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事務\★経費NOTE★\"/>
    </mc:Choice>
  </mc:AlternateContent>
  <xr:revisionPtr revIDLastSave="0" documentId="13_ncr:1_{4D1AD25E-9171-44DB-A9A5-89BD5352842B}" xr6:coauthVersionLast="47" xr6:coauthVersionMax="47" xr10:uidLastSave="{00000000-0000-0000-0000-000000000000}"/>
  <bookViews>
    <workbookView xWindow="-120" yWindow="-120" windowWidth="29040" windowHeight="15720" firstSheet="3" activeTab="1" xr2:uid="{00000000-000D-0000-FFFF-FFFF00000000}"/>
  </bookViews>
  <sheets>
    <sheet name="2026-3" sheetId="71" r:id="rId1"/>
    <sheet name="2026-2提出" sheetId="70" r:id="rId2"/>
    <sheet name="2026-1提出" sheetId="69" r:id="rId3"/>
    <sheet name="2025-12提出" sheetId="68" r:id="rId4"/>
    <sheet name="2025-11提出" sheetId="67" r:id="rId5"/>
    <sheet name="2025-10提出" sheetId="66" r:id="rId6"/>
    <sheet name="2025-9提出" sheetId="65" r:id="rId7"/>
    <sheet name="2025-8提出" sheetId="64" r:id="rId8"/>
    <sheet name="2025-7提出" sheetId="62" r:id="rId9"/>
    <sheet name="2025-6 提出" sheetId="63" r:id="rId10"/>
    <sheet name="2025-6" sheetId="60" r:id="rId11"/>
    <sheet name="2025-5 提出" sheetId="59" r:id="rId12"/>
    <sheet name="2025-4　提出" sheetId="58" r:id="rId13"/>
    <sheet name="3t提出" sheetId="57" r:id="rId14"/>
    <sheet name="2 提出" sheetId="55" r:id="rId15"/>
    <sheet name="2" sheetId="53" r:id="rId16"/>
    <sheet name="1　提出" sheetId="56" r:id="rId17"/>
    <sheet name="1" sheetId="50" r:id="rId18"/>
    <sheet name="12月国スポ追加" sheetId="52" r:id="rId19"/>
    <sheet name="11 訂正" sheetId="49" r:id="rId20"/>
    <sheet name="11" sheetId="46" r:id="rId21"/>
    <sheet name="10 (2)" sheetId="54" r:id="rId22"/>
    <sheet name="10" sheetId="45" r:id="rId23"/>
    <sheet name="9 訂正" sheetId="44" r:id="rId24"/>
    <sheet name="9" sheetId="43" r:id="rId25"/>
    <sheet name="6 訂正" sheetId="42" r:id="rId26"/>
    <sheet name="7 訂正" sheetId="41" r:id="rId27"/>
    <sheet name="総額" sheetId="17" r:id="rId28"/>
    <sheet name="送り状" sheetId="36" r:id="rId29"/>
    <sheet name="4" sheetId="35" r:id="rId30"/>
    <sheet name="7" sheetId="39" r:id="rId31"/>
    <sheet name="5" sheetId="37" r:id="rId32"/>
    <sheet name="6" sheetId="38" r:id="rId33"/>
    <sheet name="8" sheetId="40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1" i="67" l="1"/>
  <c r="E149" i="62"/>
  <c r="I108" i="62"/>
  <c r="E147" i="62"/>
  <c r="F312" i="69"/>
  <c r="F314" i="69"/>
  <c r="F313" i="69"/>
  <c r="F311" i="69"/>
  <c r="E116" i="66"/>
  <c r="E66" i="66"/>
  <c r="E231" i="66" s="1"/>
  <c r="E35" i="66"/>
  <c r="E213" i="65"/>
  <c r="E89" i="65"/>
  <c r="E113" i="65"/>
  <c r="E134" i="65"/>
  <c r="E138" i="64"/>
  <c r="O53" i="71"/>
  <c r="E82" i="71"/>
  <c r="E158" i="71"/>
  <c r="K157" i="71"/>
  <c r="E40" i="71"/>
  <c r="E261" i="71"/>
  <c r="O47" i="71"/>
  <c r="I299" i="71"/>
  <c r="E299" i="71"/>
  <c r="E308" i="71" s="1"/>
  <c r="E209" i="71"/>
  <c r="E108" i="70"/>
  <c r="E384" i="70" s="1"/>
  <c r="E127" i="70"/>
  <c r="E106" i="71"/>
  <c r="E306" i="71" s="1"/>
  <c r="E435" i="71"/>
  <c r="E434" i="71"/>
  <c r="E433" i="71"/>
  <c r="E432" i="71"/>
  <c r="E431" i="71"/>
  <c r="E430" i="71"/>
  <c r="E438" i="71" s="1"/>
  <c r="E223" i="71"/>
  <c r="E188" i="71"/>
  <c r="E131" i="71"/>
  <c r="P521" i="71" s="1"/>
  <c r="O45" i="70"/>
  <c r="O42" i="70"/>
  <c r="E57" i="70"/>
  <c r="E251" i="70" s="1"/>
  <c r="E247" i="70"/>
  <c r="E256" i="70" s="1"/>
  <c r="E209" i="70"/>
  <c r="E178" i="70"/>
  <c r="E157" i="70"/>
  <c r="E81" i="70"/>
  <c r="E254" i="70" s="1"/>
  <c r="E383" i="70"/>
  <c r="E382" i="70"/>
  <c r="E381" i="70"/>
  <c r="E380" i="70"/>
  <c r="E379" i="70"/>
  <c r="E378" i="70"/>
  <c r="E386" i="70" s="1"/>
  <c r="E192" i="70"/>
  <c r="I192" i="70" s="1"/>
  <c r="I82" i="69"/>
  <c r="E82" i="69"/>
  <c r="E40" i="69"/>
  <c r="O127" i="69"/>
  <c r="I136" i="69"/>
  <c r="E181" i="69"/>
  <c r="E136" i="69"/>
  <c r="E216" i="69"/>
  <c r="E202" i="69"/>
  <c r="E117" i="69"/>
  <c r="E307" i="69"/>
  <c r="E262" i="69"/>
  <c r="E254" i="68"/>
  <c r="O44" i="69"/>
  <c r="I223" i="71" l="1"/>
  <c r="E303" i="71"/>
  <c r="E305" i="71"/>
  <c r="E304" i="71"/>
  <c r="I188" i="71"/>
  <c r="I82" i="71"/>
  <c r="I158" i="71"/>
  <c r="I127" i="70"/>
  <c r="B547" i="71"/>
  <c r="E436" i="71"/>
  <c r="I157" i="70"/>
  <c r="E253" i="70"/>
  <c r="E252" i="70"/>
  <c r="B495" i="70"/>
  <c r="P469" i="70"/>
  <c r="E443" i="69"/>
  <c r="E442" i="69"/>
  <c r="E441" i="69"/>
  <c r="E440" i="69"/>
  <c r="E439" i="69"/>
  <c r="E438" i="69"/>
  <c r="E446" i="69" s="1"/>
  <c r="E244" i="69"/>
  <c r="P529" i="69"/>
  <c r="E233" i="68"/>
  <c r="E116" i="68"/>
  <c r="E322" i="68"/>
  <c r="E296" i="68"/>
  <c r="E330" i="68" s="1"/>
  <c r="E268" i="68"/>
  <c r="E203" i="68"/>
  <c r="E329" i="68" s="1"/>
  <c r="E170" i="68"/>
  <c r="E151" i="68"/>
  <c r="E467" i="68" s="1"/>
  <c r="E331" i="68"/>
  <c r="E79" i="68"/>
  <c r="E39" i="68"/>
  <c r="E327" i="68" s="1"/>
  <c r="E466" i="68"/>
  <c r="E465" i="68"/>
  <c r="E464" i="68"/>
  <c r="E463" i="68"/>
  <c r="E462" i="68"/>
  <c r="E461" i="68"/>
  <c r="E469" i="68" s="1"/>
  <c r="I70" i="67"/>
  <c r="I245" i="67"/>
  <c r="E281" i="67"/>
  <c r="E162" i="67"/>
  <c r="E139" i="67"/>
  <c r="E70" i="67"/>
  <c r="E283" i="67" s="1"/>
  <c r="E44" i="67"/>
  <c r="E284" i="67"/>
  <c r="E258" i="70" l="1"/>
  <c r="B555" i="69"/>
  <c r="I170" i="68"/>
  <c r="E444" i="69"/>
  <c r="E328" i="68"/>
  <c r="T333" i="68" s="1"/>
  <c r="I79" i="68"/>
  <c r="I80" i="68" s="1"/>
  <c r="B578" i="68"/>
  <c r="I162" i="67"/>
  <c r="P552" i="68"/>
  <c r="E110" i="67"/>
  <c r="E270" i="67" s="1"/>
  <c r="E274" i="67"/>
  <c r="E265" i="67"/>
  <c r="E280" i="67"/>
  <c r="E286" i="67" s="1"/>
  <c r="E245" i="67"/>
  <c r="E273" i="67" s="1"/>
  <c r="E409" i="67"/>
  <c r="E408" i="67"/>
  <c r="E407" i="67"/>
  <c r="E406" i="67"/>
  <c r="E405" i="67"/>
  <c r="E218" i="67"/>
  <c r="E204" i="67"/>
  <c r="T276" i="67" s="1"/>
  <c r="E183" i="67"/>
  <c r="E140" i="66"/>
  <c r="E175" i="66"/>
  <c r="E234" i="66"/>
  <c r="E235" i="66"/>
  <c r="E192" i="66"/>
  <c r="E161" i="66"/>
  <c r="E226" i="66"/>
  <c r="E87" i="66"/>
  <c r="E371" i="66"/>
  <c r="E370" i="66"/>
  <c r="E369" i="66"/>
  <c r="E368" i="66"/>
  <c r="E367" i="66"/>
  <c r="E206" i="66"/>
  <c r="E334" i="68" l="1"/>
  <c r="E272" i="67"/>
  <c r="E277" i="67" s="1"/>
  <c r="B521" i="67"/>
  <c r="E404" i="67"/>
  <c r="E412" i="67" s="1"/>
  <c r="E232" i="66"/>
  <c r="E233" i="66"/>
  <c r="B483" i="66"/>
  <c r="E366" i="66"/>
  <c r="E374" i="66" s="1"/>
  <c r="E238" i="66" l="1"/>
  <c r="E212" i="65"/>
  <c r="E210" i="65"/>
  <c r="E166" i="65"/>
  <c r="E205" i="65"/>
  <c r="E139" i="64"/>
  <c r="E68" i="65" l="1"/>
  <c r="E34" i="65"/>
  <c r="E148" i="65"/>
  <c r="E42" i="64" l="1"/>
  <c r="E144" i="64" s="1"/>
  <c r="E350" i="65" l="1"/>
  <c r="E349" i="65"/>
  <c r="E348" i="65"/>
  <c r="E347" i="65"/>
  <c r="E346" i="65"/>
  <c r="E180" i="65"/>
  <c r="E102" i="64"/>
  <c r="E23" i="64"/>
  <c r="E137" i="64" s="1"/>
  <c r="E278" i="64"/>
  <c r="E76" i="62"/>
  <c r="E54" i="62"/>
  <c r="E277" i="64"/>
  <c r="E276" i="64"/>
  <c r="E275" i="64"/>
  <c r="E274" i="64"/>
  <c r="E273" i="64"/>
  <c r="E132" i="64"/>
  <c r="E116" i="64"/>
  <c r="E63" i="64"/>
  <c r="E148" i="62"/>
  <c r="E146" i="62"/>
  <c r="E158" i="60"/>
  <c r="E144" i="60"/>
  <c r="E141" i="62"/>
  <c r="E36" i="62"/>
  <c r="E217" i="63"/>
  <c r="E214" i="60"/>
  <c r="B462" i="65" l="1"/>
  <c r="E345" i="65"/>
  <c r="E353" i="65" s="1"/>
  <c r="B389" i="64"/>
  <c r="E272" i="64"/>
  <c r="E280" i="64" s="1"/>
  <c r="P363" i="64"/>
  <c r="E90" i="62" l="1"/>
  <c r="E48" i="63" l="1"/>
  <c r="E214" i="63" s="1"/>
  <c r="E222" i="63" s="1"/>
  <c r="E95" i="63"/>
  <c r="E351" i="63" s="1"/>
  <c r="B467" i="63" s="1"/>
  <c r="E176" i="63"/>
  <c r="E158" i="63"/>
  <c r="E122" i="63"/>
  <c r="E215" i="63" s="1"/>
  <c r="E144" i="63"/>
  <c r="E355" i="63"/>
  <c r="E354" i="63"/>
  <c r="E353" i="63"/>
  <c r="E352" i="63"/>
  <c r="E216" i="63"/>
  <c r="E209" i="63"/>
  <c r="E190" i="63"/>
  <c r="P47" i="63"/>
  <c r="E218" i="63" s="1"/>
  <c r="P46" i="63"/>
  <c r="E215" i="60"/>
  <c r="P441" i="63" l="1"/>
  <c r="E356" i="63"/>
  <c r="E350" i="63"/>
  <c r="E358" i="63" s="1"/>
  <c r="E287" i="62"/>
  <c r="E286" i="62"/>
  <c r="E285" i="62"/>
  <c r="E284" i="62"/>
  <c r="E122" i="62"/>
  <c r="E108" i="62"/>
  <c r="E288" i="62"/>
  <c r="E283" i="62"/>
  <c r="E95" i="60"/>
  <c r="E48" i="60"/>
  <c r="P46" i="60"/>
  <c r="E176" i="60"/>
  <c r="E209" i="60"/>
  <c r="E122" i="60"/>
  <c r="P47" i="60"/>
  <c r="E218" i="60" s="1"/>
  <c r="P373" i="62" l="1"/>
  <c r="B399" i="62"/>
  <c r="E282" i="62"/>
  <c r="E290" i="62" s="1"/>
  <c r="E351" i="60"/>
  <c r="E355" i="60"/>
  <c r="E354" i="60"/>
  <c r="E353" i="60"/>
  <c r="E352" i="60"/>
  <c r="E190" i="60"/>
  <c r="E216" i="60" s="1"/>
  <c r="E217" i="60"/>
  <c r="E356" i="60"/>
  <c r="E141" i="59"/>
  <c r="E120" i="59"/>
  <c r="E88" i="59"/>
  <c r="E48" i="59"/>
  <c r="E206" i="59"/>
  <c r="E173" i="59"/>
  <c r="E154" i="62" l="1"/>
  <c r="E222" i="60"/>
  <c r="B467" i="60"/>
  <c r="P441" i="60"/>
  <c r="E350" i="60"/>
  <c r="E358" i="60" s="1"/>
  <c r="E211" i="59"/>
  <c r="E212" i="59"/>
  <c r="E408" i="58"/>
  <c r="E187" i="59"/>
  <c r="E155" i="59"/>
  <c r="E351" i="59"/>
  <c r="E350" i="59"/>
  <c r="E40" i="58"/>
  <c r="E381" i="58"/>
  <c r="E404" i="58"/>
  <c r="E403" i="58"/>
  <c r="E394" i="58"/>
  <c r="E86" i="58"/>
  <c r="E156" i="58"/>
  <c r="E214" i="58"/>
  <c r="E262" i="58"/>
  <c r="E293" i="58"/>
  <c r="E406" i="58" s="1"/>
  <c r="E336" i="58"/>
  <c r="E407" i="58" s="1"/>
  <c r="E121" i="58"/>
  <c r="E142" i="58"/>
  <c r="F296" i="58"/>
  <c r="F266" i="58"/>
  <c r="F217" i="58"/>
  <c r="F159" i="58"/>
  <c r="E106" i="58"/>
  <c r="E175" i="57"/>
  <c r="E162" i="57"/>
  <c r="Q44" i="57" s="1"/>
  <c r="E134" i="57"/>
  <c r="E91" i="57"/>
  <c r="E147" i="57"/>
  <c r="V44" i="57"/>
  <c r="E50" i="57"/>
  <c r="K44" i="57" s="1"/>
  <c r="E72" i="57"/>
  <c r="E213" i="59" l="1"/>
  <c r="E214" i="59"/>
  <c r="E347" i="59"/>
  <c r="E348" i="59"/>
  <c r="E349" i="59"/>
  <c r="E352" i="59"/>
  <c r="E353" i="59"/>
  <c r="Q438" i="59"/>
  <c r="E409" i="58"/>
  <c r="E405" i="58"/>
  <c r="B414" i="58" s="1"/>
  <c r="E263" i="58"/>
  <c r="Q388" i="58"/>
  <c r="Q166" i="57"/>
  <c r="E75" i="55"/>
  <c r="B464" i="59" l="1"/>
  <c r="E219" i="59"/>
  <c r="E355" i="59"/>
  <c r="E411" i="58"/>
  <c r="E118" i="55"/>
  <c r="E140" i="55"/>
  <c r="E57" i="55"/>
  <c r="E99" i="56"/>
  <c r="E104" i="55"/>
  <c r="F93" i="57"/>
  <c r="F47" i="49"/>
  <c r="F38" i="46"/>
  <c r="E89" i="55"/>
  <c r="F60" i="55"/>
  <c r="F78" i="55" s="1"/>
  <c r="E42" i="56"/>
  <c r="E73" i="56"/>
  <c r="E63" i="56"/>
  <c r="F95" i="53"/>
  <c r="D97" i="53" s="1"/>
  <c r="F48" i="53"/>
  <c r="F49" i="54"/>
  <c r="F49" i="45"/>
  <c r="O55" i="55" l="1"/>
  <c r="F58" i="55"/>
  <c r="H90" i="55"/>
  <c r="G79" i="56"/>
  <c r="O82" i="52"/>
  <c r="B125" i="52"/>
  <c r="F114" i="52"/>
  <c r="D71" i="50"/>
  <c r="F33" i="50"/>
  <c r="F69" i="50"/>
  <c r="F84" i="52"/>
  <c r="B133" i="52" l="1"/>
  <c r="F43" i="52"/>
  <c r="P114" i="52" s="1"/>
  <c r="F83" i="40"/>
  <c r="F86" i="42"/>
  <c r="F70" i="37"/>
  <c r="F62" i="35"/>
  <c r="F97" i="44"/>
  <c r="F85" i="38"/>
  <c r="F135" i="39"/>
  <c r="Q42" i="49" l="1"/>
  <c r="F66" i="44"/>
  <c r="F49" i="41"/>
  <c r="F71" i="46" l="1"/>
  <c r="F73" i="46" l="1"/>
  <c r="F62" i="44"/>
  <c r="F32" i="44"/>
  <c r="F65" i="43"/>
  <c r="F67" i="43" s="1"/>
  <c r="F32" i="43"/>
  <c r="F53" i="38"/>
  <c r="F24" i="40"/>
  <c r="F47" i="41"/>
  <c r="F53" i="42"/>
  <c r="F85" i="41"/>
  <c r="F49" i="40"/>
  <c r="F103" i="39"/>
  <c r="F35" i="39"/>
  <c r="F66" i="39"/>
  <c r="F38" i="37"/>
  <c r="F31" i="35"/>
  <c r="F64" i="44" l="1"/>
  <c r="H8" i="17"/>
  <c r="F8" i="17"/>
  <c r="P457" i="66"/>
  <c r="E372" i="66"/>
  <c r="E410" i="67"/>
  <c r="P495" i="67"/>
  <c r="E318" i="69"/>
  <c r="E310" i="71"/>
  <c r="E351" i="65" l="1"/>
  <c r="P436" i="65"/>
</calcChain>
</file>

<file path=xl/sharedStrings.xml><?xml version="1.0" encoding="utf-8"?>
<sst xmlns="http://schemas.openxmlformats.org/spreadsheetml/2006/main" count="15695" uniqueCount="1354">
  <si>
    <t>4月</t>
    <rPh sb="1" eb="2">
      <t>ガツ</t>
    </rPh>
    <phoneticPr fontId="2"/>
  </si>
  <si>
    <t>日付</t>
    <rPh sb="0" eb="2">
      <t>ヒヅケ</t>
    </rPh>
    <phoneticPr fontId="2"/>
  </si>
  <si>
    <t>用途</t>
    <rPh sb="0" eb="2">
      <t>ヨウト</t>
    </rPh>
    <phoneticPr fontId="2"/>
  </si>
  <si>
    <t>残高</t>
    <rPh sb="0" eb="2">
      <t>ザンダカ</t>
    </rPh>
    <phoneticPr fontId="2"/>
  </si>
  <si>
    <t>預り金</t>
    <rPh sb="0" eb="1">
      <t>アズカ</t>
    </rPh>
    <rPh sb="2" eb="3">
      <t>キン</t>
    </rPh>
    <phoneticPr fontId="2"/>
  </si>
  <si>
    <t>支出金</t>
    <rPh sb="0" eb="3">
      <t>シシュツキン</t>
    </rPh>
    <phoneticPr fontId="2"/>
  </si>
  <si>
    <t>備考</t>
    <rPh sb="0" eb="2">
      <t>ビコウ</t>
    </rPh>
    <phoneticPr fontId="2"/>
  </si>
  <si>
    <t>領収書</t>
    <rPh sb="0" eb="3">
      <t>リョウシュウショ</t>
    </rPh>
    <phoneticPr fontId="2"/>
  </si>
  <si>
    <t>株式会社CSILead</t>
    <rPh sb="0" eb="4">
      <t>カブシキガイシャ</t>
    </rPh>
    <phoneticPr fontId="2"/>
  </si>
  <si>
    <t>有・無</t>
    <rPh sb="0" eb="1">
      <t>アリ</t>
    </rPh>
    <rPh sb="2" eb="3">
      <t>ナ</t>
    </rPh>
    <phoneticPr fontId="2"/>
  </si>
  <si>
    <t>旅費交通費</t>
  </si>
  <si>
    <t>・出張費</t>
  </si>
  <si>
    <t>・研修費</t>
  </si>
  <si>
    <t>・交際費</t>
  </si>
  <si>
    <t>・地代家賃</t>
  </si>
  <si>
    <t>・水道光熱費</t>
  </si>
  <si>
    <t>・消耗品費</t>
  </si>
  <si>
    <t>・新聞図書費</t>
  </si>
  <si>
    <t>・人件費</t>
  </si>
  <si>
    <t>・宣伝広告費</t>
  </si>
  <si>
    <t>・接待交際費</t>
  </si>
  <si>
    <t>・福利厚生費</t>
  </si>
  <si>
    <t>・ 租税公課</t>
  </si>
  <si>
    <t>・通信費</t>
  </si>
  <si>
    <t>・修繕費</t>
  </si>
  <si>
    <t>・外注工賃</t>
  </si>
  <si>
    <t>・租税公課</t>
  </si>
  <si>
    <t>消耗品</t>
    <rPh sb="0" eb="3">
      <t>ショウモウヒン</t>
    </rPh>
    <phoneticPr fontId="2"/>
  </si>
  <si>
    <t>11日</t>
    <rPh sb="2" eb="3">
      <t>ニチ</t>
    </rPh>
    <phoneticPr fontId="2"/>
  </si>
  <si>
    <t>30日</t>
    <rPh sb="2" eb="3">
      <t>ニチ</t>
    </rPh>
    <phoneticPr fontId="2"/>
  </si>
  <si>
    <t>6月</t>
    <rPh sb="1" eb="2">
      <t>ガツ</t>
    </rPh>
    <phoneticPr fontId="2"/>
  </si>
  <si>
    <t>29日</t>
    <rPh sb="2" eb="3">
      <t>ニチ</t>
    </rPh>
    <phoneticPr fontId="2"/>
  </si>
  <si>
    <t>9月</t>
    <rPh sb="1" eb="2">
      <t>ガツ</t>
    </rPh>
    <phoneticPr fontId="2"/>
  </si>
  <si>
    <t>事務用品</t>
    <rPh sb="0" eb="4">
      <t>ジムヨウヒン</t>
    </rPh>
    <phoneticPr fontId="2"/>
  </si>
  <si>
    <t>５月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</si>
  <si>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</si>
  <si>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</si>
  <si>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21日</t>
    <rPh sb="2" eb="3">
      <t>ニチ</t>
    </rPh>
    <phoneticPr fontId="2"/>
  </si>
  <si>
    <t>合計</t>
    <rPh sb="0" eb="2">
      <t>ゴウケイ</t>
    </rPh>
    <phoneticPr fontId="2"/>
  </si>
  <si>
    <t>1日</t>
    <rPh sb="1" eb="2">
      <t>ニチ</t>
    </rPh>
    <phoneticPr fontId="2"/>
  </si>
  <si>
    <t>4日</t>
    <rPh sb="1" eb="2">
      <t>カ</t>
    </rPh>
    <phoneticPr fontId="2"/>
  </si>
  <si>
    <t>9日</t>
    <rPh sb="1" eb="2">
      <t>カ</t>
    </rPh>
    <phoneticPr fontId="2"/>
  </si>
  <si>
    <t>切手</t>
    <rPh sb="0" eb="2">
      <t>キッテ</t>
    </rPh>
    <phoneticPr fontId="2"/>
  </si>
  <si>
    <t>10日</t>
    <rPh sb="2" eb="3">
      <t>カ</t>
    </rPh>
    <phoneticPr fontId="2"/>
  </si>
  <si>
    <t>13日</t>
    <rPh sb="2" eb="3">
      <t>ニチ</t>
    </rPh>
    <phoneticPr fontId="2"/>
  </si>
  <si>
    <t>17日</t>
    <rPh sb="2" eb="3">
      <t>ニチ</t>
    </rPh>
    <phoneticPr fontId="2"/>
  </si>
  <si>
    <t>16日</t>
    <rPh sb="2" eb="3">
      <t>ニチ</t>
    </rPh>
    <phoneticPr fontId="2"/>
  </si>
  <si>
    <t>18日</t>
    <rPh sb="2" eb="3">
      <t>ニチ</t>
    </rPh>
    <phoneticPr fontId="2"/>
  </si>
  <si>
    <t>2日</t>
    <rPh sb="1" eb="2">
      <t>カ</t>
    </rPh>
    <phoneticPr fontId="2"/>
  </si>
  <si>
    <t>クリックポスト</t>
    <phoneticPr fontId="2"/>
  </si>
  <si>
    <t>郵便</t>
    <rPh sb="0" eb="2">
      <t>ユウビン</t>
    </rPh>
    <phoneticPr fontId="2"/>
  </si>
  <si>
    <t>油谷</t>
    <rPh sb="0" eb="2">
      <t>アブラタニ</t>
    </rPh>
    <phoneticPr fontId="2"/>
  </si>
  <si>
    <t>修繕費</t>
    <rPh sb="0" eb="3">
      <t>シュウゼンヒ</t>
    </rPh>
    <phoneticPr fontId="2"/>
  </si>
  <si>
    <t>燃料</t>
    <rPh sb="0" eb="2">
      <t>ネンリョウ</t>
    </rPh>
    <phoneticPr fontId="2"/>
  </si>
  <si>
    <t>社長</t>
    <rPh sb="0" eb="2">
      <t>シャチョウ</t>
    </rPh>
    <phoneticPr fontId="2"/>
  </si>
  <si>
    <t>スニーカー1足</t>
    <rPh sb="6" eb="7">
      <t>ソク</t>
    </rPh>
    <phoneticPr fontId="2"/>
  </si>
  <si>
    <t>整備費</t>
    <rPh sb="0" eb="3">
      <t>セイビヒ</t>
    </rPh>
    <phoneticPr fontId="2"/>
  </si>
  <si>
    <t>・整備費</t>
    <rPh sb="1" eb="4">
      <t>セイビヒ</t>
    </rPh>
    <phoneticPr fontId="2"/>
  </si>
  <si>
    <t>研修費</t>
    <rPh sb="0" eb="3">
      <t>ケンシュウヒ</t>
    </rPh>
    <phoneticPr fontId="2"/>
  </si>
  <si>
    <t>社長　小川</t>
    <rPh sb="0" eb="2">
      <t>シャチョウ</t>
    </rPh>
    <rPh sb="3" eb="5">
      <t>オガワ</t>
    </rPh>
    <phoneticPr fontId="2"/>
  </si>
  <si>
    <t>8日</t>
    <rPh sb="1" eb="2">
      <t>ニチ</t>
    </rPh>
    <phoneticPr fontId="2"/>
  </si>
  <si>
    <t>夜光ベスト</t>
    <rPh sb="0" eb="2">
      <t>ヤコウ</t>
    </rPh>
    <phoneticPr fontId="2"/>
  </si>
  <si>
    <t>20日</t>
    <rPh sb="2" eb="3">
      <t>カ</t>
    </rPh>
    <phoneticPr fontId="2"/>
  </si>
  <si>
    <t>オイル・タイヤ交換</t>
    <rPh sb="7" eb="9">
      <t>コウカン</t>
    </rPh>
    <phoneticPr fontId="2"/>
  </si>
  <si>
    <t>24日</t>
    <rPh sb="2" eb="3">
      <t>カ</t>
    </rPh>
    <phoneticPr fontId="2"/>
  </si>
  <si>
    <t>事務所</t>
    <rPh sb="0" eb="3">
      <t>ジムショ</t>
    </rPh>
    <phoneticPr fontId="2"/>
  </si>
  <si>
    <t>雨具</t>
    <rPh sb="0" eb="2">
      <t>アマグ</t>
    </rPh>
    <phoneticPr fontId="2"/>
  </si>
  <si>
    <t>交通費</t>
    <rPh sb="0" eb="3">
      <t>コウツウヒ</t>
    </rPh>
    <phoneticPr fontId="2"/>
  </si>
  <si>
    <t>電車代</t>
    <rPh sb="0" eb="3">
      <t>デンシャダイ</t>
    </rPh>
    <phoneticPr fontId="2"/>
  </si>
  <si>
    <t>レターパック</t>
    <phoneticPr fontId="2"/>
  </si>
  <si>
    <t>7日</t>
    <rPh sb="1" eb="2">
      <t>カ</t>
    </rPh>
    <phoneticPr fontId="2"/>
  </si>
  <si>
    <t>交際費</t>
    <rPh sb="0" eb="3">
      <t>コウサイヒ</t>
    </rPh>
    <phoneticPr fontId="2"/>
  </si>
  <si>
    <t>社長　坂野さん</t>
    <rPh sb="0" eb="2">
      <t>シャチョウ</t>
    </rPh>
    <rPh sb="3" eb="5">
      <t>サカノ</t>
    </rPh>
    <phoneticPr fontId="2"/>
  </si>
  <si>
    <t>675-2312</t>
  </si>
  <si>
    <t>御中</t>
    <rPh sb="0" eb="2">
      <t>オンチュウ</t>
    </rPh>
    <phoneticPr fontId="2"/>
  </si>
  <si>
    <t>加西市北条町北条1121</t>
    <rPh sb="0" eb="2">
      <t>カサイ</t>
    </rPh>
    <rPh sb="2" eb="3">
      <t>シ</t>
    </rPh>
    <rPh sb="3" eb="5">
      <t>ホウジョウ</t>
    </rPh>
    <rPh sb="5" eb="6">
      <t>チョウ</t>
    </rPh>
    <rPh sb="6" eb="8">
      <t>ホウジョウ</t>
    </rPh>
    <phoneticPr fontId="8"/>
  </si>
  <si>
    <t>株式会社ＣＳＩＬｅａｄ</t>
    <rPh sb="0" eb="4">
      <t>カブシキガイシャ</t>
    </rPh>
    <phoneticPr fontId="8"/>
  </si>
  <si>
    <t>書類送付のご案内</t>
    <rPh sb="0" eb="4">
      <t>ショルイソウフ</t>
    </rPh>
    <rPh sb="6" eb="8">
      <t>アンナイ</t>
    </rPh>
    <phoneticPr fontId="2"/>
  </si>
  <si>
    <t>拝啓、貴社ますますご繁栄のこととお慶び申し上げます。</t>
    <rPh sb="0" eb="2">
      <t>ハイケイ</t>
    </rPh>
    <rPh sb="3" eb="5">
      <t>キシャ</t>
    </rPh>
    <rPh sb="10" eb="12">
      <t>ハンエイ</t>
    </rPh>
    <rPh sb="17" eb="18">
      <t>ヨロコ</t>
    </rPh>
    <rPh sb="19" eb="20">
      <t>モウ</t>
    </rPh>
    <rPh sb="21" eb="22">
      <t>ア</t>
    </rPh>
    <phoneticPr fontId="2"/>
  </si>
  <si>
    <t>平素は格別のご高配を、厚く御礼申し上げます。</t>
    <rPh sb="0" eb="2">
      <t>ヘイソ</t>
    </rPh>
    <rPh sb="3" eb="5">
      <t>カクベツ</t>
    </rPh>
    <rPh sb="7" eb="9">
      <t>コウハイ</t>
    </rPh>
    <rPh sb="11" eb="12">
      <t>アツ</t>
    </rPh>
    <rPh sb="13" eb="16">
      <t>オンレイモウ</t>
    </rPh>
    <rPh sb="17" eb="18">
      <t>ア</t>
    </rPh>
    <phoneticPr fontId="2"/>
  </si>
  <si>
    <t>下記の通り、書類を送付いたしますので、ご査収の程お願いいたします。</t>
    <rPh sb="0" eb="2">
      <t>カキ</t>
    </rPh>
    <rPh sb="3" eb="4">
      <t>トオ</t>
    </rPh>
    <rPh sb="6" eb="8">
      <t>ショルイ</t>
    </rPh>
    <rPh sb="9" eb="11">
      <t>ソウフ</t>
    </rPh>
    <rPh sb="20" eb="22">
      <t>サシュウ</t>
    </rPh>
    <rPh sb="23" eb="24">
      <t>ホド</t>
    </rPh>
    <rPh sb="25" eb="26">
      <t>ネガ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</si>
  <si>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</si>
  <si>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</si>
  <si>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</si>
  <si>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</si>
  <si>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</si>
  <si>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</si>
  <si>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　★送付書類★</t>
    <rPh sb="2" eb="6">
      <t>ソウフショルイ</t>
    </rPh>
    <phoneticPr fontId="2"/>
  </si>
  <si>
    <t>枚</t>
    <rPh sb="0" eb="1">
      <t>マイ</t>
    </rPh>
    <phoneticPr fontId="2"/>
  </si>
  <si>
    <t>通帳（税金用）</t>
    <rPh sb="0" eb="2">
      <t>ツウチョウ</t>
    </rPh>
    <rPh sb="3" eb="5">
      <t>ゼイキン</t>
    </rPh>
    <rPh sb="5" eb="6">
      <t>ヨウ</t>
    </rPh>
    <phoneticPr fontId="2"/>
  </si>
  <si>
    <t>太田税理士事務所</t>
    <rPh sb="0" eb="5">
      <t>オオタゼイリシ</t>
    </rPh>
    <rPh sb="5" eb="8">
      <t>ジムショ</t>
    </rPh>
    <phoneticPr fontId="2"/>
  </si>
  <si>
    <t>岡本様</t>
    <rPh sb="0" eb="3">
      <t>オカモトサマ</t>
    </rPh>
    <phoneticPr fontId="2"/>
  </si>
  <si>
    <t>社長携帯代金</t>
    <rPh sb="0" eb="2">
      <t>シャチョウ</t>
    </rPh>
    <rPh sb="2" eb="6">
      <t>ケイタイダイキン</t>
    </rPh>
    <phoneticPr fontId="2"/>
  </si>
  <si>
    <t>切手代</t>
    <rPh sb="0" eb="3">
      <t>キッテダイ</t>
    </rPh>
    <phoneticPr fontId="2"/>
  </si>
  <si>
    <t>岡本車検代</t>
    <rPh sb="0" eb="2">
      <t>オカモト</t>
    </rPh>
    <rPh sb="2" eb="5">
      <t>シャケンダイ</t>
    </rPh>
    <phoneticPr fontId="2"/>
  </si>
  <si>
    <t>3日</t>
    <rPh sb="1" eb="2">
      <t>カ</t>
    </rPh>
    <phoneticPr fontId="2"/>
  </si>
  <si>
    <t>燃料費</t>
    <rPh sb="0" eb="3">
      <t>ネンリョウヒ</t>
    </rPh>
    <phoneticPr fontId="2"/>
  </si>
  <si>
    <t>6日</t>
    <rPh sb="1" eb="2">
      <t>カ</t>
    </rPh>
    <phoneticPr fontId="2"/>
  </si>
  <si>
    <t>専務</t>
    <rPh sb="0" eb="2">
      <t>センム</t>
    </rPh>
    <phoneticPr fontId="2"/>
  </si>
  <si>
    <t>12日</t>
    <rPh sb="2" eb="3">
      <t>ニチ</t>
    </rPh>
    <phoneticPr fontId="2"/>
  </si>
  <si>
    <t>14日</t>
    <rPh sb="2" eb="3">
      <t>カ</t>
    </rPh>
    <phoneticPr fontId="2"/>
  </si>
  <si>
    <t>15日</t>
    <rPh sb="2" eb="3">
      <t>ニチ</t>
    </rPh>
    <phoneticPr fontId="2"/>
  </si>
  <si>
    <t>証明書発行</t>
    <rPh sb="0" eb="3">
      <t>ショウメイショ</t>
    </rPh>
    <rPh sb="3" eb="5">
      <t>ハッコウ</t>
    </rPh>
    <phoneticPr fontId="2"/>
  </si>
  <si>
    <t>租税公課</t>
    <rPh sb="0" eb="2">
      <t>ソゼイ</t>
    </rPh>
    <rPh sb="2" eb="4">
      <t>コウカ</t>
    </rPh>
    <phoneticPr fontId="2"/>
  </si>
  <si>
    <t>社長　面接</t>
    <rPh sb="0" eb="2">
      <t>シャチョウ</t>
    </rPh>
    <rPh sb="3" eb="5">
      <t>メンセツ</t>
    </rPh>
    <phoneticPr fontId="2"/>
  </si>
  <si>
    <t>鴻齋</t>
    <rPh sb="0" eb="2">
      <t>コウザイ</t>
    </rPh>
    <phoneticPr fontId="2"/>
  </si>
  <si>
    <t>23日</t>
    <rPh sb="2" eb="3">
      <t>ニチ</t>
    </rPh>
    <phoneticPr fontId="2"/>
  </si>
  <si>
    <t>27日</t>
    <rPh sb="2" eb="3">
      <t>ニチ</t>
    </rPh>
    <phoneticPr fontId="2"/>
  </si>
  <si>
    <t>オイル交換</t>
    <rPh sb="3" eb="5">
      <t>コウカン</t>
    </rPh>
    <phoneticPr fontId="2"/>
  </si>
  <si>
    <t>社長　鴻斎　昼食代</t>
    <rPh sb="0" eb="2">
      <t>シャチョウ</t>
    </rPh>
    <rPh sb="3" eb="5">
      <t>コウザイ</t>
    </rPh>
    <rPh sb="6" eb="9">
      <t>チュウショクダイ</t>
    </rPh>
    <phoneticPr fontId="2"/>
  </si>
  <si>
    <t>社長　油谷　沖　昼食代</t>
    <rPh sb="0" eb="2">
      <t>シャチョウ</t>
    </rPh>
    <rPh sb="3" eb="5">
      <t>アブラタニ</t>
    </rPh>
    <rPh sb="6" eb="7">
      <t>オキ</t>
    </rPh>
    <rPh sb="8" eb="11">
      <t>チュウショクダイ</t>
    </rPh>
    <phoneticPr fontId="2"/>
  </si>
  <si>
    <t>28日</t>
    <rPh sb="2" eb="3">
      <t>ニチ</t>
    </rPh>
    <phoneticPr fontId="2"/>
  </si>
  <si>
    <t>31日</t>
    <rPh sb="2" eb="3">
      <t>ニチ</t>
    </rPh>
    <phoneticPr fontId="2"/>
  </si>
  <si>
    <t>友久　駐車場代</t>
    <rPh sb="0" eb="2">
      <t>トモヒサ</t>
    </rPh>
    <rPh sb="3" eb="7">
      <t>チュウシャジョウダイ</t>
    </rPh>
    <phoneticPr fontId="2"/>
  </si>
  <si>
    <t>イベント　昼食代</t>
    <rPh sb="5" eb="8">
      <t>チュウショクダイ</t>
    </rPh>
    <phoneticPr fontId="2"/>
  </si>
  <si>
    <t>26日</t>
    <rPh sb="2" eb="3">
      <t>ニチ</t>
    </rPh>
    <phoneticPr fontId="2"/>
  </si>
  <si>
    <t>イベント　夕食代</t>
    <rPh sb="5" eb="7">
      <t>ユウショク</t>
    </rPh>
    <rPh sb="7" eb="8">
      <t>ダイ</t>
    </rPh>
    <phoneticPr fontId="2"/>
  </si>
  <si>
    <t>PC購入</t>
    <rPh sb="2" eb="4">
      <t>コウニュウ</t>
    </rPh>
    <phoneticPr fontId="2"/>
  </si>
  <si>
    <t>社長　手土産代</t>
    <rPh sb="0" eb="2">
      <t>シャチョウ</t>
    </rPh>
    <rPh sb="3" eb="7">
      <t>テミヤゲダイ</t>
    </rPh>
    <phoneticPr fontId="2"/>
  </si>
  <si>
    <t>5月</t>
    <rPh sb="1" eb="2">
      <t>ガツ</t>
    </rPh>
    <phoneticPr fontId="2"/>
  </si>
  <si>
    <t>消耗品費</t>
    <rPh sb="0" eb="4">
      <t>ショウモウヒンヒ</t>
    </rPh>
    <phoneticPr fontId="2"/>
  </si>
  <si>
    <t>トランシーバー5台</t>
    <rPh sb="8" eb="9">
      <t>ダイ</t>
    </rPh>
    <phoneticPr fontId="2"/>
  </si>
  <si>
    <t>イヤホンマイク5個</t>
    <rPh sb="8" eb="9">
      <t>コ</t>
    </rPh>
    <phoneticPr fontId="2"/>
  </si>
  <si>
    <t>隊員親睦会</t>
    <rPh sb="0" eb="2">
      <t>タイイン</t>
    </rPh>
    <rPh sb="2" eb="5">
      <t>シンボクカイ</t>
    </rPh>
    <phoneticPr fontId="2"/>
  </si>
  <si>
    <t>岡本　田中　昼食代</t>
    <rPh sb="0" eb="2">
      <t>オカモト</t>
    </rPh>
    <rPh sb="3" eb="5">
      <t>タナカ</t>
    </rPh>
    <rPh sb="6" eb="9">
      <t>チュウショクダイ</t>
    </rPh>
    <phoneticPr fontId="2"/>
  </si>
  <si>
    <t>秋元建設　打合せ</t>
    <rPh sb="0" eb="4">
      <t>アキモトケンセツ</t>
    </rPh>
    <rPh sb="5" eb="7">
      <t>ウチアワ</t>
    </rPh>
    <phoneticPr fontId="2"/>
  </si>
  <si>
    <t>カッパ・長靴</t>
    <rPh sb="4" eb="6">
      <t>ナガグツ</t>
    </rPh>
    <phoneticPr fontId="2"/>
  </si>
  <si>
    <t>昼食代</t>
    <rPh sb="0" eb="3">
      <t>チュウショクダイ</t>
    </rPh>
    <phoneticPr fontId="2"/>
  </si>
  <si>
    <t>８日</t>
    <rPh sb="1" eb="2">
      <t>ニチ</t>
    </rPh>
    <phoneticPr fontId="2"/>
  </si>
  <si>
    <t>１０日</t>
    <rPh sb="2" eb="3">
      <t>カ</t>
    </rPh>
    <phoneticPr fontId="2"/>
  </si>
  <si>
    <t>印紙代</t>
    <rPh sb="0" eb="2">
      <t>インシ</t>
    </rPh>
    <rPh sb="2" eb="3">
      <t>ダイ</t>
    </rPh>
    <phoneticPr fontId="2"/>
  </si>
  <si>
    <t>友久池内　昼食代</t>
    <rPh sb="0" eb="2">
      <t>トモヒサ</t>
    </rPh>
    <rPh sb="2" eb="4">
      <t>イケウチ</t>
    </rPh>
    <rPh sb="5" eb="8">
      <t>チュウショクダイ</t>
    </rPh>
    <phoneticPr fontId="2"/>
  </si>
  <si>
    <t>１１日</t>
    <rPh sb="2" eb="3">
      <t>ニチ</t>
    </rPh>
    <phoneticPr fontId="2"/>
  </si>
  <si>
    <t>携帯電話　隊員用</t>
    <rPh sb="0" eb="4">
      <t>ケイタイデンワ</t>
    </rPh>
    <rPh sb="5" eb="8">
      <t>タイインヨウ</t>
    </rPh>
    <phoneticPr fontId="2"/>
  </si>
  <si>
    <t>接待交際費</t>
    <rPh sb="0" eb="2">
      <t>セッタイ</t>
    </rPh>
    <rPh sb="2" eb="5">
      <t>コウサイヒ</t>
    </rPh>
    <phoneticPr fontId="2"/>
  </si>
  <si>
    <t>中野建材　挨拶</t>
    <rPh sb="0" eb="4">
      <t>ナカノケンザイ</t>
    </rPh>
    <rPh sb="5" eb="7">
      <t>アイサツ</t>
    </rPh>
    <phoneticPr fontId="2"/>
  </si>
  <si>
    <t>１４日</t>
    <rPh sb="2" eb="3">
      <t>カ</t>
    </rPh>
    <phoneticPr fontId="2"/>
  </si>
  <si>
    <t>社長　油谷　昼食代</t>
    <rPh sb="0" eb="2">
      <t>シャチョウ</t>
    </rPh>
    <rPh sb="3" eb="5">
      <t>アブラタニ</t>
    </rPh>
    <rPh sb="6" eb="9">
      <t>チュウショクダイ</t>
    </rPh>
    <phoneticPr fontId="2"/>
  </si>
  <si>
    <t>１５日</t>
    <rPh sb="2" eb="3">
      <t>ニチ</t>
    </rPh>
    <phoneticPr fontId="2"/>
  </si>
  <si>
    <t>業者　挨拶</t>
    <rPh sb="0" eb="2">
      <t>ギョウシャ</t>
    </rPh>
    <rPh sb="3" eb="5">
      <t>アイサツ</t>
    </rPh>
    <phoneticPr fontId="2"/>
  </si>
  <si>
    <t>１７日</t>
    <rPh sb="2" eb="3">
      <t>ニチ</t>
    </rPh>
    <phoneticPr fontId="2"/>
  </si>
  <si>
    <t>１８日</t>
    <rPh sb="2" eb="3">
      <t>ニチ</t>
    </rPh>
    <phoneticPr fontId="2"/>
  </si>
  <si>
    <t>隊員用手旗</t>
    <rPh sb="0" eb="3">
      <t>タイインヨウ</t>
    </rPh>
    <rPh sb="3" eb="4">
      <t>テ</t>
    </rPh>
    <rPh sb="4" eb="5">
      <t>ハタ</t>
    </rPh>
    <phoneticPr fontId="2"/>
  </si>
  <si>
    <t>１９日</t>
    <rPh sb="2" eb="3">
      <t>ニチ</t>
    </rPh>
    <phoneticPr fontId="2"/>
  </si>
  <si>
    <t>隊員　飲み物</t>
    <rPh sb="0" eb="2">
      <t>タイイン</t>
    </rPh>
    <rPh sb="3" eb="4">
      <t>ノ</t>
    </rPh>
    <rPh sb="5" eb="6">
      <t>モノ</t>
    </rPh>
    <phoneticPr fontId="2"/>
  </si>
  <si>
    <t>２０日</t>
    <rPh sb="2" eb="3">
      <t>カ</t>
    </rPh>
    <phoneticPr fontId="2"/>
  </si>
  <si>
    <t>２１日</t>
    <rPh sb="2" eb="3">
      <t>ニチ</t>
    </rPh>
    <phoneticPr fontId="2"/>
  </si>
  <si>
    <t>熱中症対策用品</t>
    <rPh sb="0" eb="5">
      <t>ネッチュウショウタイサク</t>
    </rPh>
    <rPh sb="5" eb="7">
      <t>ヨウヒン</t>
    </rPh>
    <phoneticPr fontId="2"/>
  </si>
  <si>
    <t>ゆかたまつり打合せ</t>
    <rPh sb="6" eb="8">
      <t>ウチアワ</t>
    </rPh>
    <phoneticPr fontId="2"/>
  </si>
  <si>
    <t>２６日</t>
    <rPh sb="2" eb="3">
      <t>ニチ</t>
    </rPh>
    <phoneticPr fontId="2"/>
  </si>
  <si>
    <t>３０日</t>
    <rPh sb="2" eb="3">
      <t>ニチ</t>
    </rPh>
    <phoneticPr fontId="2"/>
  </si>
  <si>
    <t>カラーコーン</t>
    <phoneticPr fontId="2"/>
  </si>
  <si>
    <t>駐車料金</t>
    <rPh sb="0" eb="4">
      <t>チュウシャリョウキン</t>
    </rPh>
    <phoneticPr fontId="2"/>
  </si>
  <si>
    <t>２２日</t>
    <rPh sb="2" eb="3">
      <t>ニチ</t>
    </rPh>
    <phoneticPr fontId="2"/>
  </si>
  <si>
    <t>ゆかたまつり</t>
    <phoneticPr fontId="2"/>
  </si>
  <si>
    <t>5日</t>
    <rPh sb="1" eb="2">
      <t>カ</t>
    </rPh>
    <phoneticPr fontId="2"/>
  </si>
  <si>
    <t>１３日</t>
    <rPh sb="2" eb="3">
      <t>ヒ</t>
    </rPh>
    <phoneticPr fontId="2"/>
  </si>
  <si>
    <t>２４日</t>
    <rPh sb="2" eb="3">
      <t>カ</t>
    </rPh>
    <phoneticPr fontId="2"/>
  </si>
  <si>
    <t>隊員　電車代</t>
    <rPh sb="0" eb="2">
      <t>タイイン</t>
    </rPh>
    <rPh sb="3" eb="6">
      <t>デンシャダイ</t>
    </rPh>
    <phoneticPr fontId="2"/>
  </si>
  <si>
    <t>飲み物代</t>
    <rPh sb="0" eb="1">
      <t>ノ</t>
    </rPh>
    <rPh sb="2" eb="4">
      <t>モノダイ</t>
    </rPh>
    <phoneticPr fontId="2"/>
  </si>
  <si>
    <t>福利厚生</t>
    <rPh sb="0" eb="4">
      <t>フクリコウセイ</t>
    </rPh>
    <phoneticPr fontId="2"/>
  </si>
  <si>
    <t>１２日</t>
    <rPh sb="2" eb="3">
      <t>ニチ</t>
    </rPh>
    <phoneticPr fontId="2"/>
  </si>
  <si>
    <t>段ボール</t>
    <rPh sb="0" eb="1">
      <t>ダン</t>
    </rPh>
    <phoneticPr fontId="2"/>
  </si>
  <si>
    <t>社長　駐車料金</t>
    <rPh sb="0" eb="2">
      <t>シャチョウ</t>
    </rPh>
    <rPh sb="3" eb="7">
      <t>チュウシャリョウキン</t>
    </rPh>
    <phoneticPr fontId="2"/>
  </si>
  <si>
    <t>隊員　昼食代</t>
    <rPh sb="0" eb="2">
      <t>タイイン</t>
    </rPh>
    <rPh sb="3" eb="6">
      <t>チュウショクダイ</t>
    </rPh>
    <phoneticPr fontId="2"/>
  </si>
  <si>
    <t>２３日</t>
    <rPh sb="2" eb="3">
      <t>ニチ</t>
    </rPh>
    <phoneticPr fontId="2"/>
  </si>
  <si>
    <t>隊員　　雨具</t>
    <rPh sb="0" eb="2">
      <t>タイイン</t>
    </rPh>
    <rPh sb="4" eb="6">
      <t>アマグ</t>
    </rPh>
    <phoneticPr fontId="2"/>
  </si>
  <si>
    <t>25日</t>
    <rPh sb="2" eb="3">
      <t>ニチ</t>
    </rPh>
    <phoneticPr fontId="2"/>
  </si>
  <si>
    <t>２７日</t>
    <rPh sb="2" eb="3">
      <t>ニチ</t>
    </rPh>
    <phoneticPr fontId="2"/>
  </si>
  <si>
    <t>社長　専務　油谷　昼食代</t>
    <rPh sb="0" eb="2">
      <t>シャチョウ</t>
    </rPh>
    <rPh sb="3" eb="5">
      <t>センム</t>
    </rPh>
    <rPh sb="6" eb="8">
      <t>アブラタニ</t>
    </rPh>
    <rPh sb="9" eb="12">
      <t>チュウショクダイ</t>
    </rPh>
    <phoneticPr fontId="2"/>
  </si>
  <si>
    <t>追加</t>
    <rPh sb="0" eb="2">
      <t>ツイカ</t>
    </rPh>
    <phoneticPr fontId="2"/>
  </si>
  <si>
    <t>隊員用ヘルメット</t>
    <rPh sb="0" eb="3">
      <t>タイインヨウ</t>
    </rPh>
    <phoneticPr fontId="2"/>
  </si>
  <si>
    <t>専務　土屋</t>
    <rPh sb="0" eb="2">
      <t>センム</t>
    </rPh>
    <rPh sb="3" eb="5">
      <t>ツチヤ</t>
    </rPh>
    <phoneticPr fontId="2"/>
  </si>
  <si>
    <t>社長　打合せ</t>
    <rPh sb="0" eb="2">
      <t>シャチョウ</t>
    </rPh>
    <rPh sb="3" eb="5">
      <t>ウチアワ</t>
    </rPh>
    <phoneticPr fontId="2"/>
  </si>
  <si>
    <t>１３日</t>
    <rPh sb="2" eb="3">
      <t>ニチ</t>
    </rPh>
    <phoneticPr fontId="2"/>
  </si>
  <si>
    <t>１６日</t>
    <rPh sb="2" eb="3">
      <t>ニチ</t>
    </rPh>
    <phoneticPr fontId="2"/>
  </si>
  <si>
    <t>隊員に差し入れ</t>
    <rPh sb="0" eb="2">
      <t>タイイン</t>
    </rPh>
    <rPh sb="3" eb="4">
      <t>サ</t>
    </rPh>
    <rPh sb="5" eb="6">
      <t>イ</t>
    </rPh>
    <phoneticPr fontId="2"/>
  </si>
  <si>
    <t>作業手袋</t>
    <rPh sb="0" eb="2">
      <t>サギョウ</t>
    </rPh>
    <rPh sb="2" eb="4">
      <t>テブクロ</t>
    </rPh>
    <phoneticPr fontId="2"/>
  </si>
  <si>
    <t>隊員研修　昼食代</t>
    <rPh sb="0" eb="2">
      <t>タイイン</t>
    </rPh>
    <rPh sb="2" eb="4">
      <t>ケンシュウ</t>
    </rPh>
    <rPh sb="5" eb="8">
      <t>チュウショクダイ</t>
    </rPh>
    <phoneticPr fontId="2"/>
  </si>
  <si>
    <t>隊員用　シャツ</t>
    <rPh sb="0" eb="3">
      <t>タイインヨウ</t>
    </rPh>
    <phoneticPr fontId="2"/>
  </si>
  <si>
    <t>隊員用　リュック</t>
    <rPh sb="0" eb="3">
      <t>タイインヨウ</t>
    </rPh>
    <phoneticPr fontId="2"/>
  </si>
  <si>
    <t>　専務　洗車</t>
    <rPh sb="1" eb="3">
      <t>センム</t>
    </rPh>
    <rPh sb="4" eb="6">
      <t>センシャ</t>
    </rPh>
    <phoneticPr fontId="2"/>
  </si>
  <si>
    <t>専務　岡崎組に差し入れ</t>
    <rPh sb="0" eb="2">
      <t>センム</t>
    </rPh>
    <rPh sb="3" eb="6">
      <t>オカザキグミ</t>
    </rPh>
    <rPh sb="7" eb="8">
      <t>サ</t>
    </rPh>
    <rPh sb="9" eb="10">
      <t>イ</t>
    </rPh>
    <phoneticPr fontId="2"/>
  </si>
  <si>
    <t>社長　隊員　昼食代</t>
    <rPh sb="0" eb="2">
      <t>シャチョウ</t>
    </rPh>
    <rPh sb="3" eb="5">
      <t>タイイン</t>
    </rPh>
    <rPh sb="6" eb="9">
      <t>チュウショクダイ</t>
    </rPh>
    <phoneticPr fontId="2"/>
  </si>
  <si>
    <t>バッテリー交換</t>
    <rPh sb="5" eb="7">
      <t>コウカン</t>
    </rPh>
    <phoneticPr fontId="2"/>
  </si>
  <si>
    <t>鴻齋田中　昼食代</t>
    <rPh sb="0" eb="2">
      <t>コウザイ</t>
    </rPh>
    <rPh sb="2" eb="4">
      <t>タナカ</t>
    </rPh>
    <rPh sb="5" eb="8">
      <t>チュウショクダイ</t>
    </rPh>
    <phoneticPr fontId="2"/>
  </si>
  <si>
    <t>２８日</t>
    <rPh sb="2" eb="3">
      <t>ニチ</t>
    </rPh>
    <phoneticPr fontId="2"/>
  </si>
  <si>
    <t>２９日</t>
    <rPh sb="2" eb="3">
      <t>ニチ</t>
    </rPh>
    <phoneticPr fontId="2"/>
  </si>
  <si>
    <t>ヘルメットステッカー　旗</t>
    <rPh sb="11" eb="12">
      <t>ハタ</t>
    </rPh>
    <phoneticPr fontId="2"/>
  </si>
  <si>
    <t>隊員</t>
    <rPh sb="0" eb="2">
      <t>タイイン</t>
    </rPh>
    <phoneticPr fontId="2"/>
  </si>
  <si>
    <t>2日</t>
    <rPh sb="1" eb="2">
      <t>ニチ</t>
    </rPh>
    <phoneticPr fontId="2"/>
  </si>
  <si>
    <t>19日</t>
    <rPh sb="2" eb="3">
      <t>ニチ</t>
    </rPh>
    <phoneticPr fontId="2"/>
  </si>
  <si>
    <t>22日</t>
    <rPh sb="2" eb="3">
      <t>ニチ</t>
    </rPh>
    <phoneticPr fontId="2"/>
  </si>
  <si>
    <t>24日</t>
    <rPh sb="2" eb="3">
      <t>ニチ</t>
    </rPh>
    <phoneticPr fontId="2"/>
  </si>
  <si>
    <t>社長　打ち合わせ</t>
    <rPh sb="0" eb="2">
      <t>シャチョウ</t>
    </rPh>
    <rPh sb="3" eb="4">
      <t>ウ</t>
    </rPh>
    <rPh sb="5" eb="6">
      <t>ア</t>
    </rPh>
    <phoneticPr fontId="2"/>
  </si>
  <si>
    <t>接待交際費</t>
    <phoneticPr fontId="2"/>
  </si>
  <si>
    <t>お中元</t>
    <rPh sb="1" eb="3">
      <t>チュウゲン</t>
    </rPh>
    <phoneticPr fontId="2"/>
  </si>
  <si>
    <t>ライト</t>
    <phoneticPr fontId="2"/>
  </si>
  <si>
    <t>隊員用衣類</t>
    <rPh sb="0" eb="3">
      <t>タイインヨウ</t>
    </rPh>
    <rPh sb="3" eb="5">
      <t>イルイ</t>
    </rPh>
    <phoneticPr fontId="2"/>
  </si>
  <si>
    <t>警備用ライト</t>
    <rPh sb="0" eb="3">
      <t>ケイビヨウ</t>
    </rPh>
    <phoneticPr fontId="2"/>
  </si>
  <si>
    <t>通信費</t>
    <rPh sb="0" eb="3">
      <t>ツウシンヒ</t>
    </rPh>
    <phoneticPr fontId="2"/>
  </si>
  <si>
    <t>燃料費</t>
    <rPh sb="0" eb="2">
      <t>ネンリョウ</t>
    </rPh>
    <rPh sb="2" eb="3">
      <t>ヒ</t>
    </rPh>
    <phoneticPr fontId="2"/>
  </si>
  <si>
    <t>隊員研修　昼食代</t>
    <rPh sb="0" eb="2">
      <t>タイイン</t>
    </rPh>
    <rPh sb="2" eb="4">
      <t>ケンシュウ</t>
    </rPh>
    <rPh sb="5" eb="7">
      <t>チュウショク</t>
    </rPh>
    <rPh sb="7" eb="8">
      <t>ダイ</t>
    </rPh>
    <phoneticPr fontId="2"/>
  </si>
  <si>
    <t>社長　隊員2名</t>
    <rPh sb="0" eb="2">
      <t>シャチョウ</t>
    </rPh>
    <rPh sb="3" eb="5">
      <t>タイイン</t>
    </rPh>
    <rPh sb="6" eb="7">
      <t>メイ</t>
    </rPh>
    <phoneticPr fontId="2"/>
  </si>
  <si>
    <t>隊員夜勤　夕食代</t>
    <rPh sb="0" eb="2">
      <t>タイイン</t>
    </rPh>
    <rPh sb="2" eb="4">
      <t>ヤキン</t>
    </rPh>
    <rPh sb="5" eb="8">
      <t>ユウショクダイ</t>
    </rPh>
    <phoneticPr fontId="2"/>
  </si>
  <si>
    <t>3日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</si>
  <si>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</si>
  <si>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</si>
  <si>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7日</t>
    <rPh sb="1" eb="2">
      <t>ニチ</t>
    </rPh>
    <phoneticPr fontId="2"/>
  </si>
  <si>
    <t>9日</t>
    <rPh sb="1" eb="2">
      <t>ニチ</t>
    </rPh>
    <phoneticPr fontId="2"/>
  </si>
  <si>
    <t>20日</t>
    <rPh sb="2" eb="3">
      <t>ニチ</t>
    </rPh>
    <phoneticPr fontId="2"/>
  </si>
  <si>
    <t>社長　部品交換</t>
    <rPh sb="0" eb="2">
      <t>シャチョウ</t>
    </rPh>
    <rPh sb="3" eb="7">
      <t>ブヒンコウカン</t>
    </rPh>
    <phoneticPr fontId="2"/>
  </si>
  <si>
    <t>社長　PC購入</t>
    <rPh sb="0" eb="2">
      <t>シャチョウ</t>
    </rPh>
    <rPh sb="5" eb="7">
      <t>コウニュウ</t>
    </rPh>
    <phoneticPr fontId="2"/>
  </si>
  <si>
    <t>隊員差し入れ</t>
    <rPh sb="0" eb="2">
      <t>タイイン</t>
    </rPh>
    <rPh sb="2" eb="3">
      <t>サ</t>
    </rPh>
    <rPh sb="4" eb="5">
      <t>イ</t>
    </rPh>
    <phoneticPr fontId="2"/>
  </si>
  <si>
    <t>社長　部品代</t>
    <rPh sb="0" eb="2">
      <t>シャチョウ</t>
    </rPh>
    <rPh sb="3" eb="6">
      <t>ブヒンダイ</t>
    </rPh>
    <phoneticPr fontId="2"/>
  </si>
  <si>
    <t>事務所用掃除機</t>
    <rPh sb="0" eb="4">
      <t>ジムショヨウ</t>
    </rPh>
    <rPh sb="4" eb="7">
      <t>ソウジキ</t>
    </rPh>
    <phoneticPr fontId="2"/>
  </si>
  <si>
    <t>　</t>
    <phoneticPr fontId="2"/>
  </si>
  <si>
    <t>専務　岡崎組差し入れ</t>
    <rPh sb="0" eb="2">
      <t>センム</t>
    </rPh>
    <rPh sb="3" eb="6">
      <t>オカザキグミ</t>
    </rPh>
    <rPh sb="6" eb="7">
      <t>サ</t>
    </rPh>
    <rPh sb="8" eb="9">
      <t>イ</t>
    </rPh>
    <phoneticPr fontId="2"/>
  </si>
  <si>
    <t>+</t>
    <phoneticPr fontId="2"/>
  </si>
  <si>
    <t>お中元</t>
    <rPh sb="1" eb="3">
      <t>チュウゲン</t>
    </rPh>
    <phoneticPr fontId="2"/>
  </si>
  <si>
    <t>２６日</t>
    <rPh sb="2" eb="3">
      <t>ヒ</t>
    </rPh>
    <phoneticPr fontId="2"/>
  </si>
  <si>
    <t>ハイエースバッテリー</t>
    <phoneticPr fontId="2"/>
  </si>
  <si>
    <t>29日</t>
    <rPh sb="2" eb="3">
      <t>ヒ</t>
    </rPh>
    <phoneticPr fontId="2"/>
  </si>
  <si>
    <t>ビール</t>
    <phoneticPr fontId="2"/>
  </si>
  <si>
    <t>お肉</t>
    <rPh sb="1" eb="2">
      <t>ニク</t>
    </rPh>
    <phoneticPr fontId="2"/>
  </si>
  <si>
    <t>.アスクル事務用品</t>
    <rPh sb="5" eb="9">
      <t>ジムヨウヒン</t>
    </rPh>
    <phoneticPr fontId="2"/>
  </si>
  <si>
    <t>オートバックスオイル交換</t>
    <rPh sb="10" eb="12">
      <t>コウカン</t>
    </rPh>
    <phoneticPr fontId="2"/>
  </si>
  <si>
    <t>ルートイン加西　隊員４名</t>
    <rPh sb="5" eb="7">
      <t>カサイ</t>
    </rPh>
    <rPh sb="8" eb="10">
      <t>タイイン</t>
    </rPh>
    <rPh sb="11" eb="12">
      <t>メイ</t>
    </rPh>
    <phoneticPr fontId="2"/>
  </si>
  <si>
    <t>隊員シャツ・ズボン</t>
    <rPh sb="0" eb="2">
      <t>タイイン</t>
    </rPh>
    <phoneticPr fontId="2"/>
  </si>
  <si>
    <t>倉庫片付け　昼食代</t>
    <rPh sb="0" eb="4">
      <t>ソウコカタヅ</t>
    </rPh>
    <rPh sb="6" eb="9">
      <t>チュウショクダイ</t>
    </rPh>
    <phoneticPr fontId="2"/>
  </si>
  <si>
    <t>パソコン用マウス</t>
    <rPh sb="4" eb="5">
      <t>ヨウ</t>
    </rPh>
    <phoneticPr fontId="2"/>
  </si>
  <si>
    <t>専務　土屋　昼食代</t>
    <rPh sb="0" eb="2">
      <t>センム</t>
    </rPh>
    <rPh sb="3" eb="5">
      <t>ツチヤ</t>
    </rPh>
    <rPh sb="6" eb="9">
      <t>チュウショクダイ</t>
    </rPh>
    <phoneticPr fontId="2"/>
  </si>
  <si>
    <t>隊員用作業着</t>
    <rPh sb="0" eb="3">
      <t>タイインヨウ</t>
    </rPh>
    <rPh sb="3" eb="6">
      <t>サギョウギ</t>
    </rPh>
    <phoneticPr fontId="2"/>
  </si>
  <si>
    <t>14日</t>
    <rPh sb="2" eb="3">
      <t>ニチ</t>
    </rPh>
    <phoneticPr fontId="2"/>
  </si>
  <si>
    <t>接待交際費</t>
    <rPh sb="0" eb="5">
      <t>セッタイコウサイヒ</t>
    </rPh>
    <phoneticPr fontId="2"/>
  </si>
  <si>
    <t>社長　前田建設　昼食代</t>
    <rPh sb="0" eb="2">
      <t>シャチョウ</t>
    </rPh>
    <rPh sb="3" eb="7">
      <t>マエダケンセツ</t>
    </rPh>
    <rPh sb="8" eb="11">
      <t>チュウショクダイ</t>
    </rPh>
    <phoneticPr fontId="2"/>
  </si>
  <si>
    <t>ハイエース　ドラレコ</t>
    <phoneticPr fontId="2"/>
  </si>
  <si>
    <t>橋本建設　手土産</t>
    <rPh sb="0" eb="4">
      <t>ハシモトケンセツ</t>
    </rPh>
    <rPh sb="5" eb="8">
      <t>テミヤゲ</t>
    </rPh>
    <phoneticPr fontId="2"/>
  </si>
  <si>
    <t>文具</t>
    <rPh sb="0" eb="2">
      <t>ブング</t>
    </rPh>
    <phoneticPr fontId="2"/>
  </si>
  <si>
    <t>セレナ</t>
    <phoneticPr fontId="2"/>
  </si>
  <si>
    <t>22日</t>
    <phoneticPr fontId="2"/>
  </si>
  <si>
    <t>日伸坂野さん　社長ら数名</t>
    <rPh sb="0" eb="2">
      <t>ニッシン</t>
    </rPh>
    <rPh sb="2" eb="4">
      <t>サカノ</t>
    </rPh>
    <rPh sb="7" eb="9">
      <t>シャチョウ</t>
    </rPh>
    <rPh sb="10" eb="12">
      <t>スウメイ</t>
    </rPh>
    <phoneticPr fontId="2"/>
  </si>
  <si>
    <t>印紙代</t>
    <rPh sb="0" eb="3">
      <t>インシダイ</t>
    </rPh>
    <phoneticPr fontId="2"/>
  </si>
  <si>
    <t>無線機のアンテナ</t>
    <rPh sb="0" eb="3">
      <t>ムセンキ</t>
    </rPh>
    <phoneticPr fontId="2"/>
  </si>
  <si>
    <t>スピーカー用マイク</t>
    <rPh sb="5" eb="6">
      <t>ヨウ</t>
    </rPh>
    <phoneticPr fontId="2"/>
  </si>
  <si>
    <t>データ提出用USB</t>
    <rPh sb="3" eb="6">
      <t>テイシュツヨウ</t>
    </rPh>
    <phoneticPr fontId="2"/>
  </si>
  <si>
    <t>PC備品</t>
    <rPh sb="2" eb="4">
      <t>ビヒン</t>
    </rPh>
    <phoneticPr fontId="2"/>
  </si>
  <si>
    <t>印紙交換手数料</t>
    <rPh sb="0" eb="2">
      <t>インシ</t>
    </rPh>
    <rPh sb="2" eb="7">
      <t>コウカンテスウリョウ</t>
    </rPh>
    <phoneticPr fontId="2"/>
  </si>
  <si>
    <t>地方公共団体証明書代</t>
    <rPh sb="0" eb="6">
      <t>チホウコウキョウダンタイ</t>
    </rPh>
    <rPh sb="6" eb="9">
      <t>ショウメイショ</t>
    </rPh>
    <rPh sb="9" eb="10">
      <t>ダイ</t>
    </rPh>
    <phoneticPr fontId="2"/>
  </si>
  <si>
    <t>租税公課</t>
    <rPh sb="0" eb="4">
      <t>ソゼイコウカ</t>
    </rPh>
    <phoneticPr fontId="2"/>
  </si>
  <si>
    <t>部品交換代</t>
    <rPh sb="0" eb="5">
      <t>ブヒンコウカンダイ</t>
    </rPh>
    <phoneticPr fontId="2"/>
  </si>
  <si>
    <t>社長　宿泊費　２泊</t>
    <rPh sb="0" eb="2">
      <t>シャチョウ</t>
    </rPh>
    <rPh sb="3" eb="6">
      <t>シュクハクヒ</t>
    </rPh>
    <rPh sb="8" eb="9">
      <t>ハク</t>
    </rPh>
    <phoneticPr fontId="2"/>
  </si>
  <si>
    <t>10月</t>
    <rPh sb="2" eb="3">
      <t>ガツ</t>
    </rPh>
    <phoneticPr fontId="2"/>
  </si>
  <si>
    <t>１日</t>
    <rPh sb="1" eb="2">
      <t>ニチ</t>
    </rPh>
    <phoneticPr fontId="2"/>
  </si>
  <si>
    <t>ライト、電池等</t>
    <rPh sb="4" eb="6">
      <t>デンチ</t>
    </rPh>
    <rPh sb="6" eb="7">
      <t>トウ</t>
    </rPh>
    <phoneticPr fontId="2"/>
  </si>
  <si>
    <t>モリケン社長と昼食</t>
    <rPh sb="4" eb="6">
      <t>シャチョウ</t>
    </rPh>
    <rPh sb="7" eb="9">
      <t>チュウショク</t>
    </rPh>
    <phoneticPr fontId="2"/>
  </si>
  <si>
    <t>モリケンに手土産</t>
    <rPh sb="5" eb="8">
      <t>テミヤゲ</t>
    </rPh>
    <phoneticPr fontId="2"/>
  </si>
  <si>
    <t>２日</t>
    <rPh sb="1" eb="2">
      <t>カ</t>
    </rPh>
    <phoneticPr fontId="2"/>
  </si>
  <si>
    <t>３日</t>
    <rPh sb="1" eb="2">
      <t>カ</t>
    </rPh>
    <phoneticPr fontId="2"/>
  </si>
  <si>
    <t>車両整備</t>
    <rPh sb="0" eb="4">
      <t>シャリョウセイビ</t>
    </rPh>
    <phoneticPr fontId="2"/>
  </si>
  <si>
    <t>研修昼食代　１０名</t>
    <rPh sb="0" eb="2">
      <t>ケンシュウ</t>
    </rPh>
    <rPh sb="2" eb="5">
      <t>チュウショクダイ</t>
    </rPh>
    <rPh sb="8" eb="9">
      <t>メイ</t>
    </rPh>
    <phoneticPr fontId="2"/>
  </si>
  <si>
    <t>４日</t>
    <rPh sb="1" eb="2">
      <t>カ</t>
    </rPh>
    <phoneticPr fontId="2"/>
  </si>
  <si>
    <t>PC</t>
    <phoneticPr fontId="2"/>
  </si>
  <si>
    <t>５日</t>
    <rPh sb="1" eb="2">
      <t>カ</t>
    </rPh>
    <phoneticPr fontId="2"/>
  </si>
  <si>
    <t>トヨペット　手土産</t>
    <rPh sb="6" eb="9">
      <t>テミヤゲ</t>
    </rPh>
    <phoneticPr fontId="2"/>
  </si>
  <si>
    <t>事務所の机</t>
    <rPh sb="0" eb="3">
      <t>ジムショ</t>
    </rPh>
    <rPh sb="4" eb="5">
      <t>ツクエ</t>
    </rPh>
    <phoneticPr fontId="2"/>
  </si>
  <si>
    <t>６日</t>
    <rPh sb="1" eb="2">
      <t>カ</t>
    </rPh>
    <phoneticPr fontId="2"/>
  </si>
  <si>
    <t>イベント隊員昼食代</t>
    <rPh sb="4" eb="9">
      <t>タイインチュウショクダイ</t>
    </rPh>
    <phoneticPr fontId="2"/>
  </si>
  <si>
    <t>７日</t>
    <rPh sb="1" eb="2">
      <t>カ</t>
    </rPh>
    <phoneticPr fontId="2"/>
  </si>
  <si>
    <t>９日</t>
    <rPh sb="1" eb="2">
      <t>カ</t>
    </rPh>
    <phoneticPr fontId="2"/>
  </si>
  <si>
    <t>社長　シエンタ</t>
    <rPh sb="0" eb="2">
      <t>シャチョウ</t>
    </rPh>
    <phoneticPr fontId="2"/>
  </si>
  <si>
    <t>バッテリー</t>
    <phoneticPr fontId="2"/>
  </si>
  <si>
    <t>１４日</t>
    <rPh sb="2" eb="3">
      <t>ニチ</t>
    </rPh>
    <phoneticPr fontId="2"/>
  </si>
  <si>
    <t>交際接待費</t>
    <rPh sb="0" eb="5">
      <t>コウサイセッタイヒ</t>
    </rPh>
    <phoneticPr fontId="2"/>
  </si>
  <si>
    <t>社長　業者打合せ</t>
    <rPh sb="0" eb="2">
      <t>シャチョウ</t>
    </rPh>
    <rPh sb="3" eb="5">
      <t>ギョウシャ</t>
    </rPh>
    <rPh sb="5" eb="7">
      <t>ウチアワ</t>
    </rPh>
    <phoneticPr fontId="2"/>
  </si>
  <si>
    <t>(株)セイトー　手土産</t>
    <rPh sb="0" eb="3">
      <t>カブシキガイシャ</t>
    </rPh>
    <rPh sb="8" eb="11">
      <t>テミヤゲ</t>
    </rPh>
    <phoneticPr fontId="2"/>
  </si>
  <si>
    <t>シエンタ整備</t>
    <rPh sb="4" eb="6">
      <t>セイビ</t>
    </rPh>
    <phoneticPr fontId="2"/>
  </si>
  <si>
    <t>シエンタ</t>
    <phoneticPr fontId="2"/>
  </si>
  <si>
    <t>ハイエース</t>
    <phoneticPr fontId="2"/>
  </si>
  <si>
    <t>イベント隊員飲料代</t>
    <rPh sb="4" eb="6">
      <t>タイイン</t>
    </rPh>
    <rPh sb="6" eb="8">
      <t>インリョウ</t>
    </rPh>
    <rPh sb="8" eb="9">
      <t>ダイ</t>
    </rPh>
    <phoneticPr fontId="2"/>
  </si>
  <si>
    <t>３１日</t>
    <rPh sb="2" eb="3">
      <t>ニチ</t>
    </rPh>
    <phoneticPr fontId="2"/>
  </si>
  <si>
    <t>PC修理</t>
    <rPh sb="2" eb="4">
      <t>シュウリ</t>
    </rPh>
    <phoneticPr fontId="2"/>
  </si>
  <si>
    <t>資機材</t>
    <rPh sb="0" eb="3">
      <t>シキザイ</t>
    </rPh>
    <phoneticPr fontId="2"/>
  </si>
  <si>
    <t>PC用品</t>
    <rPh sb="2" eb="4">
      <t>ヨウヒン</t>
    </rPh>
    <phoneticPr fontId="2"/>
  </si>
  <si>
    <t>11月</t>
    <rPh sb="2" eb="3">
      <t>ガツ</t>
    </rPh>
    <phoneticPr fontId="2"/>
  </si>
  <si>
    <t>隊員昼食代</t>
    <rPh sb="0" eb="2">
      <t>タイイン</t>
    </rPh>
    <rPh sb="2" eb="5">
      <t>チュウショクダイ</t>
    </rPh>
    <phoneticPr fontId="2"/>
  </si>
  <si>
    <t>印鑑証明書代</t>
    <rPh sb="0" eb="2">
      <t>インカン</t>
    </rPh>
    <rPh sb="2" eb="6">
      <t>ショウメイショダイ</t>
    </rPh>
    <phoneticPr fontId="2"/>
  </si>
  <si>
    <t>業者さん手土産</t>
    <rPh sb="0" eb="2">
      <t>ギョウシャ</t>
    </rPh>
    <rPh sb="4" eb="7">
      <t>テミヤゲ</t>
    </rPh>
    <phoneticPr fontId="2"/>
  </si>
  <si>
    <t>隊員駐車場代</t>
    <rPh sb="0" eb="2">
      <t>タイイン</t>
    </rPh>
    <rPh sb="2" eb="6">
      <t>チュウシャジョウダイ</t>
    </rPh>
    <phoneticPr fontId="2"/>
  </si>
  <si>
    <t>年賀用文具</t>
    <rPh sb="0" eb="3">
      <t>ネンガヨウ</t>
    </rPh>
    <rPh sb="3" eb="5">
      <t>ブング</t>
    </rPh>
    <phoneticPr fontId="2"/>
  </si>
  <si>
    <t>年賀はがき</t>
    <rPh sb="0" eb="2">
      <t>ネンガ</t>
    </rPh>
    <phoneticPr fontId="2"/>
  </si>
  <si>
    <t>手土産代</t>
    <rPh sb="0" eb="4">
      <t>テミヤゲダイ</t>
    </rPh>
    <phoneticPr fontId="2"/>
  </si>
  <si>
    <t>防寒用品</t>
    <rPh sb="0" eb="4">
      <t>ボウカンヨウヒン</t>
    </rPh>
    <phoneticPr fontId="2"/>
  </si>
  <si>
    <t>面接　飲食代</t>
    <rPh sb="0" eb="2">
      <t>メンセツ</t>
    </rPh>
    <rPh sb="3" eb="6">
      <t>インショクダイ</t>
    </rPh>
    <phoneticPr fontId="2"/>
  </si>
  <si>
    <t>メンテナンス</t>
    <phoneticPr fontId="2"/>
  </si>
  <si>
    <t>アスクル</t>
    <phoneticPr fontId="2"/>
  </si>
  <si>
    <t>12月</t>
    <rPh sb="2" eb="3">
      <t>ガツ</t>
    </rPh>
    <phoneticPr fontId="2"/>
  </si>
  <si>
    <t>収入印紙代</t>
    <rPh sb="0" eb="4">
      <t>シュウニュウインシ</t>
    </rPh>
    <rPh sb="4" eb="5">
      <t>ダイ</t>
    </rPh>
    <phoneticPr fontId="2"/>
  </si>
  <si>
    <t>納税証明書</t>
    <rPh sb="0" eb="5">
      <t>ノウゼイショウメイショ</t>
    </rPh>
    <phoneticPr fontId="2"/>
  </si>
  <si>
    <t>印鑑証明書</t>
    <rPh sb="0" eb="5">
      <t>インカンショウメイショ</t>
    </rPh>
    <phoneticPr fontId="2"/>
  </si>
  <si>
    <t>アスも　研修室利用費</t>
    <rPh sb="4" eb="10">
      <t>ケンシュウシツリヨウヒ</t>
    </rPh>
    <phoneticPr fontId="2"/>
  </si>
  <si>
    <t>福利厚生費</t>
    <rPh sb="0" eb="4">
      <t>フクリコウセイ</t>
    </rPh>
    <rPh sb="4" eb="5">
      <t>ヒ</t>
    </rPh>
    <phoneticPr fontId="2"/>
  </si>
  <si>
    <t>隊員　駐車場代</t>
    <rPh sb="0" eb="2">
      <t>タイイン</t>
    </rPh>
    <rPh sb="3" eb="7">
      <t>チュウシャジョウダイ</t>
    </rPh>
    <phoneticPr fontId="2"/>
  </si>
  <si>
    <t>隊員二名　風邪薬</t>
    <rPh sb="0" eb="4">
      <t>タイインニメイ</t>
    </rPh>
    <rPh sb="5" eb="8">
      <t>カゼグスリ</t>
    </rPh>
    <phoneticPr fontId="2"/>
  </si>
  <si>
    <t>隊員用防寒着</t>
    <rPh sb="0" eb="6">
      <t>タイインヨウボウカンギ</t>
    </rPh>
    <phoneticPr fontId="2"/>
  </si>
  <si>
    <t>社長 隊員3名　昼食代</t>
    <rPh sb="0" eb="2">
      <t>シャチョウ</t>
    </rPh>
    <rPh sb="3" eb="5">
      <t>タイイン</t>
    </rPh>
    <rPh sb="6" eb="7">
      <t>メイ</t>
    </rPh>
    <rPh sb="8" eb="10">
      <t>チュウショク</t>
    </rPh>
    <rPh sb="10" eb="11">
      <t>ダイ</t>
    </rPh>
    <phoneticPr fontId="2"/>
  </si>
  <si>
    <t>社長 隊員3名　夕食代</t>
    <rPh sb="0" eb="2">
      <t>シャチョウ</t>
    </rPh>
    <rPh sb="3" eb="5">
      <t>タイイン</t>
    </rPh>
    <rPh sb="6" eb="7">
      <t>メイ</t>
    </rPh>
    <rPh sb="8" eb="11">
      <t>ユウショクダイ</t>
    </rPh>
    <phoneticPr fontId="2"/>
  </si>
  <si>
    <t>社長 土屋　夕食代</t>
    <rPh sb="0" eb="2">
      <t>シャチョウ</t>
    </rPh>
    <rPh sb="3" eb="5">
      <t>ツチヤ</t>
    </rPh>
    <rPh sb="6" eb="9">
      <t>ユウショクダイ</t>
    </rPh>
    <phoneticPr fontId="2"/>
  </si>
  <si>
    <t>防寒対策用品</t>
    <rPh sb="0" eb="4">
      <t>ボウカンタイサク</t>
    </rPh>
    <rPh sb="4" eb="6">
      <t>ヨウヒン</t>
    </rPh>
    <phoneticPr fontId="2"/>
  </si>
  <si>
    <t>事務所備品</t>
    <rPh sb="0" eb="5">
      <t>ジムショビヒン</t>
    </rPh>
    <phoneticPr fontId="2"/>
  </si>
  <si>
    <t>社長 隊員3名昼食代</t>
    <rPh sb="0" eb="2">
      <t>シャチョウ</t>
    </rPh>
    <rPh sb="3" eb="5">
      <t>タイイン</t>
    </rPh>
    <rPh sb="6" eb="7">
      <t>メイ</t>
    </rPh>
    <rPh sb="7" eb="9">
      <t>チュウショク</t>
    </rPh>
    <rPh sb="9" eb="10">
      <t>ダイ</t>
    </rPh>
    <phoneticPr fontId="2"/>
  </si>
  <si>
    <t>福利厚生費</t>
    <rPh sb="0" eb="5">
      <t>フクリコウセイヒ</t>
    </rPh>
    <phoneticPr fontId="2"/>
  </si>
  <si>
    <t>隊員弁当　防寒対策用品</t>
    <rPh sb="0" eb="2">
      <t>タイイン</t>
    </rPh>
    <rPh sb="2" eb="4">
      <t>ベントウ</t>
    </rPh>
    <rPh sb="5" eb="11">
      <t>ボウカンタイサクヨウヒン</t>
    </rPh>
    <phoneticPr fontId="2"/>
  </si>
  <si>
    <t>クリックポスト</t>
  </si>
  <si>
    <t>宿泊費</t>
    <rPh sb="0" eb="3">
      <t>シュクハクヒ</t>
    </rPh>
    <phoneticPr fontId="2"/>
  </si>
  <si>
    <t>消耗品費</t>
    <rPh sb="0" eb="3">
      <t>ショウモウヒン</t>
    </rPh>
    <rPh sb="3" eb="4">
      <t>ヒ</t>
    </rPh>
    <phoneticPr fontId="2"/>
  </si>
  <si>
    <t>ハイエース備品</t>
    <rPh sb="5" eb="7">
      <t>ビヒン</t>
    </rPh>
    <phoneticPr fontId="2"/>
  </si>
  <si>
    <t>-</t>
    <phoneticPr fontId="2"/>
  </si>
  <si>
    <t>納税証明手数料</t>
    <rPh sb="0" eb="2">
      <t>ノウゼイ</t>
    </rPh>
    <rPh sb="2" eb="4">
      <t>ショウメイ</t>
    </rPh>
    <rPh sb="4" eb="7">
      <t>テスウリョウ</t>
    </rPh>
    <phoneticPr fontId="2"/>
  </si>
  <si>
    <t>社長、隊員面談</t>
    <rPh sb="0" eb="2">
      <t>シャチョウ</t>
    </rPh>
    <rPh sb="3" eb="5">
      <t>タイイン</t>
    </rPh>
    <rPh sb="5" eb="7">
      <t>メンダン</t>
    </rPh>
    <phoneticPr fontId="2"/>
  </si>
  <si>
    <t>鴻斎</t>
    <rPh sb="0" eb="2">
      <t>コウザイ</t>
    </rPh>
    <phoneticPr fontId="2"/>
  </si>
  <si>
    <t>前川</t>
    <rPh sb="0" eb="2">
      <t>マエカワ</t>
    </rPh>
    <phoneticPr fontId="2"/>
  </si>
  <si>
    <t>義士祭打合せ</t>
    <rPh sb="0" eb="3">
      <t>ギシサイ</t>
    </rPh>
    <rPh sb="3" eb="5">
      <t>ウチアワ</t>
    </rPh>
    <phoneticPr fontId="2"/>
  </si>
  <si>
    <t>夕食代</t>
    <rPh sb="0" eb="3">
      <t>ユウショクダイ</t>
    </rPh>
    <phoneticPr fontId="2"/>
  </si>
  <si>
    <t>隊員防寒着代</t>
    <rPh sb="0" eb="2">
      <t>タイイン</t>
    </rPh>
    <rPh sb="2" eb="5">
      <t>ボウカンギ</t>
    </rPh>
    <rPh sb="5" eb="6">
      <t>ダイ</t>
    </rPh>
    <phoneticPr fontId="2"/>
  </si>
  <si>
    <t>社長打ち合わせ昼食代</t>
    <rPh sb="0" eb="2">
      <t>シャチョウ</t>
    </rPh>
    <rPh sb="2" eb="3">
      <t>ウ</t>
    </rPh>
    <rPh sb="4" eb="5">
      <t>ア</t>
    </rPh>
    <rPh sb="7" eb="10">
      <t>チュウショクダイ</t>
    </rPh>
    <phoneticPr fontId="2"/>
  </si>
  <si>
    <t>オイルタイヤ交換</t>
    <rPh sb="6" eb="8">
      <t>コウカン</t>
    </rPh>
    <phoneticPr fontId="2"/>
  </si>
  <si>
    <t>社長隊員２名昼食代</t>
    <rPh sb="0" eb="2">
      <t>シャチョウ</t>
    </rPh>
    <rPh sb="2" eb="4">
      <t>タイイン</t>
    </rPh>
    <rPh sb="4" eb="6">
      <t>ニメイ</t>
    </rPh>
    <rPh sb="6" eb="9">
      <t>チュウショクダイ</t>
    </rPh>
    <phoneticPr fontId="2"/>
  </si>
  <si>
    <t>社長駐車代</t>
    <rPh sb="0" eb="2">
      <t>シャチョウ</t>
    </rPh>
    <rPh sb="2" eb="5">
      <t>チュウシャダイ</t>
    </rPh>
    <phoneticPr fontId="2"/>
  </si>
  <si>
    <t>油谷駐車代</t>
    <rPh sb="0" eb="2">
      <t>アブラタニ</t>
    </rPh>
    <rPh sb="2" eb="5">
      <t>チュウシャダイ</t>
    </rPh>
    <phoneticPr fontId="2"/>
  </si>
  <si>
    <t>忘年会５名</t>
    <rPh sb="0" eb="3">
      <t>ボウネンカイ</t>
    </rPh>
    <rPh sb="4" eb="5">
      <t>メイ</t>
    </rPh>
    <phoneticPr fontId="2"/>
  </si>
  <si>
    <t>２５日</t>
    <rPh sb="2" eb="3">
      <t>ニチ</t>
    </rPh>
    <phoneticPr fontId="2"/>
  </si>
  <si>
    <t>会議室使用料</t>
    <rPh sb="0" eb="3">
      <t>カイギシツ</t>
    </rPh>
    <rPh sb="3" eb="5">
      <t>シヨウ</t>
    </rPh>
    <rPh sb="5" eb="6">
      <t>リョウ</t>
    </rPh>
    <phoneticPr fontId="2"/>
  </si>
  <si>
    <t>隊員風邪薬等</t>
    <rPh sb="0" eb="2">
      <t>タイイン</t>
    </rPh>
    <rPh sb="2" eb="5">
      <t>カゼグスリ</t>
    </rPh>
    <rPh sb="5" eb="6">
      <t>トウ</t>
    </rPh>
    <phoneticPr fontId="2"/>
  </si>
  <si>
    <t>隊員教育　お弁当代</t>
    <rPh sb="0" eb="2">
      <t>タイイン</t>
    </rPh>
    <rPh sb="2" eb="4">
      <t>キョウイク</t>
    </rPh>
    <rPh sb="6" eb="9">
      <t>ベントウダイ</t>
    </rPh>
    <phoneticPr fontId="2"/>
  </si>
  <si>
    <t>社長ほか２名昼食代</t>
    <rPh sb="0" eb="2">
      <t>シャチョウ</t>
    </rPh>
    <rPh sb="4" eb="6">
      <t>ニメイ</t>
    </rPh>
    <rPh sb="6" eb="9">
      <t>チュウショクダイ</t>
    </rPh>
    <phoneticPr fontId="2"/>
  </si>
  <si>
    <t>挨拶回り手土産代</t>
    <rPh sb="0" eb="3">
      <t>アイサツマワ</t>
    </rPh>
    <rPh sb="4" eb="8">
      <t>テミヤゲダイ</t>
    </rPh>
    <phoneticPr fontId="2"/>
  </si>
  <si>
    <t>隊員風邪薬差し入れ</t>
    <rPh sb="0" eb="2">
      <t>タイイン</t>
    </rPh>
    <rPh sb="2" eb="5">
      <t>カゼグスリ</t>
    </rPh>
    <rPh sb="5" eb="6">
      <t>サ</t>
    </rPh>
    <rPh sb="7" eb="8">
      <t>イ</t>
    </rPh>
    <phoneticPr fontId="2"/>
  </si>
  <si>
    <t>防寒用品隊員４名分</t>
    <rPh sb="0" eb="4">
      <t>ボウカンヨウヒン</t>
    </rPh>
    <rPh sb="4" eb="6">
      <t>タイイン</t>
    </rPh>
    <rPh sb="7" eb="9">
      <t>メイブン</t>
    </rPh>
    <phoneticPr fontId="2"/>
  </si>
  <si>
    <t>社長防寒用品</t>
    <rPh sb="0" eb="2">
      <t>シャチョウ</t>
    </rPh>
    <rPh sb="2" eb="6">
      <t>ボウカンヨウヒン</t>
    </rPh>
    <phoneticPr fontId="2"/>
  </si>
  <si>
    <t>クリックポスト10件分</t>
    <rPh sb="9" eb="11">
      <t>ケンブン</t>
    </rPh>
    <phoneticPr fontId="2"/>
  </si>
  <si>
    <t>クリックポスト7件分</t>
    <rPh sb="8" eb="10">
      <t>ケンブン</t>
    </rPh>
    <phoneticPr fontId="2"/>
  </si>
  <si>
    <t>秋花火大会　お歳暮</t>
    <rPh sb="0" eb="5">
      <t>アキハナビタイカイ</t>
    </rPh>
    <rPh sb="7" eb="9">
      <t>セイボ</t>
    </rPh>
    <phoneticPr fontId="2"/>
  </si>
  <si>
    <t>資機材 防寒具</t>
    <rPh sb="0" eb="3">
      <t>シキザイ</t>
    </rPh>
    <rPh sb="4" eb="7">
      <t>ボウカング</t>
    </rPh>
    <phoneticPr fontId="2"/>
  </si>
  <si>
    <t>購入</t>
    <rPh sb="0" eb="2">
      <t>コウニュウ</t>
    </rPh>
    <phoneticPr fontId="2"/>
  </si>
  <si>
    <t>カード決済</t>
    <rPh sb="3" eb="5">
      <t>ケッサイ</t>
    </rPh>
    <phoneticPr fontId="2"/>
  </si>
  <si>
    <t>ETC</t>
    <phoneticPr fontId="2"/>
  </si>
  <si>
    <t>ガソリン代</t>
    <rPh sb="4" eb="5">
      <t>ダイ</t>
    </rPh>
    <phoneticPr fontId="2"/>
  </si>
  <si>
    <t>福利厚生</t>
    <rPh sb="0" eb="2">
      <t>フクリ</t>
    </rPh>
    <rPh sb="2" eb="4">
      <t>コウセイ</t>
    </rPh>
    <phoneticPr fontId="2"/>
  </si>
  <si>
    <t>大曲花火視察　宿泊代</t>
    <rPh sb="0" eb="2">
      <t>オオマガリ</t>
    </rPh>
    <rPh sb="2" eb="4">
      <t>ハナビ</t>
    </rPh>
    <rPh sb="4" eb="6">
      <t>シサツ</t>
    </rPh>
    <rPh sb="7" eb="9">
      <t>シュクハク</t>
    </rPh>
    <rPh sb="9" eb="10">
      <t>ダイ</t>
    </rPh>
    <phoneticPr fontId="2"/>
  </si>
  <si>
    <t>長岡花火打合せ　宿泊代</t>
    <rPh sb="0" eb="4">
      <t>ナガオカハナビ</t>
    </rPh>
    <rPh sb="4" eb="6">
      <t>ウチアワ</t>
    </rPh>
    <rPh sb="8" eb="11">
      <t>シュクハクダイ</t>
    </rPh>
    <phoneticPr fontId="2"/>
  </si>
  <si>
    <t>埼玉県花火師打ち合わせ　宿泊代</t>
    <rPh sb="0" eb="3">
      <t>サイタマケン</t>
    </rPh>
    <rPh sb="3" eb="6">
      <t>ハナビシ</t>
    </rPh>
    <rPh sb="6" eb="7">
      <t>ウ</t>
    </rPh>
    <rPh sb="8" eb="9">
      <t>ア</t>
    </rPh>
    <rPh sb="12" eb="14">
      <t>シュクハク</t>
    </rPh>
    <rPh sb="14" eb="15">
      <t>ダイ</t>
    </rPh>
    <phoneticPr fontId="2"/>
  </si>
  <si>
    <t>びわ湖花火打合せ　宿泊代</t>
    <rPh sb="2" eb="5">
      <t>コハナビ</t>
    </rPh>
    <rPh sb="5" eb="7">
      <t>ウチアワ</t>
    </rPh>
    <rPh sb="9" eb="12">
      <t>シュクハクダイ</t>
    </rPh>
    <phoneticPr fontId="2"/>
  </si>
  <si>
    <t>1月</t>
    <rPh sb="1" eb="2">
      <t>ガツ</t>
    </rPh>
    <phoneticPr fontId="2"/>
  </si>
  <si>
    <t>新年会</t>
    <rPh sb="0" eb="3">
      <t>シンネンカイ</t>
    </rPh>
    <phoneticPr fontId="2"/>
  </si>
  <si>
    <t>指示バトン</t>
    <rPh sb="0" eb="2">
      <t>シジ</t>
    </rPh>
    <phoneticPr fontId="2"/>
  </si>
  <si>
    <t>防寒グッズ</t>
    <rPh sb="0" eb="2">
      <t>ボウカン</t>
    </rPh>
    <phoneticPr fontId="2"/>
  </si>
  <si>
    <t>夜勤対応防寒具</t>
    <rPh sb="0" eb="2">
      <t>ヤキン</t>
    </rPh>
    <rPh sb="2" eb="4">
      <t>タイオウ</t>
    </rPh>
    <rPh sb="4" eb="6">
      <t>ボウカン</t>
    </rPh>
    <rPh sb="6" eb="7">
      <t>グ</t>
    </rPh>
    <phoneticPr fontId="2"/>
  </si>
  <si>
    <t>事務用品</t>
    <rPh sb="0" eb="2">
      <t>ジム</t>
    </rPh>
    <rPh sb="2" eb="4">
      <t>ヨウヒン</t>
    </rPh>
    <phoneticPr fontId="2"/>
  </si>
  <si>
    <t>風邪薬</t>
    <rPh sb="0" eb="3">
      <t>カゼグスリ</t>
    </rPh>
    <phoneticPr fontId="2"/>
  </si>
  <si>
    <t>大津事務所用暖房器具</t>
    <rPh sb="0" eb="2">
      <t>オオツ</t>
    </rPh>
    <rPh sb="2" eb="6">
      <t>ジムショヨウ</t>
    </rPh>
    <rPh sb="6" eb="10">
      <t>ダンボウキグ</t>
    </rPh>
    <phoneticPr fontId="2"/>
  </si>
  <si>
    <t>事務所用暖房器具</t>
    <rPh sb="0" eb="4">
      <t>ジムショヨウ</t>
    </rPh>
    <rPh sb="4" eb="8">
      <t>ダンボウキグ</t>
    </rPh>
    <phoneticPr fontId="2"/>
  </si>
  <si>
    <t>　　専務</t>
    <rPh sb="2" eb="4">
      <t>センム</t>
    </rPh>
    <phoneticPr fontId="2"/>
  </si>
  <si>
    <t>事務所備品</t>
    <rPh sb="0" eb="3">
      <t>ジムショ</t>
    </rPh>
    <rPh sb="3" eb="5">
      <t>ビヒン</t>
    </rPh>
    <phoneticPr fontId="2"/>
  </si>
  <si>
    <t>国スポ　追加</t>
    <rPh sb="0" eb="1">
      <t>コク</t>
    </rPh>
    <rPh sb="4" eb="6">
      <t>ツイカ</t>
    </rPh>
    <phoneticPr fontId="2"/>
  </si>
  <si>
    <t>8日</t>
    <rPh sb="1" eb="2">
      <t>カ</t>
    </rPh>
    <phoneticPr fontId="2"/>
  </si>
  <si>
    <t>印刷代</t>
    <rPh sb="0" eb="3">
      <t>インサツダイ</t>
    </rPh>
    <phoneticPr fontId="2"/>
  </si>
  <si>
    <t>国体用ペーパーフラワー</t>
    <rPh sb="0" eb="2">
      <t>コクタイ</t>
    </rPh>
    <rPh sb="2" eb="3">
      <t>ヨウ</t>
    </rPh>
    <phoneticPr fontId="2"/>
  </si>
  <si>
    <t>前川　駐車料金</t>
    <rPh sb="0" eb="2">
      <t>マエカワ</t>
    </rPh>
    <rPh sb="3" eb="7">
      <t>チュウシャリョウキン</t>
    </rPh>
    <phoneticPr fontId="2"/>
  </si>
  <si>
    <t>前川　大津事務所備品</t>
    <rPh sb="0" eb="2">
      <t>マエカワ</t>
    </rPh>
    <rPh sb="3" eb="8">
      <t>オオツジムショ</t>
    </rPh>
    <rPh sb="8" eb="10">
      <t>ビヒン</t>
    </rPh>
    <phoneticPr fontId="2"/>
  </si>
  <si>
    <t>前川　専務　飲食代</t>
    <rPh sb="0" eb="2">
      <t>マエカワ</t>
    </rPh>
    <rPh sb="3" eb="5">
      <t>センム</t>
    </rPh>
    <rPh sb="6" eb="9">
      <t>インショクダイ</t>
    </rPh>
    <phoneticPr fontId="2"/>
  </si>
  <si>
    <t>大津事務所備品</t>
    <rPh sb="0" eb="5">
      <t>オオツジムショ</t>
    </rPh>
    <rPh sb="5" eb="7">
      <t>ビヒン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</si>
  <si>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</si>
  <si>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</si>
  <si>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</si>
  <si>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</si>
  <si>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</si>
  <si>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</si>
  <si>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</si>
  <si>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</si>
  <si>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18 日</t>
    <rPh sb="3" eb="4">
      <t>ニチ</t>
    </rPh>
    <phoneticPr fontId="2"/>
  </si>
  <si>
    <t>宿泊代</t>
    <rPh sb="0" eb="3">
      <t>シュクハクダイ</t>
    </rPh>
    <phoneticPr fontId="2"/>
  </si>
  <si>
    <t>合計金額</t>
    <rPh sb="0" eb="4">
      <t>ゴウケイキンガク</t>
    </rPh>
    <phoneticPr fontId="2"/>
  </si>
  <si>
    <t>31日</t>
    <rPh sb="2" eb="3">
      <t>ヒ</t>
    </rPh>
    <phoneticPr fontId="2"/>
  </si>
  <si>
    <t>管清手土産</t>
    <rPh sb="0" eb="2">
      <t>カンセイ</t>
    </rPh>
    <rPh sb="2" eb="5">
      <t>テミヤゲ</t>
    </rPh>
    <phoneticPr fontId="2"/>
  </si>
  <si>
    <t>28日</t>
    <rPh sb="2" eb="3">
      <t>ヒ</t>
    </rPh>
    <phoneticPr fontId="2"/>
  </si>
  <si>
    <t>26日</t>
    <rPh sb="2" eb="3">
      <t>ヒ</t>
    </rPh>
    <phoneticPr fontId="2"/>
  </si>
  <si>
    <t>研修</t>
    <rPh sb="0" eb="2">
      <t>ケンシュウ</t>
    </rPh>
    <phoneticPr fontId="2"/>
  </si>
  <si>
    <t>13日</t>
    <rPh sb="2" eb="3">
      <t>ヒ</t>
    </rPh>
    <phoneticPr fontId="2"/>
  </si>
  <si>
    <t>9日</t>
    <rPh sb="1" eb="2">
      <t>ヒ</t>
    </rPh>
    <phoneticPr fontId="2"/>
  </si>
  <si>
    <t>厄神：ラーメン飲料</t>
    <rPh sb="0" eb="2">
      <t>ヤクジン</t>
    </rPh>
    <rPh sb="7" eb="9">
      <t>インリョウ</t>
    </rPh>
    <phoneticPr fontId="2"/>
  </si>
  <si>
    <t>ミーティングチェアー</t>
    <phoneticPr fontId="2"/>
  </si>
  <si>
    <t>え</t>
    <phoneticPr fontId="2"/>
  </si>
  <si>
    <t>厄神</t>
    <rPh sb="0" eb="2">
      <t>ヤクジン</t>
    </rPh>
    <phoneticPr fontId="2"/>
  </si>
  <si>
    <t>はがき代</t>
    <rPh sb="3" eb="4">
      <t>ダイ</t>
    </rPh>
    <phoneticPr fontId="2"/>
  </si>
  <si>
    <t>厄神資機材</t>
    <rPh sb="0" eb="2">
      <t>ヤクジン</t>
    </rPh>
    <rPh sb="2" eb="5">
      <t>シキザイ</t>
    </rPh>
    <phoneticPr fontId="2"/>
  </si>
  <si>
    <t>2月</t>
    <rPh sb="1" eb="2">
      <t>ガツ</t>
    </rPh>
    <phoneticPr fontId="2"/>
  </si>
  <si>
    <t>事務用品　立替済み</t>
    <rPh sb="0" eb="4">
      <t>ジムヨウヒン</t>
    </rPh>
    <rPh sb="5" eb="8">
      <t>タテカエズ</t>
    </rPh>
    <phoneticPr fontId="2"/>
  </si>
  <si>
    <t>厄神保険　立替済み</t>
    <rPh sb="0" eb="2">
      <t>ヤクジン</t>
    </rPh>
    <rPh sb="2" eb="4">
      <t>ホケン</t>
    </rPh>
    <rPh sb="5" eb="8">
      <t>タテカエズ</t>
    </rPh>
    <phoneticPr fontId="2"/>
  </si>
  <si>
    <t>厄神　飲食代</t>
    <rPh sb="0" eb="2">
      <t>ヤクジン</t>
    </rPh>
    <rPh sb="3" eb="6">
      <t>インショクダイ</t>
    </rPh>
    <phoneticPr fontId="2"/>
  </si>
  <si>
    <t>厄神資機材</t>
    <rPh sb="0" eb="5">
      <t>ヤクジンシキザイ</t>
    </rPh>
    <phoneticPr fontId="2"/>
  </si>
  <si>
    <t>夕食代　社長その他２名</t>
    <rPh sb="0" eb="3">
      <t>ユウショクダイ</t>
    </rPh>
    <rPh sb="4" eb="6">
      <t>シャチョウ</t>
    </rPh>
    <rPh sb="8" eb="9">
      <t>タ</t>
    </rPh>
    <rPh sb="10" eb="11">
      <t>メイ</t>
    </rPh>
    <phoneticPr fontId="2"/>
  </si>
  <si>
    <t>昼食代社長その他３名</t>
    <rPh sb="0" eb="3">
      <t>チュウショクダイ</t>
    </rPh>
    <rPh sb="3" eb="5">
      <t>シャチョウ</t>
    </rPh>
    <rPh sb="7" eb="8">
      <t>タ</t>
    </rPh>
    <rPh sb="9" eb="10">
      <t>メイ</t>
    </rPh>
    <phoneticPr fontId="2"/>
  </si>
  <si>
    <t>厄神用ラーメン等</t>
    <rPh sb="0" eb="3">
      <t>ヤクジンヨウ</t>
    </rPh>
    <rPh sb="7" eb="8">
      <t>トウ</t>
    </rPh>
    <phoneticPr fontId="2"/>
  </si>
  <si>
    <t>御礼代</t>
    <rPh sb="0" eb="2">
      <t>オレイ</t>
    </rPh>
    <rPh sb="2" eb="3">
      <t>ダイ</t>
    </rPh>
    <phoneticPr fontId="2"/>
  </si>
  <si>
    <t>お弁当172個×７００円</t>
    <rPh sb="1" eb="3">
      <t>ベントウ</t>
    </rPh>
    <rPh sb="6" eb="7">
      <t>コ</t>
    </rPh>
    <rPh sb="11" eb="12">
      <t>エン</t>
    </rPh>
    <phoneticPr fontId="2"/>
  </si>
  <si>
    <t>お弁当９４個×500円</t>
    <rPh sb="1" eb="3">
      <t>ベントウ</t>
    </rPh>
    <rPh sb="5" eb="6">
      <t>コ</t>
    </rPh>
    <rPh sb="10" eb="11">
      <t>エン</t>
    </rPh>
    <phoneticPr fontId="2"/>
  </si>
  <si>
    <t>お弁当９1個×600円</t>
    <rPh sb="1" eb="3">
      <t>ベントウ</t>
    </rPh>
    <rPh sb="5" eb="6">
      <t>コ</t>
    </rPh>
    <rPh sb="10" eb="11">
      <t>エン</t>
    </rPh>
    <phoneticPr fontId="2"/>
  </si>
  <si>
    <t>送付用品</t>
    <rPh sb="0" eb="4">
      <t>ソウフヨウヒン</t>
    </rPh>
    <phoneticPr fontId="2"/>
  </si>
  <si>
    <t>宣伝広告費</t>
    <rPh sb="0" eb="5">
      <t>センデンコウコクヒ</t>
    </rPh>
    <phoneticPr fontId="2"/>
  </si>
  <si>
    <t>ホームページ作成費</t>
    <rPh sb="6" eb="9">
      <t>サクセイヒ</t>
    </rPh>
    <phoneticPr fontId="2"/>
  </si>
  <si>
    <t>友久</t>
    <rPh sb="0" eb="2">
      <t>トモヒサ</t>
    </rPh>
    <phoneticPr fontId="2"/>
  </si>
  <si>
    <t>岡本</t>
    <rPh sb="0" eb="2">
      <t>オカモト</t>
    </rPh>
    <phoneticPr fontId="2"/>
  </si>
  <si>
    <t>隊員用　巻き寿司</t>
    <rPh sb="0" eb="3">
      <t>タイインヨウ</t>
    </rPh>
    <rPh sb="4" eb="5">
      <t>マ</t>
    </rPh>
    <rPh sb="6" eb="8">
      <t>スシ</t>
    </rPh>
    <phoneticPr fontId="2"/>
  </si>
  <si>
    <t>橋本建設手土産代</t>
    <rPh sb="0" eb="4">
      <t>ハシモトケンセツ</t>
    </rPh>
    <rPh sb="4" eb="8">
      <t>テミヤゲダイ</t>
    </rPh>
    <phoneticPr fontId="2"/>
  </si>
  <si>
    <t>社長夕食代</t>
    <rPh sb="0" eb="2">
      <t>シャチョウ</t>
    </rPh>
    <rPh sb="2" eb="5">
      <t>ユウショクダイ</t>
    </rPh>
    <phoneticPr fontId="2"/>
  </si>
  <si>
    <t>新人研修２名</t>
    <rPh sb="0" eb="4">
      <t>シンジンケンシュウ</t>
    </rPh>
    <rPh sb="5" eb="6">
      <t>メイ</t>
    </rPh>
    <phoneticPr fontId="2"/>
  </si>
  <si>
    <t>社長　新人昼食代</t>
    <rPh sb="0" eb="2">
      <t>シャチョウ</t>
    </rPh>
    <rPh sb="3" eb="5">
      <t>シンジン</t>
    </rPh>
    <rPh sb="5" eb="8">
      <t>チュウショクダイ</t>
    </rPh>
    <phoneticPr fontId="2"/>
  </si>
  <si>
    <t>スピーカーマイク</t>
    <phoneticPr fontId="2"/>
  </si>
  <si>
    <t>新人ズボン</t>
    <rPh sb="0" eb="2">
      <t>シンジン</t>
    </rPh>
    <phoneticPr fontId="2"/>
  </si>
  <si>
    <t>ドラレコETCナビ</t>
    <phoneticPr fontId="2"/>
  </si>
  <si>
    <t>ナビオイル交換</t>
    <rPh sb="5" eb="7">
      <t>コウカン</t>
    </rPh>
    <phoneticPr fontId="2"/>
  </si>
  <si>
    <t>社長隊員昼食代</t>
    <rPh sb="0" eb="2">
      <t>シャチョウ</t>
    </rPh>
    <rPh sb="2" eb="4">
      <t>タイイン</t>
    </rPh>
    <rPh sb="4" eb="7">
      <t>チュウショクダイ</t>
    </rPh>
    <phoneticPr fontId="2"/>
  </si>
  <si>
    <t>ｑｓ</t>
    <phoneticPr fontId="2"/>
  </si>
  <si>
    <t>担当</t>
    <rPh sb="0" eb="2">
      <t>タントウ</t>
    </rPh>
    <phoneticPr fontId="2"/>
  </si>
  <si>
    <t>面接　昼食代</t>
    <rPh sb="0" eb="2">
      <t>メンセツ</t>
    </rPh>
    <rPh sb="3" eb="6">
      <t>チュウショクダイ</t>
    </rPh>
    <phoneticPr fontId="2"/>
  </si>
  <si>
    <t>カード</t>
    <phoneticPr fontId="2"/>
  </si>
  <si>
    <t>〇</t>
    <phoneticPr fontId="2"/>
  </si>
  <si>
    <t>隊員用　ズボン</t>
    <rPh sb="0" eb="3">
      <t>タイインヨウ</t>
    </rPh>
    <phoneticPr fontId="2"/>
  </si>
  <si>
    <t>ハイエース　オイル交換</t>
    <rPh sb="9" eb="11">
      <t>コウカン</t>
    </rPh>
    <phoneticPr fontId="2"/>
  </si>
  <si>
    <t>軽トラ　</t>
    <rPh sb="0" eb="1">
      <t>ケイ</t>
    </rPh>
    <phoneticPr fontId="2"/>
  </si>
  <si>
    <t>大津　打ち合わせ</t>
    <rPh sb="0" eb="2">
      <t>オオツ</t>
    </rPh>
    <rPh sb="3" eb="4">
      <t>ウ</t>
    </rPh>
    <rPh sb="5" eb="6">
      <t>ア</t>
    </rPh>
    <phoneticPr fontId="2"/>
  </si>
  <si>
    <t>チラシ　梱包資材</t>
    <rPh sb="4" eb="8">
      <t>コンポウシザイ</t>
    </rPh>
    <phoneticPr fontId="2"/>
  </si>
  <si>
    <t>プリウス</t>
    <phoneticPr fontId="2"/>
  </si>
  <si>
    <t>２４日</t>
    <rPh sb="2" eb="3">
      <t>ニチ</t>
    </rPh>
    <phoneticPr fontId="2"/>
  </si>
  <si>
    <t>駐車場代</t>
    <rPh sb="0" eb="4">
      <t>チュウシャジョウダイ</t>
    </rPh>
    <phoneticPr fontId="2"/>
  </si>
  <si>
    <t>3/4税金用通帳から出金済み</t>
    <rPh sb="3" eb="6">
      <t>ゼイキンヨウ</t>
    </rPh>
    <rPh sb="6" eb="8">
      <t>ツウチョウ</t>
    </rPh>
    <rPh sb="10" eb="13">
      <t>シュッキンズ</t>
    </rPh>
    <phoneticPr fontId="2"/>
  </si>
  <si>
    <t>クリックポスト五件</t>
    <rPh sb="7" eb="9">
      <t>ゴケン</t>
    </rPh>
    <phoneticPr fontId="2"/>
  </si>
  <si>
    <t>レンタカー代</t>
    <rPh sb="5" eb="6">
      <t>ダイ</t>
    </rPh>
    <phoneticPr fontId="2"/>
  </si>
  <si>
    <t>光熱費</t>
    <rPh sb="0" eb="3">
      <t>コウネツヒ</t>
    </rPh>
    <phoneticPr fontId="2"/>
  </si>
  <si>
    <t>大津事務所</t>
    <rPh sb="0" eb="5">
      <t>オオツジムショ</t>
    </rPh>
    <phoneticPr fontId="2"/>
  </si>
  <si>
    <t>国体チラシ郵送</t>
    <rPh sb="0" eb="2">
      <t>コクタイ</t>
    </rPh>
    <rPh sb="5" eb="7">
      <t>ユウソウ</t>
    </rPh>
    <phoneticPr fontId="2"/>
  </si>
  <si>
    <t>包装</t>
    <rPh sb="0" eb="2">
      <t>ホウソウ</t>
    </rPh>
    <phoneticPr fontId="2"/>
  </si>
  <si>
    <t>チラシ　郵送代</t>
    <rPh sb="4" eb="7">
      <t>ユウソウダイ</t>
    </rPh>
    <phoneticPr fontId="2"/>
  </si>
  <si>
    <t>4日</t>
    <rPh sb="1" eb="2">
      <t>ヒ</t>
    </rPh>
    <phoneticPr fontId="2"/>
  </si>
  <si>
    <t>6日</t>
    <rPh sb="1" eb="2">
      <t>ヒ</t>
    </rPh>
    <phoneticPr fontId="2"/>
  </si>
  <si>
    <t>７日</t>
    <rPh sb="1" eb="2">
      <t>ヒ</t>
    </rPh>
    <phoneticPr fontId="2"/>
  </si>
  <si>
    <t>８日</t>
    <rPh sb="1" eb="2">
      <t>ヒ</t>
    </rPh>
    <phoneticPr fontId="2"/>
  </si>
  <si>
    <t>10日</t>
    <rPh sb="2" eb="3">
      <t>ヒ</t>
    </rPh>
    <phoneticPr fontId="2"/>
  </si>
  <si>
    <t>12日</t>
    <rPh sb="2" eb="3">
      <t>ヒ</t>
    </rPh>
    <phoneticPr fontId="2"/>
  </si>
  <si>
    <t>14日</t>
    <rPh sb="2" eb="3">
      <t>ヒ</t>
    </rPh>
    <phoneticPr fontId="2"/>
  </si>
  <si>
    <t>15日</t>
    <rPh sb="2" eb="3">
      <t>ヒ</t>
    </rPh>
    <phoneticPr fontId="2"/>
  </si>
  <si>
    <t>16日</t>
    <rPh sb="2" eb="3">
      <t>ヒ</t>
    </rPh>
    <phoneticPr fontId="2"/>
  </si>
  <si>
    <t>17日</t>
    <rPh sb="2" eb="3">
      <t>ヒ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</si>
  <si>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</si>
  <si>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</si>
  <si>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22日</t>
    <rPh sb="2" eb="3">
      <t>ヒ</t>
    </rPh>
    <phoneticPr fontId="2"/>
  </si>
  <si>
    <t>21日</t>
    <rPh sb="2" eb="3">
      <t>ヒ</t>
    </rPh>
    <phoneticPr fontId="2"/>
  </si>
  <si>
    <t>7日</t>
    <rPh sb="1" eb="2">
      <t>ヒ</t>
    </rPh>
    <phoneticPr fontId="2"/>
  </si>
  <si>
    <t>20日</t>
    <rPh sb="2" eb="3">
      <t>ヒ</t>
    </rPh>
    <phoneticPr fontId="2"/>
  </si>
  <si>
    <t>30日</t>
    <rPh sb="2" eb="3">
      <t>ヒ</t>
    </rPh>
    <phoneticPr fontId="2"/>
  </si>
  <si>
    <t>厄神関連</t>
    <rPh sb="0" eb="4">
      <t>ヤクジンカンレン</t>
    </rPh>
    <phoneticPr fontId="2"/>
  </si>
  <si>
    <t>国体：大津関連</t>
    <rPh sb="0" eb="2">
      <t>コクタイ</t>
    </rPh>
    <rPh sb="3" eb="7">
      <t>オオツカンレン</t>
    </rPh>
    <phoneticPr fontId="2"/>
  </si>
  <si>
    <t>無線機（33,000×5台）</t>
    <rPh sb="0" eb="3">
      <t>ムセンキ</t>
    </rPh>
    <rPh sb="12" eb="13">
      <t>ダイ</t>
    </rPh>
    <phoneticPr fontId="2"/>
  </si>
  <si>
    <t>橋本建設（手土産）</t>
    <rPh sb="0" eb="4">
      <t>ハシモトケンセツ</t>
    </rPh>
    <rPh sb="5" eb="8">
      <t>テミヤゲ</t>
    </rPh>
    <phoneticPr fontId="2"/>
  </si>
  <si>
    <t>事務用品　</t>
    <rPh sb="0" eb="4">
      <t>ジムヨウヒン</t>
    </rPh>
    <phoneticPr fontId="2"/>
  </si>
  <si>
    <t>車両費</t>
    <rPh sb="0" eb="3">
      <t>シャリョウヒ</t>
    </rPh>
    <phoneticPr fontId="2"/>
  </si>
  <si>
    <t>厄神保険　</t>
    <rPh sb="0" eb="2">
      <t>ヤクジン</t>
    </rPh>
    <rPh sb="2" eb="4">
      <t>ホケン</t>
    </rPh>
    <phoneticPr fontId="2"/>
  </si>
  <si>
    <t>現金/カード</t>
    <rPh sb="0" eb="2">
      <t>ゲンキン</t>
    </rPh>
    <phoneticPr fontId="2"/>
  </si>
  <si>
    <t>現金</t>
    <rPh sb="0" eb="2">
      <t>ゲンキン</t>
    </rPh>
    <phoneticPr fontId="2"/>
  </si>
  <si>
    <t>現金</t>
    <phoneticPr fontId="2"/>
  </si>
  <si>
    <t>契約書記載の金額には法定福利費を含んでおります</t>
    <phoneticPr fontId="2"/>
  </si>
  <si>
    <t>別紙</t>
    <rPh sb="0" eb="2">
      <t>ベッシ</t>
    </rPh>
    <phoneticPr fontId="2"/>
  </si>
  <si>
    <t>軽トラ　備品</t>
    <rPh sb="0" eb="1">
      <t>ケイ</t>
    </rPh>
    <rPh sb="4" eb="6">
      <t>ビヒン</t>
    </rPh>
    <phoneticPr fontId="2"/>
  </si>
  <si>
    <t>事務</t>
    <rPh sb="0" eb="2">
      <t>ジム</t>
    </rPh>
    <phoneticPr fontId="2"/>
  </si>
  <si>
    <t>セレナ　ガソリン代</t>
    <rPh sb="8" eb="9">
      <t>ダイ</t>
    </rPh>
    <phoneticPr fontId="2"/>
  </si>
  <si>
    <t>３月</t>
    <rPh sb="1" eb="2">
      <t>ガツ</t>
    </rPh>
    <phoneticPr fontId="2"/>
  </si>
  <si>
    <t>出金済み</t>
    <rPh sb="0" eb="3">
      <t>シュッキンズ</t>
    </rPh>
    <phoneticPr fontId="2"/>
  </si>
  <si>
    <t>ユニフォームタウン</t>
    <phoneticPr fontId="2"/>
  </si>
  <si>
    <t>コピー機リース代</t>
    <rPh sb="3" eb="4">
      <t>キ</t>
    </rPh>
    <rPh sb="7" eb="8">
      <t>ダイ</t>
    </rPh>
    <phoneticPr fontId="2"/>
  </si>
  <si>
    <t>支払</t>
    <rPh sb="0" eb="2">
      <t>シハライ</t>
    </rPh>
    <phoneticPr fontId="2"/>
  </si>
  <si>
    <t>済み</t>
    <rPh sb="0" eb="1">
      <t>ス</t>
    </rPh>
    <phoneticPr fontId="2"/>
  </si>
  <si>
    <t>大津事務所　水道料金</t>
    <rPh sb="0" eb="5">
      <t>オオツジムショ</t>
    </rPh>
    <rPh sb="6" eb="10">
      <t>スイドウリョウキン</t>
    </rPh>
    <phoneticPr fontId="2"/>
  </si>
  <si>
    <t>大津事務所　家賃</t>
    <rPh sb="0" eb="5">
      <t>オオツジムショ</t>
    </rPh>
    <rPh sb="6" eb="8">
      <t>ヤチン</t>
    </rPh>
    <phoneticPr fontId="2"/>
  </si>
  <si>
    <t>シエンタ　任意保険代</t>
    <rPh sb="5" eb="10">
      <t>ニンイホケンダイ</t>
    </rPh>
    <phoneticPr fontId="2"/>
  </si>
  <si>
    <t>デリカ　任意保険代</t>
    <rPh sb="4" eb="9">
      <t>ニンイホケンダイ</t>
    </rPh>
    <phoneticPr fontId="2"/>
  </si>
  <si>
    <t>倉庫　家賃</t>
    <rPh sb="0" eb="2">
      <t>ソウコ</t>
    </rPh>
    <rPh sb="3" eb="5">
      <t>ヤチン</t>
    </rPh>
    <phoneticPr fontId="2"/>
  </si>
  <si>
    <t>済み</t>
    <rPh sb="0" eb="1">
      <t>ズ</t>
    </rPh>
    <phoneticPr fontId="2"/>
  </si>
  <si>
    <t>宿泊</t>
    <rPh sb="0" eb="2">
      <t>シュクハク</t>
    </rPh>
    <phoneticPr fontId="2"/>
  </si>
  <si>
    <t>楽天カード決済</t>
    <rPh sb="0" eb="2">
      <t>ラクテン</t>
    </rPh>
    <rPh sb="5" eb="7">
      <t>ケッサイ</t>
    </rPh>
    <phoneticPr fontId="2"/>
  </si>
  <si>
    <t>ペイペイカード決済</t>
    <rPh sb="7" eb="9">
      <t>ケッサイ</t>
    </rPh>
    <phoneticPr fontId="2"/>
  </si>
  <si>
    <t>さかのぼり清算</t>
    <rPh sb="5" eb="7">
      <t>セイサン</t>
    </rPh>
    <phoneticPr fontId="2"/>
  </si>
  <si>
    <t>１月</t>
    <rPh sb="1" eb="2">
      <t>ガツ</t>
    </rPh>
    <phoneticPr fontId="2"/>
  </si>
  <si>
    <t>PC部品</t>
    <rPh sb="2" eb="4">
      <t>ブヒン</t>
    </rPh>
    <phoneticPr fontId="2"/>
  </si>
  <si>
    <t>ETC　大曲花火大会</t>
    <rPh sb="4" eb="6">
      <t>オオマガリ</t>
    </rPh>
    <rPh sb="6" eb="10">
      <t>ハナビタイカイ</t>
    </rPh>
    <phoneticPr fontId="2"/>
  </si>
  <si>
    <t>ハイエース部品</t>
    <rPh sb="5" eb="7">
      <t>ブヒン</t>
    </rPh>
    <phoneticPr fontId="2"/>
  </si>
  <si>
    <t>面接　</t>
    <rPh sb="0" eb="2">
      <t>メンセツ</t>
    </rPh>
    <phoneticPr fontId="2"/>
  </si>
  <si>
    <t>クリックポスト×９件</t>
    <rPh sb="9" eb="10">
      <t>ケン</t>
    </rPh>
    <phoneticPr fontId="2"/>
  </si>
  <si>
    <t>２月</t>
    <rPh sb="1" eb="2">
      <t>ガツ</t>
    </rPh>
    <phoneticPr fontId="2"/>
  </si>
  <si>
    <t>詳細確認中</t>
    <rPh sb="0" eb="5">
      <t>ショウサイカクニンチュウ</t>
    </rPh>
    <phoneticPr fontId="2"/>
  </si>
  <si>
    <t>近隣対策費5000円×10軒</t>
    <rPh sb="0" eb="5">
      <t>キンリンタイサクヒ</t>
    </rPh>
    <rPh sb="9" eb="10">
      <t>エン</t>
    </rPh>
    <rPh sb="13" eb="14">
      <t>ケン</t>
    </rPh>
    <phoneticPr fontId="2"/>
  </si>
  <si>
    <t>カード合計</t>
    <rPh sb="3" eb="5">
      <t>ゴウケイ</t>
    </rPh>
    <phoneticPr fontId="2"/>
  </si>
  <si>
    <t>←2月合計金額</t>
    <rPh sb="2" eb="3">
      <t>ガツ</t>
    </rPh>
    <rPh sb="3" eb="5">
      <t>ゴウケイ</t>
    </rPh>
    <rPh sb="5" eb="7">
      <t>キンガク</t>
    </rPh>
    <phoneticPr fontId="2"/>
  </si>
  <si>
    <t>（別紙）</t>
    <rPh sb="1" eb="3">
      <t>ベッシ</t>
    </rPh>
    <phoneticPr fontId="2"/>
  </si>
  <si>
    <t>スーツ３着シャツ３枚</t>
    <rPh sb="4" eb="5">
      <t>チャク</t>
    </rPh>
    <rPh sb="9" eb="10">
      <t>マイ</t>
    </rPh>
    <phoneticPr fontId="2"/>
  </si>
  <si>
    <t>大津事務所PC用品</t>
    <rPh sb="0" eb="5">
      <t>オオツジムショ</t>
    </rPh>
    <rPh sb="7" eb="9">
      <t>ヨウヒン</t>
    </rPh>
    <phoneticPr fontId="2"/>
  </si>
  <si>
    <t>国体用ペーパーフラワー</t>
    <rPh sb="0" eb="3">
      <t>コクタイヨウ</t>
    </rPh>
    <phoneticPr fontId="2"/>
  </si>
  <si>
    <t>国体用備品</t>
    <rPh sb="0" eb="3">
      <t>コクタイヨウ</t>
    </rPh>
    <rPh sb="3" eb="5">
      <t>ビヒン</t>
    </rPh>
    <phoneticPr fontId="2"/>
  </si>
  <si>
    <t>昼食</t>
    <rPh sb="0" eb="2">
      <t>チュウショク</t>
    </rPh>
    <phoneticPr fontId="2"/>
  </si>
  <si>
    <t>８日</t>
    <rPh sb="1" eb="2">
      <t>カ</t>
    </rPh>
    <phoneticPr fontId="2"/>
  </si>
  <si>
    <t>社長、隊員３名　夕食代</t>
    <rPh sb="0" eb="2">
      <t>シャチョウ</t>
    </rPh>
    <rPh sb="3" eb="5">
      <t>タイイン</t>
    </rPh>
    <rPh sb="6" eb="7">
      <t>メイ</t>
    </rPh>
    <rPh sb="8" eb="11">
      <t>ユウショクダイ</t>
    </rPh>
    <phoneticPr fontId="2"/>
  </si>
  <si>
    <t>タイヤ交換</t>
    <rPh sb="3" eb="5">
      <t>コウカン</t>
    </rPh>
    <phoneticPr fontId="2"/>
  </si>
  <si>
    <t>岡部氏打合せ</t>
    <rPh sb="0" eb="3">
      <t>オカベシ</t>
    </rPh>
    <rPh sb="3" eb="5">
      <t>ウチアワ</t>
    </rPh>
    <phoneticPr fontId="2"/>
  </si>
  <si>
    <t>研修室レンタル</t>
    <rPh sb="0" eb="2">
      <t>ケンシュウ</t>
    </rPh>
    <rPh sb="2" eb="3">
      <t>シツ</t>
    </rPh>
    <phoneticPr fontId="2"/>
  </si>
  <si>
    <t>社長、新人　昼食</t>
    <rPh sb="0" eb="2">
      <t>シャチョウ</t>
    </rPh>
    <rPh sb="3" eb="5">
      <t>シンジン</t>
    </rPh>
    <rPh sb="6" eb="8">
      <t>チュウショク</t>
    </rPh>
    <phoneticPr fontId="2"/>
  </si>
  <si>
    <t>大津事務所ガス水道代</t>
    <rPh sb="0" eb="5">
      <t>オオツジムショ</t>
    </rPh>
    <rPh sb="7" eb="10">
      <t>スイドウダイ</t>
    </rPh>
    <phoneticPr fontId="2"/>
  </si>
  <si>
    <t>講演代</t>
    <rPh sb="0" eb="3">
      <t>コウエンダイ</t>
    </rPh>
    <phoneticPr fontId="2"/>
  </si>
  <si>
    <t>大津事務所電気代</t>
    <rPh sb="0" eb="5">
      <t>オオツジムショ</t>
    </rPh>
    <rPh sb="5" eb="8">
      <t>デンキダイ</t>
    </rPh>
    <phoneticPr fontId="2"/>
  </si>
  <si>
    <t>各現場差し入れ(飲料)</t>
    <rPh sb="0" eb="3">
      <t>カクゲンバ</t>
    </rPh>
    <rPh sb="3" eb="4">
      <t>サ</t>
    </rPh>
    <rPh sb="5" eb="6">
      <t>イ</t>
    </rPh>
    <rPh sb="8" eb="10">
      <t>インリョウ</t>
    </rPh>
    <phoneticPr fontId="2"/>
  </si>
  <si>
    <t>社長風邪薬</t>
    <rPh sb="0" eb="2">
      <t>シャチョウ</t>
    </rPh>
    <rPh sb="2" eb="5">
      <t>カゼグスリ</t>
    </rPh>
    <phoneticPr fontId="2"/>
  </si>
  <si>
    <t>従業員お弁当代</t>
    <rPh sb="0" eb="3">
      <t>ジュウギョウイン</t>
    </rPh>
    <rPh sb="4" eb="7">
      <t>ベントウダイ</t>
    </rPh>
    <phoneticPr fontId="2"/>
  </si>
  <si>
    <t>従業員飲料代</t>
    <rPh sb="0" eb="3">
      <t>ジュウギョウイン</t>
    </rPh>
    <rPh sb="3" eb="6">
      <t>インリョウダイ</t>
    </rPh>
    <phoneticPr fontId="2"/>
  </si>
  <si>
    <t>国体　くじ景品</t>
    <rPh sb="0" eb="2">
      <t>コクタイ</t>
    </rPh>
    <rPh sb="5" eb="7">
      <t>ケイヒン</t>
    </rPh>
    <phoneticPr fontId="2"/>
  </si>
  <si>
    <t>税金用</t>
    <rPh sb="0" eb="3">
      <t>ゼイキンヨウ</t>
    </rPh>
    <phoneticPr fontId="2"/>
  </si>
  <si>
    <t>メイン</t>
    <phoneticPr fontId="2"/>
  </si>
  <si>
    <t>亀岡寄付金</t>
    <rPh sb="0" eb="5">
      <t>カメオカキフキン</t>
    </rPh>
    <phoneticPr fontId="2"/>
  </si>
  <si>
    <t>4～１２月カード決済分</t>
    <rPh sb="4" eb="5">
      <t>ガツ</t>
    </rPh>
    <rPh sb="8" eb="10">
      <t>ケッサイ</t>
    </rPh>
    <rPh sb="10" eb="11">
      <t>ブン</t>
    </rPh>
    <phoneticPr fontId="2"/>
  </si>
  <si>
    <t>ミヤホーム追加リフォーム代</t>
    <rPh sb="5" eb="7">
      <t>ツイカ</t>
    </rPh>
    <rPh sb="12" eb="13">
      <t>ダイ</t>
    </rPh>
    <phoneticPr fontId="2"/>
  </si>
  <si>
    <t>カード決済さかのぼり分</t>
    <rPh sb="3" eb="5">
      <t>ケッサイ</t>
    </rPh>
    <rPh sb="10" eb="11">
      <t>ブン</t>
    </rPh>
    <phoneticPr fontId="2"/>
  </si>
  <si>
    <t>事務所リフォーム代(電気)</t>
    <rPh sb="0" eb="3">
      <t>ジムショ</t>
    </rPh>
    <rPh sb="8" eb="9">
      <t>ダイ</t>
    </rPh>
    <rPh sb="10" eb="12">
      <t>デンキ</t>
    </rPh>
    <phoneticPr fontId="2"/>
  </si>
  <si>
    <t>倉庫家賃</t>
    <rPh sb="0" eb="4">
      <t>ソウコヤチン</t>
    </rPh>
    <phoneticPr fontId="2"/>
  </si>
  <si>
    <t>車検代</t>
    <rPh sb="0" eb="3">
      <t>シャケンダイ</t>
    </rPh>
    <phoneticPr fontId="2"/>
  </si>
  <si>
    <t>大津事務所用備品</t>
    <rPh sb="0" eb="5">
      <t>オオツジムショ</t>
    </rPh>
    <rPh sb="5" eb="6">
      <t>ヨウ</t>
    </rPh>
    <rPh sb="6" eb="8">
      <t>ビヒン</t>
    </rPh>
    <phoneticPr fontId="2"/>
  </si>
  <si>
    <t>社長と夕食</t>
    <rPh sb="0" eb="2">
      <t>シャチョウ</t>
    </rPh>
    <rPh sb="3" eb="5">
      <t>ユウショク</t>
    </rPh>
    <phoneticPr fontId="2"/>
  </si>
  <si>
    <t>打合せ　ヒロトミ</t>
    <rPh sb="0" eb="2">
      <t>ウチアワ</t>
    </rPh>
    <phoneticPr fontId="2"/>
  </si>
  <si>
    <t>伊藤</t>
    <rPh sb="0" eb="2">
      <t>イトウ</t>
    </rPh>
    <phoneticPr fontId="2"/>
  </si>
  <si>
    <t>大津事務所備品</t>
    <rPh sb="0" eb="7">
      <t>オオツジムショビヒン</t>
    </rPh>
    <phoneticPr fontId="2"/>
  </si>
  <si>
    <t>飲料代</t>
    <rPh sb="0" eb="3">
      <t>インリョウダイ</t>
    </rPh>
    <phoneticPr fontId="2"/>
  </si>
  <si>
    <t>無線機33000×５台</t>
    <rPh sb="0" eb="3">
      <t>ムセンキ</t>
    </rPh>
    <rPh sb="10" eb="11">
      <t>ダイ</t>
    </rPh>
    <phoneticPr fontId="2"/>
  </si>
  <si>
    <t>事務用品　アスクル</t>
    <rPh sb="0" eb="4">
      <t>ジムヨウヒン</t>
    </rPh>
    <phoneticPr fontId="2"/>
  </si>
  <si>
    <t>新務所用　キャビネット</t>
    <rPh sb="0" eb="1">
      <t>アタラシ</t>
    </rPh>
    <rPh sb="1" eb="2">
      <t>ツトム</t>
    </rPh>
    <rPh sb="2" eb="4">
      <t>ショヨウ</t>
    </rPh>
    <rPh sb="3" eb="4">
      <t>ヨウ</t>
    </rPh>
    <phoneticPr fontId="2"/>
  </si>
  <si>
    <t>新事務所用備品</t>
    <rPh sb="0" eb="3">
      <t>シンジム</t>
    </rPh>
    <rPh sb="3" eb="4">
      <t>ショ</t>
    </rPh>
    <rPh sb="4" eb="5">
      <t>ヨウ</t>
    </rPh>
    <rPh sb="5" eb="7">
      <t>ビヒン</t>
    </rPh>
    <phoneticPr fontId="2"/>
  </si>
  <si>
    <t>トランシーバー</t>
    <phoneticPr fontId="2"/>
  </si>
  <si>
    <t>出金日</t>
    <rPh sb="0" eb="3">
      <t>シュッキンビ</t>
    </rPh>
    <phoneticPr fontId="2"/>
  </si>
  <si>
    <t>エコリサイクル</t>
    <phoneticPr fontId="2"/>
  </si>
  <si>
    <t>経費</t>
    <rPh sb="0" eb="2">
      <t>ケイヒ</t>
    </rPh>
    <phoneticPr fontId="2"/>
  </si>
  <si>
    <t>会社経費＋追加分</t>
    <rPh sb="0" eb="4">
      <t>カイシャケイヒ</t>
    </rPh>
    <rPh sb="5" eb="8">
      <t>ツイカブン</t>
    </rPh>
    <phoneticPr fontId="2"/>
  </si>
  <si>
    <t>peypey</t>
    <phoneticPr fontId="2"/>
  </si>
  <si>
    <t>楽天</t>
    <rPh sb="0" eb="2">
      <t>ラクテン</t>
    </rPh>
    <phoneticPr fontId="2"/>
  </si>
  <si>
    <t>国体準備　宿泊費2名</t>
    <rPh sb="0" eb="2">
      <t>コクタイ</t>
    </rPh>
    <rPh sb="2" eb="4">
      <t>ジュンビ</t>
    </rPh>
    <rPh sb="5" eb="8">
      <t>シュクハクヒ</t>
    </rPh>
    <rPh sb="9" eb="10">
      <t>メイ</t>
    </rPh>
    <phoneticPr fontId="2"/>
  </si>
  <si>
    <t>昼食費</t>
    <rPh sb="0" eb="3">
      <t>チュウショクヒ</t>
    </rPh>
    <phoneticPr fontId="2"/>
  </si>
  <si>
    <t>夕食代4名</t>
    <rPh sb="0" eb="3">
      <t>ユウショクダイ</t>
    </rPh>
    <rPh sb="4" eb="5">
      <t>メイ</t>
    </rPh>
    <phoneticPr fontId="2"/>
  </si>
  <si>
    <t>入湯税</t>
    <rPh sb="0" eb="3">
      <t>ニュウトウゼイ</t>
    </rPh>
    <phoneticPr fontId="2"/>
  </si>
  <si>
    <t>昼食費2名</t>
    <rPh sb="0" eb="3">
      <t>チュウショクヒ</t>
    </rPh>
    <rPh sb="4" eb="5">
      <t>メイ</t>
    </rPh>
    <phoneticPr fontId="2"/>
  </si>
  <si>
    <t>打ち合わせ　昼食代</t>
    <rPh sb="0" eb="1">
      <t>ウ</t>
    </rPh>
    <rPh sb="2" eb="3">
      <t>ア</t>
    </rPh>
    <rPh sb="6" eb="9">
      <t>チュウショクダイ</t>
    </rPh>
    <phoneticPr fontId="2"/>
  </si>
  <si>
    <t>チラシ送付　185円×119件</t>
    <rPh sb="3" eb="5">
      <t>ソウフ</t>
    </rPh>
    <rPh sb="9" eb="10">
      <t>エン</t>
    </rPh>
    <rPh sb="14" eb="15">
      <t>ケン</t>
    </rPh>
    <phoneticPr fontId="2"/>
  </si>
  <si>
    <t>昼食代3名</t>
    <rPh sb="0" eb="3">
      <t>チュウショクダイ</t>
    </rPh>
    <rPh sb="4" eb="5">
      <t>メイ</t>
    </rPh>
    <phoneticPr fontId="2"/>
  </si>
  <si>
    <t>朝食代4名</t>
    <rPh sb="0" eb="2">
      <t>チョウショク</t>
    </rPh>
    <rPh sb="2" eb="3">
      <t>ダイ</t>
    </rPh>
    <rPh sb="4" eb="5">
      <t>メイ</t>
    </rPh>
    <phoneticPr fontId="2"/>
  </si>
  <si>
    <t>チラシ送付　ゆうパック</t>
    <rPh sb="3" eb="5">
      <t>ソウフ</t>
    </rPh>
    <phoneticPr fontId="2"/>
  </si>
  <si>
    <t>夕食代3名</t>
    <rPh sb="0" eb="3">
      <t>ユウショクダイ</t>
    </rPh>
    <rPh sb="4" eb="5">
      <t>メイ</t>
    </rPh>
    <phoneticPr fontId="2"/>
  </si>
  <si>
    <t>昼食代1名</t>
    <rPh sb="0" eb="3">
      <t>チュウショクダイ</t>
    </rPh>
    <rPh sb="4" eb="5">
      <t>メイ</t>
    </rPh>
    <phoneticPr fontId="2"/>
  </si>
  <si>
    <t>昼食代2名</t>
    <rPh sb="0" eb="3">
      <t>チュウショクダイ</t>
    </rPh>
    <rPh sb="4" eb="5">
      <t>メイ</t>
    </rPh>
    <phoneticPr fontId="2"/>
  </si>
  <si>
    <t>朝食代3名</t>
    <rPh sb="0" eb="2">
      <t>チョウショク</t>
    </rPh>
    <rPh sb="2" eb="3">
      <t>ダイ</t>
    </rPh>
    <rPh sb="4" eb="5">
      <t>メイ</t>
    </rPh>
    <phoneticPr fontId="2"/>
  </si>
  <si>
    <t>朝食3名</t>
    <rPh sb="0" eb="2">
      <t>チョウショク</t>
    </rPh>
    <rPh sb="3" eb="4">
      <t>メイ</t>
    </rPh>
    <phoneticPr fontId="2"/>
  </si>
  <si>
    <t>夕食3名</t>
    <rPh sb="0" eb="2">
      <t>ユウショク</t>
    </rPh>
    <rPh sb="3" eb="4">
      <t>メイ</t>
    </rPh>
    <phoneticPr fontId="2"/>
  </si>
  <si>
    <t>薬</t>
    <rPh sb="0" eb="1">
      <t>クスリ</t>
    </rPh>
    <phoneticPr fontId="2"/>
  </si>
  <si>
    <t>軽食代</t>
    <rPh sb="0" eb="2">
      <t>ケイショク</t>
    </rPh>
    <rPh sb="2" eb="3">
      <t>ダイ</t>
    </rPh>
    <phoneticPr fontId="2"/>
  </si>
  <si>
    <t>ドライアイス</t>
    <phoneticPr fontId="2"/>
  </si>
  <si>
    <t>夕食代2名</t>
    <rPh sb="0" eb="2">
      <t>ユウショク</t>
    </rPh>
    <rPh sb="2" eb="3">
      <t>ダイ</t>
    </rPh>
    <rPh sb="4" eb="5">
      <t>メイ</t>
    </rPh>
    <phoneticPr fontId="2"/>
  </si>
  <si>
    <t>夕食代1名</t>
    <rPh sb="0" eb="2">
      <t>ユウショク</t>
    </rPh>
    <rPh sb="2" eb="3">
      <t>ダイ</t>
    </rPh>
    <rPh sb="4" eb="5">
      <t>メイ</t>
    </rPh>
    <phoneticPr fontId="2"/>
  </si>
  <si>
    <t>朝食代</t>
    <rPh sb="0" eb="3">
      <t>チョウショクダイ</t>
    </rPh>
    <phoneticPr fontId="2"/>
  </si>
  <si>
    <t>夕食代2名</t>
    <rPh sb="0" eb="3">
      <t>ユウショクダイ</t>
    </rPh>
    <rPh sb="4" eb="5">
      <t>メイ</t>
    </rPh>
    <phoneticPr fontId="2"/>
  </si>
  <si>
    <t>朝食飲料代</t>
    <rPh sb="0" eb="2">
      <t>チョウショク</t>
    </rPh>
    <rPh sb="2" eb="5">
      <t>インリョウダイ</t>
    </rPh>
    <phoneticPr fontId="2"/>
  </si>
  <si>
    <t>昼食代8名</t>
    <rPh sb="0" eb="3">
      <t>チュウショクダイ</t>
    </rPh>
    <rPh sb="4" eb="5">
      <t>メイ</t>
    </rPh>
    <phoneticPr fontId="2"/>
  </si>
  <si>
    <t>弁当</t>
    <rPh sb="0" eb="2">
      <t>ベントウ</t>
    </rPh>
    <phoneticPr fontId="2"/>
  </si>
  <si>
    <t>大津事務所用品</t>
    <rPh sb="0" eb="5">
      <t>オオツジムショ</t>
    </rPh>
    <rPh sb="5" eb="7">
      <t>ヨウヒン</t>
    </rPh>
    <phoneticPr fontId="2"/>
  </si>
  <si>
    <t>社長面談　昼食代</t>
    <rPh sb="0" eb="2">
      <t>シャチョウ</t>
    </rPh>
    <rPh sb="2" eb="4">
      <t>メンダン</t>
    </rPh>
    <rPh sb="5" eb="8">
      <t>チュウショクダイ</t>
    </rPh>
    <phoneticPr fontId="2"/>
  </si>
  <si>
    <t>２０２４年度決算寸志</t>
    <rPh sb="4" eb="6">
      <t>ネンド</t>
    </rPh>
    <rPh sb="6" eb="10">
      <t>ケッサンスンシ</t>
    </rPh>
    <phoneticPr fontId="2"/>
  </si>
  <si>
    <t>ユニアート</t>
    <phoneticPr fontId="2"/>
  </si>
  <si>
    <t>カマタニ</t>
    <phoneticPr fontId="2"/>
  </si>
  <si>
    <t>ランドマーク</t>
    <phoneticPr fontId="2"/>
  </si>
  <si>
    <t>ユニフォームネクスト</t>
    <phoneticPr fontId="2"/>
  </si>
  <si>
    <t>ネクストギアーズ</t>
    <phoneticPr fontId="2"/>
  </si>
  <si>
    <t>２０２４年度経費精算</t>
    <rPh sb="4" eb="6">
      <t>ネンド</t>
    </rPh>
    <rPh sb="6" eb="8">
      <t>ケイヒ</t>
    </rPh>
    <rPh sb="8" eb="10">
      <t>セイサン</t>
    </rPh>
    <phoneticPr fontId="2"/>
  </si>
  <si>
    <t>２級試験費</t>
    <rPh sb="1" eb="2">
      <t>キュウ</t>
    </rPh>
    <rPh sb="2" eb="5">
      <t>シケンヒ</t>
    </rPh>
    <phoneticPr fontId="2"/>
  </si>
  <si>
    <t>モノタロウ</t>
    <phoneticPr fontId="2"/>
  </si>
  <si>
    <t>大津水道代</t>
    <rPh sb="0" eb="2">
      <t>オオツ</t>
    </rPh>
    <rPh sb="2" eb="5">
      <t>スイドウダイ</t>
    </rPh>
    <phoneticPr fontId="2"/>
  </si>
  <si>
    <t>JAF会費</t>
    <rPh sb="3" eb="5">
      <t>カイヒ</t>
    </rPh>
    <phoneticPr fontId="2"/>
  </si>
  <si>
    <t>・・・</t>
    <phoneticPr fontId="2"/>
  </si>
  <si>
    <t>恵子</t>
    <rPh sb="0" eb="2">
      <t>ケイコ</t>
    </rPh>
    <phoneticPr fontId="2"/>
  </si>
  <si>
    <t>ステージ使用小物類</t>
    <rPh sb="4" eb="6">
      <t>シヨウ</t>
    </rPh>
    <rPh sb="6" eb="9">
      <t>コモノルイ</t>
    </rPh>
    <phoneticPr fontId="2"/>
  </si>
  <si>
    <t>パレード用の棒</t>
    <rPh sb="4" eb="5">
      <t>ヨウ</t>
    </rPh>
    <rPh sb="6" eb="7">
      <t>ボウ</t>
    </rPh>
    <phoneticPr fontId="2"/>
  </si>
  <si>
    <t>パレード用のケース</t>
    <rPh sb="4" eb="5">
      <t>ヨウ</t>
    </rPh>
    <phoneticPr fontId="2"/>
  </si>
  <si>
    <t>桐生市手土産</t>
    <rPh sb="0" eb="3">
      <t>キリュウシ</t>
    </rPh>
    <rPh sb="3" eb="6">
      <t>テミヤゲ</t>
    </rPh>
    <phoneticPr fontId="2"/>
  </si>
  <si>
    <t>お弁当2名分</t>
    <rPh sb="1" eb="3">
      <t>ベントウ</t>
    </rPh>
    <rPh sb="4" eb="6">
      <t>メイブン</t>
    </rPh>
    <phoneticPr fontId="2"/>
  </si>
  <si>
    <t>ゲスト　ケータリング</t>
    <phoneticPr fontId="2"/>
  </si>
  <si>
    <t>夕食2名</t>
    <rPh sb="0" eb="2">
      <t>ユウショク</t>
    </rPh>
    <rPh sb="3" eb="4">
      <t>メイ</t>
    </rPh>
    <phoneticPr fontId="2"/>
  </si>
  <si>
    <t>ステージ使用品</t>
    <rPh sb="4" eb="6">
      <t>シヨウ</t>
    </rPh>
    <rPh sb="6" eb="7">
      <t>ヒン</t>
    </rPh>
    <phoneticPr fontId="2"/>
  </si>
  <si>
    <t>スタッフ用弁当35個</t>
    <rPh sb="4" eb="5">
      <t>ヨウ</t>
    </rPh>
    <rPh sb="5" eb="7">
      <t>ベントウ</t>
    </rPh>
    <rPh sb="9" eb="10">
      <t>コ</t>
    </rPh>
    <phoneticPr fontId="2"/>
  </si>
  <si>
    <t>ステージ用の調理材料</t>
    <rPh sb="4" eb="5">
      <t>ヨウ</t>
    </rPh>
    <rPh sb="6" eb="10">
      <t>チョウリザイリョウ</t>
    </rPh>
    <phoneticPr fontId="2"/>
  </si>
  <si>
    <t>ステージ用品</t>
    <rPh sb="4" eb="6">
      <t>ヨウヒン</t>
    </rPh>
    <phoneticPr fontId="2"/>
  </si>
  <si>
    <t>朝食4名</t>
    <rPh sb="0" eb="2">
      <t>チョウショク</t>
    </rPh>
    <rPh sb="3" eb="4">
      <t>メイ</t>
    </rPh>
    <phoneticPr fontId="2"/>
  </si>
  <si>
    <t>ゲスト　お弁当</t>
    <rPh sb="5" eb="7">
      <t>ベントウ</t>
    </rPh>
    <phoneticPr fontId="2"/>
  </si>
  <si>
    <t>接待費</t>
    <rPh sb="0" eb="3">
      <t>セッタイヒ</t>
    </rPh>
    <phoneticPr fontId="2"/>
  </si>
  <si>
    <t>昼食4名</t>
    <rPh sb="0" eb="2">
      <t>チュウショク</t>
    </rPh>
    <rPh sb="3" eb="4">
      <t>メイ</t>
    </rPh>
    <phoneticPr fontId="2"/>
  </si>
  <si>
    <t>掃除道具</t>
    <rPh sb="0" eb="4">
      <t>ソウジドウグ</t>
    </rPh>
    <phoneticPr fontId="2"/>
  </si>
  <si>
    <t>実行委員会手土産</t>
    <rPh sb="0" eb="5">
      <t>ジッコウイインカイ</t>
    </rPh>
    <rPh sb="5" eb="8">
      <t>テミヤゲ</t>
    </rPh>
    <phoneticPr fontId="2"/>
  </si>
  <si>
    <t>ステージ用テント</t>
    <rPh sb="4" eb="5">
      <t>ヨウ</t>
    </rPh>
    <phoneticPr fontId="2"/>
  </si>
  <si>
    <t>国スポ用品</t>
    <rPh sb="0" eb="1">
      <t>コク</t>
    </rPh>
    <rPh sb="3" eb="4">
      <t>ヨウ</t>
    </rPh>
    <rPh sb="4" eb="5">
      <t>ヒン</t>
    </rPh>
    <phoneticPr fontId="2"/>
  </si>
  <si>
    <t>昼食代</t>
    <rPh sb="0" eb="2">
      <t>チュウショク</t>
    </rPh>
    <rPh sb="2" eb="3">
      <t>ダイ</t>
    </rPh>
    <phoneticPr fontId="2"/>
  </si>
  <si>
    <t>社長</t>
    <phoneticPr fontId="2"/>
  </si>
  <si>
    <t>アドビ年間契約</t>
    <rPh sb="3" eb="7">
      <t>ネンカンケイヤク</t>
    </rPh>
    <phoneticPr fontId="2"/>
  </si>
  <si>
    <t>ホテル朝食２名</t>
    <rPh sb="3" eb="5">
      <t>チョウショク</t>
    </rPh>
    <rPh sb="6" eb="7">
      <t>メイ</t>
    </rPh>
    <phoneticPr fontId="2"/>
  </si>
  <si>
    <t>ホテル駐車料金</t>
    <rPh sb="3" eb="5">
      <t>チュウシャ</t>
    </rPh>
    <rPh sb="5" eb="7">
      <t>リョウキン</t>
    </rPh>
    <phoneticPr fontId="2"/>
  </si>
  <si>
    <t>郵便代</t>
    <rPh sb="0" eb="3">
      <t>ユウビンダイ</t>
    </rPh>
    <phoneticPr fontId="2"/>
  </si>
  <si>
    <t>景品代</t>
    <rPh sb="0" eb="3">
      <t>ケイヒンダイ</t>
    </rPh>
    <phoneticPr fontId="2"/>
  </si>
  <si>
    <r>
      <rPr>
        <sz val="14"/>
        <color theme="1"/>
        <rFont val="Calibri"/>
        <family val="1"/>
        <charset val="161"/>
      </rPr>
      <t>α</t>
    </r>
    <r>
      <rPr>
        <sz val="14"/>
        <color theme="1"/>
        <rFont val="Calibri"/>
        <family val="1"/>
      </rPr>
      <t>1</t>
    </r>
    <phoneticPr fontId="2"/>
  </si>
  <si>
    <r>
      <t>α</t>
    </r>
    <r>
      <rPr>
        <sz val="14"/>
        <color theme="1"/>
        <rFont val="Calibri"/>
        <family val="1"/>
      </rPr>
      <t>1</t>
    </r>
    <r>
      <rPr>
        <sz val="14"/>
        <color theme="1"/>
        <rFont val="Yu Gothic"/>
        <family val="1"/>
        <charset val="128"/>
      </rPr>
      <t>　社長</t>
    </r>
    <rPh sb="3" eb="5">
      <t>シャチョウ</t>
    </rPh>
    <phoneticPr fontId="2"/>
  </si>
  <si>
    <t>ブルーレイク　３名</t>
    <rPh sb="8" eb="9">
      <t>メイ</t>
    </rPh>
    <phoneticPr fontId="2"/>
  </si>
  <si>
    <t>東横イン３名</t>
    <rPh sb="0" eb="2">
      <t>トウヨコ</t>
    </rPh>
    <rPh sb="5" eb="6">
      <t>メイ</t>
    </rPh>
    <phoneticPr fontId="2"/>
  </si>
  <si>
    <t>アパ１名　５泊</t>
    <rPh sb="3" eb="4">
      <t>メイ</t>
    </rPh>
    <rPh sb="6" eb="7">
      <t>ハク</t>
    </rPh>
    <phoneticPr fontId="2"/>
  </si>
  <si>
    <t>アパ2名　５泊</t>
    <rPh sb="3" eb="4">
      <t>メイ</t>
    </rPh>
    <rPh sb="6" eb="7">
      <t>ハク</t>
    </rPh>
    <phoneticPr fontId="2"/>
  </si>
  <si>
    <t>群馬　１泊</t>
    <rPh sb="0" eb="2">
      <t>グンマ</t>
    </rPh>
    <rPh sb="4" eb="5">
      <t>パク</t>
    </rPh>
    <phoneticPr fontId="2"/>
  </si>
  <si>
    <r>
      <rPr>
        <sz val="14"/>
        <color theme="1"/>
        <rFont val="Calibri"/>
        <family val="1"/>
        <charset val="161"/>
      </rPr>
      <t>α1</t>
    </r>
    <r>
      <rPr>
        <sz val="14"/>
        <color theme="1"/>
        <rFont val="BIZ UDP明朝 Medium"/>
        <family val="1"/>
        <charset val="128"/>
      </rPr>
      <t>　社長　伊藤</t>
    </r>
    <rPh sb="3" eb="5">
      <t>シャチョウ</t>
    </rPh>
    <rPh sb="6" eb="8">
      <t>イトウ</t>
    </rPh>
    <phoneticPr fontId="2"/>
  </si>
  <si>
    <r>
      <rPr>
        <sz val="14"/>
        <color theme="1"/>
        <rFont val="Calibri"/>
        <family val="1"/>
        <charset val="161"/>
      </rPr>
      <t>α1</t>
    </r>
    <r>
      <rPr>
        <sz val="14"/>
        <color theme="1"/>
        <rFont val="ＭＳ ゴシック"/>
        <family val="3"/>
        <charset val="128"/>
      </rPr>
      <t>　油谷</t>
    </r>
    <rPh sb="3" eb="5">
      <t>アブラタニ</t>
    </rPh>
    <phoneticPr fontId="2"/>
  </si>
  <si>
    <t>東横イン１名１泊</t>
    <rPh sb="0" eb="2">
      <t>トウヨコ</t>
    </rPh>
    <rPh sb="5" eb="6">
      <t>メイ</t>
    </rPh>
    <rPh sb="7" eb="8">
      <t>パク</t>
    </rPh>
    <phoneticPr fontId="2"/>
  </si>
  <si>
    <r>
      <t>α</t>
    </r>
    <r>
      <rPr>
        <sz val="11"/>
        <color theme="1"/>
        <rFont val="Yu Gothic"/>
        <family val="1"/>
        <charset val="128"/>
      </rPr>
      <t>１　３名１泊</t>
    </r>
    <rPh sb="4" eb="5">
      <t>メイ</t>
    </rPh>
    <rPh sb="6" eb="7">
      <t>パク</t>
    </rPh>
    <phoneticPr fontId="2"/>
  </si>
  <si>
    <t>ゲスト　タクシー代</t>
    <rPh sb="8" eb="9">
      <t>ダイ</t>
    </rPh>
    <phoneticPr fontId="2"/>
  </si>
  <si>
    <t>琵琶湖ホテル　社長</t>
    <rPh sb="0" eb="3">
      <t>ビワコ</t>
    </rPh>
    <rPh sb="7" eb="9">
      <t>シャチョウ</t>
    </rPh>
    <phoneticPr fontId="2"/>
  </si>
  <si>
    <t>朝食３名</t>
    <rPh sb="0" eb="2">
      <t>チョウショク</t>
    </rPh>
    <rPh sb="3" eb="4">
      <t>メイ</t>
    </rPh>
    <phoneticPr fontId="2"/>
  </si>
  <si>
    <t>スマイル瀬田　駐車料金</t>
    <rPh sb="4" eb="6">
      <t>セタ</t>
    </rPh>
    <rPh sb="7" eb="11">
      <t>チュウシャリョウキン</t>
    </rPh>
    <phoneticPr fontId="2"/>
  </si>
  <si>
    <t>福井視察　夕食</t>
    <rPh sb="0" eb="2">
      <t>フクイ</t>
    </rPh>
    <rPh sb="2" eb="4">
      <t>シサツ</t>
    </rPh>
    <rPh sb="5" eb="7">
      <t>ユウショク</t>
    </rPh>
    <phoneticPr fontId="2"/>
  </si>
  <si>
    <t>福井視察　駐車料金</t>
    <rPh sb="0" eb="2">
      <t>フクイ</t>
    </rPh>
    <rPh sb="2" eb="4">
      <t>シサツ</t>
    </rPh>
    <rPh sb="5" eb="9">
      <t>チュウシャリョウキン</t>
    </rPh>
    <phoneticPr fontId="2"/>
  </si>
  <si>
    <t>福井視察　昼食</t>
    <rPh sb="0" eb="4">
      <t>フクイシサツ</t>
    </rPh>
    <rPh sb="5" eb="7">
      <t>チュウショク</t>
    </rPh>
    <phoneticPr fontId="2"/>
  </si>
  <si>
    <t>福井視察　</t>
    <rPh sb="0" eb="2">
      <t>フクイ</t>
    </rPh>
    <rPh sb="2" eb="4">
      <t>シサツ</t>
    </rPh>
    <phoneticPr fontId="2"/>
  </si>
  <si>
    <t>スマイル瀬田１泊</t>
    <rPh sb="4" eb="6">
      <t>セタ</t>
    </rPh>
    <rPh sb="7" eb="8">
      <t>パク</t>
    </rPh>
    <phoneticPr fontId="2"/>
  </si>
  <si>
    <t>スマイル瀬田1泊</t>
    <rPh sb="4" eb="6">
      <t>セタ</t>
    </rPh>
    <rPh sb="7" eb="8">
      <t>ハク</t>
    </rPh>
    <phoneticPr fontId="2"/>
  </si>
  <si>
    <t>ホテル井筒１泊</t>
    <rPh sb="3" eb="5">
      <t>イヅツ</t>
    </rPh>
    <rPh sb="6" eb="7">
      <t>パク</t>
    </rPh>
    <phoneticPr fontId="2"/>
  </si>
  <si>
    <t>α1　１泊</t>
    <rPh sb="4" eb="5">
      <t>パク</t>
    </rPh>
    <phoneticPr fontId="2"/>
  </si>
  <si>
    <t>支払済み</t>
    <rPh sb="0" eb="3">
      <t>シハライズ</t>
    </rPh>
    <phoneticPr fontId="2"/>
  </si>
  <si>
    <t>3月再追加分　提出済み</t>
    <rPh sb="1" eb="2">
      <t>ガツ</t>
    </rPh>
    <rPh sb="2" eb="3">
      <t>サイ</t>
    </rPh>
    <rPh sb="3" eb="6">
      <t>ツイカブン</t>
    </rPh>
    <rPh sb="7" eb="10">
      <t>テイシュツズ</t>
    </rPh>
    <phoneticPr fontId="2"/>
  </si>
  <si>
    <t>提出済み</t>
    <rPh sb="0" eb="3">
      <t>テイシュツズ</t>
    </rPh>
    <phoneticPr fontId="2"/>
  </si>
  <si>
    <t>カード提出済み</t>
    <rPh sb="3" eb="6">
      <t>テイシュツズ</t>
    </rPh>
    <phoneticPr fontId="2"/>
  </si>
  <si>
    <t>従業員用　夏用ズボン４枚</t>
    <rPh sb="0" eb="3">
      <t>ジュウギョウイン</t>
    </rPh>
    <rPh sb="3" eb="4">
      <t>ヨウ</t>
    </rPh>
    <rPh sb="5" eb="7">
      <t>ナツヨウ</t>
    </rPh>
    <rPh sb="11" eb="12">
      <t>マイ</t>
    </rPh>
    <phoneticPr fontId="2"/>
  </si>
  <si>
    <t>従業員用　夏用帽子　５枚</t>
    <rPh sb="0" eb="3">
      <t>ジュウギョウイン</t>
    </rPh>
    <rPh sb="3" eb="4">
      <t>ヨウ</t>
    </rPh>
    <rPh sb="5" eb="7">
      <t>ナツヨウ</t>
    </rPh>
    <rPh sb="7" eb="9">
      <t>ボウシ</t>
    </rPh>
    <rPh sb="11" eb="12">
      <t>マイ</t>
    </rPh>
    <phoneticPr fontId="2"/>
  </si>
  <si>
    <t>従業員用　夏用手袋　６枚</t>
    <rPh sb="0" eb="3">
      <t>ジュウギョウイン</t>
    </rPh>
    <rPh sb="3" eb="4">
      <t>ヨウ</t>
    </rPh>
    <rPh sb="5" eb="7">
      <t>ナツヨウ</t>
    </rPh>
    <rPh sb="7" eb="9">
      <t>テブクロ</t>
    </rPh>
    <rPh sb="11" eb="12">
      <t>マイ</t>
    </rPh>
    <phoneticPr fontId="2"/>
  </si>
  <si>
    <t>新事務所用品</t>
    <rPh sb="0" eb="4">
      <t>シンジムショ</t>
    </rPh>
    <rPh sb="4" eb="6">
      <t>ヨウヒン</t>
    </rPh>
    <phoneticPr fontId="2"/>
  </si>
  <si>
    <t>ことゆう　社長</t>
    <rPh sb="5" eb="7">
      <t>シャチョウ</t>
    </rPh>
    <phoneticPr fontId="2"/>
  </si>
  <si>
    <t>ルートイン加西</t>
    <rPh sb="5" eb="7">
      <t>カサイ</t>
    </rPh>
    <phoneticPr fontId="2"/>
  </si>
  <si>
    <t>レンタリース大津</t>
    <rPh sb="6" eb="8">
      <t>オオツ</t>
    </rPh>
    <phoneticPr fontId="2"/>
  </si>
  <si>
    <r>
      <rPr>
        <sz val="14"/>
        <color theme="1"/>
        <rFont val="Calibri"/>
        <family val="1"/>
        <charset val="161"/>
      </rPr>
      <t>α1</t>
    </r>
    <r>
      <rPr>
        <sz val="14"/>
        <color theme="1"/>
        <rFont val="ＭＳ ゴシック"/>
        <family val="3"/>
        <charset val="128"/>
      </rPr>
      <t>　</t>
    </r>
    <phoneticPr fontId="2"/>
  </si>
  <si>
    <t>アヤハ　２名</t>
    <rPh sb="5" eb="6">
      <t>メイ</t>
    </rPh>
    <phoneticPr fontId="2"/>
  </si>
  <si>
    <t>ブルーレイク　</t>
    <phoneticPr fontId="2"/>
  </si>
  <si>
    <t>領収書あり</t>
    <rPh sb="0" eb="3">
      <t>リョウシュウショ</t>
    </rPh>
    <phoneticPr fontId="2"/>
  </si>
  <si>
    <t>カード明細</t>
    <rPh sb="3" eb="5">
      <t>メイサイ</t>
    </rPh>
    <phoneticPr fontId="2"/>
  </si>
  <si>
    <t>会社</t>
    <rPh sb="0" eb="2">
      <t>カイシャ</t>
    </rPh>
    <phoneticPr fontId="2"/>
  </si>
  <si>
    <t>和哉</t>
    <rPh sb="0" eb="2">
      <t>カズヤ</t>
    </rPh>
    <phoneticPr fontId="2"/>
  </si>
  <si>
    <t>宏稀</t>
    <rPh sb="0" eb="2">
      <t>コウキ</t>
    </rPh>
    <phoneticPr fontId="2"/>
  </si>
  <si>
    <t>3月追加分</t>
    <rPh sb="1" eb="2">
      <t>ガツ</t>
    </rPh>
    <rPh sb="2" eb="5">
      <t>ツイカブン</t>
    </rPh>
    <phoneticPr fontId="2"/>
  </si>
  <si>
    <t>現場差し入れ</t>
    <rPh sb="0" eb="3">
      <t>ゲンバサ</t>
    </rPh>
    <rPh sb="4" eb="5">
      <t>イ</t>
    </rPh>
    <phoneticPr fontId="2"/>
  </si>
  <si>
    <t>国体　保険</t>
    <rPh sb="0" eb="2">
      <t>コクタイ</t>
    </rPh>
    <rPh sb="3" eb="5">
      <t>ホケン</t>
    </rPh>
    <phoneticPr fontId="2"/>
  </si>
  <si>
    <t>整備</t>
    <rPh sb="0" eb="2">
      <t>セイビ</t>
    </rPh>
    <phoneticPr fontId="2"/>
  </si>
  <si>
    <t>研修　昼食費</t>
    <rPh sb="0" eb="2">
      <t>ケンシュウ</t>
    </rPh>
    <rPh sb="3" eb="6">
      <t>チュウショクヒ</t>
    </rPh>
    <phoneticPr fontId="2"/>
  </si>
  <si>
    <t>社長油谷　昼食</t>
    <rPh sb="0" eb="2">
      <t>シャチョウ</t>
    </rPh>
    <rPh sb="2" eb="4">
      <t>アブラタニ</t>
    </rPh>
    <rPh sb="5" eb="7">
      <t>チュウショク</t>
    </rPh>
    <phoneticPr fontId="2"/>
  </si>
  <si>
    <t>車整備</t>
    <rPh sb="0" eb="1">
      <t>クルマ</t>
    </rPh>
    <rPh sb="1" eb="3">
      <t>セイビ</t>
    </rPh>
    <phoneticPr fontId="2"/>
  </si>
  <si>
    <t>イベント　お弁当１０名分</t>
    <rPh sb="6" eb="8">
      <t>ベントウ</t>
    </rPh>
    <rPh sb="10" eb="12">
      <t>メイブン</t>
    </rPh>
    <phoneticPr fontId="2"/>
  </si>
  <si>
    <t>イベント　飲料等</t>
    <rPh sb="5" eb="7">
      <t>インリョウ</t>
    </rPh>
    <rPh sb="7" eb="8">
      <t>トウ</t>
    </rPh>
    <phoneticPr fontId="2"/>
  </si>
  <si>
    <t>反省会８名</t>
    <rPh sb="0" eb="3">
      <t>ハンセイカイ</t>
    </rPh>
    <rPh sb="4" eb="5">
      <t>メイ</t>
    </rPh>
    <phoneticPr fontId="2"/>
  </si>
  <si>
    <t>隊員用夏用ズボン</t>
    <rPh sb="0" eb="3">
      <t>タイインヨウ</t>
    </rPh>
    <rPh sb="3" eb="5">
      <t>ナツヨウ</t>
    </rPh>
    <phoneticPr fontId="2"/>
  </si>
  <si>
    <t>隊員用UV手袋</t>
    <rPh sb="0" eb="3">
      <t>タイインヨウ</t>
    </rPh>
    <rPh sb="5" eb="7">
      <t>テブクロ</t>
    </rPh>
    <phoneticPr fontId="2"/>
  </si>
  <si>
    <t>西脇倉庫修理部品代</t>
    <rPh sb="0" eb="4">
      <t>ニシワキソウコ</t>
    </rPh>
    <rPh sb="4" eb="6">
      <t>シュウリ</t>
    </rPh>
    <rPh sb="6" eb="9">
      <t>ブヒンダイ</t>
    </rPh>
    <phoneticPr fontId="2"/>
  </si>
  <si>
    <t>昼食代２名</t>
    <rPh sb="0" eb="3">
      <t>チュウショクダイ</t>
    </rPh>
    <rPh sb="4" eb="5">
      <t>メイ</t>
    </rPh>
    <phoneticPr fontId="2"/>
  </si>
  <si>
    <t>雨具２着</t>
    <rPh sb="0" eb="2">
      <t>アマグ</t>
    </rPh>
    <rPh sb="3" eb="4">
      <t>チャク</t>
    </rPh>
    <phoneticPr fontId="2"/>
  </si>
  <si>
    <t>雨具1着</t>
    <rPh sb="0" eb="2">
      <t>アマグ</t>
    </rPh>
    <rPh sb="3" eb="4">
      <t>チャク</t>
    </rPh>
    <phoneticPr fontId="2"/>
  </si>
  <si>
    <t>面接</t>
    <rPh sb="0" eb="2">
      <t>メンセツ</t>
    </rPh>
    <phoneticPr fontId="2"/>
  </si>
  <si>
    <t>新人研修　会議室</t>
    <rPh sb="0" eb="4">
      <t>シンジンケンシュウ</t>
    </rPh>
    <rPh sb="5" eb="8">
      <t>カイギシツ</t>
    </rPh>
    <phoneticPr fontId="2"/>
  </si>
  <si>
    <t>新人　現場作業用品</t>
    <rPh sb="0" eb="2">
      <t>シンジン</t>
    </rPh>
    <rPh sb="3" eb="5">
      <t>ゲンバ</t>
    </rPh>
    <rPh sb="5" eb="7">
      <t>サギョウ</t>
    </rPh>
    <rPh sb="7" eb="9">
      <t>ヨウヒン</t>
    </rPh>
    <phoneticPr fontId="2"/>
  </si>
  <si>
    <t>４名　昼食代</t>
    <rPh sb="1" eb="2">
      <t>メイ</t>
    </rPh>
    <rPh sb="3" eb="6">
      <t>チュウショクダイ</t>
    </rPh>
    <phoneticPr fontId="2"/>
  </si>
  <si>
    <t>５名　昼食代</t>
    <rPh sb="1" eb="2">
      <t>メイ</t>
    </rPh>
    <rPh sb="3" eb="6">
      <t>チュウショクダイ</t>
    </rPh>
    <phoneticPr fontId="2"/>
  </si>
  <si>
    <t>手土産代</t>
    <rPh sb="0" eb="3">
      <t>テミヤゲ</t>
    </rPh>
    <rPh sb="3" eb="4">
      <t>ダイ</t>
    </rPh>
    <phoneticPr fontId="2"/>
  </si>
  <si>
    <t>矢印板　２枚</t>
    <rPh sb="0" eb="2">
      <t>ヤジルシ</t>
    </rPh>
    <rPh sb="2" eb="3">
      <t>イタ</t>
    </rPh>
    <rPh sb="5" eb="6">
      <t>マイ</t>
    </rPh>
    <phoneticPr fontId="2"/>
  </si>
  <si>
    <t>カッパ２枚</t>
    <rPh sb="4" eb="5">
      <t>マイ</t>
    </rPh>
    <phoneticPr fontId="2"/>
  </si>
  <si>
    <t>印鑑証明</t>
    <rPh sb="0" eb="4">
      <t>インカンショウメイ</t>
    </rPh>
    <phoneticPr fontId="2"/>
  </si>
  <si>
    <t>イベント　昼食代６名</t>
    <rPh sb="5" eb="8">
      <t>チュウショクダイ</t>
    </rPh>
    <rPh sb="9" eb="10">
      <t>メイ</t>
    </rPh>
    <phoneticPr fontId="2"/>
  </si>
  <si>
    <t>男性用カッパ</t>
    <rPh sb="0" eb="3">
      <t>ダンセイヨウ</t>
    </rPh>
    <phoneticPr fontId="2"/>
  </si>
  <si>
    <t>隊員誕生日</t>
    <rPh sb="0" eb="2">
      <t>タイイン</t>
    </rPh>
    <rPh sb="2" eb="5">
      <t>タンジョウビ</t>
    </rPh>
    <phoneticPr fontId="2"/>
  </si>
  <si>
    <t>隊員用シャツ</t>
    <rPh sb="0" eb="3">
      <t>タイインヨウ</t>
    </rPh>
    <phoneticPr fontId="2"/>
  </si>
  <si>
    <t>祇園祭対応　資機材</t>
    <rPh sb="0" eb="3">
      <t>ギオンマツリ</t>
    </rPh>
    <rPh sb="3" eb="5">
      <t>タイオウ</t>
    </rPh>
    <rPh sb="6" eb="9">
      <t>シキザイ</t>
    </rPh>
    <phoneticPr fontId="2"/>
  </si>
  <si>
    <t>ハイエース　車税</t>
    <rPh sb="6" eb="8">
      <t>シャゼイ</t>
    </rPh>
    <phoneticPr fontId="2"/>
  </si>
  <si>
    <t>シエンタ　車税</t>
    <rPh sb="5" eb="7">
      <t>シャゼイ</t>
    </rPh>
    <phoneticPr fontId="2"/>
  </si>
  <si>
    <t>プリウス　車税</t>
    <rPh sb="5" eb="7">
      <t>シャゼイ</t>
    </rPh>
    <phoneticPr fontId="2"/>
  </si>
  <si>
    <t>アトレー　車税</t>
    <rPh sb="5" eb="7">
      <t>シャゼイ</t>
    </rPh>
    <phoneticPr fontId="2"/>
  </si>
  <si>
    <t>ハイゼット　車税</t>
    <rPh sb="6" eb="8">
      <t>シャゼイ</t>
    </rPh>
    <phoneticPr fontId="2"/>
  </si>
  <si>
    <t>デリカ　車税</t>
    <rPh sb="4" eb="6">
      <t>シャゼイ</t>
    </rPh>
    <phoneticPr fontId="2"/>
  </si>
  <si>
    <t>大津事務所　水道代</t>
    <rPh sb="0" eb="5">
      <t>オオツジムショ</t>
    </rPh>
    <rPh sb="6" eb="9">
      <t>スイドウダイ</t>
    </rPh>
    <phoneticPr fontId="2"/>
  </si>
  <si>
    <t>大津事務所　電気代</t>
    <rPh sb="0" eb="5">
      <t>オオツジムショ</t>
    </rPh>
    <rPh sb="6" eb="9">
      <t>デンキダイ</t>
    </rPh>
    <phoneticPr fontId="2"/>
  </si>
  <si>
    <t>興文社</t>
    <rPh sb="0" eb="1">
      <t>コウ</t>
    </rPh>
    <rPh sb="1" eb="2">
      <t>ブン</t>
    </rPh>
    <rPh sb="2" eb="3">
      <t>シャ</t>
    </rPh>
    <phoneticPr fontId="2"/>
  </si>
  <si>
    <t>西脇倉庫家賃</t>
    <rPh sb="0" eb="2">
      <t>ニシワキ</t>
    </rPh>
    <rPh sb="2" eb="4">
      <t>ソウコ</t>
    </rPh>
    <rPh sb="4" eb="6">
      <t>ヤチン</t>
    </rPh>
    <phoneticPr fontId="2"/>
  </si>
  <si>
    <t>隊員用キャップ</t>
    <rPh sb="0" eb="3">
      <t>タイインヨウ</t>
    </rPh>
    <phoneticPr fontId="2"/>
  </si>
  <si>
    <t>クーラーボックス等</t>
    <rPh sb="8" eb="9">
      <t>トウ</t>
    </rPh>
    <phoneticPr fontId="2"/>
  </si>
  <si>
    <t>印鑑</t>
    <rPh sb="0" eb="2">
      <t>インカン</t>
    </rPh>
    <phoneticPr fontId="2"/>
  </si>
  <si>
    <t>社長　宿泊費</t>
    <rPh sb="0" eb="2">
      <t>シャチョウ</t>
    </rPh>
    <rPh sb="3" eb="6">
      <t>シュクハクヒ</t>
    </rPh>
    <phoneticPr fontId="2"/>
  </si>
  <si>
    <t>親睦会５名</t>
    <rPh sb="0" eb="3">
      <t>シンボクカイ</t>
    </rPh>
    <rPh sb="4" eb="5">
      <t>メイ</t>
    </rPh>
    <phoneticPr fontId="2"/>
  </si>
  <si>
    <t>ペイペイカード</t>
    <phoneticPr fontId="2"/>
  </si>
  <si>
    <t>楽天カード</t>
    <rPh sb="0" eb="2">
      <t>ラクテン</t>
    </rPh>
    <phoneticPr fontId="2"/>
  </si>
  <si>
    <t>視察　宿泊費</t>
    <rPh sb="0" eb="2">
      <t>シサツ</t>
    </rPh>
    <rPh sb="3" eb="6">
      <t>シュクハクヒ</t>
    </rPh>
    <phoneticPr fontId="2"/>
  </si>
  <si>
    <t>アドビー年会費</t>
    <rPh sb="4" eb="7">
      <t>ネンカイヒ</t>
    </rPh>
    <phoneticPr fontId="2"/>
  </si>
  <si>
    <t>アスクル田中文栄堂　事務用品</t>
    <rPh sb="4" eb="9">
      <t>タナカブンエイドウ</t>
    </rPh>
    <rPh sb="10" eb="14">
      <t>ジムヨウヒン</t>
    </rPh>
    <phoneticPr fontId="2"/>
  </si>
  <si>
    <t>加西市商工会議所会費</t>
    <rPh sb="0" eb="3">
      <t>カサイシ</t>
    </rPh>
    <rPh sb="3" eb="8">
      <t>ショウコウカイギショ</t>
    </rPh>
    <rPh sb="8" eb="10">
      <t>カイヒ</t>
    </rPh>
    <phoneticPr fontId="2"/>
  </si>
  <si>
    <t>家賃</t>
    <rPh sb="0" eb="2">
      <t>ヤチン</t>
    </rPh>
    <phoneticPr fontId="2"/>
  </si>
  <si>
    <t>会費</t>
    <rPh sb="0" eb="2">
      <t>カイヒ</t>
    </rPh>
    <phoneticPr fontId="2"/>
  </si>
  <si>
    <t>4月追加</t>
    <rPh sb="1" eb="2">
      <t>ガツ</t>
    </rPh>
    <rPh sb="2" eb="4">
      <t>ツイカ</t>
    </rPh>
    <phoneticPr fontId="2"/>
  </si>
  <si>
    <t>紅善　資機材</t>
    <rPh sb="0" eb="2">
      <t>ベニゼン</t>
    </rPh>
    <rPh sb="3" eb="6">
      <t>シキザイ</t>
    </rPh>
    <phoneticPr fontId="2"/>
  </si>
  <si>
    <t>研修　電車代</t>
    <rPh sb="0" eb="2">
      <t>ケンシュウ</t>
    </rPh>
    <rPh sb="3" eb="5">
      <t>デンシャ</t>
    </rPh>
    <rPh sb="5" eb="6">
      <t>ダイ</t>
    </rPh>
    <phoneticPr fontId="2"/>
  </si>
  <si>
    <t>研修　夕食代</t>
    <rPh sb="0" eb="2">
      <t>ケンシュウ</t>
    </rPh>
    <rPh sb="3" eb="6">
      <t>ユウショクダイ</t>
    </rPh>
    <phoneticPr fontId="2"/>
  </si>
  <si>
    <t>研修　電車代</t>
    <rPh sb="0" eb="2">
      <t>ケンシュウ</t>
    </rPh>
    <rPh sb="3" eb="6">
      <t>デンシャダイ</t>
    </rPh>
    <phoneticPr fontId="2"/>
  </si>
  <si>
    <t>現場　高速代</t>
    <rPh sb="0" eb="2">
      <t>ゲンバ</t>
    </rPh>
    <rPh sb="3" eb="5">
      <t>コウソク</t>
    </rPh>
    <rPh sb="5" eb="6">
      <t>ダイ</t>
    </rPh>
    <phoneticPr fontId="2"/>
  </si>
  <si>
    <t>新事務所DVDプレイヤー</t>
    <rPh sb="0" eb="4">
      <t>シンジムショ</t>
    </rPh>
    <phoneticPr fontId="2"/>
  </si>
  <si>
    <t>新事務所　　机</t>
    <rPh sb="0" eb="4">
      <t>シンジムショ</t>
    </rPh>
    <rPh sb="6" eb="7">
      <t>ツクエ</t>
    </rPh>
    <phoneticPr fontId="2"/>
  </si>
  <si>
    <t>事務所用冷蔵庫</t>
    <rPh sb="0" eb="3">
      <t>ジムショ</t>
    </rPh>
    <rPh sb="3" eb="4">
      <t>ヨウ</t>
    </rPh>
    <rPh sb="4" eb="7">
      <t>レイゾウコ</t>
    </rPh>
    <phoneticPr fontId="2"/>
  </si>
  <si>
    <t>トヨタ福崎店　ハイエース修理</t>
    <rPh sb="3" eb="6">
      <t>フクサキテン</t>
    </rPh>
    <rPh sb="12" eb="14">
      <t>シュウリ</t>
    </rPh>
    <phoneticPr fontId="2"/>
  </si>
  <si>
    <t>食事代</t>
    <rPh sb="0" eb="3">
      <t>ショクジダイ</t>
    </rPh>
    <phoneticPr fontId="2"/>
  </si>
  <si>
    <t>領収書有</t>
    <rPh sb="0" eb="3">
      <t>リョウシュウショ</t>
    </rPh>
    <rPh sb="3" eb="4">
      <t>アリ</t>
    </rPh>
    <phoneticPr fontId="2"/>
  </si>
  <si>
    <t>領収書有</t>
    <rPh sb="0" eb="4">
      <t>リョウシュウショアリ</t>
    </rPh>
    <phoneticPr fontId="2"/>
  </si>
  <si>
    <t>試験　宿泊費</t>
    <rPh sb="0" eb="2">
      <t>シケン</t>
    </rPh>
    <rPh sb="3" eb="6">
      <t>シュクハクヒ</t>
    </rPh>
    <phoneticPr fontId="2"/>
  </si>
  <si>
    <t>4月楽天カード追加</t>
    <rPh sb="1" eb="2">
      <t>ガツ</t>
    </rPh>
    <rPh sb="2" eb="4">
      <t>ラクテン</t>
    </rPh>
    <rPh sb="7" eb="9">
      <t>ツイカ</t>
    </rPh>
    <phoneticPr fontId="2"/>
  </si>
  <si>
    <t>4月ペイペイカード追加</t>
    <rPh sb="1" eb="2">
      <t>ガツ</t>
    </rPh>
    <rPh sb="9" eb="11">
      <t>ツイカ</t>
    </rPh>
    <phoneticPr fontId="2"/>
  </si>
  <si>
    <t>４月現金追加分</t>
    <rPh sb="1" eb="2">
      <t>ガツ</t>
    </rPh>
    <rPh sb="2" eb="4">
      <t>ゲンキン</t>
    </rPh>
    <rPh sb="4" eb="7">
      <t>ツイカブン</t>
    </rPh>
    <phoneticPr fontId="2"/>
  </si>
  <si>
    <t>４月カード追加分</t>
    <rPh sb="1" eb="2">
      <t>ガツ</t>
    </rPh>
    <rPh sb="5" eb="8">
      <t>ツイカブン</t>
    </rPh>
    <phoneticPr fontId="2"/>
  </si>
  <si>
    <t>駐車料金　打ち合わせ</t>
    <rPh sb="0" eb="4">
      <t>チュウシャリョウキン</t>
    </rPh>
    <rPh sb="5" eb="6">
      <t>ウ</t>
    </rPh>
    <rPh sb="7" eb="8">
      <t>ア</t>
    </rPh>
    <phoneticPr fontId="2"/>
  </si>
  <si>
    <t>社長　油谷昼食代</t>
    <rPh sb="0" eb="2">
      <t>シャチョウ</t>
    </rPh>
    <rPh sb="3" eb="5">
      <t>アブラタニ</t>
    </rPh>
    <rPh sb="5" eb="8">
      <t>チュウショクダイ</t>
    </rPh>
    <phoneticPr fontId="2"/>
  </si>
  <si>
    <t>社長　伊藤　夕食代</t>
    <rPh sb="0" eb="2">
      <t>シャチョウ</t>
    </rPh>
    <rPh sb="3" eb="5">
      <t>イトウ</t>
    </rPh>
    <rPh sb="6" eb="8">
      <t>ユウショク</t>
    </rPh>
    <rPh sb="8" eb="9">
      <t>ダイ</t>
    </rPh>
    <phoneticPr fontId="2"/>
  </si>
  <si>
    <t>通帳</t>
    <rPh sb="0" eb="2">
      <t>ツウチョウ</t>
    </rPh>
    <phoneticPr fontId="2"/>
  </si>
  <si>
    <t>法人税</t>
    <rPh sb="0" eb="3">
      <t>ホウジンゼイ</t>
    </rPh>
    <phoneticPr fontId="2"/>
  </si>
  <si>
    <t>地方法人税</t>
    <rPh sb="0" eb="5">
      <t>チホウホウジンゼイ</t>
    </rPh>
    <phoneticPr fontId="2"/>
  </si>
  <si>
    <t>消費税</t>
    <rPh sb="0" eb="3">
      <t>ショウヒゼイ</t>
    </rPh>
    <phoneticPr fontId="2"/>
  </si>
  <si>
    <t>法人市民税</t>
    <rPh sb="0" eb="5">
      <t>ホウジンシミンゼイ</t>
    </rPh>
    <phoneticPr fontId="2"/>
  </si>
  <si>
    <t>隊員3名証明写真</t>
    <rPh sb="0" eb="2">
      <t>タイイン</t>
    </rPh>
    <rPh sb="3" eb="4">
      <t>メイ</t>
    </rPh>
    <rPh sb="4" eb="8">
      <t>ショウメイシャシン</t>
    </rPh>
    <phoneticPr fontId="2"/>
  </si>
  <si>
    <t>隊員　証明写真</t>
    <rPh sb="0" eb="2">
      <t>タイイン</t>
    </rPh>
    <rPh sb="3" eb="7">
      <t>ショウメイシャシン</t>
    </rPh>
    <phoneticPr fontId="2"/>
  </si>
  <si>
    <t>研修　朝食費</t>
    <rPh sb="0" eb="2">
      <t>ケンシュウ</t>
    </rPh>
    <rPh sb="3" eb="5">
      <t>チョウショク</t>
    </rPh>
    <rPh sb="5" eb="6">
      <t>ヒ</t>
    </rPh>
    <phoneticPr fontId="2"/>
  </si>
  <si>
    <t>研修　移動費</t>
    <rPh sb="0" eb="2">
      <t>ケンシュウ</t>
    </rPh>
    <rPh sb="3" eb="6">
      <t>イドウヒ</t>
    </rPh>
    <phoneticPr fontId="2"/>
  </si>
  <si>
    <t>社長　伊藤　夕食代</t>
    <rPh sb="0" eb="2">
      <t>シャチョウ</t>
    </rPh>
    <rPh sb="3" eb="5">
      <t>イトウ</t>
    </rPh>
    <rPh sb="6" eb="9">
      <t>ユウショクダイ</t>
    </rPh>
    <phoneticPr fontId="2"/>
  </si>
  <si>
    <t>熱中症対策　冷感インナー</t>
    <rPh sb="0" eb="5">
      <t>ネッチュウショウタイサク</t>
    </rPh>
    <rPh sb="6" eb="8">
      <t>レイカン</t>
    </rPh>
    <phoneticPr fontId="2"/>
  </si>
  <si>
    <t>社長　隊員5名昼食代　　</t>
    <rPh sb="0" eb="2">
      <t>シャチョウ</t>
    </rPh>
    <rPh sb="3" eb="5">
      <t>タイイン</t>
    </rPh>
    <rPh sb="6" eb="7">
      <t>メイ</t>
    </rPh>
    <rPh sb="7" eb="10">
      <t>チュウショクダイ</t>
    </rPh>
    <phoneticPr fontId="2"/>
  </si>
  <si>
    <t>事務所扇風機</t>
    <rPh sb="0" eb="3">
      <t>ジムショ</t>
    </rPh>
    <rPh sb="3" eb="6">
      <t>センプウキ</t>
    </rPh>
    <phoneticPr fontId="2"/>
  </si>
  <si>
    <t>隊員用　冷感シャツ</t>
    <rPh sb="0" eb="3">
      <t>タイインヨウ</t>
    </rPh>
    <rPh sb="4" eb="6">
      <t>レイカン</t>
    </rPh>
    <phoneticPr fontId="2"/>
  </si>
  <si>
    <t>社長　油谷　昼食</t>
    <rPh sb="0" eb="2">
      <t>シャチョウ</t>
    </rPh>
    <rPh sb="3" eb="5">
      <t>アブラタニ</t>
    </rPh>
    <rPh sb="6" eb="8">
      <t>チュウショク</t>
    </rPh>
    <phoneticPr fontId="2"/>
  </si>
  <si>
    <t>講習　宿泊代</t>
    <rPh sb="0" eb="2">
      <t>コウシュウ</t>
    </rPh>
    <rPh sb="3" eb="5">
      <t>シュクハク</t>
    </rPh>
    <rPh sb="5" eb="6">
      <t>ダイ</t>
    </rPh>
    <phoneticPr fontId="2"/>
  </si>
  <si>
    <t>業者挨拶　手土産</t>
    <rPh sb="0" eb="2">
      <t>ギョウシャ</t>
    </rPh>
    <rPh sb="2" eb="4">
      <t>アイサツ</t>
    </rPh>
    <rPh sb="5" eb="8">
      <t>テミヤゲ</t>
    </rPh>
    <phoneticPr fontId="2"/>
  </si>
  <si>
    <t>専務</t>
    <rPh sb="0" eb="2">
      <t>センム</t>
    </rPh>
    <phoneticPr fontId="2"/>
  </si>
  <si>
    <t>通信費</t>
    <rPh sb="0" eb="3">
      <t>ツウシンヒ</t>
    </rPh>
    <phoneticPr fontId="2"/>
  </si>
  <si>
    <t>切手代</t>
    <rPh sb="0" eb="3">
      <t>キッテダイ</t>
    </rPh>
    <phoneticPr fontId="2"/>
  </si>
  <si>
    <t>11日</t>
    <rPh sb="2" eb="3">
      <t>ニチ</t>
    </rPh>
    <phoneticPr fontId="2"/>
  </si>
  <si>
    <t>社長　他２名　夕食</t>
    <rPh sb="0" eb="2">
      <t>シャチョウ</t>
    </rPh>
    <rPh sb="3" eb="4">
      <t>ホカ</t>
    </rPh>
    <rPh sb="4" eb="6">
      <t>ニメイ</t>
    </rPh>
    <rPh sb="7" eb="9">
      <t>ユウショク</t>
    </rPh>
    <phoneticPr fontId="2"/>
  </si>
  <si>
    <t>熱中症対策用品</t>
    <rPh sb="0" eb="5">
      <t>ネッチュウショウタイサク</t>
    </rPh>
    <rPh sb="5" eb="7">
      <t>ヨウヒン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</si>
  <si>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</si>
  <si>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</si>
  <si>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研修　昼食代5名</t>
    <rPh sb="0" eb="2">
      <t>ケンシュウ</t>
    </rPh>
    <rPh sb="3" eb="5">
      <t>チュウショク</t>
    </rPh>
    <rPh sb="5" eb="6">
      <t>ダイ</t>
    </rPh>
    <rPh sb="7" eb="8">
      <t>メイ</t>
    </rPh>
    <phoneticPr fontId="2"/>
  </si>
  <si>
    <t>研修　夕食代3名</t>
    <rPh sb="0" eb="2">
      <t>ケンシュウ</t>
    </rPh>
    <rPh sb="3" eb="6">
      <t>ユウショクダイ</t>
    </rPh>
    <rPh sb="7" eb="8">
      <t>メイ</t>
    </rPh>
    <phoneticPr fontId="2"/>
  </si>
  <si>
    <t>14日</t>
    <rPh sb="2" eb="3">
      <t>カ</t>
    </rPh>
    <phoneticPr fontId="2"/>
  </si>
  <si>
    <t>研修費</t>
    <rPh sb="0" eb="3">
      <t>ケンシュウヒ</t>
    </rPh>
    <phoneticPr fontId="2"/>
  </si>
  <si>
    <t>隊員用　飲料代</t>
    <rPh sb="0" eb="3">
      <t>タイインヨウ</t>
    </rPh>
    <rPh sb="4" eb="7">
      <t>インリョウダイ</t>
    </rPh>
    <phoneticPr fontId="2"/>
  </si>
  <si>
    <t>会議室使用料</t>
    <rPh sb="0" eb="3">
      <t>カイギシツ</t>
    </rPh>
    <rPh sb="3" eb="6">
      <t>シヨウリョウ</t>
    </rPh>
    <phoneticPr fontId="2"/>
  </si>
  <si>
    <t>研修　昼食お弁当代</t>
    <rPh sb="0" eb="2">
      <t>ケンシュウ</t>
    </rPh>
    <rPh sb="3" eb="5">
      <t>チュウショク</t>
    </rPh>
    <rPh sb="6" eb="9">
      <t>ベントウダイ</t>
    </rPh>
    <phoneticPr fontId="2"/>
  </si>
  <si>
    <t>熱中症対策　飲料</t>
    <rPh sb="0" eb="5">
      <t>ネッチュウショウタイサク</t>
    </rPh>
    <rPh sb="6" eb="8">
      <t>インリョウ</t>
    </rPh>
    <phoneticPr fontId="2"/>
  </si>
  <si>
    <t>15日</t>
    <rPh sb="2" eb="3">
      <t>ニチ</t>
    </rPh>
    <phoneticPr fontId="2"/>
  </si>
  <si>
    <t>熱中症対策　隊員用冷感シャツ</t>
    <rPh sb="0" eb="5">
      <t>ネッチュウショウタイサク</t>
    </rPh>
    <rPh sb="6" eb="9">
      <t>タイインヨウ</t>
    </rPh>
    <rPh sb="9" eb="11">
      <t>レイカン</t>
    </rPh>
    <phoneticPr fontId="2"/>
  </si>
  <si>
    <t>交通費</t>
    <rPh sb="0" eb="3">
      <t>コウツウヒ</t>
    </rPh>
    <phoneticPr fontId="2"/>
  </si>
  <si>
    <t>駐車料金</t>
    <rPh sb="0" eb="4">
      <t>チュウシャリョウキン</t>
    </rPh>
    <phoneticPr fontId="2"/>
  </si>
  <si>
    <t>駐車料金　ゆかたまつり対応</t>
    <rPh sb="0" eb="4">
      <t>チュウシャリョウキン</t>
    </rPh>
    <rPh sb="11" eb="13">
      <t>タイオウ</t>
    </rPh>
    <phoneticPr fontId="2"/>
  </si>
  <si>
    <t>駐車料金　ゆかたまつり打ち合わせ</t>
    <rPh sb="0" eb="4">
      <t>チュウシャリョウキン</t>
    </rPh>
    <rPh sb="11" eb="12">
      <t>ウ</t>
    </rPh>
    <rPh sb="13" eb="14">
      <t>ア</t>
    </rPh>
    <phoneticPr fontId="2"/>
  </si>
  <si>
    <t>消耗品費</t>
    <rPh sb="0" eb="4">
      <t>ショウモウヒンヒ</t>
    </rPh>
    <phoneticPr fontId="2"/>
  </si>
  <si>
    <t>LEDベスト2枚</t>
    <rPh sb="7" eb="8">
      <t>マイ</t>
    </rPh>
    <phoneticPr fontId="2"/>
  </si>
  <si>
    <t>熱中症対策用品　　ゆかたまつり対応</t>
    <rPh sb="0" eb="5">
      <t>ネッチュウショウタイサク</t>
    </rPh>
    <rPh sb="5" eb="7">
      <t>ヨウヒン</t>
    </rPh>
    <rPh sb="15" eb="17">
      <t>タイオウ</t>
    </rPh>
    <phoneticPr fontId="2"/>
  </si>
  <si>
    <t>資機材　誘導灯　ゆかたまつり対応</t>
    <rPh sb="0" eb="3">
      <t>シキザイ</t>
    </rPh>
    <rPh sb="4" eb="7">
      <t>ユウドウトウ</t>
    </rPh>
    <rPh sb="14" eb="16">
      <t>タイオウ</t>
    </rPh>
    <phoneticPr fontId="2"/>
  </si>
  <si>
    <t>福利厚生費</t>
    <rPh sb="0" eb="5">
      <t>フクリコウセイヒ</t>
    </rPh>
    <phoneticPr fontId="2"/>
  </si>
  <si>
    <t>昼食6名　ゆかたまつり打ち合わせ</t>
    <rPh sb="0" eb="2">
      <t>チュウショク</t>
    </rPh>
    <rPh sb="3" eb="4">
      <t>メイ</t>
    </rPh>
    <rPh sb="11" eb="12">
      <t>ウ</t>
    </rPh>
    <rPh sb="13" eb="14">
      <t>ア</t>
    </rPh>
    <phoneticPr fontId="2"/>
  </si>
  <si>
    <t>19日</t>
    <rPh sb="2" eb="3">
      <t>ニチ</t>
    </rPh>
    <phoneticPr fontId="2"/>
  </si>
  <si>
    <t>メガホン2台　ゆかたまつり対応</t>
    <rPh sb="5" eb="6">
      <t>ダイ</t>
    </rPh>
    <rPh sb="13" eb="15">
      <t>タイオウ</t>
    </rPh>
    <phoneticPr fontId="2"/>
  </si>
  <si>
    <t>燃料費</t>
    <rPh sb="0" eb="3">
      <t>ネンリョウヒ</t>
    </rPh>
    <phoneticPr fontId="2"/>
  </si>
  <si>
    <t>ガソリン代</t>
    <rPh sb="4" eb="5">
      <t>ダイ</t>
    </rPh>
    <phoneticPr fontId="2"/>
  </si>
  <si>
    <t>20日</t>
    <rPh sb="2" eb="3">
      <t>カ</t>
    </rPh>
    <phoneticPr fontId="2"/>
  </si>
  <si>
    <t>風邪薬　栄養ドリンク　飲料</t>
    <rPh sb="0" eb="3">
      <t>カゼグスリ</t>
    </rPh>
    <rPh sb="4" eb="6">
      <t>エイヨウ</t>
    </rPh>
    <rPh sb="11" eb="13">
      <t>インリョウ</t>
    </rPh>
    <phoneticPr fontId="2"/>
  </si>
  <si>
    <t>熱中症対策　隊員用飲料</t>
    <rPh sb="0" eb="5">
      <t>ネッチュウショウタイサク</t>
    </rPh>
    <rPh sb="6" eb="9">
      <t>タイインヨウ</t>
    </rPh>
    <rPh sb="9" eb="11">
      <t>インリョウ</t>
    </rPh>
    <phoneticPr fontId="2"/>
  </si>
  <si>
    <t>ガソリン代　ハイエース</t>
    <rPh sb="4" eb="5">
      <t>ダイ</t>
    </rPh>
    <phoneticPr fontId="2"/>
  </si>
  <si>
    <t>21日</t>
    <rPh sb="2" eb="3">
      <t>ニチ</t>
    </rPh>
    <phoneticPr fontId="2"/>
  </si>
  <si>
    <t>接待交際費</t>
    <rPh sb="0" eb="5">
      <t>セッタイコウサイヒ</t>
    </rPh>
    <phoneticPr fontId="2"/>
  </si>
  <si>
    <t>事務用品</t>
    <rPh sb="0" eb="4">
      <t>ジムヨウヒン</t>
    </rPh>
    <phoneticPr fontId="2"/>
  </si>
  <si>
    <t>手土産</t>
    <rPh sb="0" eb="3">
      <t>テミヤゲ</t>
    </rPh>
    <phoneticPr fontId="2"/>
  </si>
  <si>
    <t>隊員用飲料等　ゆかたまつり対応</t>
    <rPh sb="0" eb="3">
      <t>タイインヨウ</t>
    </rPh>
    <rPh sb="3" eb="5">
      <t>インリョウ</t>
    </rPh>
    <rPh sb="5" eb="6">
      <t>トウ</t>
    </rPh>
    <rPh sb="13" eb="15">
      <t>タイオウ</t>
    </rPh>
    <phoneticPr fontId="2"/>
  </si>
  <si>
    <t>23日</t>
    <rPh sb="2" eb="3">
      <t>ニチ</t>
    </rPh>
    <phoneticPr fontId="2"/>
  </si>
  <si>
    <t>資機材　　祇園祭対応</t>
    <rPh sb="0" eb="3">
      <t>シキザイ</t>
    </rPh>
    <rPh sb="5" eb="8">
      <t>ギオンマツリ</t>
    </rPh>
    <rPh sb="8" eb="10">
      <t>タイオウ</t>
    </rPh>
    <phoneticPr fontId="2"/>
  </si>
  <si>
    <t>ハイエース　ガソリン代</t>
    <rPh sb="10" eb="11">
      <t>ダイ</t>
    </rPh>
    <phoneticPr fontId="2"/>
  </si>
  <si>
    <t>24日</t>
    <rPh sb="2" eb="3">
      <t>カ</t>
    </rPh>
    <phoneticPr fontId="2"/>
  </si>
  <si>
    <t>隊員用飲料　差し入れ</t>
    <rPh sb="0" eb="2">
      <t>タイイン</t>
    </rPh>
    <rPh sb="2" eb="3">
      <t>ヨウ</t>
    </rPh>
    <rPh sb="3" eb="5">
      <t>インリョウ</t>
    </rPh>
    <rPh sb="6" eb="7">
      <t>サ</t>
    </rPh>
    <rPh sb="8" eb="9">
      <t>イ</t>
    </rPh>
    <phoneticPr fontId="2"/>
  </si>
  <si>
    <t>整備費</t>
    <rPh sb="0" eb="3">
      <t>セイビヒ</t>
    </rPh>
    <phoneticPr fontId="2"/>
  </si>
  <si>
    <t>オイル交換</t>
    <rPh sb="3" eb="5">
      <t>コウカン</t>
    </rPh>
    <phoneticPr fontId="2"/>
  </si>
  <si>
    <t>25日</t>
    <rPh sb="2" eb="3">
      <t>ニチ</t>
    </rPh>
    <phoneticPr fontId="2"/>
  </si>
  <si>
    <t>資機材　倉庫用</t>
    <rPh sb="0" eb="3">
      <t>シキザイ</t>
    </rPh>
    <rPh sb="4" eb="7">
      <t>ソウコヨウ</t>
    </rPh>
    <phoneticPr fontId="2"/>
  </si>
  <si>
    <t>熱中症対策用品　栄養ドリンク</t>
    <rPh sb="0" eb="5">
      <t>ネッチュウショウタイサク</t>
    </rPh>
    <rPh sb="5" eb="7">
      <t>ヨウヒン</t>
    </rPh>
    <rPh sb="8" eb="10">
      <t>エイヨウ</t>
    </rPh>
    <phoneticPr fontId="2"/>
  </si>
  <si>
    <t>27日</t>
    <rPh sb="2" eb="3">
      <t>ニチ</t>
    </rPh>
    <phoneticPr fontId="2"/>
  </si>
  <si>
    <t>クリックポスト</t>
    <phoneticPr fontId="2"/>
  </si>
  <si>
    <t>26日</t>
    <rPh sb="2" eb="3">
      <t>ニチ</t>
    </rPh>
    <phoneticPr fontId="2"/>
  </si>
  <si>
    <t>備考</t>
    <rPh sb="0" eb="2">
      <t>ビコウ</t>
    </rPh>
    <phoneticPr fontId="2"/>
  </si>
  <si>
    <t>5月ペイペイカード追加</t>
    <rPh sb="1" eb="2">
      <t>ガツ</t>
    </rPh>
    <rPh sb="9" eb="11">
      <t>ツイカ</t>
    </rPh>
    <phoneticPr fontId="2"/>
  </si>
  <si>
    <t>5月追加</t>
    <rPh sb="1" eb="2">
      <t>ガツ</t>
    </rPh>
    <rPh sb="2" eb="4">
      <t>ツイカ</t>
    </rPh>
    <phoneticPr fontId="2"/>
  </si>
  <si>
    <t>現金・カード</t>
    <rPh sb="0" eb="2">
      <t>ゲンキン</t>
    </rPh>
    <phoneticPr fontId="2"/>
  </si>
  <si>
    <t>６月</t>
    <rPh sb="1" eb="2">
      <t>ガツ</t>
    </rPh>
    <phoneticPr fontId="2"/>
  </si>
  <si>
    <t>亀岡</t>
    <rPh sb="0" eb="2">
      <t>カメオカ</t>
    </rPh>
    <phoneticPr fontId="2"/>
  </si>
  <si>
    <t>びわこ・亀岡</t>
    <rPh sb="4" eb="6">
      <t>カメオカ</t>
    </rPh>
    <phoneticPr fontId="2"/>
  </si>
  <si>
    <t>西脇倉庫　資機材</t>
    <rPh sb="0" eb="4">
      <t>ニシワキソウコ</t>
    </rPh>
    <rPh sb="5" eb="8">
      <t>シキザイ</t>
    </rPh>
    <phoneticPr fontId="2"/>
  </si>
  <si>
    <t>びわこ</t>
    <phoneticPr fontId="2"/>
  </si>
  <si>
    <t>打ち合わせ８名</t>
    <rPh sb="0" eb="1">
      <t>ウ</t>
    </rPh>
    <rPh sb="2" eb="3">
      <t>ア</t>
    </rPh>
    <rPh sb="6" eb="7">
      <t>メイ</t>
    </rPh>
    <phoneticPr fontId="2"/>
  </si>
  <si>
    <t>ゴム印</t>
    <rPh sb="2" eb="3">
      <t>イン</t>
    </rPh>
    <phoneticPr fontId="2"/>
  </si>
  <si>
    <t>お弁当飲料代</t>
    <rPh sb="1" eb="3">
      <t>ベントウ</t>
    </rPh>
    <rPh sb="3" eb="5">
      <t>インリョウ</t>
    </rPh>
    <rPh sb="5" eb="6">
      <t>ダイ</t>
    </rPh>
    <phoneticPr fontId="2"/>
  </si>
  <si>
    <t>大津事務所駐車場代</t>
    <rPh sb="0" eb="5">
      <t>オオツジムショ</t>
    </rPh>
    <rPh sb="5" eb="9">
      <t>チュウシャジョウダイ</t>
    </rPh>
    <phoneticPr fontId="2"/>
  </si>
  <si>
    <t>大津事務所水道代</t>
    <rPh sb="0" eb="5">
      <t>オオツジムショ</t>
    </rPh>
    <rPh sb="5" eb="8">
      <t>スイドウダイ</t>
    </rPh>
    <phoneticPr fontId="2"/>
  </si>
  <si>
    <t>大津事務所電気代</t>
    <rPh sb="0" eb="2">
      <t>オオツ</t>
    </rPh>
    <rPh sb="2" eb="4">
      <t>ジム</t>
    </rPh>
    <rPh sb="4" eb="5">
      <t>ショ</t>
    </rPh>
    <rPh sb="5" eb="8">
      <t>デンキダイ</t>
    </rPh>
    <phoneticPr fontId="2"/>
  </si>
  <si>
    <t>山中さん厚生年金取りすぎの為返金</t>
    <rPh sb="0" eb="2">
      <t>ヤマナカ</t>
    </rPh>
    <rPh sb="4" eb="8">
      <t>コウセイネンキン</t>
    </rPh>
    <rPh sb="8" eb="9">
      <t>ト</t>
    </rPh>
    <rPh sb="13" eb="14">
      <t>タメ</t>
    </rPh>
    <rPh sb="14" eb="16">
      <t>ヘンキン</t>
    </rPh>
    <phoneticPr fontId="2"/>
  </si>
  <si>
    <t>５月分カード経費</t>
    <rPh sb="1" eb="3">
      <t>ガツブン</t>
    </rPh>
    <rPh sb="6" eb="8">
      <t>ケイヒ</t>
    </rPh>
    <phoneticPr fontId="2"/>
  </si>
  <si>
    <t>車検</t>
    <rPh sb="0" eb="2">
      <t>シャケン</t>
    </rPh>
    <phoneticPr fontId="2"/>
  </si>
  <si>
    <t>事務所用冷蔵庫</t>
    <rPh sb="0" eb="4">
      <t>ジムショヨウ</t>
    </rPh>
    <rPh sb="4" eb="7">
      <t>レイゾウコ</t>
    </rPh>
    <phoneticPr fontId="2"/>
  </si>
  <si>
    <t>5月現金追加分</t>
    <rPh sb="1" eb="2">
      <t>ガツ</t>
    </rPh>
    <rPh sb="2" eb="4">
      <t>ゲンキン</t>
    </rPh>
    <rPh sb="4" eb="7">
      <t>ツイカブン</t>
    </rPh>
    <phoneticPr fontId="2"/>
  </si>
  <si>
    <t>5月カード追加分</t>
    <rPh sb="1" eb="2">
      <t>ガツ</t>
    </rPh>
    <rPh sb="5" eb="8">
      <t>ツイカブン</t>
    </rPh>
    <phoneticPr fontId="2"/>
  </si>
  <si>
    <t>大津事務所Wi-Fi</t>
    <rPh sb="0" eb="5">
      <t>オオツジムショ</t>
    </rPh>
    <phoneticPr fontId="2"/>
  </si>
  <si>
    <t>宿泊　1名　びわこ対応</t>
    <rPh sb="0" eb="2">
      <t>シュクハク</t>
    </rPh>
    <rPh sb="4" eb="5">
      <t>メイ</t>
    </rPh>
    <rPh sb="9" eb="11">
      <t>タイオウ</t>
    </rPh>
    <phoneticPr fontId="2"/>
  </si>
  <si>
    <t>お中元　１件</t>
    <rPh sb="1" eb="3">
      <t>チュウゲン</t>
    </rPh>
    <rPh sb="5" eb="6">
      <t>ケン</t>
    </rPh>
    <phoneticPr fontId="2"/>
  </si>
  <si>
    <t>お中元　3240円×４件</t>
    <rPh sb="1" eb="3">
      <t>チュウゲン</t>
    </rPh>
    <rPh sb="8" eb="9">
      <t>エン</t>
    </rPh>
    <rPh sb="11" eb="12">
      <t>ケン</t>
    </rPh>
    <phoneticPr fontId="2"/>
  </si>
  <si>
    <t>お中元　1件</t>
    <rPh sb="1" eb="3">
      <t>チュウゲン</t>
    </rPh>
    <rPh sb="5" eb="6">
      <t>ケン</t>
    </rPh>
    <phoneticPr fontId="2"/>
  </si>
  <si>
    <t>お中元　２件</t>
    <rPh sb="1" eb="3">
      <t>チュウゲン</t>
    </rPh>
    <rPh sb="5" eb="6">
      <t>ケン</t>
    </rPh>
    <phoneticPr fontId="2"/>
  </si>
  <si>
    <t>新事務所用　扇風機</t>
    <rPh sb="0" eb="5">
      <t>シンジムショヨウ</t>
    </rPh>
    <rPh sb="6" eb="9">
      <t>センプウキ</t>
    </rPh>
    <phoneticPr fontId="2"/>
  </si>
  <si>
    <t>隊員用　パックご飯</t>
    <rPh sb="0" eb="3">
      <t>タイインヨウ</t>
    </rPh>
    <rPh sb="8" eb="9">
      <t>ハン</t>
    </rPh>
    <phoneticPr fontId="2"/>
  </si>
  <si>
    <t>事務所用　扇風機</t>
    <rPh sb="0" eb="3">
      <t>ジムショ</t>
    </rPh>
    <rPh sb="3" eb="4">
      <t>ヨウ</t>
    </rPh>
    <rPh sb="5" eb="8">
      <t>センプウキ</t>
    </rPh>
    <phoneticPr fontId="2"/>
  </si>
  <si>
    <t>びわこ　２名宿泊</t>
    <rPh sb="5" eb="6">
      <t>メイ</t>
    </rPh>
    <rPh sb="6" eb="8">
      <t>シュクハク</t>
    </rPh>
    <phoneticPr fontId="2"/>
  </si>
  <si>
    <t>楽天カード追加</t>
    <rPh sb="0" eb="2">
      <t>ラクテン</t>
    </rPh>
    <rPh sb="5" eb="7">
      <t>ツイカ</t>
    </rPh>
    <phoneticPr fontId="2"/>
  </si>
  <si>
    <t>びわこ亀岡</t>
    <rPh sb="3" eb="5">
      <t>カメオカ</t>
    </rPh>
    <phoneticPr fontId="2"/>
  </si>
  <si>
    <t>夕食代３名　社長　伊藤　油谷</t>
    <rPh sb="0" eb="3">
      <t>ユウショクダイ</t>
    </rPh>
    <rPh sb="4" eb="5">
      <t>メイ</t>
    </rPh>
    <rPh sb="6" eb="8">
      <t>シャチョウ</t>
    </rPh>
    <rPh sb="9" eb="11">
      <t>イトウ</t>
    </rPh>
    <rPh sb="12" eb="14">
      <t>アブラタニ</t>
    </rPh>
    <phoneticPr fontId="2"/>
  </si>
  <si>
    <t>社長　ブルーレイク</t>
    <rPh sb="0" eb="2">
      <t>シャチョウ</t>
    </rPh>
    <phoneticPr fontId="2"/>
  </si>
  <si>
    <t>コピー用紙等　事務所用品</t>
    <rPh sb="3" eb="5">
      <t>ヨウシ</t>
    </rPh>
    <rPh sb="5" eb="6">
      <t>トウ</t>
    </rPh>
    <rPh sb="7" eb="11">
      <t>ジムショヨウ</t>
    </rPh>
    <rPh sb="11" eb="12">
      <t>ヒン</t>
    </rPh>
    <phoneticPr fontId="2"/>
  </si>
  <si>
    <t>昼食代　社長　その他４名</t>
    <rPh sb="0" eb="2">
      <t>チュウショク</t>
    </rPh>
    <rPh sb="2" eb="3">
      <t>ダイ</t>
    </rPh>
    <rPh sb="4" eb="6">
      <t>シャチョウ</t>
    </rPh>
    <rPh sb="9" eb="10">
      <t>タ</t>
    </rPh>
    <rPh sb="11" eb="12">
      <t>メイ</t>
    </rPh>
    <phoneticPr fontId="2"/>
  </si>
  <si>
    <t>お中元　３５５０円×4件</t>
    <rPh sb="1" eb="3">
      <t>チュウゲン</t>
    </rPh>
    <rPh sb="8" eb="9">
      <t>エン</t>
    </rPh>
    <rPh sb="11" eb="12">
      <t>ケン</t>
    </rPh>
    <phoneticPr fontId="2"/>
  </si>
  <si>
    <t>ゆうパケット</t>
    <phoneticPr fontId="2"/>
  </si>
  <si>
    <t>コピー用紙</t>
    <rPh sb="3" eb="5">
      <t>ヨウシ</t>
    </rPh>
    <phoneticPr fontId="2"/>
  </si>
  <si>
    <t>社長、伊藤　昼食代</t>
    <rPh sb="0" eb="2">
      <t>シャチョウ</t>
    </rPh>
    <rPh sb="3" eb="5">
      <t>イトウ</t>
    </rPh>
    <rPh sb="6" eb="9">
      <t>チュウショクダイ</t>
    </rPh>
    <phoneticPr fontId="2"/>
  </si>
  <si>
    <t>社長、他４名　昼食代</t>
    <rPh sb="0" eb="2">
      <t>シャチョウ</t>
    </rPh>
    <rPh sb="3" eb="4">
      <t>ホカ</t>
    </rPh>
    <rPh sb="5" eb="6">
      <t>メイ</t>
    </rPh>
    <rPh sb="7" eb="10">
      <t>チュウショクダイ</t>
    </rPh>
    <phoneticPr fontId="2"/>
  </si>
  <si>
    <t>熱中症対策　飲料２ケース</t>
    <rPh sb="0" eb="5">
      <t>ネッチュウショウタイサク</t>
    </rPh>
    <rPh sb="6" eb="8">
      <t>インリョウ</t>
    </rPh>
    <phoneticPr fontId="2"/>
  </si>
  <si>
    <t>業者挨拶　手土産代</t>
    <rPh sb="0" eb="2">
      <t>ギョウシャ</t>
    </rPh>
    <rPh sb="2" eb="4">
      <t>アイサツ</t>
    </rPh>
    <rPh sb="5" eb="9">
      <t>テミヤゲダイ</t>
    </rPh>
    <phoneticPr fontId="2"/>
  </si>
  <si>
    <t>祇園　資機材</t>
    <rPh sb="0" eb="2">
      <t>ギオン</t>
    </rPh>
    <rPh sb="3" eb="6">
      <t>シキザイ</t>
    </rPh>
    <phoneticPr fontId="2"/>
  </si>
  <si>
    <t>飲料、お弁当</t>
    <rPh sb="0" eb="2">
      <t>インリョウ</t>
    </rPh>
    <rPh sb="4" eb="6">
      <t>ベントウ</t>
    </rPh>
    <phoneticPr fontId="2"/>
  </si>
  <si>
    <t>お弁当代</t>
    <rPh sb="1" eb="4">
      <t>ベントウダイ</t>
    </rPh>
    <phoneticPr fontId="2"/>
  </si>
  <si>
    <t>大津事務所電気代　立替</t>
    <rPh sb="0" eb="5">
      <t>オオツジムショ</t>
    </rPh>
    <rPh sb="5" eb="8">
      <t>デンキダイ</t>
    </rPh>
    <rPh sb="9" eb="11">
      <t>タテカエ</t>
    </rPh>
    <phoneticPr fontId="2"/>
  </si>
  <si>
    <t>熱中症対策　アイス・飲料</t>
    <rPh sb="0" eb="2">
      <t>ネッチュウ</t>
    </rPh>
    <rPh sb="2" eb="3">
      <t>ショウ</t>
    </rPh>
    <rPh sb="3" eb="5">
      <t>タイサク</t>
    </rPh>
    <rPh sb="10" eb="12">
      <t>インリョウ</t>
    </rPh>
    <phoneticPr fontId="2"/>
  </si>
  <si>
    <t>昼食代　</t>
    <rPh sb="0" eb="2">
      <t>チュウショク</t>
    </rPh>
    <rPh sb="2" eb="3">
      <t>ダイ</t>
    </rPh>
    <phoneticPr fontId="2"/>
  </si>
  <si>
    <t>隊員用　靴</t>
    <rPh sb="0" eb="3">
      <t>タイインヨウ</t>
    </rPh>
    <rPh sb="4" eb="5">
      <t>クツ</t>
    </rPh>
    <phoneticPr fontId="2"/>
  </si>
  <si>
    <t>冷却用品</t>
    <rPh sb="0" eb="4">
      <t>レイキャクヨウヒン</t>
    </rPh>
    <phoneticPr fontId="2"/>
  </si>
  <si>
    <t>コトナ　</t>
    <phoneticPr fontId="2"/>
  </si>
  <si>
    <t>関パト</t>
    <rPh sb="0" eb="1">
      <t>カン</t>
    </rPh>
    <phoneticPr fontId="2"/>
  </si>
  <si>
    <t>給与出金不足分</t>
    <rPh sb="0" eb="1">
      <t>キュウ</t>
    </rPh>
    <rPh sb="1" eb="2">
      <t>ヨ</t>
    </rPh>
    <rPh sb="2" eb="4">
      <t>シュッキン</t>
    </rPh>
    <rPh sb="4" eb="7">
      <t>フソクブン</t>
    </rPh>
    <phoneticPr fontId="2"/>
  </si>
  <si>
    <t>友久　姫路共済見舞金</t>
    <rPh sb="0" eb="2">
      <t>トモヒサ</t>
    </rPh>
    <rPh sb="3" eb="7">
      <t>ヒメジキョウサイ</t>
    </rPh>
    <rPh sb="7" eb="10">
      <t>ミマイキン</t>
    </rPh>
    <phoneticPr fontId="2"/>
  </si>
  <si>
    <t>６月現金経費</t>
    <rPh sb="1" eb="2">
      <t>ガツ</t>
    </rPh>
    <rPh sb="2" eb="6">
      <t>ゲンキンケイヒ</t>
    </rPh>
    <phoneticPr fontId="2"/>
  </si>
  <si>
    <t>６月カード経費</t>
    <rPh sb="1" eb="2">
      <t>ガツ</t>
    </rPh>
    <rPh sb="5" eb="7">
      <t>ケイヒ</t>
    </rPh>
    <phoneticPr fontId="2"/>
  </si>
  <si>
    <t>経費追加分</t>
    <rPh sb="0" eb="2">
      <t>ケイヒ</t>
    </rPh>
    <rPh sb="2" eb="4">
      <t>ツイカ</t>
    </rPh>
    <rPh sb="4" eb="5">
      <t>フン</t>
    </rPh>
    <phoneticPr fontId="2"/>
  </si>
  <si>
    <t>税金用</t>
    <rPh sb="0" eb="2">
      <t>ゼイキン</t>
    </rPh>
    <rPh sb="2" eb="3">
      <t>ヨウ</t>
    </rPh>
    <phoneticPr fontId="2"/>
  </si>
  <si>
    <t>セーフティ　坂本</t>
    <rPh sb="6" eb="8">
      <t>サカモト</t>
    </rPh>
    <phoneticPr fontId="2"/>
  </si>
  <si>
    <t>マツシタ</t>
    <phoneticPr fontId="2"/>
  </si>
  <si>
    <t>ステップ</t>
    <phoneticPr fontId="2"/>
  </si>
  <si>
    <t>カウネット　　事務用品　立替</t>
    <rPh sb="7" eb="11">
      <t>ジムヨウヒン</t>
    </rPh>
    <rPh sb="12" eb="14">
      <t>タテカエ</t>
    </rPh>
    <phoneticPr fontId="2"/>
  </si>
  <si>
    <t>お中元　</t>
    <rPh sb="1" eb="3">
      <t>チュウゲン</t>
    </rPh>
    <phoneticPr fontId="2"/>
  </si>
  <si>
    <t>お中元　住兼</t>
    <rPh sb="1" eb="3">
      <t>チュウゲン</t>
    </rPh>
    <rPh sb="4" eb="6">
      <t>ジュウケン</t>
    </rPh>
    <phoneticPr fontId="2"/>
  </si>
  <si>
    <t>Wi-Fi</t>
    <phoneticPr fontId="2"/>
  </si>
  <si>
    <t>新事務所用　椅子</t>
    <rPh sb="0" eb="4">
      <t>シンジムショ</t>
    </rPh>
    <rPh sb="4" eb="5">
      <t>ヨウ</t>
    </rPh>
    <rPh sb="6" eb="8">
      <t>イス</t>
    </rPh>
    <phoneticPr fontId="2"/>
  </si>
  <si>
    <t>事務所用　椅子</t>
    <rPh sb="0" eb="4">
      <t>ジムショヨウ</t>
    </rPh>
    <rPh sb="5" eb="7">
      <t>イス</t>
    </rPh>
    <phoneticPr fontId="2"/>
  </si>
  <si>
    <t>事務所用　冷蔵庫</t>
    <rPh sb="0" eb="4">
      <t>ジムショヨウ</t>
    </rPh>
    <rPh sb="5" eb="8">
      <t>レイゾウコ</t>
    </rPh>
    <phoneticPr fontId="2"/>
  </si>
  <si>
    <t>6月追加</t>
    <rPh sb="1" eb="2">
      <t>ガツ</t>
    </rPh>
    <rPh sb="2" eb="4">
      <t>ツイカ</t>
    </rPh>
    <phoneticPr fontId="2"/>
  </si>
  <si>
    <t>安全反射ベスト</t>
    <rPh sb="0" eb="4">
      <t>アンゼンハンシャ</t>
    </rPh>
    <phoneticPr fontId="2"/>
  </si>
  <si>
    <t>熱中症対策用品　</t>
    <rPh sb="0" eb="5">
      <t>ネッチュウショウタイサク</t>
    </rPh>
    <rPh sb="5" eb="7">
      <t>ヨウヒン</t>
    </rPh>
    <phoneticPr fontId="2"/>
  </si>
  <si>
    <t>6月現金追加分</t>
    <rPh sb="1" eb="2">
      <t>ガツ</t>
    </rPh>
    <rPh sb="2" eb="4">
      <t>ゲンキン</t>
    </rPh>
    <rPh sb="4" eb="7">
      <t>ツイカブン</t>
    </rPh>
    <phoneticPr fontId="2"/>
  </si>
  <si>
    <t>6月カード追加分</t>
    <rPh sb="1" eb="2">
      <t>ガツ</t>
    </rPh>
    <rPh sb="5" eb="8">
      <t>ツイカブン</t>
    </rPh>
    <phoneticPr fontId="2"/>
  </si>
  <si>
    <t>切手代</t>
    <rPh sb="0" eb="2">
      <t>キッテ</t>
    </rPh>
    <rPh sb="2" eb="3">
      <t>ダイ</t>
    </rPh>
    <phoneticPr fontId="2"/>
  </si>
  <si>
    <t>国体</t>
    <rPh sb="0" eb="2">
      <t>コクタイ</t>
    </rPh>
    <phoneticPr fontId="2"/>
  </si>
  <si>
    <t>アンビュランス　立替分</t>
    <rPh sb="8" eb="11">
      <t>タテカエブン</t>
    </rPh>
    <phoneticPr fontId="2"/>
  </si>
  <si>
    <t>高昇　立替分</t>
    <rPh sb="0" eb="1">
      <t>タカ</t>
    </rPh>
    <rPh sb="1" eb="2">
      <t>ノボル</t>
    </rPh>
    <rPh sb="3" eb="6">
      <t>タテカエブン</t>
    </rPh>
    <phoneticPr fontId="2"/>
  </si>
  <si>
    <t>管清交通費</t>
    <rPh sb="0" eb="2">
      <t>カンセイ</t>
    </rPh>
    <rPh sb="2" eb="5">
      <t>コウツウヒ</t>
    </rPh>
    <phoneticPr fontId="2"/>
  </si>
  <si>
    <t>タンタカ</t>
    <phoneticPr fontId="2"/>
  </si>
  <si>
    <t>６月楽天カード追加分</t>
    <rPh sb="1" eb="2">
      <t>ガツ</t>
    </rPh>
    <rPh sb="2" eb="4">
      <t>ラクテン</t>
    </rPh>
    <rPh sb="7" eb="10">
      <t>ツイカブン</t>
    </rPh>
    <phoneticPr fontId="2"/>
  </si>
  <si>
    <t>７月楽天カード</t>
    <rPh sb="1" eb="2">
      <t>ガツ</t>
    </rPh>
    <rPh sb="2" eb="4">
      <t>ラクテン</t>
    </rPh>
    <phoneticPr fontId="2"/>
  </si>
  <si>
    <t>７月現金</t>
    <rPh sb="1" eb="2">
      <t>ガツ</t>
    </rPh>
    <rPh sb="2" eb="4">
      <t>ゲンキン</t>
    </rPh>
    <phoneticPr fontId="2"/>
  </si>
  <si>
    <t>びわこカード</t>
    <phoneticPr fontId="2"/>
  </si>
  <si>
    <t>風邪薬等</t>
    <rPh sb="0" eb="2">
      <t>カゼ</t>
    </rPh>
    <rPh sb="2" eb="3">
      <t>クスリ</t>
    </rPh>
    <rPh sb="3" eb="4">
      <t>トウ</t>
    </rPh>
    <phoneticPr fontId="2"/>
  </si>
  <si>
    <t>夕食代　４名</t>
    <rPh sb="0" eb="3">
      <t>ユウショクダイ</t>
    </rPh>
    <rPh sb="5" eb="6">
      <t>メイ</t>
    </rPh>
    <phoneticPr fontId="2"/>
  </si>
  <si>
    <t>事務所用電話</t>
    <rPh sb="0" eb="4">
      <t>ジムショヨウ</t>
    </rPh>
    <rPh sb="4" eb="6">
      <t>デンワ</t>
    </rPh>
    <phoneticPr fontId="2"/>
  </si>
  <si>
    <t>車用品</t>
    <rPh sb="0" eb="3">
      <t>クルマヨウヒン</t>
    </rPh>
    <phoneticPr fontId="2"/>
  </si>
  <si>
    <t>夕食代　</t>
    <rPh sb="0" eb="3">
      <t>ユウショクダイ</t>
    </rPh>
    <phoneticPr fontId="2"/>
  </si>
  <si>
    <t>7月現金追加</t>
    <rPh sb="1" eb="2">
      <t>ガツ</t>
    </rPh>
    <rPh sb="2" eb="4">
      <t>ゲンキン</t>
    </rPh>
    <rPh sb="4" eb="6">
      <t>ツイカ</t>
    </rPh>
    <phoneticPr fontId="2"/>
  </si>
  <si>
    <t>９月</t>
    <rPh sb="1" eb="2">
      <t>ガツ</t>
    </rPh>
    <phoneticPr fontId="2"/>
  </si>
  <si>
    <t>事務所備品　カーペット</t>
    <rPh sb="0" eb="3">
      <t>ジムショ</t>
    </rPh>
    <rPh sb="3" eb="5">
      <t>ビヒン</t>
    </rPh>
    <phoneticPr fontId="2"/>
  </si>
  <si>
    <t>お弁当代</t>
    <rPh sb="1" eb="3">
      <t>ベントウ</t>
    </rPh>
    <rPh sb="3" eb="4">
      <t>ダイ</t>
    </rPh>
    <phoneticPr fontId="2"/>
  </si>
  <si>
    <t>講習　バス代</t>
    <rPh sb="0" eb="2">
      <t>コウシュウ</t>
    </rPh>
    <rPh sb="5" eb="6">
      <t>ダイ</t>
    </rPh>
    <phoneticPr fontId="2"/>
  </si>
  <si>
    <t>収納ケース</t>
    <rPh sb="0" eb="2">
      <t>シュウノウ</t>
    </rPh>
    <phoneticPr fontId="2"/>
  </si>
  <si>
    <t>土嚢</t>
    <rPh sb="0" eb="2">
      <t>ドノウ</t>
    </rPh>
    <phoneticPr fontId="2"/>
  </si>
  <si>
    <t>風邪薬等</t>
    <rPh sb="0" eb="3">
      <t>カゼクスリ</t>
    </rPh>
    <rPh sb="3" eb="4">
      <t>トウ</t>
    </rPh>
    <phoneticPr fontId="2"/>
  </si>
  <si>
    <t>講習　飲食代</t>
    <rPh sb="0" eb="2">
      <t>コウシュウ</t>
    </rPh>
    <rPh sb="3" eb="6">
      <t>インショクダイ</t>
    </rPh>
    <phoneticPr fontId="2"/>
  </si>
  <si>
    <t>昼食代　５名</t>
    <rPh sb="0" eb="3">
      <t>チュウショクダイ</t>
    </rPh>
    <rPh sb="5" eb="6">
      <t>メイ</t>
    </rPh>
    <phoneticPr fontId="2"/>
  </si>
  <si>
    <t>ガソリン代　</t>
    <rPh sb="4" eb="5">
      <t>ダイ</t>
    </rPh>
    <phoneticPr fontId="2"/>
  </si>
  <si>
    <t>住民票</t>
    <rPh sb="0" eb="3">
      <t>ジュウミンヒョウ</t>
    </rPh>
    <phoneticPr fontId="2"/>
  </si>
  <si>
    <t>収入印紙売渡代金</t>
    <rPh sb="0" eb="4">
      <t>シュウニュウインシ</t>
    </rPh>
    <rPh sb="4" eb="6">
      <t>ウリワタシ</t>
    </rPh>
    <rPh sb="6" eb="8">
      <t>ダイキン</t>
    </rPh>
    <phoneticPr fontId="2"/>
  </si>
  <si>
    <t>昼食代　４名</t>
    <rPh sb="0" eb="3">
      <t>チュウショクダイ</t>
    </rPh>
    <rPh sb="5" eb="6">
      <t>メイ</t>
    </rPh>
    <phoneticPr fontId="2"/>
  </si>
  <si>
    <t>イベント　隊員用弁当</t>
    <rPh sb="5" eb="8">
      <t>タイインヨウ</t>
    </rPh>
    <rPh sb="8" eb="10">
      <t>ベントウ</t>
    </rPh>
    <phoneticPr fontId="2"/>
  </si>
  <si>
    <t>受講費</t>
    <rPh sb="0" eb="3">
      <t>ジュコウヒ</t>
    </rPh>
    <phoneticPr fontId="2"/>
  </si>
  <si>
    <t>自治会費</t>
    <rPh sb="0" eb="4">
      <t>ジチカイヒ</t>
    </rPh>
    <phoneticPr fontId="2"/>
  </si>
  <si>
    <t>安全衛生</t>
    <rPh sb="0" eb="4">
      <t>アンゼンエイセイ</t>
    </rPh>
    <phoneticPr fontId="2"/>
  </si>
  <si>
    <t>指教責</t>
    <rPh sb="0" eb="1">
      <t>ユビ</t>
    </rPh>
    <rPh sb="1" eb="2">
      <t>オシ</t>
    </rPh>
    <rPh sb="2" eb="3">
      <t>セキ</t>
    </rPh>
    <phoneticPr fontId="2"/>
  </si>
  <si>
    <t>祇園経費</t>
    <rPh sb="0" eb="2">
      <t>ギオン</t>
    </rPh>
    <rPh sb="2" eb="4">
      <t>ケイヒ</t>
    </rPh>
    <phoneticPr fontId="2"/>
  </si>
  <si>
    <t>水道代</t>
    <rPh sb="0" eb="3">
      <t>スイドウダイ</t>
    </rPh>
    <phoneticPr fontId="2"/>
  </si>
  <si>
    <t>電気代</t>
    <rPh sb="0" eb="3">
      <t>デンキダイ</t>
    </rPh>
    <phoneticPr fontId="2"/>
  </si>
  <si>
    <t>８月現金</t>
    <rPh sb="1" eb="2">
      <t>ガツ</t>
    </rPh>
    <rPh sb="2" eb="4">
      <t>ゲンキン</t>
    </rPh>
    <phoneticPr fontId="2"/>
  </si>
  <si>
    <t>５月７月現金追加分</t>
    <rPh sb="1" eb="2">
      <t>ガツ</t>
    </rPh>
    <rPh sb="3" eb="4">
      <t>ガツ</t>
    </rPh>
    <rPh sb="4" eb="6">
      <t>ゲンキン</t>
    </rPh>
    <rPh sb="6" eb="9">
      <t>ツイカブン</t>
    </rPh>
    <phoneticPr fontId="2"/>
  </si>
  <si>
    <t>７月ペイペイ</t>
    <rPh sb="1" eb="2">
      <t>ガツ</t>
    </rPh>
    <phoneticPr fontId="2"/>
  </si>
  <si>
    <t>８月ペイペイ</t>
    <rPh sb="1" eb="2">
      <t>ガツ</t>
    </rPh>
    <phoneticPr fontId="2"/>
  </si>
  <si>
    <t>滋賀短期大学</t>
    <rPh sb="0" eb="6">
      <t>シガタンキダイガク</t>
    </rPh>
    <phoneticPr fontId="2"/>
  </si>
  <si>
    <t>経費出金済み</t>
    <rPh sb="0" eb="2">
      <t>ケイヒ</t>
    </rPh>
    <rPh sb="2" eb="5">
      <t>シュッキンズ</t>
    </rPh>
    <phoneticPr fontId="2"/>
  </si>
  <si>
    <t>８月カード</t>
    <rPh sb="1" eb="2">
      <t>ガツ</t>
    </rPh>
    <phoneticPr fontId="2"/>
  </si>
  <si>
    <t>６月カード</t>
    <rPh sb="1" eb="2">
      <t>ガツ</t>
    </rPh>
    <phoneticPr fontId="2"/>
  </si>
  <si>
    <t>７月８月カード</t>
    <rPh sb="1" eb="2">
      <t>ガツ</t>
    </rPh>
    <rPh sb="3" eb="4">
      <t>ガツ</t>
    </rPh>
    <phoneticPr fontId="2"/>
  </si>
  <si>
    <t>現金経費追加分</t>
    <rPh sb="0" eb="4">
      <t>ゲンキンケイヒ</t>
    </rPh>
    <rPh sb="4" eb="7">
      <t>ツイカブン</t>
    </rPh>
    <phoneticPr fontId="2"/>
  </si>
  <si>
    <t>ペイペイカード８月追加分</t>
    <rPh sb="8" eb="9">
      <t>ガツ</t>
    </rPh>
    <rPh sb="9" eb="12">
      <t>ツイカブン</t>
    </rPh>
    <phoneticPr fontId="2"/>
  </si>
  <si>
    <t>お中元大洋</t>
    <rPh sb="1" eb="3">
      <t>チュウゲン</t>
    </rPh>
    <rPh sb="3" eb="5">
      <t>タイヨウ</t>
    </rPh>
    <phoneticPr fontId="2"/>
  </si>
  <si>
    <t>お中元コーヨーテック</t>
    <rPh sb="1" eb="3">
      <t>チュウゲン</t>
    </rPh>
    <phoneticPr fontId="2"/>
  </si>
  <si>
    <t>お中元日伸</t>
    <rPh sb="1" eb="3">
      <t>チュウゲン</t>
    </rPh>
    <rPh sb="3" eb="5">
      <t>ニッシン</t>
    </rPh>
    <phoneticPr fontId="2"/>
  </si>
  <si>
    <t>お中元基泰組</t>
    <rPh sb="1" eb="3">
      <t>チュウゲン</t>
    </rPh>
    <rPh sb="3" eb="6">
      <t>モトヒロ</t>
    </rPh>
    <phoneticPr fontId="2"/>
  </si>
  <si>
    <t>お中元SR</t>
    <rPh sb="1" eb="3">
      <t>チュウゲン</t>
    </rPh>
    <phoneticPr fontId="2"/>
  </si>
  <si>
    <t>お中元管清</t>
    <rPh sb="1" eb="3">
      <t>チュウゲン</t>
    </rPh>
    <rPh sb="3" eb="5">
      <t>カンセイ</t>
    </rPh>
    <phoneticPr fontId="2"/>
  </si>
  <si>
    <t>お中元山村</t>
    <rPh sb="1" eb="3">
      <t>チュウゲン</t>
    </rPh>
    <rPh sb="3" eb="5">
      <t>ヤマムラ</t>
    </rPh>
    <phoneticPr fontId="2"/>
  </si>
  <si>
    <t>社長研修宿泊</t>
    <rPh sb="0" eb="2">
      <t>シャチョウ</t>
    </rPh>
    <rPh sb="2" eb="6">
      <t>ケンシュウシュクハク</t>
    </rPh>
    <phoneticPr fontId="2"/>
  </si>
  <si>
    <t>社長試験宿泊代</t>
    <rPh sb="0" eb="2">
      <t>シャチョウ</t>
    </rPh>
    <rPh sb="2" eb="7">
      <t>シケンシュクハクダイ</t>
    </rPh>
    <phoneticPr fontId="2"/>
  </si>
  <si>
    <t>講習　宿泊追加</t>
    <rPh sb="0" eb="2">
      <t>コウシュウ</t>
    </rPh>
    <rPh sb="3" eb="5">
      <t>シュクハク</t>
    </rPh>
    <rPh sb="5" eb="7">
      <t>ツイカ</t>
    </rPh>
    <phoneticPr fontId="2"/>
  </si>
  <si>
    <t>カード追加分</t>
    <rPh sb="3" eb="6">
      <t>ツイカブン</t>
    </rPh>
    <phoneticPr fontId="2"/>
  </si>
  <si>
    <t>現金追加</t>
    <rPh sb="0" eb="2">
      <t>ゲンキン</t>
    </rPh>
    <rPh sb="2" eb="4">
      <t>ツイカ</t>
    </rPh>
    <phoneticPr fontId="2"/>
  </si>
  <si>
    <t>講習費</t>
    <rPh sb="0" eb="3">
      <t>コウシュウヒ</t>
    </rPh>
    <phoneticPr fontId="2"/>
  </si>
  <si>
    <t>能登正晃　支払</t>
    <rPh sb="0" eb="4">
      <t>ノトマサアキ</t>
    </rPh>
    <rPh sb="5" eb="7">
      <t>シハライ</t>
    </rPh>
    <phoneticPr fontId="2"/>
  </si>
  <si>
    <t>出張宿泊費</t>
    <rPh sb="0" eb="5">
      <t>シュッチョウシュクハクヒ</t>
    </rPh>
    <phoneticPr fontId="2"/>
  </si>
  <si>
    <t>ドーミーイン大阪　研修宿泊費</t>
    <rPh sb="6" eb="8">
      <t>オオサカ</t>
    </rPh>
    <rPh sb="9" eb="14">
      <t>ケンシュウシュクハクヒ</t>
    </rPh>
    <phoneticPr fontId="2"/>
  </si>
  <si>
    <t>研修宿泊費</t>
    <rPh sb="0" eb="5">
      <t>ケンシュウシュクハクヒ</t>
    </rPh>
    <phoneticPr fontId="2"/>
  </si>
  <si>
    <t>オートバックス修理部品代</t>
    <rPh sb="7" eb="9">
      <t>シュウリ</t>
    </rPh>
    <rPh sb="9" eb="12">
      <t>ブヒンダイ</t>
    </rPh>
    <phoneticPr fontId="2"/>
  </si>
  <si>
    <t>銀谷祭り　昼食代</t>
    <rPh sb="0" eb="2">
      <t>ギンタニ</t>
    </rPh>
    <rPh sb="2" eb="3">
      <t>マツ</t>
    </rPh>
    <rPh sb="5" eb="8">
      <t>チュウショクダイ</t>
    </rPh>
    <phoneticPr fontId="2"/>
  </si>
  <si>
    <t>現金追加分</t>
    <rPh sb="0" eb="5">
      <t>ゲンキンツイカブン</t>
    </rPh>
    <phoneticPr fontId="2"/>
  </si>
  <si>
    <t>5月7月現金追加分</t>
    <rPh sb="1" eb="2">
      <t>ガツ</t>
    </rPh>
    <rPh sb="3" eb="4">
      <t>ガツ</t>
    </rPh>
    <rPh sb="4" eb="6">
      <t>ゲンキン</t>
    </rPh>
    <rPh sb="6" eb="9">
      <t>ツイカブン</t>
    </rPh>
    <phoneticPr fontId="2"/>
  </si>
  <si>
    <t>夕食代　３名</t>
    <rPh sb="0" eb="3">
      <t>ユウショクダイ</t>
    </rPh>
    <rPh sb="5" eb="6">
      <t>メイ</t>
    </rPh>
    <phoneticPr fontId="2"/>
  </si>
  <si>
    <t>研修　会議室利用料</t>
    <rPh sb="0" eb="2">
      <t>ケンシュウ</t>
    </rPh>
    <rPh sb="3" eb="6">
      <t>カイギシツ</t>
    </rPh>
    <rPh sb="6" eb="9">
      <t>リヨウリョウ</t>
    </rPh>
    <phoneticPr fontId="2"/>
  </si>
  <si>
    <t>診断書料</t>
    <rPh sb="0" eb="3">
      <t>シンダンショ</t>
    </rPh>
    <rPh sb="3" eb="4">
      <t>リョウ</t>
    </rPh>
    <phoneticPr fontId="2"/>
  </si>
  <si>
    <t>事務所、倉庫備品</t>
    <rPh sb="0" eb="3">
      <t>ジムショ</t>
    </rPh>
    <rPh sb="4" eb="6">
      <t>ソウコ</t>
    </rPh>
    <rPh sb="6" eb="8">
      <t>ビヒン</t>
    </rPh>
    <phoneticPr fontId="2"/>
  </si>
  <si>
    <t>ヒロトミ、岡部、昼食代</t>
    <rPh sb="5" eb="7">
      <t>オカベ</t>
    </rPh>
    <rPh sb="8" eb="11">
      <t>チュウショクダイ</t>
    </rPh>
    <phoneticPr fontId="2"/>
  </si>
  <si>
    <t>会議室空調代</t>
    <rPh sb="0" eb="3">
      <t>カイギシツ</t>
    </rPh>
    <rPh sb="3" eb="6">
      <t>クウチョウダイ</t>
    </rPh>
    <phoneticPr fontId="2"/>
  </si>
  <si>
    <t>伊藤　昼食代</t>
    <rPh sb="0" eb="2">
      <t>イトウ</t>
    </rPh>
    <rPh sb="3" eb="6">
      <t>チュウショクダイ</t>
    </rPh>
    <phoneticPr fontId="2"/>
  </si>
  <si>
    <t>懇親会</t>
    <rPh sb="0" eb="3">
      <t>コンシンカイ</t>
    </rPh>
    <phoneticPr fontId="2"/>
  </si>
  <si>
    <t>大津　飲食代</t>
    <rPh sb="0" eb="2">
      <t>オオツ</t>
    </rPh>
    <rPh sb="3" eb="6">
      <t>インショクダイ</t>
    </rPh>
    <phoneticPr fontId="2"/>
  </si>
  <si>
    <t>大津　昼食代</t>
    <rPh sb="0" eb="2">
      <t>オオツ</t>
    </rPh>
    <rPh sb="3" eb="6">
      <t>チュウショクダイ</t>
    </rPh>
    <phoneticPr fontId="2"/>
  </si>
  <si>
    <t>新人研修　昼食代</t>
    <rPh sb="0" eb="4">
      <t>シンジンケンシュウ</t>
    </rPh>
    <rPh sb="5" eb="8">
      <t>チュウショクダイ</t>
    </rPh>
    <phoneticPr fontId="2"/>
  </si>
  <si>
    <t>オイル交換　セレナ</t>
    <rPh sb="3" eb="5">
      <t>コウカン</t>
    </rPh>
    <phoneticPr fontId="2"/>
  </si>
  <si>
    <t>洗車代</t>
    <rPh sb="0" eb="3">
      <t>センシャダイ</t>
    </rPh>
    <phoneticPr fontId="2"/>
  </si>
  <si>
    <t>オイル交換　シエンタ</t>
    <rPh sb="3" eb="5">
      <t>コウカン</t>
    </rPh>
    <phoneticPr fontId="2"/>
  </si>
  <si>
    <t>プリカ入金</t>
    <rPh sb="3" eb="5">
      <t>ニュウキン</t>
    </rPh>
    <phoneticPr fontId="2"/>
  </si>
  <si>
    <t>講習会経費</t>
    <rPh sb="0" eb="3">
      <t>コウシュウカイ</t>
    </rPh>
    <rPh sb="3" eb="5">
      <t>ケイヒ</t>
    </rPh>
    <phoneticPr fontId="2"/>
  </si>
  <si>
    <t>昼食代　</t>
    <rPh sb="0" eb="3">
      <t>チュウショクダイ</t>
    </rPh>
    <phoneticPr fontId="2"/>
  </si>
  <si>
    <t>社長・伊藤</t>
    <rPh sb="0" eb="2">
      <t>シャチョウ</t>
    </rPh>
    <rPh sb="3" eb="5">
      <t>イトウ</t>
    </rPh>
    <phoneticPr fontId="2"/>
  </si>
  <si>
    <t>バス・電車代２名分</t>
    <rPh sb="3" eb="5">
      <t>デンシャ</t>
    </rPh>
    <rPh sb="5" eb="6">
      <t>ダイ</t>
    </rPh>
    <rPh sb="7" eb="9">
      <t>メイブン</t>
    </rPh>
    <phoneticPr fontId="2"/>
  </si>
  <si>
    <t>研修　昼食代</t>
    <rPh sb="0" eb="2">
      <t>ケンシュウ</t>
    </rPh>
    <rPh sb="3" eb="6">
      <t>チュウショクダイ</t>
    </rPh>
    <phoneticPr fontId="2"/>
  </si>
  <si>
    <t>証明書発行料</t>
    <rPh sb="0" eb="3">
      <t>ショウメイショ</t>
    </rPh>
    <rPh sb="3" eb="5">
      <t>ハッコウ</t>
    </rPh>
    <rPh sb="5" eb="6">
      <t>リョウ</t>
    </rPh>
    <phoneticPr fontId="2"/>
  </si>
  <si>
    <t>会食費</t>
    <rPh sb="0" eb="3">
      <t>カイショクヒ</t>
    </rPh>
    <phoneticPr fontId="2"/>
  </si>
  <si>
    <t>オイル交換　アトレー</t>
    <rPh sb="3" eb="5">
      <t>コウカン</t>
    </rPh>
    <phoneticPr fontId="2"/>
  </si>
  <si>
    <t>　シエンタ</t>
    <phoneticPr fontId="2"/>
  </si>
  <si>
    <t>フレームスタンド　証書用</t>
    <rPh sb="9" eb="11">
      <t>ショウショ</t>
    </rPh>
    <rPh sb="11" eb="12">
      <t>ヨウ</t>
    </rPh>
    <phoneticPr fontId="2"/>
  </si>
  <si>
    <t>眼鏡代</t>
    <rPh sb="0" eb="3">
      <t>メガネダイ</t>
    </rPh>
    <phoneticPr fontId="2"/>
  </si>
  <si>
    <t>ハイエース車検</t>
    <rPh sb="5" eb="7">
      <t>シャケン</t>
    </rPh>
    <phoneticPr fontId="2"/>
  </si>
  <si>
    <t>興文社　日報</t>
    <rPh sb="0" eb="1">
      <t>キョウ</t>
    </rPh>
    <rPh sb="1" eb="2">
      <t>ブン</t>
    </rPh>
    <rPh sb="2" eb="3">
      <t>シャ</t>
    </rPh>
    <rPh sb="4" eb="6">
      <t>ニッポウ</t>
    </rPh>
    <phoneticPr fontId="2"/>
  </si>
  <si>
    <t>トラノテ　事務用品</t>
    <rPh sb="5" eb="9">
      <t>ジムヨウヒン</t>
    </rPh>
    <phoneticPr fontId="2"/>
  </si>
  <si>
    <t>キンボシ</t>
    <phoneticPr fontId="2"/>
  </si>
  <si>
    <t>弘和建設　</t>
    <rPh sb="0" eb="4">
      <t>コウワケンセツ</t>
    </rPh>
    <phoneticPr fontId="2"/>
  </si>
  <si>
    <t>管清工業</t>
    <rPh sb="0" eb="4">
      <t>カンセイコウギョウ</t>
    </rPh>
    <phoneticPr fontId="2"/>
  </si>
  <si>
    <t>大津事務所水道代７月未納分</t>
    <rPh sb="0" eb="5">
      <t>オオツジムショ</t>
    </rPh>
    <rPh sb="5" eb="8">
      <t>スイドウダイ</t>
    </rPh>
    <rPh sb="9" eb="10">
      <t>ガツ</t>
    </rPh>
    <rPh sb="10" eb="13">
      <t>ミノウブン</t>
    </rPh>
    <phoneticPr fontId="2"/>
  </si>
  <si>
    <t>寄付</t>
    <rPh sb="0" eb="2">
      <t>キフ</t>
    </rPh>
    <phoneticPr fontId="2"/>
  </si>
  <si>
    <t>亀岡寄付金</t>
    <rPh sb="0" eb="2">
      <t>カメオカ</t>
    </rPh>
    <rPh sb="2" eb="5">
      <t>キフキン</t>
    </rPh>
    <phoneticPr fontId="2"/>
  </si>
  <si>
    <t>隊員　車修理</t>
    <rPh sb="0" eb="2">
      <t>タイイン</t>
    </rPh>
    <rPh sb="3" eb="4">
      <t>クルマ</t>
    </rPh>
    <rPh sb="4" eb="6">
      <t>シュウリ</t>
    </rPh>
    <phoneticPr fontId="2"/>
  </si>
  <si>
    <t>出張宿泊費　花火師打ち合わせ</t>
    <rPh sb="0" eb="5">
      <t>シュッチョウシュクハクヒ</t>
    </rPh>
    <rPh sb="6" eb="9">
      <t>ハナビシ</t>
    </rPh>
    <rPh sb="9" eb="10">
      <t>ウ</t>
    </rPh>
    <rPh sb="11" eb="12">
      <t>ア</t>
    </rPh>
    <phoneticPr fontId="2"/>
  </si>
  <si>
    <t>ペイペイカード9月追加分</t>
    <rPh sb="8" eb="9">
      <t>ガツ</t>
    </rPh>
    <rPh sb="9" eb="12">
      <t>ツイカブン</t>
    </rPh>
    <phoneticPr fontId="2"/>
  </si>
  <si>
    <t>ワンカルビ　３名夕食代</t>
    <rPh sb="7" eb="8">
      <t>メイ</t>
    </rPh>
    <rPh sb="8" eb="11">
      <t>ユウショクダイ</t>
    </rPh>
    <phoneticPr fontId="2"/>
  </si>
  <si>
    <t>講習　受講料</t>
    <rPh sb="0" eb="2">
      <t>コウシュウ</t>
    </rPh>
    <rPh sb="3" eb="6">
      <t>ジュコウリョウ</t>
    </rPh>
    <phoneticPr fontId="2"/>
  </si>
  <si>
    <t>資機材　花火対応</t>
    <rPh sb="0" eb="3">
      <t>シキザイ</t>
    </rPh>
    <rPh sb="4" eb="8">
      <t>ハナビタイオウ</t>
    </rPh>
    <phoneticPr fontId="2"/>
  </si>
  <si>
    <t>打ち合わせ　飲食代</t>
    <rPh sb="0" eb="1">
      <t>ウ</t>
    </rPh>
    <rPh sb="2" eb="3">
      <t>ア</t>
    </rPh>
    <rPh sb="6" eb="9">
      <t>インショクダイ</t>
    </rPh>
    <phoneticPr fontId="2"/>
  </si>
  <si>
    <t>視察　飲食代</t>
    <rPh sb="0" eb="2">
      <t>シサツ</t>
    </rPh>
    <rPh sb="3" eb="6">
      <t>インショクダイ</t>
    </rPh>
    <phoneticPr fontId="2"/>
  </si>
  <si>
    <t>飲食代</t>
    <rPh sb="0" eb="3">
      <t>インショクダイ</t>
    </rPh>
    <phoneticPr fontId="2"/>
  </si>
  <si>
    <t>秋花火打合せ　宿泊</t>
    <rPh sb="0" eb="3">
      <t>アキハナビ</t>
    </rPh>
    <rPh sb="3" eb="5">
      <t>ウチアワ</t>
    </rPh>
    <rPh sb="7" eb="9">
      <t>シュクハク</t>
    </rPh>
    <phoneticPr fontId="2"/>
  </si>
  <si>
    <r>
      <rPr>
        <sz val="11"/>
        <color theme="1"/>
        <rFont val="Calibri"/>
        <family val="1"/>
        <charset val="161"/>
      </rPr>
      <t>α</t>
    </r>
    <r>
      <rPr>
        <sz val="11"/>
        <color theme="1"/>
        <rFont val="Calibri"/>
        <family val="1"/>
      </rPr>
      <t>1</t>
    </r>
    <r>
      <rPr>
        <sz val="11"/>
        <color theme="1"/>
        <rFont val="BIZ UDP明朝 Medium"/>
        <family val="1"/>
        <charset val="128"/>
      </rPr>
      <t>大津宿泊</t>
    </r>
    <r>
      <rPr>
        <sz val="11"/>
        <color theme="1"/>
        <rFont val="BIZ UDP明朝 Medium"/>
        <family val="1"/>
        <charset val="161"/>
      </rPr>
      <t>　秋花火　３名</t>
    </r>
    <rPh sb="2" eb="4">
      <t>オオツ</t>
    </rPh>
    <rPh sb="4" eb="6">
      <t>シュクハク</t>
    </rPh>
    <rPh sb="7" eb="10">
      <t>アキハナビ</t>
    </rPh>
    <rPh sb="12" eb="13">
      <t>メイ</t>
    </rPh>
    <phoneticPr fontId="2"/>
  </si>
  <si>
    <t>事務所Wi-Fi</t>
    <rPh sb="0" eb="3">
      <t>ジムショ</t>
    </rPh>
    <phoneticPr fontId="2"/>
  </si>
  <si>
    <t>講習会経費</t>
    <rPh sb="0" eb="5">
      <t>コウシュウカイケイヒ</t>
    </rPh>
    <phoneticPr fontId="2"/>
  </si>
  <si>
    <t>コーナン　資機材</t>
    <rPh sb="5" eb="8">
      <t>シキザイ</t>
    </rPh>
    <phoneticPr fontId="2"/>
  </si>
  <si>
    <t>弁当差し入れ</t>
    <rPh sb="0" eb="3">
      <t>ベントウサ</t>
    </rPh>
    <rPh sb="4" eb="5">
      <t>イ</t>
    </rPh>
    <phoneticPr fontId="2"/>
  </si>
  <si>
    <t>夕食代３名</t>
    <rPh sb="0" eb="3">
      <t>ユウショクダイ</t>
    </rPh>
    <rPh sb="4" eb="5">
      <t>メイ</t>
    </rPh>
    <phoneticPr fontId="2"/>
  </si>
  <si>
    <t>昼食代５名</t>
    <rPh sb="0" eb="3">
      <t>チュウショクダイ</t>
    </rPh>
    <rPh sb="4" eb="5">
      <t>メイ</t>
    </rPh>
    <phoneticPr fontId="2"/>
  </si>
  <si>
    <t>ヨドバシカメラ　PC用品</t>
    <rPh sb="10" eb="12">
      <t>ヨウヒン</t>
    </rPh>
    <phoneticPr fontId="2"/>
  </si>
  <si>
    <t>地図データ　購入</t>
    <rPh sb="0" eb="2">
      <t>チズ</t>
    </rPh>
    <rPh sb="6" eb="8">
      <t>コウニュウ</t>
    </rPh>
    <phoneticPr fontId="2"/>
  </si>
  <si>
    <t>打ち合わせ飲食代</t>
    <rPh sb="0" eb="1">
      <t>ウ</t>
    </rPh>
    <rPh sb="2" eb="3">
      <t>ア</t>
    </rPh>
    <rPh sb="5" eb="8">
      <t>インショクダイ</t>
    </rPh>
    <phoneticPr fontId="2"/>
  </si>
  <si>
    <t>お弁当</t>
    <rPh sb="1" eb="3">
      <t>ベントウ</t>
    </rPh>
    <phoneticPr fontId="2"/>
  </si>
  <si>
    <t>お弁当　イベント対応</t>
    <rPh sb="1" eb="3">
      <t>ベントウ</t>
    </rPh>
    <rPh sb="8" eb="10">
      <t>タイオウ</t>
    </rPh>
    <phoneticPr fontId="2"/>
  </si>
  <si>
    <t>１１月</t>
    <rPh sb="2" eb="3">
      <t>ガツ</t>
    </rPh>
    <phoneticPr fontId="2"/>
  </si>
  <si>
    <t>コーナン　事務所備品</t>
    <rPh sb="5" eb="10">
      <t>ジムショビヒン</t>
    </rPh>
    <phoneticPr fontId="2"/>
  </si>
  <si>
    <t>隊員用防寒用品</t>
    <rPh sb="0" eb="3">
      <t>タイインヨウ</t>
    </rPh>
    <rPh sb="3" eb="7">
      <t>ボウカンヨウヒン</t>
    </rPh>
    <phoneticPr fontId="2"/>
  </si>
  <si>
    <t>隊員用防寒用着</t>
    <rPh sb="0" eb="3">
      <t>タイインヨウ</t>
    </rPh>
    <rPh sb="3" eb="6">
      <t>ボウカンヨウ</t>
    </rPh>
    <rPh sb="6" eb="7">
      <t>ギ</t>
    </rPh>
    <phoneticPr fontId="2"/>
  </si>
  <si>
    <t>オイル交換等</t>
    <rPh sb="3" eb="5">
      <t>コウカン</t>
    </rPh>
    <rPh sb="5" eb="6">
      <t>トウ</t>
    </rPh>
    <phoneticPr fontId="2"/>
  </si>
  <si>
    <t>倉庫用備品</t>
    <rPh sb="0" eb="5">
      <t>ソウコヨウビヒン</t>
    </rPh>
    <phoneticPr fontId="2"/>
  </si>
  <si>
    <t>松下</t>
    <rPh sb="0" eb="2">
      <t>マツシタ</t>
    </rPh>
    <phoneticPr fontId="2"/>
  </si>
  <si>
    <t>租税公課</t>
    <rPh sb="0" eb="4">
      <t>ソゼイ</t>
    </rPh>
    <phoneticPr fontId="2"/>
  </si>
  <si>
    <t>住民票等</t>
    <rPh sb="0" eb="3">
      <t>ジュウミンヒョウ</t>
    </rPh>
    <rPh sb="3" eb="4">
      <t>トウ</t>
    </rPh>
    <phoneticPr fontId="2"/>
  </si>
  <si>
    <t>ハイエース　整備</t>
    <rPh sb="6" eb="8">
      <t>セイビ</t>
    </rPh>
    <phoneticPr fontId="2"/>
  </si>
  <si>
    <t>印紙、レターパック</t>
    <rPh sb="0" eb="2">
      <t>インシ</t>
    </rPh>
    <phoneticPr fontId="2"/>
  </si>
  <si>
    <t>白石薬品　常備薬</t>
    <rPh sb="0" eb="4">
      <t>シライシヤクヒン</t>
    </rPh>
    <rPh sb="5" eb="8">
      <t>ジョウビヤク</t>
    </rPh>
    <phoneticPr fontId="2"/>
  </si>
  <si>
    <t>管清交通費</t>
    <rPh sb="0" eb="5">
      <t>カンセイコウツウヒ</t>
    </rPh>
    <phoneticPr fontId="2"/>
  </si>
  <si>
    <t>資格者証交付申請費</t>
    <rPh sb="0" eb="4">
      <t>シカクシャショウ</t>
    </rPh>
    <rPh sb="4" eb="6">
      <t>コウフ</t>
    </rPh>
    <rPh sb="6" eb="8">
      <t>シンセイ</t>
    </rPh>
    <rPh sb="8" eb="9">
      <t>ヒ</t>
    </rPh>
    <phoneticPr fontId="2"/>
  </si>
  <si>
    <t>新事務所ガス代１０月分</t>
    <rPh sb="0" eb="4">
      <t>シンジムショ</t>
    </rPh>
    <rPh sb="6" eb="7">
      <t>ダイ</t>
    </rPh>
    <rPh sb="9" eb="10">
      <t>ガツ</t>
    </rPh>
    <rPh sb="10" eb="11">
      <t>ブン</t>
    </rPh>
    <phoneticPr fontId="2"/>
  </si>
  <si>
    <t>新事務所ガス代１１月</t>
    <rPh sb="0" eb="4">
      <t>シンジムショ</t>
    </rPh>
    <rPh sb="6" eb="7">
      <t>ダイ</t>
    </rPh>
    <rPh sb="9" eb="10">
      <t>ガツ</t>
    </rPh>
    <phoneticPr fontId="2"/>
  </si>
  <si>
    <t>新事務所水道代</t>
    <rPh sb="0" eb="4">
      <t>シンジムショ</t>
    </rPh>
    <rPh sb="4" eb="7">
      <t>スイドウダイ</t>
    </rPh>
    <phoneticPr fontId="2"/>
  </si>
  <si>
    <t>法人県民税</t>
    <rPh sb="0" eb="5">
      <t>ホウジンケンミンゼイ</t>
    </rPh>
    <phoneticPr fontId="2"/>
  </si>
  <si>
    <t>灯油</t>
    <rPh sb="0" eb="2">
      <t>トウユ</t>
    </rPh>
    <phoneticPr fontId="2"/>
  </si>
  <si>
    <t>秋元建設</t>
    <rPh sb="0" eb="4">
      <t>アキモトケンセツ</t>
    </rPh>
    <phoneticPr fontId="2"/>
  </si>
  <si>
    <t>エスコントラクション</t>
    <phoneticPr fontId="2"/>
  </si>
  <si>
    <t>岡崎組</t>
    <rPh sb="0" eb="3">
      <t>オカザキグミ</t>
    </rPh>
    <phoneticPr fontId="2"/>
  </si>
  <si>
    <t>扶蘇興業</t>
    <rPh sb="0" eb="4">
      <t>フソコウギョウ</t>
    </rPh>
    <phoneticPr fontId="2"/>
  </si>
  <si>
    <t>ミヤホーム</t>
    <phoneticPr fontId="2"/>
  </si>
  <si>
    <t>日伸</t>
    <rPh sb="0" eb="2">
      <t>ニッシン</t>
    </rPh>
    <phoneticPr fontId="2"/>
  </si>
  <si>
    <t>岸建工</t>
    <rPh sb="0" eb="3">
      <t>キシケンコウ</t>
    </rPh>
    <phoneticPr fontId="2"/>
  </si>
  <si>
    <t>大雅建設</t>
    <rPh sb="0" eb="4">
      <t>ダイマサケンセツ</t>
    </rPh>
    <phoneticPr fontId="2"/>
  </si>
  <si>
    <t>橋本建設</t>
    <rPh sb="0" eb="4">
      <t>ハシモトケンセツ</t>
    </rPh>
    <phoneticPr fontId="2"/>
  </si>
  <si>
    <t>前田建設</t>
    <rPh sb="0" eb="4">
      <t>マエダケンセツ</t>
    </rPh>
    <phoneticPr fontId="2"/>
  </si>
  <si>
    <t>山村設備</t>
    <rPh sb="0" eb="4">
      <t>ヤマムラセツビ</t>
    </rPh>
    <phoneticPr fontId="2"/>
  </si>
  <si>
    <t>住兼工務店森井</t>
    <rPh sb="0" eb="5">
      <t>ジュウケンコウムテン</t>
    </rPh>
    <rPh sb="5" eb="7">
      <t>モリイ</t>
    </rPh>
    <phoneticPr fontId="2"/>
  </si>
  <si>
    <t>住兼工務店山根</t>
    <rPh sb="0" eb="5">
      <t>ジュウケンコウムテン</t>
    </rPh>
    <rPh sb="5" eb="7">
      <t>ヤマネ</t>
    </rPh>
    <phoneticPr fontId="2"/>
  </si>
  <si>
    <t>びわこビジターズビューロー</t>
    <phoneticPr fontId="2"/>
  </si>
  <si>
    <t>グランド岡部</t>
    <rPh sb="4" eb="6">
      <t>オカベ</t>
    </rPh>
    <phoneticPr fontId="2"/>
  </si>
  <si>
    <t>山名保夫</t>
    <rPh sb="0" eb="4">
      <t>ヤマナヤスオ</t>
    </rPh>
    <phoneticPr fontId="2"/>
  </si>
  <si>
    <t>大崎隆義</t>
    <rPh sb="0" eb="4">
      <t>オオサキタカヨシ</t>
    </rPh>
    <phoneticPr fontId="2"/>
  </si>
  <si>
    <t>お歳暮</t>
    <rPh sb="1" eb="3">
      <t>セイボ</t>
    </rPh>
    <phoneticPr fontId="2"/>
  </si>
  <si>
    <t>福井視察　出張</t>
    <rPh sb="0" eb="2">
      <t>フクイ</t>
    </rPh>
    <rPh sb="2" eb="4">
      <t>シサツ</t>
    </rPh>
    <rPh sb="5" eb="7">
      <t>シュッチョウ</t>
    </rPh>
    <phoneticPr fontId="2"/>
  </si>
  <si>
    <t>新潟視察　出張</t>
    <rPh sb="0" eb="2">
      <t>ニイガタ</t>
    </rPh>
    <rPh sb="2" eb="4">
      <t>シサツ</t>
    </rPh>
    <rPh sb="5" eb="7">
      <t>シュッチョウ</t>
    </rPh>
    <phoneticPr fontId="2"/>
  </si>
  <si>
    <t>ペイペイカード10月追加分</t>
    <rPh sb="9" eb="10">
      <t>ガツ</t>
    </rPh>
    <rPh sb="10" eb="13">
      <t>ツイカブン</t>
    </rPh>
    <phoneticPr fontId="2"/>
  </si>
  <si>
    <t>アルコールチェッカー</t>
    <phoneticPr fontId="2"/>
  </si>
  <si>
    <t>義士祭　イベント対応</t>
    <rPh sb="0" eb="3">
      <t>ギシサイ</t>
    </rPh>
    <rPh sb="8" eb="10">
      <t>タイオウ</t>
    </rPh>
    <phoneticPr fontId="2"/>
  </si>
  <si>
    <t>会食</t>
    <rPh sb="0" eb="2">
      <t>カイショク</t>
    </rPh>
    <phoneticPr fontId="2"/>
  </si>
  <si>
    <t>夜勤対策用衣類</t>
    <rPh sb="0" eb="5">
      <t>ヤキンタイサクヨウ</t>
    </rPh>
    <rPh sb="5" eb="7">
      <t>イルイ</t>
    </rPh>
    <phoneticPr fontId="2"/>
  </si>
  <si>
    <t>嵐山対応　資機材</t>
    <rPh sb="0" eb="2">
      <t>アラシヤマ</t>
    </rPh>
    <rPh sb="2" eb="4">
      <t>タイオウ</t>
    </rPh>
    <rPh sb="5" eb="8">
      <t>シキザイ</t>
    </rPh>
    <phoneticPr fontId="2"/>
  </si>
  <si>
    <t>スーパーホテル　打ち合わせ</t>
    <rPh sb="8" eb="9">
      <t>ウ</t>
    </rPh>
    <rPh sb="10" eb="11">
      <t>ア</t>
    </rPh>
    <phoneticPr fontId="2"/>
  </si>
  <si>
    <t>サンメンバーズ京都嵯峨　嵐山対応　</t>
    <rPh sb="7" eb="9">
      <t>キョウト</t>
    </rPh>
    <rPh sb="9" eb="11">
      <t>サガ</t>
    </rPh>
    <rPh sb="12" eb="16">
      <t>アラシヤマタイオウ</t>
    </rPh>
    <phoneticPr fontId="2"/>
  </si>
  <si>
    <t>ホップイン　嵐山対応</t>
    <rPh sb="6" eb="8">
      <t>アラシヤマ</t>
    </rPh>
    <rPh sb="8" eb="10">
      <t>タイオウ</t>
    </rPh>
    <phoneticPr fontId="2"/>
  </si>
  <si>
    <t>和食さと　</t>
    <rPh sb="0" eb="2">
      <t>ワショク</t>
    </rPh>
    <phoneticPr fontId="2"/>
  </si>
  <si>
    <t>嵐山現金対応</t>
    <rPh sb="0" eb="2">
      <t>アラシヤマ</t>
    </rPh>
    <rPh sb="2" eb="4">
      <t>ゲンキン</t>
    </rPh>
    <rPh sb="4" eb="6">
      <t>タイオウ</t>
    </rPh>
    <phoneticPr fontId="2"/>
  </si>
  <si>
    <t>秋祭り現金対応</t>
    <rPh sb="0" eb="2">
      <t>アキマツ</t>
    </rPh>
    <rPh sb="3" eb="5">
      <t>ゲンキン</t>
    </rPh>
    <rPh sb="5" eb="7">
      <t>タイオウ</t>
    </rPh>
    <phoneticPr fontId="2"/>
  </si>
  <si>
    <t>ホテルレイクランド彦根</t>
    <rPh sb="9" eb="11">
      <t>ヒコネ</t>
    </rPh>
    <phoneticPr fontId="2"/>
  </si>
  <si>
    <t>野乃京都七条</t>
    <rPh sb="0" eb="2">
      <t>ノノ</t>
    </rPh>
    <rPh sb="2" eb="4">
      <t>キョウト</t>
    </rPh>
    <rPh sb="4" eb="6">
      <t>シチジョウ</t>
    </rPh>
    <phoneticPr fontId="2"/>
  </si>
  <si>
    <t>ルートイン加東</t>
    <rPh sb="5" eb="7">
      <t>カトウ</t>
    </rPh>
    <phoneticPr fontId="2"/>
  </si>
  <si>
    <t>スーパーホテル　厄神対応</t>
    <rPh sb="8" eb="12">
      <t>ヤクジンタイオウ</t>
    </rPh>
    <phoneticPr fontId="2"/>
  </si>
  <si>
    <t>嵐山現金</t>
    <rPh sb="0" eb="2">
      <t>アラシヤマ</t>
    </rPh>
    <rPh sb="2" eb="4">
      <t>ゲンキン</t>
    </rPh>
    <phoneticPr fontId="2"/>
  </si>
  <si>
    <t>嵐山カード</t>
    <rPh sb="0" eb="2">
      <t>アラシヤマ</t>
    </rPh>
    <phoneticPr fontId="2"/>
  </si>
  <si>
    <t>秋花火現金</t>
    <rPh sb="0" eb="3">
      <t>アキハナビ</t>
    </rPh>
    <rPh sb="3" eb="5">
      <t>ゲンキン</t>
    </rPh>
    <phoneticPr fontId="2"/>
  </si>
  <si>
    <t>秋花火カード</t>
    <rPh sb="0" eb="3">
      <t>アキハナビ</t>
    </rPh>
    <phoneticPr fontId="2"/>
  </si>
  <si>
    <t>バイト昼食代</t>
    <rPh sb="3" eb="6">
      <t>チュウショクダイ</t>
    </rPh>
    <phoneticPr fontId="2"/>
  </si>
  <si>
    <t>アルコールチェッカー　１０個セット</t>
    <rPh sb="13" eb="14">
      <t>コ</t>
    </rPh>
    <phoneticPr fontId="2"/>
  </si>
  <si>
    <t>アルファーワン　朝食代 秋花火</t>
    <rPh sb="8" eb="11">
      <t>チョウショクダイ</t>
    </rPh>
    <rPh sb="12" eb="15">
      <t>アキハナビ</t>
    </rPh>
    <phoneticPr fontId="2"/>
  </si>
  <si>
    <t>くら寿司　秋花火</t>
    <rPh sb="2" eb="4">
      <t>ズシ</t>
    </rPh>
    <rPh sb="5" eb="8">
      <t>アキハナビ</t>
    </rPh>
    <phoneticPr fontId="2"/>
  </si>
  <si>
    <t>忘年会</t>
    <rPh sb="0" eb="3">
      <t>ボウネンカイ</t>
    </rPh>
    <phoneticPr fontId="2"/>
  </si>
  <si>
    <t>オートバックス　オイル交換</t>
    <rPh sb="11" eb="13">
      <t>コウカン</t>
    </rPh>
    <phoneticPr fontId="2"/>
  </si>
  <si>
    <t>オートバックス　タイヤ交換</t>
    <rPh sb="11" eb="13">
      <t>コウカン</t>
    </rPh>
    <phoneticPr fontId="2"/>
  </si>
  <si>
    <t>アストンプラザ姫路</t>
    <rPh sb="7" eb="9">
      <t>ヒメジ</t>
    </rPh>
    <phoneticPr fontId="2"/>
  </si>
  <si>
    <t>防寒対策　電熱ベスト</t>
    <rPh sb="0" eb="4">
      <t>ボウカンタイサク</t>
    </rPh>
    <rPh sb="5" eb="7">
      <t>デンネツ</t>
    </rPh>
    <phoneticPr fontId="2"/>
  </si>
  <si>
    <t>無線機</t>
    <rPh sb="0" eb="3">
      <t>ムセンキ</t>
    </rPh>
    <phoneticPr fontId="2"/>
  </si>
  <si>
    <t>ポートタワーホテル出張宿泊</t>
    <rPh sb="9" eb="11">
      <t>シュッチョウ</t>
    </rPh>
    <rPh sb="11" eb="13">
      <t>シュクハク</t>
    </rPh>
    <phoneticPr fontId="2"/>
  </si>
  <si>
    <t>ドーミーイン</t>
    <phoneticPr fontId="2"/>
  </si>
  <si>
    <t>オートバックス　タイヤ代</t>
    <rPh sb="11" eb="12">
      <t>ダイ</t>
    </rPh>
    <phoneticPr fontId="2"/>
  </si>
  <si>
    <t>相生ステーションホテル　４名　義士祭対応</t>
    <rPh sb="0" eb="2">
      <t>アイオイ</t>
    </rPh>
    <rPh sb="13" eb="14">
      <t>メイ</t>
    </rPh>
    <rPh sb="15" eb="18">
      <t>ギシサイ</t>
    </rPh>
    <rPh sb="18" eb="20">
      <t>タイオウ</t>
    </rPh>
    <phoneticPr fontId="2"/>
  </si>
  <si>
    <t>鹿久荘　４名　義士祭対応</t>
    <rPh sb="0" eb="1">
      <t>シカ</t>
    </rPh>
    <rPh sb="1" eb="2">
      <t>ヒサ</t>
    </rPh>
    <rPh sb="2" eb="3">
      <t>ソウ</t>
    </rPh>
    <rPh sb="5" eb="6">
      <t>メイ</t>
    </rPh>
    <rPh sb="7" eb="10">
      <t>ギシサイ</t>
    </rPh>
    <rPh sb="10" eb="12">
      <t>タイオウ</t>
    </rPh>
    <phoneticPr fontId="2"/>
  </si>
  <si>
    <t>出張宿泊費　彦根　打合せ</t>
    <rPh sb="0" eb="5">
      <t>シュッチョウシュクハクヒ</t>
    </rPh>
    <rPh sb="6" eb="8">
      <t>ヒコネ</t>
    </rPh>
    <rPh sb="9" eb="11">
      <t>ウチアワ</t>
    </rPh>
    <phoneticPr fontId="2"/>
  </si>
  <si>
    <t>オートバックス　整備</t>
    <rPh sb="8" eb="10">
      <t>セイビ</t>
    </rPh>
    <phoneticPr fontId="2"/>
  </si>
  <si>
    <t>ルートイン亀岡駅前４名　花火対応</t>
    <rPh sb="5" eb="7">
      <t>カメオカ</t>
    </rPh>
    <rPh sb="7" eb="9">
      <t>エキマエ</t>
    </rPh>
    <rPh sb="10" eb="11">
      <t>メイ</t>
    </rPh>
    <rPh sb="12" eb="16">
      <t>ハナビタイオウ</t>
    </rPh>
    <phoneticPr fontId="2"/>
  </si>
  <si>
    <t>焼肉特急　亀岡店　夕食代</t>
    <rPh sb="0" eb="4">
      <t>ヤキニクトッキュウ</t>
    </rPh>
    <rPh sb="5" eb="8">
      <t>カメオカテン</t>
    </rPh>
    <rPh sb="9" eb="12">
      <t>ユウショクダイ</t>
    </rPh>
    <phoneticPr fontId="2"/>
  </si>
  <si>
    <t>打合せ</t>
    <rPh sb="0" eb="2">
      <t>ウチアワ</t>
    </rPh>
    <phoneticPr fontId="2"/>
  </si>
  <si>
    <t>大津打ち合わせ　飲食代</t>
    <rPh sb="0" eb="2">
      <t>オオツ</t>
    </rPh>
    <rPh sb="2" eb="3">
      <t>ウ</t>
    </rPh>
    <rPh sb="4" eb="5">
      <t>ア</t>
    </rPh>
    <rPh sb="8" eb="11">
      <t>インショクダイ</t>
    </rPh>
    <phoneticPr fontId="2"/>
  </si>
  <si>
    <t>防寒着３枚</t>
    <rPh sb="0" eb="3">
      <t>ボウカンギ</t>
    </rPh>
    <rPh sb="4" eb="5">
      <t>マイ</t>
    </rPh>
    <phoneticPr fontId="2"/>
  </si>
  <si>
    <t>タイヤ交換等</t>
    <rPh sb="3" eb="5">
      <t>コウカン</t>
    </rPh>
    <rPh sb="5" eb="6">
      <t>トウ</t>
    </rPh>
    <phoneticPr fontId="2"/>
  </si>
  <si>
    <t>防寒対策</t>
    <rPh sb="0" eb="4">
      <t>ボウカンタイサク</t>
    </rPh>
    <phoneticPr fontId="2"/>
  </si>
  <si>
    <t>車両備品</t>
    <rPh sb="0" eb="4">
      <t>シャリョウビヒン</t>
    </rPh>
    <phoneticPr fontId="2"/>
  </si>
  <si>
    <t>夕食代２名</t>
    <rPh sb="0" eb="3">
      <t>ユウショクダイ</t>
    </rPh>
    <rPh sb="4" eb="5">
      <t>メイ</t>
    </rPh>
    <phoneticPr fontId="2"/>
  </si>
  <si>
    <t>隊員用冬服</t>
    <rPh sb="0" eb="3">
      <t>タイインヨウ</t>
    </rPh>
    <rPh sb="3" eb="5">
      <t>フユフク</t>
    </rPh>
    <phoneticPr fontId="2"/>
  </si>
  <si>
    <t>倉庫備品</t>
    <rPh sb="0" eb="4">
      <t>ソウコビヒン</t>
    </rPh>
    <phoneticPr fontId="2"/>
  </si>
  <si>
    <t>昼食代３名</t>
    <rPh sb="0" eb="3">
      <t>チュウショクダイ</t>
    </rPh>
    <rPh sb="4" eb="5">
      <t>メイ</t>
    </rPh>
    <phoneticPr fontId="2"/>
  </si>
  <si>
    <t>隊員用飲み物等</t>
    <rPh sb="0" eb="3">
      <t>タイインヨウ</t>
    </rPh>
    <rPh sb="3" eb="4">
      <t>ノ</t>
    </rPh>
    <rPh sb="5" eb="6">
      <t>モノ</t>
    </rPh>
    <rPh sb="6" eb="7">
      <t>トウ</t>
    </rPh>
    <phoneticPr fontId="2"/>
  </si>
  <si>
    <t>彦根打合せ　プリカ入金</t>
    <rPh sb="0" eb="2">
      <t>ヒコネ</t>
    </rPh>
    <rPh sb="2" eb="4">
      <t>ウチアワ</t>
    </rPh>
    <rPh sb="9" eb="11">
      <t>ニュウキン</t>
    </rPh>
    <phoneticPr fontId="2"/>
  </si>
  <si>
    <t>防寒着</t>
    <rPh sb="0" eb="3">
      <t>ボウカンギ</t>
    </rPh>
    <phoneticPr fontId="2"/>
  </si>
  <si>
    <t>お歳暮３件</t>
    <rPh sb="1" eb="3">
      <t>セイボ</t>
    </rPh>
    <rPh sb="4" eb="5">
      <t>ケン</t>
    </rPh>
    <phoneticPr fontId="2"/>
  </si>
  <si>
    <t>夜勤用お弁当代</t>
    <rPh sb="0" eb="3">
      <t>ヤキンヨウ</t>
    </rPh>
    <rPh sb="4" eb="6">
      <t>ベントウ</t>
    </rPh>
    <rPh sb="6" eb="7">
      <t>ダイ</t>
    </rPh>
    <phoneticPr fontId="2"/>
  </si>
  <si>
    <t>会議室利用料</t>
    <rPh sb="0" eb="6">
      <t>カイギシツリヨウリョウ</t>
    </rPh>
    <phoneticPr fontId="2"/>
  </si>
  <si>
    <t>研修　昼食代</t>
    <rPh sb="0" eb="2">
      <t>ケンシュウ</t>
    </rPh>
    <rPh sb="3" eb="5">
      <t>チュウショク</t>
    </rPh>
    <rPh sb="5" eb="6">
      <t>ダイ</t>
    </rPh>
    <phoneticPr fontId="2"/>
  </si>
  <si>
    <t>研修　飲料等</t>
    <rPh sb="0" eb="2">
      <t>ケンシュウ</t>
    </rPh>
    <rPh sb="3" eb="5">
      <t>インリョウ</t>
    </rPh>
    <rPh sb="5" eb="6">
      <t>トウ</t>
    </rPh>
    <phoneticPr fontId="2"/>
  </si>
  <si>
    <t>倉庫作業　昼食代</t>
    <rPh sb="0" eb="4">
      <t>ソウコサギョウ</t>
    </rPh>
    <rPh sb="5" eb="8">
      <t>チュウショクダイ</t>
    </rPh>
    <phoneticPr fontId="2"/>
  </si>
  <si>
    <t>倉庫作業　倉庫備品</t>
    <rPh sb="0" eb="4">
      <t>ソウコサギョウ</t>
    </rPh>
    <rPh sb="5" eb="9">
      <t>ソウコビヒン</t>
    </rPh>
    <phoneticPr fontId="2"/>
  </si>
  <si>
    <t>オイル交換　２台分</t>
    <rPh sb="3" eb="5">
      <t>コウカン</t>
    </rPh>
    <rPh sb="7" eb="9">
      <t>ダイブン</t>
    </rPh>
    <phoneticPr fontId="2"/>
  </si>
  <si>
    <t>研修　飲料代</t>
    <rPh sb="0" eb="2">
      <t>ケンシュウ</t>
    </rPh>
    <rPh sb="3" eb="6">
      <t>インリョウダイ</t>
    </rPh>
    <phoneticPr fontId="2"/>
  </si>
  <si>
    <t>研修　お弁当代</t>
    <rPh sb="0" eb="2">
      <t>ケンシュウ</t>
    </rPh>
    <rPh sb="4" eb="7">
      <t>ベントウダイ</t>
    </rPh>
    <phoneticPr fontId="2"/>
  </si>
  <si>
    <t>１2月</t>
    <rPh sb="2" eb="3">
      <t>ガツ</t>
    </rPh>
    <phoneticPr fontId="2"/>
  </si>
  <si>
    <t>浅田電工</t>
    <rPh sb="0" eb="4">
      <t>アサダデンコウ</t>
    </rPh>
    <phoneticPr fontId="2"/>
  </si>
  <si>
    <t>モリケン</t>
    <phoneticPr fontId="2"/>
  </si>
  <si>
    <t>基泰組</t>
    <rPh sb="0" eb="3">
      <t>モトヒロ</t>
    </rPh>
    <phoneticPr fontId="2"/>
  </si>
  <si>
    <t>SR</t>
    <phoneticPr fontId="2"/>
  </si>
  <si>
    <t>管清工業兵庫</t>
    <rPh sb="0" eb="4">
      <t>カンセイコウギョウ</t>
    </rPh>
    <rPh sb="4" eb="6">
      <t>ヒョウゴ</t>
    </rPh>
    <phoneticPr fontId="2"/>
  </si>
  <si>
    <t>管清工業大阪</t>
    <rPh sb="0" eb="4">
      <t>カンセイコウギョウ</t>
    </rPh>
    <rPh sb="4" eb="6">
      <t>オオサカ</t>
    </rPh>
    <phoneticPr fontId="2"/>
  </si>
  <si>
    <t>玉越</t>
    <rPh sb="0" eb="2">
      <t>タマコシ</t>
    </rPh>
    <phoneticPr fontId="2"/>
  </si>
  <si>
    <t>ヤマバナ建設</t>
    <rPh sb="4" eb="6">
      <t>ケンセツ</t>
    </rPh>
    <phoneticPr fontId="2"/>
  </si>
  <si>
    <t>住兼工務店</t>
    <rPh sb="0" eb="5">
      <t>ジュウケンコウムテン</t>
    </rPh>
    <phoneticPr fontId="2"/>
  </si>
  <si>
    <t>新盛土木</t>
    <rPh sb="0" eb="4">
      <t>シンセイ</t>
    </rPh>
    <phoneticPr fontId="2"/>
  </si>
  <si>
    <t>酒見電機</t>
    <rPh sb="0" eb="1">
      <t>サケ</t>
    </rPh>
    <rPh sb="1" eb="2">
      <t>ミ</t>
    </rPh>
    <rPh sb="2" eb="4">
      <t>デンキ</t>
    </rPh>
    <phoneticPr fontId="2"/>
  </si>
  <si>
    <t>内貴建設</t>
    <rPh sb="0" eb="4">
      <t>ナイキケンセツ</t>
    </rPh>
    <phoneticPr fontId="2"/>
  </si>
  <si>
    <t>差し入れ用</t>
    <rPh sb="0" eb="1">
      <t>サ</t>
    </rPh>
    <rPh sb="2" eb="3">
      <t>イ</t>
    </rPh>
    <rPh sb="4" eb="5">
      <t>ヨウ</t>
    </rPh>
    <phoneticPr fontId="2"/>
  </si>
  <si>
    <t>水道代　大津事務所</t>
    <rPh sb="0" eb="3">
      <t>スイドウダイ</t>
    </rPh>
    <rPh sb="4" eb="9">
      <t>オオツジムショ</t>
    </rPh>
    <phoneticPr fontId="2"/>
  </si>
  <si>
    <t>電気代　大津事務所</t>
    <rPh sb="0" eb="3">
      <t>デンキダイ</t>
    </rPh>
    <rPh sb="4" eb="9">
      <t>オオツジムショ</t>
    </rPh>
    <phoneticPr fontId="2"/>
  </si>
  <si>
    <t>警備業協会　２級申し込み</t>
    <rPh sb="0" eb="5">
      <t>ケイビギョウキョウカイ</t>
    </rPh>
    <rPh sb="7" eb="8">
      <t>キュウ</t>
    </rPh>
    <rPh sb="8" eb="9">
      <t>モウ</t>
    </rPh>
    <rPh sb="10" eb="11">
      <t>コ</t>
    </rPh>
    <phoneticPr fontId="2"/>
  </si>
  <si>
    <t>フォークリフト代金</t>
    <rPh sb="7" eb="9">
      <t>ダイキン</t>
    </rPh>
    <phoneticPr fontId="2"/>
  </si>
  <si>
    <t>寸志</t>
    <rPh sb="0" eb="2">
      <t>スンシ</t>
    </rPh>
    <phoneticPr fontId="2"/>
  </si>
  <si>
    <t>隊員用寸志</t>
    <rPh sb="0" eb="2">
      <t>タイイン</t>
    </rPh>
    <rPh sb="2" eb="3">
      <t>ヨウ</t>
    </rPh>
    <rPh sb="3" eb="5">
      <t>スンシ</t>
    </rPh>
    <phoneticPr fontId="2"/>
  </si>
  <si>
    <t>ガス代　新事務所</t>
    <rPh sb="2" eb="3">
      <t>ダイ</t>
    </rPh>
    <rPh sb="4" eb="8">
      <t>シンジムショ</t>
    </rPh>
    <phoneticPr fontId="2"/>
  </si>
  <si>
    <t>寸志　追加分</t>
    <rPh sb="0" eb="2">
      <t>スンシ</t>
    </rPh>
    <rPh sb="3" eb="6">
      <t>ツイカブン</t>
    </rPh>
    <phoneticPr fontId="2"/>
  </si>
  <si>
    <t>翌出金分から差し引きします</t>
    <rPh sb="0" eb="1">
      <t>ヨク</t>
    </rPh>
    <rPh sb="1" eb="3">
      <t>シュッキン</t>
    </rPh>
    <rPh sb="3" eb="4">
      <t>ブン</t>
    </rPh>
    <rPh sb="6" eb="7">
      <t>サ</t>
    </rPh>
    <rPh sb="8" eb="9">
      <t>ヒ</t>
    </rPh>
    <phoneticPr fontId="2"/>
  </si>
  <si>
    <t>大崎恵子大口返済３回目</t>
    <rPh sb="0" eb="4">
      <t>オオサキケイコ</t>
    </rPh>
    <rPh sb="4" eb="6">
      <t>オオグチ</t>
    </rPh>
    <rPh sb="6" eb="8">
      <t>ヘンサイ</t>
    </rPh>
    <rPh sb="9" eb="11">
      <t>カイメ</t>
    </rPh>
    <phoneticPr fontId="2"/>
  </si>
  <si>
    <t>人件費</t>
    <rPh sb="0" eb="3">
      <t>ジンケンヒ</t>
    </rPh>
    <phoneticPr fontId="2"/>
  </si>
  <si>
    <t>軽自動車購入</t>
    <rPh sb="0" eb="4">
      <t>ケイジドウシャ</t>
    </rPh>
    <rPh sb="4" eb="6">
      <t>コウニュウ</t>
    </rPh>
    <phoneticPr fontId="2"/>
  </si>
  <si>
    <t>グランド　嵐山対応</t>
    <rPh sb="5" eb="9">
      <t>アラシヤマタイオウ</t>
    </rPh>
    <phoneticPr fontId="2"/>
  </si>
  <si>
    <t>ダスキン　嵐山秋花火対応</t>
    <rPh sb="5" eb="7">
      <t>アラシヤマ</t>
    </rPh>
    <rPh sb="7" eb="8">
      <t>アキ</t>
    </rPh>
    <rPh sb="8" eb="10">
      <t>ハナビ</t>
    </rPh>
    <rPh sb="10" eb="12">
      <t>タイオウ</t>
    </rPh>
    <phoneticPr fontId="2"/>
  </si>
  <si>
    <t>隊員　教習代</t>
    <rPh sb="0" eb="2">
      <t>タイイン</t>
    </rPh>
    <rPh sb="3" eb="6">
      <t>キョウシュウダイ</t>
    </rPh>
    <phoneticPr fontId="2"/>
  </si>
  <si>
    <t>嵐山　給与追加分</t>
    <rPh sb="0" eb="2">
      <t>アラシヤマ</t>
    </rPh>
    <rPh sb="3" eb="5">
      <t>キュウヨ</t>
    </rPh>
    <rPh sb="5" eb="8">
      <t>ツイカブン</t>
    </rPh>
    <phoneticPr fontId="2"/>
  </si>
  <si>
    <t>請求</t>
    <rPh sb="0" eb="2">
      <t>セイキュウ</t>
    </rPh>
    <phoneticPr fontId="2"/>
  </si>
  <si>
    <t>アパート家財保険</t>
    <rPh sb="4" eb="8">
      <t>カザイホケン</t>
    </rPh>
    <phoneticPr fontId="2"/>
  </si>
  <si>
    <t>秋花火人件費</t>
    <rPh sb="0" eb="3">
      <t>アキハナビ</t>
    </rPh>
    <rPh sb="3" eb="6">
      <t>ジンケンヒ</t>
    </rPh>
    <phoneticPr fontId="2"/>
  </si>
  <si>
    <t>嵐山人件費</t>
    <rPh sb="0" eb="2">
      <t>アラシヤマ</t>
    </rPh>
    <rPh sb="2" eb="5">
      <t>ジンケンヒ</t>
    </rPh>
    <phoneticPr fontId="2"/>
  </si>
  <si>
    <t>コトナ　秋花火対応</t>
    <rPh sb="4" eb="7">
      <t>アキハナビ</t>
    </rPh>
    <rPh sb="7" eb="9">
      <t>タイオウ</t>
    </rPh>
    <phoneticPr fontId="2"/>
  </si>
  <si>
    <t>ネクスト　嵐山対応</t>
    <rPh sb="5" eb="7">
      <t>アラシヤマ</t>
    </rPh>
    <rPh sb="7" eb="9">
      <t>タイオウ</t>
    </rPh>
    <phoneticPr fontId="2"/>
  </si>
  <si>
    <t>仙台銘板　秋花火対応</t>
    <rPh sb="0" eb="4">
      <t>センダイメイバン</t>
    </rPh>
    <rPh sb="5" eb="8">
      <t>アキハナビ</t>
    </rPh>
    <rPh sb="8" eb="10">
      <t>タイオウ</t>
    </rPh>
    <phoneticPr fontId="2"/>
  </si>
  <si>
    <t>前払費用</t>
    <rPh sb="0" eb="4">
      <t>マエバライヒヨウ</t>
    </rPh>
    <phoneticPr fontId="2"/>
  </si>
  <si>
    <t>ペイペイカード追加分</t>
    <rPh sb="7" eb="10">
      <t>ツイカブン</t>
    </rPh>
    <phoneticPr fontId="2"/>
  </si>
  <si>
    <t>12/24 出金済み</t>
    <rPh sb="6" eb="9">
      <t>シュッキンズ</t>
    </rPh>
    <phoneticPr fontId="2"/>
  </si>
  <si>
    <t>クリックポスト185×43件　厄神対応</t>
    <rPh sb="13" eb="14">
      <t>ケン</t>
    </rPh>
    <rPh sb="15" eb="19">
      <t>ヤクジンタイオウ</t>
    </rPh>
    <phoneticPr fontId="2"/>
  </si>
  <si>
    <t>クリックポスト185×3件　厄神対応</t>
    <rPh sb="12" eb="13">
      <t>ケン</t>
    </rPh>
    <rPh sb="14" eb="18">
      <t>ヤクジンタイオウ</t>
    </rPh>
    <phoneticPr fontId="2"/>
  </si>
  <si>
    <t>クリックポスト　厄神対応</t>
    <rPh sb="8" eb="12">
      <t>ヤクジンタイオウ</t>
    </rPh>
    <phoneticPr fontId="2"/>
  </si>
  <si>
    <t>クリックポスト185×2件　厄神対応</t>
    <rPh sb="12" eb="13">
      <t>ケン</t>
    </rPh>
    <rPh sb="14" eb="18">
      <t>ヤクジンタイオウ</t>
    </rPh>
    <phoneticPr fontId="2"/>
  </si>
  <si>
    <t>ドーミーイン姫路</t>
    <rPh sb="6" eb="8">
      <t>ヒメジ</t>
    </rPh>
    <phoneticPr fontId="2"/>
  </si>
  <si>
    <t>ルートイン長泉沼津インター　彦根イベント打合せ</t>
    <rPh sb="5" eb="6">
      <t>ナガ</t>
    </rPh>
    <rPh sb="6" eb="7">
      <t>イヅミ</t>
    </rPh>
    <rPh sb="7" eb="9">
      <t>ヌマヅ</t>
    </rPh>
    <rPh sb="14" eb="16">
      <t>ヒコネ</t>
    </rPh>
    <rPh sb="20" eb="22">
      <t>ウチアワ</t>
    </rPh>
    <phoneticPr fontId="2"/>
  </si>
  <si>
    <t>大洋</t>
    <rPh sb="0" eb="2">
      <t>タイヨウ</t>
    </rPh>
    <phoneticPr fontId="2"/>
  </si>
  <si>
    <t>北村不動産　寮契約費</t>
    <rPh sb="0" eb="5">
      <t>キタムラフドウサン</t>
    </rPh>
    <rPh sb="6" eb="7">
      <t>リョウ</t>
    </rPh>
    <rPh sb="7" eb="10">
      <t>ケイヤクヒ</t>
    </rPh>
    <phoneticPr fontId="2"/>
  </si>
  <si>
    <t>４日</t>
    <rPh sb="1" eb="2">
      <t>ヒ</t>
    </rPh>
    <phoneticPr fontId="2"/>
  </si>
  <si>
    <t>10日</t>
    <rPh sb="2" eb="3">
      <t>ニチ</t>
    </rPh>
    <phoneticPr fontId="2"/>
  </si>
  <si>
    <t>レターパックライト</t>
    <phoneticPr fontId="2"/>
  </si>
  <si>
    <t>収入印紙</t>
    <rPh sb="0" eb="4">
      <t>シュウニュウインシ</t>
    </rPh>
    <phoneticPr fontId="2"/>
  </si>
  <si>
    <t>パソコン用品</t>
    <rPh sb="4" eb="6">
      <t>ヨウヒン</t>
    </rPh>
    <phoneticPr fontId="2"/>
  </si>
  <si>
    <t>防寒対策</t>
    <rPh sb="0" eb="2">
      <t>ボウカン</t>
    </rPh>
    <rPh sb="2" eb="4">
      <t>タイサク</t>
    </rPh>
    <phoneticPr fontId="2"/>
  </si>
  <si>
    <t>夕食代</t>
    <rPh sb="0" eb="2">
      <t>ユウショク</t>
    </rPh>
    <rPh sb="2" eb="3">
      <t>ダイ</t>
    </rPh>
    <phoneticPr fontId="2"/>
  </si>
  <si>
    <t>大阪 　打ち合わせ　飲食代</t>
    <rPh sb="0" eb="2">
      <t>オオサカ</t>
    </rPh>
    <rPh sb="4" eb="5">
      <t>ウ</t>
    </rPh>
    <rPh sb="6" eb="7">
      <t>ア</t>
    </rPh>
    <rPh sb="10" eb="13">
      <t>インショクダイ</t>
    </rPh>
    <phoneticPr fontId="2"/>
  </si>
  <si>
    <t>大阪　打ち合わせ　パーキング代</t>
    <rPh sb="0" eb="2">
      <t>オオサカ</t>
    </rPh>
    <rPh sb="3" eb="4">
      <t>ウ</t>
    </rPh>
    <rPh sb="5" eb="6">
      <t>ア</t>
    </rPh>
    <rPh sb="14" eb="15">
      <t>ダイ</t>
    </rPh>
    <phoneticPr fontId="2"/>
  </si>
  <si>
    <t>隊員　交通費　チャージ</t>
    <rPh sb="0" eb="2">
      <t>タイイン</t>
    </rPh>
    <rPh sb="3" eb="6">
      <t>コウツウヒ</t>
    </rPh>
    <phoneticPr fontId="2"/>
  </si>
  <si>
    <t>倉庫　昼食代</t>
    <rPh sb="0" eb="2">
      <t>ソウコ</t>
    </rPh>
    <rPh sb="3" eb="6">
      <t>チュウショクダイ</t>
    </rPh>
    <phoneticPr fontId="2"/>
  </si>
  <si>
    <t>事務所　FAX用コード</t>
    <rPh sb="0" eb="3">
      <t>ジムショ</t>
    </rPh>
    <rPh sb="7" eb="8">
      <t>ヨウ</t>
    </rPh>
    <phoneticPr fontId="2"/>
  </si>
  <si>
    <t>厄神　昼食代</t>
    <rPh sb="0" eb="2">
      <t>ヤクジン</t>
    </rPh>
    <rPh sb="3" eb="6">
      <t>チュウショクダイ</t>
    </rPh>
    <phoneticPr fontId="2"/>
  </si>
  <si>
    <t>寮備品</t>
    <rPh sb="0" eb="1">
      <t>リョウ</t>
    </rPh>
    <rPh sb="1" eb="3">
      <t>ビヒン</t>
    </rPh>
    <phoneticPr fontId="2"/>
  </si>
  <si>
    <t>打ち合わせ　手土産</t>
    <rPh sb="0" eb="1">
      <t>ウ</t>
    </rPh>
    <rPh sb="2" eb="3">
      <t>ア</t>
    </rPh>
    <rPh sb="6" eb="7">
      <t>テ</t>
    </rPh>
    <rPh sb="7" eb="9">
      <t>ミヤゲ</t>
    </rPh>
    <phoneticPr fontId="2"/>
  </si>
  <si>
    <t>昼食代 4名</t>
    <rPh sb="0" eb="3">
      <t>チュウショクダイ</t>
    </rPh>
    <rPh sb="5" eb="6">
      <t>メイ</t>
    </rPh>
    <phoneticPr fontId="2"/>
  </si>
  <si>
    <t>昼食代　5人分</t>
    <rPh sb="0" eb="3">
      <t>チュウショクダイ</t>
    </rPh>
    <rPh sb="5" eb="7">
      <t>ニンブン</t>
    </rPh>
    <phoneticPr fontId="2"/>
  </si>
  <si>
    <t>風邪薬等</t>
    <rPh sb="0" eb="3">
      <t>カゼグスリ</t>
    </rPh>
    <rPh sb="3" eb="4">
      <t>トウ</t>
    </rPh>
    <phoneticPr fontId="2"/>
  </si>
  <si>
    <t>倉庫用品</t>
    <rPh sb="0" eb="4">
      <t>ソウコヨウヒン</t>
    </rPh>
    <phoneticPr fontId="2"/>
  </si>
  <si>
    <t>倉庫用品</t>
    <rPh sb="0" eb="3">
      <t>ソウコヨウ</t>
    </rPh>
    <rPh sb="3" eb="4">
      <t>ヒン</t>
    </rPh>
    <phoneticPr fontId="2"/>
  </si>
  <si>
    <t>昼食代　４名分</t>
    <rPh sb="0" eb="3">
      <t>チュウショクダイ</t>
    </rPh>
    <rPh sb="5" eb="7">
      <t>メイブン</t>
    </rPh>
    <phoneticPr fontId="2"/>
  </si>
  <si>
    <t>新年会　５人分</t>
    <rPh sb="0" eb="3">
      <t>シンネンカイ</t>
    </rPh>
    <rPh sb="5" eb="7">
      <t>ニンブン</t>
    </rPh>
    <phoneticPr fontId="2"/>
  </si>
  <si>
    <t>オイルエレメント交換</t>
    <rPh sb="8" eb="10">
      <t>コウカン</t>
    </rPh>
    <phoneticPr fontId="2"/>
  </si>
  <si>
    <t>寮駐車場仲介料</t>
    <rPh sb="0" eb="1">
      <t>リョウ</t>
    </rPh>
    <rPh sb="1" eb="4">
      <t>チュウシャジョウ</t>
    </rPh>
    <rPh sb="4" eb="7">
      <t>チュウカイリョウ</t>
    </rPh>
    <phoneticPr fontId="2"/>
  </si>
  <si>
    <t>寮駐車場契約金</t>
    <rPh sb="0" eb="1">
      <t>リョウ</t>
    </rPh>
    <rPh sb="1" eb="4">
      <t>チュウシャジョウ</t>
    </rPh>
    <rPh sb="4" eb="7">
      <t>ケイヤクキン</t>
    </rPh>
    <phoneticPr fontId="2"/>
  </si>
  <si>
    <t>お弁当　３名分</t>
    <rPh sb="1" eb="3">
      <t>ベントウ</t>
    </rPh>
    <rPh sb="5" eb="7">
      <t>メイブン</t>
    </rPh>
    <phoneticPr fontId="2"/>
  </si>
  <si>
    <t>インクカートリッジ</t>
    <phoneticPr fontId="2"/>
  </si>
  <si>
    <t>コーナン加西店</t>
    <rPh sb="4" eb="7">
      <t>カサイテン</t>
    </rPh>
    <phoneticPr fontId="2"/>
  </si>
  <si>
    <t>決済日</t>
    <rPh sb="0" eb="2">
      <t>ケッサイ</t>
    </rPh>
    <phoneticPr fontId="2"/>
  </si>
  <si>
    <t>決済日</t>
    <rPh sb="0" eb="2">
      <t>ケッサイ</t>
    </rPh>
    <rPh sb="2" eb="3">
      <t>ヒ</t>
    </rPh>
    <phoneticPr fontId="2"/>
  </si>
  <si>
    <t>寮備品　暖房器具</t>
    <rPh sb="0" eb="1">
      <t>リョウ</t>
    </rPh>
    <rPh sb="1" eb="3">
      <t>ビヒン</t>
    </rPh>
    <rPh sb="4" eb="8">
      <t>ダンボウキグ</t>
    </rPh>
    <phoneticPr fontId="2"/>
  </si>
  <si>
    <t>隊員用　ハンドルカバー</t>
    <rPh sb="0" eb="3">
      <t>タイインヨウ</t>
    </rPh>
    <phoneticPr fontId="2"/>
  </si>
  <si>
    <t>寮備品　マットレス</t>
    <rPh sb="0" eb="1">
      <t>リョウ</t>
    </rPh>
    <rPh sb="1" eb="3">
      <t>ビヒン</t>
    </rPh>
    <phoneticPr fontId="2"/>
  </si>
  <si>
    <t>トイレットペーパー　厄神対応</t>
    <rPh sb="10" eb="14">
      <t>ヤクジンタイオウ</t>
    </rPh>
    <phoneticPr fontId="2"/>
  </si>
  <si>
    <t>寮備品　</t>
    <rPh sb="0" eb="3">
      <t>リョウビヒン</t>
    </rPh>
    <phoneticPr fontId="2"/>
  </si>
  <si>
    <t>出張宿泊費</t>
    <rPh sb="0" eb="2">
      <t>シュッチョウ</t>
    </rPh>
    <rPh sb="2" eb="5">
      <t>シュクハクヒ</t>
    </rPh>
    <phoneticPr fontId="2"/>
  </si>
  <si>
    <t>スニーカー</t>
    <phoneticPr fontId="2"/>
  </si>
  <si>
    <t>山田医院　健康診断</t>
    <rPh sb="0" eb="4">
      <t>ヤマダイイン</t>
    </rPh>
    <rPh sb="5" eb="9">
      <t>ケンコウシンダン</t>
    </rPh>
    <phoneticPr fontId="2"/>
  </si>
  <si>
    <t>(株)ベース</t>
    <rPh sb="0" eb="3">
      <t>カブシキガイシャ</t>
    </rPh>
    <phoneticPr fontId="2"/>
  </si>
  <si>
    <t>年末調整超過分</t>
    <rPh sb="0" eb="4">
      <t>ネンマツチョウセイ</t>
    </rPh>
    <rPh sb="4" eb="7">
      <t>チョウカブン</t>
    </rPh>
    <phoneticPr fontId="2"/>
  </si>
  <si>
    <t>ネクスト(株)</t>
    <rPh sb="4" eb="7">
      <t>カブ</t>
    </rPh>
    <phoneticPr fontId="2"/>
  </si>
  <si>
    <t>JAF</t>
    <phoneticPr fontId="2"/>
  </si>
  <si>
    <t>社長スマホ使用料　１年間</t>
    <rPh sb="0" eb="2">
      <t>シャチョウ</t>
    </rPh>
    <rPh sb="5" eb="8">
      <t>シヨウリョウ</t>
    </rPh>
    <rPh sb="10" eb="12">
      <t>ネンカン</t>
    </rPh>
    <phoneticPr fontId="2"/>
  </si>
  <si>
    <t>前川スマホ使用料　１年間</t>
    <rPh sb="0" eb="2">
      <t>マエカワ</t>
    </rPh>
    <rPh sb="5" eb="8">
      <t>シヨウリョウ</t>
    </rPh>
    <rPh sb="10" eb="12">
      <t>ネンカン</t>
    </rPh>
    <phoneticPr fontId="2"/>
  </si>
  <si>
    <t>新事務所　水道代</t>
    <rPh sb="0" eb="3">
      <t>シンジム</t>
    </rPh>
    <rPh sb="3" eb="4">
      <t>ショ</t>
    </rPh>
    <rPh sb="5" eb="8">
      <t>スイドウダイ</t>
    </rPh>
    <phoneticPr fontId="2"/>
  </si>
  <si>
    <t>新事務所　ガス代</t>
    <rPh sb="0" eb="3">
      <t>シンジム</t>
    </rPh>
    <rPh sb="3" eb="4">
      <t>ショ</t>
    </rPh>
    <rPh sb="7" eb="8">
      <t>ダイ</t>
    </rPh>
    <phoneticPr fontId="2"/>
  </si>
  <si>
    <t>友久車代</t>
    <rPh sb="0" eb="2">
      <t>トモヒサ</t>
    </rPh>
    <rPh sb="2" eb="4">
      <t>クルマダイ</t>
    </rPh>
    <phoneticPr fontId="2"/>
  </si>
  <si>
    <t>酒見電機　寮備品</t>
    <rPh sb="0" eb="1">
      <t>サケ</t>
    </rPh>
    <rPh sb="1" eb="4">
      <t>ミデンキ</t>
    </rPh>
    <rPh sb="5" eb="8">
      <t>リョウビヒン</t>
    </rPh>
    <phoneticPr fontId="2"/>
  </si>
  <si>
    <t>ペイペイ　プライベート</t>
    <phoneticPr fontId="2"/>
  </si>
  <si>
    <t>利用金額</t>
    <rPh sb="0" eb="4">
      <t>リヨウキンガク</t>
    </rPh>
    <phoneticPr fontId="2"/>
  </si>
  <si>
    <t>アップルコムビル</t>
    <phoneticPr fontId="2"/>
  </si>
  <si>
    <t>アマゾン</t>
    <phoneticPr fontId="2"/>
  </si>
  <si>
    <t>セブンイレブン</t>
    <phoneticPr fontId="2"/>
  </si>
  <si>
    <t>　手袋</t>
    <rPh sb="1" eb="3">
      <t>テブクロ</t>
    </rPh>
    <phoneticPr fontId="2"/>
  </si>
  <si>
    <t>フィルム</t>
    <phoneticPr fontId="2"/>
  </si>
  <si>
    <t>ケース</t>
    <phoneticPr fontId="2"/>
  </si>
  <si>
    <t>アウトサイド高崎オーパ</t>
    <rPh sb="6" eb="8">
      <t>タカサキ</t>
    </rPh>
    <phoneticPr fontId="2"/>
  </si>
  <si>
    <t>みなかみ</t>
    <phoneticPr fontId="2"/>
  </si>
  <si>
    <t>華やぎの章　慶山</t>
    <rPh sb="0" eb="1">
      <t>ハナ</t>
    </rPh>
    <rPh sb="4" eb="5">
      <t>ショウ</t>
    </rPh>
    <rPh sb="6" eb="7">
      <t>ケイ</t>
    </rPh>
    <rPh sb="7" eb="8">
      <t>ヤマ</t>
    </rPh>
    <phoneticPr fontId="2"/>
  </si>
  <si>
    <t>マーガリン</t>
    <phoneticPr fontId="2"/>
  </si>
  <si>
    <t>白浜電気</t>
    <rPh sb="0" eb="2">
      <t>シラハマ</t>
    </rPh>
    <rPh sb="2" eb="4">
      <t>デンキ</t>
    </rPh>
    <phoneticPr fontId="2"/>
  </si>
  <si>
    <t>井野病院</t>
    <rPh sb="0" eb="2">
      <t>イノ</t>
    </rPh>
    <rPh sb="2" eb="4">
      <t>ビョウイン</t>
    </rPh>
    <phoneticPr fontId="2"/>
  </si>
  <si>
    <t>福崎－花田</t>
    <rPh sb="0" eb="2">
      <t>フクサキ</t>
    </rPh>
    <rPh sb="3" eb="5">
      <t>ハナダ</t>
    </rPh>
    <phoneticPr fontId="2"/>
  </si>
  <si>
    <t>花田－花田</t>
    <rPh sb="0" eb="2">
      <t>ハナダ</t>
    </rPh>
    <rPh sb="3" eb="5">
      <t>ハナダ</t>
    </rPh>
    <phoneticPr fontId="2"/>
  </si>
  <si>
    <t>メガネ</t>
    <phoneticPr fontId="2"/>
  </si>
  <si>
    <t>あげ</t>
    <phoneticPr fontId="2"/>
  </si>
  <si>
    <t>ソフトバンク</t>
    <phoneticPr fontId="2"/>
  </si>
  <si>
    <t>Yahoo!</t>
    <phoneticPr fontId="2"/>
  </si>
  <si>
    <t>お歳暮で出金済み</t>
    <rPh sb="1" eb="3">
      <t>セイボ</t>
    </rPh>
    <rPh sb="4" eb="7">
      <t>シュッキンズ</t>
    </rPh>
    <phoneticPr fontId="2"/>
  </si>
  <si>
    <t>フリマ</t>
    <phoneticPr fontId="2"/>
  </si>
  <si>
    <t>オークション</t>
    <phoneticPr fontId="2"/>
  </si>
  <si>
    <t>保存容器</t>
    <rPh sb="0" eb="4">
      <t>ホゾンヨウキ</t>
    </rPh>
    <phoneticPr fontId="2"/>
  </si>
  <si>
    <t>じゃらん</t>
    <phoneticPr fontId="2"/>
  </si>
  <si>
    <t>夕日が浦温泉　海舟</t>
    <rPh sb="0" eb="2">
      <t>ユウヒ</t>
    </rPh>
    <rPh sb="3" eb="4">
      <t>ウラ</t>
    </rPh>
    <rPh sb="4" eb="6">
      <t>オンセン</t>
    </rPh>
    <rPh sb="7" eb="9">
      <t>カイシュウ</t>
    </rPh>
    <phoneticPr fontId="2"/>
  </si>
  <si>
    <t>現金追加分</t>
    <rPh sb="0" eb="4">
      <t>ゲンキンツイカ</t>
    </rPh>
    <rPh sb="4" eb="5">
      <t>ブン</t>
    </rPh>
    <phoneticPr fontId="2"/>
  </si>
  <si>
    <t>ワタミ　お弁当代</t>
    <rPh sb="5" eb="8">
      <t>ベントウダイ</t>
    </rPh>
    <phoneticPr fontId="2"/>
  </si>
  <si>
    <t>お弁当　３人分</t>
    <rPh sb="1" eb="3">
      <t>ベントウ</t>
    </rPh>
    <rPh sb="5" eb="7">
      <t>ニンブン</t>
    </rPh>
    <phoneticPr fontId="2"/>
  </si>
  <si>
    <t>延長コード</t>
    <rPh sb="0" eb="2">
      <t>エンチョウ</t>
    </rPh>
    <phoneticPr fontId="2"/>
  </si>
  <si>
    <t>データ出力代</t>
    <rPh sb="3" eb="5">
      <t>シュツリョク</t>
    </rPh>
    <rPh sb="5" eb="6">
      <t>ダイ</t>
    </rPh>
    <phoneticPr fontId="2"/>
  </si>
  <si>
    <t>業者挨拶　手土産代</t>
    <rPh sb="0" eb="2">
      <t>ギョウシャ</t>
    </rPh>
    <rPh sb="2" eb="4">
      <t>アイサツ</t>
    </rPh>
    <rPh sb="5" eb="8">
      <t>テミヤゲ</t>
    </rPh>
    <rPh sb="8" eb="9">
      <t>ダイ</t>
    </rPh>
    <phoneticPr fontId="2"/>
  </si>
  <si>
    <t>アスクル　支払</t>
    <rPh sb="5" eb="7">
      <t>シハライ</t>
    </rPh>
    <phoneticPr fontId="2"/>
  </si>
  <si>
    <t>昼食代　２名分</t>
    <rPh sb="0" eb="3">
      <t>チュウショクダイ</t>
    </rPh>
    <rPh sb="5" eb="7">
      <t>メイブン</t>
    </rPh>
    <phoneticPr fontId="2"/>
  </si>
  <si>
    <t>寮　備品</t>
    <rPh sb="0" eb="1">
      <t>リョウ</t>
    </rPh>
    <rPh sb="2" eb="4">
      <t>ビヒン</t>
    </rPh>
    <phoneticPr fontId="2"/>
  </si>
  <si>
    <t>社長　出張宿泊費</t>
    <rPh sb="0" eb="2">
      <t>シャチョウ</t>
    </rPh>
    <rPh sb="3" eb="8">
      <t>シュッチョウシュクハクヒ</t>
    </rPh>
    <phoneticPr fontId="2"/>
  </si>
  <si>
    <t>夕食代５名</t>
    <rPh sb="0" eb="3">
      <t>ユウショクダイ</t>
    </rPh>
    <rPh sb="4" eb="5">
      <t>メイ</t>
    </rPh>
    <phoneticPr fontId="2"/>
  </si>
  <si>
    <t>冬花火人件費</t>
    <rPh sb="0" eb="3">
      <t>フユハナビ</t>
    </rPh>
    <rPh sb="3" eb="6">
      <t>ジンケンヒ</t>
    </rPh>
    <phoneticPr fontId="2"/>
  </si>
  <si>
    <t>節分巻きずし代　隊員全員</t>
    <rPh sb="0" eb="2">
      <t>セツブン</t>
    </rPh>
    <rPh sb="2" eb="3">
      <t>マ</t>
    </rPh>
    <rPh sb="6" eb="7">
      <t>ダイ</t>
    </rPh>
    <rPh sb="8" eb="10">
      <t>タイイン</t>
    </rPh>
    <rPh sb="10" eb="12">
      <t>ゼンイン</t>
    </rPh>
    <phoneticPr fontId="2"/>
  </si>
  <si>
    <t>関西フォークリフト</t>
    <rPh sb="0" eb="2">
      <t>カンサイ</t>
    </rPh>
    <phoneticPr fontId="2"/>
  </si>
  <si>
    <t>寮　保険</t>
    <rPh sb="0" eb="1">
      <t>リョウ</t>
    </rPh>
    <rPh sb="2" eb="4">
      <t>ホケン</t>
    </rPh>
    <phoneticPr fontId="2"/>
  </si>
  <si>
    <t>シエンタ　整備</t>
    <rPh sb="5" eb="7">
      <t>セイビ</t>
    </rPh>
    <phoneticPr fontId="2"/>
  </si>
  <si>
    <t>ガス代</t>
    <rPh sb="2" eb="3">
      <t>ダイ</t>
    </rPh>
    <phoneticPr fontId="2"/>
  </si>
  <si>
    <t>大島史郎</t>
    <rPh sb="0" eb="4">
      <t>オオシマシロウ</t>
    </rPh>
    <phoneticPr fontId="2"/>
  </si>
  <si>
    <t>太田税理士事務所</t>
    <rPh sb="0" eb="8">
      <t>オオタゼイリシジムショ</t>
    </rPh>
    <phoneticPr fontId="2"/>
  </si>
  <si>
    <t>デリカ保険</t>
    <rPh sb="3" eb="5">
      <t>ホケン</t>
    </rPh>
    <phoneticPr fontId="2"/>
  </si>
  <si>
    <t>シエンタ保険</t>
    <rPh sb="4" eb="6">
      <t>ホケン</t>
    </rPh>
    <phoneticPr fontId="2"/>
  </si>
  <si>
    <t>地方消費税３回目</t>
    <rPh sb="0" eb="5">
      <t>チホウショウヒゼイ</t>
    </rPh>
    <rPh sb="6" eb="8">
      <t>カイメ</t>
    </rPh>
    <phoneticPr fontId="2"/>
  </si>
  <si>
    <t>寮　駐車場代</t>
    <rPh sb="0" eb="1">
      <t>リョウ</t>
    </rPh>
    <rPh sb="2" eb="6">
      <t>チュウシャジョウダイ</t>
    </rPh>
    <phoneticPr fontId="2"/>
  </si>
  <si>
    <t>昼食代　３名</t>
    <rPh sb="0" eb="3">
      <t>チュウショクダイ</t>
    </rPh>
    <rPh sb="5" eb="6">
      <t>メイ</t>
    </rPh>
    <phoneticPr fontId="2"/>
  </si>
  <si>
    <t>倉庫用品　ペンキ</t>
    <rPh sb="0" eb="4">
      <t>ソウコヨウヒン</t>
    </rPh>
    <phoneticPr fontId="2"/>
  </si>
  <si>
    <t>はるやま　スーツ</t>
    <phoneticPr fontId="2"/>
  </si>
  <si>
    <t>昼食代２名分</t>
    <rPh sb="0" eb="3">
      <t>チュウショクダイ</t>
    </rPh>
    <rPh sb="4" eb="5">
      <t>メイ</t>
    </rPh>
    <rPh sb="5" eb="6">
      <t>ブン</t>
    </rPh>
    <phoneticPr fontId="2"/>
  </si>
  <si>
    <t>倉庫用品　ベルト荷締め機</t>
    <rPh sb="0" eb="4">
      <t>ソウコヨウヒン</t>
    </rPh>
    <rPh sb="8" eb="10">
      <t>ニシ</t>
    </rPh>
    <rPh sb="11" eb="12">
      <t>キ</t>
    </rPh>
    <phoneticPr fontId="2"/>
  </si>
  <si>
    <t>ブルーレイク大津　出張宿泊</t>
    <rPh sb="6" eb="8">
      <t>オオツ</t>
    </rPh>
    <rPh sb="9" eb="11">
      <t>シュッチョウ</t>
    </rPh>
    <rPh sb="11" eb="13">
      <t>シュクハク</t>
    </rPh>
    <phoneticPr fontId="2"/>
  </si>
  <si>
    <t>スーパーホテル加古川</t>
    <rPh sb="7" eb="10">
      <t>カコガワ</t>
    </rPh>
    <phoneticPr fontId="2"/>
  </si>
  <si>
    <t>事務所用時計</t>
    <rPh sb="0" eb="4">
      <t>ジムショヨウ</t>
    </rPh>
    <rPh sb="4" eb="6">
      <t>トケイ</t>
    </rPh>
    <phoneticPr fontId="2"/>
  </si>
  <si>
    <t>香炉</t>
    <rPh sb="0" eb="2">
      <t>コウロ</t>
    </rPh>
    <phoneticPr fontId="2"/>
  </si>
  <si>
    <t>ヤフオク</t>
    <phoneticPr fontId="2"/>
  </si>
  <si>
    <t>イヤホン</t>
    <phoneticPr fontId="2"/>
  </si>
  <si>
    <t>Yahoo!フリマ</t>
    <phoneticPr fontId="2"/>
  </si>
  <si>
    <t>お香立て</t>
    <rPh sb="1" eb="3">
      <t>コウタ</t>
    </rPh>
    <phoneticPr fontId="2"/>
  </si>
  <si>
    <t>？</t>
    <phoneticPr fontId="2"/>
  </si>
  <si>
    <t>株式会社バリージャパン</t>
    <rPh sb="0" eb="4">
      <t>カブシキガイシャ</t>
    </rPh>
    <phoneticPr fontId="2"/>
  </si>
  <si>
    <t>靴下</t>
    <rPh sb="0" eb="2">
      <t>クツシタ</t>
    </rPh>
    <phoneticPr fontId="2"/>
  </si>
  <si>
    <t>回収事務手数料</t>
    <rPh sb="0" eb="2">
      <t>カイシュウ</t>
    </rPh>
    <rPh sb="2" eb="4">
      <t>ジム</t>
    </rPh>
    <rPh sb="4" eb="7">
      <t>テスウリョウ</t>
    </rPh>
    <phoneticPr fontId="2"/>
  </si>
  <si>
    <t>２月遅延金</t>
    <rPh sb="1" eb="2">
      <t>ガツ</t>
    </rPh>
    <rPh sb="2" eb="5">
      <t>チエンキン</t>
    </rPh>
    <phoneticPr fontId="2"/>
  </si>
  <si>
    <t>プライベート</t>
    <phoneticPr fontId="2"/>
  </si>
  <si>
    <t>アドビ</t>
    <phoneticPr fontId="2"/>
  </si>
  <si>
    <t>ロイヤルパワーアップスクール</t>
    <phoneticPr fontId="2"/>
  </si>
  <si>
    <t>オートバックス　オイル交換等</t>
    <rPh sb="11" eb="13">
      <t>コウカン</t>
    </rPh>
    <rPh sb="13" eb="14">
      <t>トウ</t>
    </rPh>
    <phoneticPr fontId="2"/>
  </si>
  <si>
    <t>花火関係　夕食代</t>
    <rPh sb="0" eb="4">
      <t>ハナビカンケイ</t>
    </rPh>
    <rPh sb="5" eb="8">
      <t>ユウショクダイ</t>
    </rPh>
    <phoneticPr fontId="2"/>
  </si>
  <si>
    <t>協議費</t>
    <rPh sb="0" eb="3">
      <t>キョウギヒ</t>
    </rPh>
    <phoneticPr fontId="2"/>
  </si>
  <si>
    <t>切手、レターパック</t>
    <rPh sb="0" eb="2">
      <t>キッテ</t>
    </rPh>
    <phoneticPr fontId="2"/>
  </si>
  <si>
    <t>伊藤、グランド岡部　食事</t>
    <rPh sb="0" eb="2">
      <t>イトウ</t>
    </rPh>
    <rPh sb="7" eb="9">
      <t>オカベ</t>
    </rPh>
    <rPh sb="10" eb="12">
      <t>ショクジ</t>
    </rPh>
    <phoneticPr fontId="2"/>
  </si>
  <si>
    <t>倉庫用品　</t>
    <rPh sb="0" eb="4">
      <t>ソウコヨウヒン</t>
    </rPh>
    <phoneticPr fontId="2"/>
  </si>
  <si>
    <t>手土産代　ギフト３点</t>
    <rPh sb="0" eb="4">
      <t>テミヤゲダイ</t>
    </rPh>
    <rPh sb="9" eb="10">
      <t>テン</t>
    </rPh>
    <phoneticPr fontId="2"/>
  </si>
  <si>
    <t>ガソリン代ハイエース</t>
    <rPh sb="4" eb="5">
      <t>ダイ</t>
    </rPh>
    <phoneticPr fontId="2"/>
  </si>
  <si>
    <t>グラフィックネットプリント　立替</t>
    <rPh sb="14" eb="16">
      <t>タテカエ</t>
    </rPh>
    <phoneticPr fontId="2"/>
  </si>
  <si>
    <t>スーツ　クリーニング代</t>
    <rPh sb="10" eb="11">
      <t>ダイ</t>
    </rPh>
    <phoneticPr fontId="2"/>
  </si>
  <si>
    <t>飲料差し入れ</t>
    <rPh sb="0" eb="2">
      <t>インリョウ</t>
    </rPh>
    <rPh sb="2" eb="3">
      <t>サ</t>
    </rPh>
    <rPh sb="4" eb="5">
      <t>イ</t>
    </rPh>
    <phoneticPr fontId="2"/>
  </si>
  <si>
    <t>修理代</t>
    <rPh sb="0" eb="3">
      <t>シュウリダイ</t>
    </rPh>
    <phoneticPr fontId="2"/>
  </si>
  <si>
    <t>モビメントコスモ　制服購入</t>
    <rPh sb="9" eb="11">
      <t>セイフク</t>
    </rPh>
    <rPh sb="11" eb="13">
      <t>コウニュウ</t>
    </rPh>
    <phoneticPr fontId="2"/>
  </si>
  <si>
    <t>まもる君作業着専門店　制服購入</t>
    <rPh sb="3" eb="4">
      <t>クン</t>
    </rPh>
    <rPh sb="4" eb="10">
      <t>サギョウギセンモンテン</t>
    </rPh>
    <rPh sb="11" eb="13">
      <t>セイフク</t>
    </rPh>
    <rPh sb="13" eb="15">
      <t>コウニュウ</t>
    </rPh>
    <phoneticPr fontId="2"/>
  </si>
  <si>
    <t>ユニホームタウン　制服購入</t>
    <rPh sb="9" eb="13">
      <t>セイフクコウニュウ</t>
    </rPh>
    <phoneticPr fontId="2"/>
  </si>
  <si>
    <t>印紙税</t>
    <rPh sb="0" eb="3">
      <t>インシゼイ</t>
    </rPh>
    <phoneticPr fontId="2"/>
  </si>
  <si>
    <t>NBOX修理代</t>
    <rPh sb="4" eb="7">
      <t>シュウリダイ</t>
    </rPh>
    <phoneticPr fontId="2"/>
  </si>
  <si>
    <t>隊員用車購入</t>
    <rPh sb="0" eb="3">
      <t>タイインヨウ</t>
    </rPh>
    <rPh sb="3" eb="4">
      <t>クルマ</t>
    </rPh>
    <rPh sb="4" eb="6">
      <t>コウニュウ</t>
    </rPh>
    <phoneticPr fontId="2"/>
  </si>
  <si>
    <t>アスクル　事務用品</t>
    <rPh sb="5" eb="9">
      <t>ジムヨウヒン</t>
    </rPh>
    <phoneticPr fontId="2"/>
  </si>
  <si>
    <t>決算寸志</t>
    <rPh sb="0" eb="4">
      <t>ケッサンスンシ</t>
    </rPh>
    <phoneticPr fontId="2"/>
  </si>
  <si>
    <t>大崎恵子大口返済</t>
    <rPh sb="0" eb="4">
      <t>オオサキケイコ</t>
    </rPh>
    <rPh sb="4" eb="8">
      <t>オオグチヘンサイ</t>
    </rPh>
    <phoneticPr fontId="2"/>
  </si>
  <si>
    <t>モビメントコスモ　旗購入　代引き</t>
    <rPh sb="9" eb="10">
      <t>ハタ</t>
    </rPh>
    <rPh sb="10" eb="12">
      <t>コウニュウ</t>
    </rPh>
    <rPh sb="13" eb="15">
      <t>ダイビ</t>
    </rPh>
    <phoneticPr fontId="2"/>
  </si>
  <si>
    <t>〼徳　研修昼食費</t>
    <rPh sb="1" eb="2">
      <t>トク</t>
    </rPh>
    <rPh sb="3" eb="8">
      <t>ケンシュウチュウショクヒ</t>
    </rPh>
    <phoneticPr fontId="2"/>
  </si>
  <si>
    <t>関西パトロール　厄神対応</t>
    <rPh sb="0" eb="2">
      <t>カンサイ</t>
    </rPh>
    <rPh sb="8" eb="12">
      <t>ヤクジンタイオウ</t>
    </rPh>
    <phoneticPr fontId="2"/>
  </si>
  <si>
    <t>仙台銘板　厄神対応</t>
    <rPh sb="0" eb="4">
      <t>センダイメイバン</t>
    </rPh>
    <rPh sb="5" eb="9">
      <t>ヤクジンタイオウ</t>
    </rPh>
    <phoneticPr fontId="2"/>
  </si>
  <si>
    <t>倉庫バイト代</t>
    <rPh sb="0" eb="2">
      <t>ソウコ</t>
    </rPh>
    <rPh sb="5" eb="6">
      <t>ダイ</t>
    </rPh>
    <phoneticPr fontId="2"/>
  </si>
  <si>
    <t>〼徳　研修昼食費　差額</t>
    <rPh sb="1" eb="2">
      <t>トク</t>
    </rPh>
    <rPh sb="3" eb="8">
      <t>ケンシュウチュウショクヒ</t>
    </rPh>
    <rPh sb="9" eb="11">
      <t>サガク</t>
    </rPh>
    <phoneticPr fontId="2"/>
  </si>
  <si>
    <t>餞別代　彦根署、木ノ本署、八日市署　各１万円</t>
    <rPh sb="0" eb="3">
      <t>センベツダイ</t>
    </rPh>
    <rPh sb="4" eb="7">
      <t>ヒコネショ</t>
    </rPh>
    <rPh sb="8" eb="9">
      <t>キ</t>
    </rPh>
    <rPh sb="10" eb="12">
      <t>モトショ</t>
    </rPh>
    <rPh sb="13" eb="16">
      <t>ヨウカイチ</t>
    </rPh>
    <rPh sb="16" eb="17">
      <t>ショ</t>
    </rPh>
    <rPh sb="18" eb="19">
      <t>カク</t>
    </rPh>
    <rPh sb="20" eb="22">
      <t>マンエン</t>
    </rPh>
    <phoneticPr fontId="2"/>
  </si>
  <si>
    <t>モビメントコスモ　旗購入</t>
    <rPh sb="9" eb="10">
      <t>ハタ</t>
    </rPh>
    <rPh sb="10" eb="12">
      <t>コウニュウ</t>
    </rPh>
    <phoneticPr fontId="2"/>
  </si>
  <si>
    <t>社長　教習所代</t>
    <rPh sb="0" eb="2">
      <t>シャチョウ</t>
    </rPh>
    <rPh sb="3" eb="7">
      <t>キョウシュウジョダイ</t>
    </rPh>
    <phoneticPr fontId="2"/>
  </si>
  <si>
    <t>修理代２台分</t>
    <rPh sb="0" eb="3">
      <t>シュウリダイ</t>
    </rPh>
    <rPh sb="4" eb="6">
      <t>ダイブン</t>
    </rPh>
    <phoneticPr fontId="2"/>
  </si>
  <si>
    <t>カマタニ　制服購入</t>
    <rPh sb="5" eb="9">
      <t>セイフクコウニュウ</t>
    </rPh>
    <phoneticPr fontId="2"/>
  </si>
  <si>
    <t>バンガード　交通応援</t>
    <rPh sb="6" eb="8">
      <t>コウツウ</t>
    </rPh>
    <rPh sb="8" eb="10">
      <t>オウエン</t>
    </rPh>
    <phoneticPr fontId="2"/>
  </si>
  <si>
    <t>新事務所　工事</t>
    <rPh sb="0" eb="4">
      <t>シンジムショ</t>
    </rPh>
    <rPh sb="5" eb="7">
      <t>コウジ</t>
    </rPh>
    <phoneticPr fontId="2"/>
  </si>
  <si>
    <t>新事務所　ガス代</t>
    <rPh sb="0" eb="4">
      <t>シンジムショ</t>
    </rPh>
    <rPh sb="7" eb="8">
      <t>ダイ</t>
    </rPh>
    <phoneticPr fontId="2"/>
  </si>
  <si>
    <t>金星　制服購入</t>
    <rPh sb="0" eb="2">
      <t>キンボシ</t>
    </rPh>
    <rPh sb="3" eb="7">
      <t>セイフクコウニュウ</t>
    </rPh>
    <phoneticPr fontId="2"/>
  </si>
  <si>
    <t>給与</t>
    <rPh sb="0" eb="2">
      <t>キュウヨ</t>
    </rPh>
    <phoneticPr fontId="2"/>
  </si>
  <si>
    <t>Dリングファイル３冊</t>
    <rPh sb="9" eb="10">
      <t>サツ</t>
    </rPh>
    <phoneticPr fontId="2"/>
  </si>
  <si>
    <t>１パック４００円×１７パック</t>
    <rPh sb="7" eb="8">
      <t>エン</t>
    </rPh>
    <phoneticPr fontId="2"/>
  </si>
  <si>
    <t>タクシー代</t>
    <rPh sb="4" eb="5">
      <t>ダイ</t>
    </rPh>
    <phoneticPr fontId="2"/>
  </si>
  <si>
    <t>PC用品　ウイルスバスター</t>
    <rPh sb="2" eb="4">
      <t>ヨウヒン</t>
    </rPh>
    <phoneticPr fontId="2"/>
  </si>
  <si>
    <t>手土産代　３件分　</t>
    <rPh sb="0" eb="4">
      <t>テミヤゲダイ</t>
    </rPh>
    <rPh sb="6" eb="8">
      <t>ケンブン</t>
    </rPh>
    <phoneticPr fontId="2"/>
  </si>
  <si>
    <t>事務所　LANケーブル</t>
    <rPh sb="0" eb="3">
      <t>ジムショ</t>
    </rPh>
    <phoneticPr fontId="2"/>
  </si>
  <si>
    <t>倉庫用品　テープ</t>
    <rPh sb="0" eb="4">
      <t>ソウコヨウヒン</t>
    </rPh>
    <phoneticPr fontId="2"/>
  </si>
  <si>
    <t>倉庫用品　　トップガード</t>
    <rPh sb="0" eb="4">
      <t>ソウコヨウヒン</t>
    </rPh>
    <phoneticPr fontId="2"/>
  </si>
  <si>
    <t>隊員用　飲料　4ケース</t>
    <rPh sb="0" eb="3">
      <t>タイインヨウ</t>
    </rPh>
    <rPh sb="4" eb="6">
      <t>インリョウ</t>
    </rPh>
    <phoneticPr fontId="2"/>
  </si>
  <si>
    <t>倉庫用品　トップガード</t>
    <rPh sb="0" eb="4">
      <t>ソウコヨウヒン</t>
    </rPh>
    <phoneticPr fontId="2"/>
  </si>
  <si>
    <t>現場差し入れ　飲料</t>
    <rPh sb="0" eb="3">
      <t>ゲンバサ</t>
    </rPh>
    <rPh sb="4" eb="5">
      <t>イ</t>
    </rPh>
    <rPh sb="7" eb="9">
      <t>インリョウ</t>
    </rPh>
    <phoneticPr fontId="2"/>
  </si>
  <si>
    <t>事務用品　倉庫用品</t>
    <rPh sb="0" eb="4">
      <t>ジムヨウヒン</t>
    </rPh>
    <rPh sb="5" eb="9">
      <t>ソウコヨウヒン</t>
    </rPh>
    <phoneticPr fontId="2"/>
  </si>
  <si>
    <t>風邪薬、飲料</t>
    <rPh sb="0" eb="3">
      <t>カゼグスリ</t>
    </rPh>
    <rPh sb="4" eb="6">
      <t>インリョウ</t>
    </rPh>
    <phoneticPr fontId="2"/>
  </si>
  <si>
    <t>収入証紙代</t>
    <rPh sb="0" eb="4">
      <t>シュウニュウショウシ</t>
    </rPh>
    <rPh sb="4" eb="5">
      <t>ダイ</t>
    </rPh>
    <phoneticPr fontId="2"/>
  </si>
  <si>
    <t>新事務所用品</t>
    <rPh sb="0" eb="6">
      <t>シンジムショヨウヒン</t>
    </rPh>
    <phoneticPr fontId="2"/>
  </si>
  <si>
    <t>3月</t>
    <rPh sb="1" eb="2">
      <t>ガツ</t>
    </rPh>
    <phoneticPr fontId="2"/>
  </si>
  <si>
    <t>ドーミーイン　宿泊</t>
    <rPh sb="7" eb="9">
      <t>シュクハク</t>
    </rPh>
    <phoneticPr fontId="2"/>
  </si>
  <si>
    <t>ホテルピアザ　宿泊</t>
    <rPh sb="7" eb="9">
      <t>シュクハク</t>
    </rPh>
    <phoneticPr fontId="2"/>
  </si>
  <si>
    <t>事務所用品　トイレットペーパー</t>
    <rPh sb="0" eb="5">
      <t>ジムショヨウヒン</t>
    </rPh>
    <phoneticPr fontId="2"/>
  </si>
  <si>
    <t>事務所用　宅配ボックス</t>
    <rPh sb="0" eb="4">
      <t>ジムショヨウ</t>
    </rPh>
    <rPh sb="5" eb="7">
      <t>タクハイ</t>
    </rPh>
    <phoneticPr fontId="2"/>
  </si>
  <si>
    <t>印鑑５本</t>
    <rPh sb="0" eb="2">
      <t>インカン</t>
    </rPh>
    <rPh sb="3" eb="4">
      <t>ホン</t>
    </rPh>
    <phoneticPr fontId="2"/>
  </si>
  <si>
    <t>LED誘導灯</t>
    <rPh sb="3" eb="6">
      <t>ユウドウトウ</t>
    </rPh>
    <phoneticPr fontId="2"/>
  </si>
  <si>
    <t>事務所用椅子２脚</t>
    <rPh sb="0" eb="4">
      <t>ジムショヨウ</t>
    </rPh>
    <rPh sb="4" eb="6">
      <t>イス</t>
    </rPh>
    <rPh sb="7" eb="8">
      <t>キャク</t>
    </rPh>
    <phoneticPr fontId="2"/>
  </si>
  <si>
    <t>隊員用　花粉症対策用品</t>
    <rPh sb="0" eb="3">
      <t>タイインヨウ</t>
    </rPh>
    <rPh sb="4" eb="9">
      <t>カフンショウタイサク</t>
    </rPh>
    <rPh sb="9" eb="11">
      <t>ヨウヒン</t>
    </rPh>
    <phoneticPr fontId="2"/>
  </si>
  <si>
    <t>ヤフーショッピング</t>
    <phoneticPr fontId="2"/>
  </si>
  <si>
    <t>ギョーザ</t>
    <phoneticPr fontId="2"/>
  </si>
  <si>
    <t>お香</t>
    <rPh sb="1" eb="2">
      <t>コウ</t>
    </rPh>
    <phoneticPr fontId="2"/>
  </si>
  <si>
    <t>焼き豚肉団子</t>
    <rPh sb="0" eb="1">
      <t>ヤ</t>
    </rPh>
    <rPh sb="2" eb="3">
      <t>ブタ</t>
    </rPh>
    <rPh sb="3" eb="6">
      <t>ニクダンゴ</t>
    </rPh>
    <phoneticPr fontId="2"/>
  </si>
  <si>
    <t>ゴディバ</t>
    <phoneticPr fontId="2"/>
  </si>
  <si>
    <t>かに</t>
    <phoneticPr fontId="2"/>
  </si>
  <si>
    <t>ガラスフィルム</t>
    <phoneticPr fontId="2"/>
  </si>
  <si>
    <t>高山さくら庵</t>
    <rPh sb="0" eb="2">
      <t>タカヤマ</t>
    </rPh>
    <rPh sb="5" eb="6">
      <t>アン</t>
    </rPh>
    <phoneticPr fontId="2"/>
  </si>
  <si>
    <t>事務手数料</t>
    <rPh sb="0" eb="5">
      <t>ジムテスウリョウ</t>
    </rPh>
    <phoneticPr fontId="2"/>
  </si>
  <si>
    <t>肉</t>
    <rPh sb="0" eb="1">
      <t>ニク</t>
    </rPh>
    <phoneticPr fontId="2"/>
  </si>
  <si>
    <t>課金額</t>
    <rPh sb="0" eb="3">
      <t>カキンガク</t>
    </rPh>
    <phoneticPr fontId="2"/>
  </si>
  <si>
    <t>事務所備品　ラック</t>
    <rPh sb="0" eb="5">
      <t>ジムショビヒン</t>
    </rPh>
    <phoneticPr fontId="2"/>
  </si>
  <si>
    <t>宅配ボックス　残高払い分</t>
    <rPh sb="0" eb="2">
      <t>タクハイ</t>
    </rPh>
    <rPh sb="7" eb="9">
      <t>ザンダカ</t>
    </rPh>
    <rPh sb="9" eb="10">
      <t>バラ</t>
    </rPh>
    <rPh sb="11" eb="12">
      <t>ブン</t>
    </rPh>
    <phoneticPr fontId="2"/>
  </si>
  <si>
    <t>事務所用　トイレットペーパー</t>
    <rPh sb="0" eb="4">
      <t>ジムショヨウ</t>
    </rPh>
    <phoneticPr fontId="2"/>
  </si>
  <si>
    <t>整備代</t>
    <rPh sb="0" eb="3">
      <t>セイビダイ</t>
    </rPh>
    <phoneticPr fontId="2"/>
  </si>
  <si>
    <t>車検代　おつり１６００円あり</t>
    <rPh sb="0" eb="3">
      <t>シャケンダイ</t>
    </rPh>
    <rPh sb="11" eb="12">
      <t>エン</t>
    </rPh>
    <phoneticPr fontId="2"/>
  </si>
  <si>
    <t>倉庫バイト代　３月末まで２５０００円</t>
    <rPh sb="0" eb="2">
      <t>ソウコ</t>
    </rPh>
    <rPh sb="5" eb="6">
      <t>ダイ</t>
    </rPh>
    <rPh sb="8" eb="9">
      <t>ガツ</t>
    </rPh>
    <rPh sb="9" eb="10">
      <t>マツ</t>
    </rPh>
    <rPh sb="17" eb="18">
      <t>エン</t>
    </rPh>
    <phoneticPr fontId="2"/>
  </si>
  <si>
    <t>アスクル　事務用品　３月末締め</t>
    <rPh sb="5" eb="9">
      <t>ジムヨウヒン</t>
    </rPh>
    <rPh sb="11" eb="12">
      <t>ガツ</t>
    </rPh>
    <rPh sb="12" eb="14">
      <t>マツジ</t>
    </rPh>
    <phoneticPr fontId="2"/>
  </si>
  <si>
    <t>酒見電機　寮備品　３月末締め</t>
    <rPh sb="0" eb="1">
      <t>サケ</t>
    </rPh>
    <rPh sb="1" eb="2">
      <t>ミ</t>
    </rPh>
    <rPh sb="2" eb="4">
      <t>デンキ</t>
    </rPh>
    <rPh sb="5" eb="6">
      <t>リョウ</t>
    </rPh>
    <rPh sb="6" eb="8">
      <t>ビヒン</t>
    </rPh>
    <rPh sb="10" eb="13">
      <t>ガツマツジ</t>
    </rPh>
    <phoneticPr fontId="2"/>
  </si>
  <si>
    <t>①+②</t>
    <phoneticPr fontId="2"/>
  </si>
  <si>
    <t>ガソリン代　伊藤君のカードで支払い</t>
    <rPh sb="4" eb="5">
      <t>ダイ</t>
    </rPh>
    <rPh sb="6" eb="9">
      <t>イトウクン</t>
    </rPh>
    <rPh sb="14" eb="16">
      <t>シハラ</t>
    </rPh>
    <phoneticPr fontId="2"/>
  </si>
  <si>
    <t>タイヤオイル交換</t>
    <rPh sb="6" eb="8">
      <t>コウカン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</si>
</sst>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176" formatCode="[$-411]ggge&quot;年&quot;m&quot;月&quot;d&quot;日&quot;;@"/>
  </numFmts>
  <fonts count="46"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sz val="14"/>
      <color theme="1"/>
      <name val="UD デジタル 教科書体 N-R"/>
      <family val="1"/>
      <charset val="128"/>
    </font>
    <font>
      <sz val="11"/>
      <color theme="1"/>
      <name val="ＭＳ 明朝"/>
      <family val="1"/>
      <charset val="128"/>
    </font>
    <font>
      <b/>
      <sz val="20"/>
      <color theme="1"/>
      <name val="UD デジタル 教科書体 NP-R"/>
      <family val="1"/>
      <charset val="128"/>
    </font>
    <font>
      <sz val="6"/>
      <name val="ＭＳ Ｐゴシック"/>
      <family val="3"/>
      <charset val="128"/>
    </font>
    <font>
      <sz val="20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b/>
      <sz val="22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1"/>
      <color theme="1"/>
      <name val="Yu Gothic"/>
      <family val="2"/>
      <scheme val="minor"/>
    </font>
    <font>
      <sz val="14"/>
      <color theme="1"/>
      <name val="UD デジタル 教科書体 NP-R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sz val="24"/>
      <color theme="1"/>
      <name val="UD デジタル 教科書体 NP-R"/>
      <family val="1"/>
      <charset val="128"/>
    </font>
    <font>
      <sz val="14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14"/>
      <color theme="1"/>
      <name val="Calibri"/>
      <family val="1"/>
      <charset val="161"/>
    </font>
    <font>
      <sz val="14"/>
      <color theme="1"/>
      <name val="Calibri"/>
      <family val="1"/>
    </font>
    <font>
      <sz val="14"/>
      <color theme="1"/>
      <name val="Yu Gothic"/>
      <family val="1"/>
      <charset val="128"/>
    </font>
    <font>
      <sz val="14"/>
      <color theme="1"/>
      <name val="BIZ UDP明朝 Medium"/>
      <family val="1"/>
      <charset val="161"/>
    </font>
    <font>
      <sz val="14"/>
      <color theme="1"/>
      <name val="ＭＳ ゴシック"/>
      <family val="3"/>
      <charset val="128"/>
    </font>
    <font>
      <sz val="11"/>
      <color theme="1"/>
      <name val="Calibri"/>
      <family val="1"/>
      <charset val="161"/>
    </font>
    <font>
      <sz val="11"/>
      <color theme="1"/>
      <name val="Yu Gothic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BIZ UDP明朝 Medium"/>
      <family val="1"/>
    </font>
    <font>
      <b/>
      <sz val="18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1"/>
      <color theme="1"/>
      <name val="Calibri"/>
      <family val="1"/>
    </font>
    <font>
      <sz val="11"/>
      <color theme="1"/>
      <name val="BIZ UDP明朝 Medium"/>
      <family val="1"/>
      <charset val="161"/>
    </font>
    <font>
      <b/>
      <sz val="10"/>
      <color theme="1"/>
      <name val="BIZ UDP明朝 Medium"/>
      <family val="1"/>
      <charset val="128"/>
    </font>
    <font>
      <sz val="7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5" fillId="0" borderId="0" applyFont="0" applyFill="0" applyBorder="0" applyAlignment="0" applyProtection="0">
      <alignment vertical="center"/>
    </xf>
  </cellStyleXfs>
  <cellXfs count="64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56" fontId="1" fillId="0" borderId="8" xfId="0" applyNumberFormat="1" applyFont="1" applyBorder="1" applyAlignment="1">
      <alignment horizontal="center" vertical="center"/>
    </xf>
    <xf numFmtId="0" fontId="1" fillId="0" borderId="0" xfId="0" applyFont="1"/>
    <xf numFmtId="176" fontId="1" fillId="0" borderId="0" xfId="0" applyNumberFormat="1" applyFont="1" applyAlignment="1">
      <alignment vertical="center" wrapText="1"/>
    </xf>
    <xf numFmtId="176" fontId="6" fillId="0" borderId="0" xfId="0" applyNumberFormat="1" applyFont="1" applyAlignment="1">
      <alignment vertical="center" wrapText="1"/>
    </xf>
    <xf numFmtId="0" fontId="9" fillId="0" borderId="0" xfId="0" applyFont="1"/>
    <xf numFmtId="0" fontId="11" fillId="0" borderId="11" xfId="0" applyFont="1" applyBorder="1" applyAlignment="1">
      <alignment horizontal="right"/>
    </xf>
    <xf numFmtId="0" fontId="11" fillId="0" borderId="10" xfId="0" applyFont="1" applyBorder="1"/>
    <xf numFmtId="56" fontId="1" fillId="0" borderId="1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56" fontId="1" fillId="0" borderId="12" xfId="0" applyNumberFormat="1" applyFont="1" applyBorder="1" applyAlignment="1">
      <alignment horizontal="center" vertical="center"/>
    </xf>
    <xf numFmtId="56" fontId="14" fillId="0" borderId="13" xfId="0" applyNumberFormat="1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56" fontId="1" fillId="0" borderId="7" xfId="0" applyNumberFormat="1" applyFont="1" applyBorder="1" applyAlignment="1">
      <alignment horizontal="center" vertical="center"/>
    </xf>
    <xf numFmtId="56" fontId="14" fillId="3" borderId="1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56" fontId="1" fillId="2" borderId="1" xfId="0" applyNumberFormat="1" applyFont="1" applyFill="1" applyBorder="1" applyAlignment="1">
      <alignment horizontal="center" vertical="center"/>
    </xf>
    <xf numFmtId="56" fontId="1" fillId="2" borderId="13" xfId="0" applyNumberFormat="1" applyFont="1" applyFill="1" applyBorder="1" applyAlignment="1">
      <alignment horizontal="center" vertical="center"/>
    </xf>
    <xf numFmtId="56" fontId="13" fillId="2" borderId="1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56" fontId="10" fillId="0" borderId="1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56" fontId="10" fillId="0" borderId="13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56" fontId="10" fillId="5" borderId="1" xfId="0" applyNumberFormat="1" applyFont="1" applyFill="1" applyBorder="1" applyAlignment="1">
      <alignment horizontal="center" vertical="center"/>
    </xf>
    <xf numFmtId="56" fontId="10" fillId="6" borderId="1" xfId="0" applyNumberFormat="1" applyFont="1" applyFill="1" applyBorder="1" applyAlignment="1">
      <alignment horizontal="center" vertical="center"/>
    </xf>
    <xf numFmtId="56" fontId="1" fillId="6" borderId="1" xfId="0" applyNumberFormat="1" applyFont="1" applyFill="1" applyBorder="1" applyAlignment="1">
      <alignment horizontal="center" vertical="center"/>
    </xf>
    <xf numFmtId="56" fontId="10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56" fontId="17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shrinkToFit="1"/>
    </xf>
    <xf numFmtId="56" fontId="19" fillId="0" borderId="1" xfId="0" applyNumberFormat="1" applyFont="1" applyBorder="1" applyAlignment="1">
      <alignment horizontal="center" vertical="center"/>
    </xf>
    <xf numFmtId="6" fontId="18" fillId="0" borderId="1" xfId="0" applyNumberFormat="1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6" fontId="18" fillId="2" borderId="1" xfId="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/>
    </xf>
    <xf numFmtId="6" fontId="18" fillId="0" borderId="1" xfId="1" applyFont="1" applyBorder="1" applyAlignment="1">
      <alignment horizontal="right" vertical="center"/>
    </xf>
    <xf numFmtId="56" fontId="19" fillId="2" borderId="1" xfId="0" applyNumberFormat="1" applyFont="1" applyFill="1" applyBorder="1" applyAlignment="1">
      <alignment horizontal="center" vertical="center"/>
    </xf>
    <xf numFmtId="6" fontId="18" fillId="0" borderId="4" xfId="0" applyNumberFormat="1" applyFont="1" applyBorder="1" applyAlignment="1">
      <alignment horizontal="right" vertical="center"/>
    </xf>
    <xf numFmtId="56" fontId="19" fillId="0" borderId="8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6" fontId="18" fillId="0" borderId="8" xfId="0" applyNumberFormat="1" applyFont="1" applyBorder="1" applyAlignment="1">
      <alignment horizontal="right" vertical="center"/>
    </xf>
    <xf numFmtId="0" fontId="18" fillId="0" borderId="8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6" fontId="17" fillId="0" borderId="21" xfId="0" applyNumberFormat="1" applyFont="1" applyBorder="1" applyAlignment="1">
      <alignment horizontal="right" vertical="center"/>
    </xf>
    <xf numFmtId="0" fontId="18" fillId="0" borderId="21" xfId="0" applyFont="1" applyBorder="1" applyAlignment="1">
      <alignment horizontal="center" vertical="center" shrinkToFit="1"/>
    </xf>
    <xf numFmtId="0" fontId="18" fillId="5" borderId="1" xfId="0" applyFont="1" applyFill="1" applyBorder="1" applyAlignment="1">
      <alignment horizontal="center" vertical="center"/>
    </xf>
    <xf numFmtId="6" fontId="18" fillId="5" borderId="1" xfId="0" applyNumberFormat="1" applyFont="1" applyFill="1" applyBorder="1" applyAlignment="1">
      <alignment horizontal="right" vertical="center"/>
    </xf>
    <xf numFmtId="0" fontId="18" fillId="5" borderId="1" xfId="0" applyFont="1" applyFill="1" applyBorder="1" applyAlignment="1">
      <alignment horizontal="center" vertical="center" shrinkToFit="1"/>
    </xf>
    <xf numFmtId="56" fontId="19" fillId="5" borderId="1" xfId="0" applyNumberFormat="1" applyFont="1" applyFill="1" applyBorder="1" applyAlignment="1">
      <alignment horizontal="center" vertical="center"/>
    </xf>
    <xf numFmtId="6" fontId="18" fillId="5" borderId="13" xfId="0" applyNumberFormat="1" applyFont="1" applyFill="1" applyBorder="1" applyAlignment="1">
      <alignment horizontal="right" vertical="center"/>
    </xf>
    <xf numFmtId="56" fontId="19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shrinkToFit="1"/>
    </xf>
    <xf numFmtId="6" fontId="18" fillId="6" borderId="1" xfId="0" applyNumberFormat="1" applyFont="1" applyFill="1" applyBorder="1" applyAlignment="1">
      <alignment horizontal="right" vertical="center"/>
    </xf>
    <xf numFmtId="6" fontId="18" fillId="6" borderId="13" xfId="0" applyNumberFormat="1" applyFont="1" applyFill="1" applyBorder="1" applyAlignment="1">
      <alignment horizontal="right" vertical="center"/>
    </xf>
    <xf numFmtId="6" fontId="17" fillId="5" borderId="32" xfId="0" applyNumberFormat="1" applyFont="1" applyFill="1" applyBorder="1" applyAlignment="1">
      <alignment horizontal="right" vertical="center"/>
    </xf>
    <xf numFmtId="6" fontId="17" fillId="6" borderId="32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center" vertical="center" shrinkToFit="1"/>
    </xf>
    <xf numFmtId="0" fontId="18" fillId="0" borderId="0" xfId="0" applyFont="1" applyAlignment="1">
      <alignment horizontal="left" vertical="center" shrinkToFit="1"/>
    </xf>
    <xf numFmtId="5" fontId="18" fillId="0" borderId="4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 shrinkToFit="1"/>
    </xf>
    <xf numFmtId="0" fontId="18" fillId="2" borderId="1" xfId="0" applyFont="1" applyFill="1" applyBorder="1" applyAlignment="1">
      <alignment horizontal="left" vertical="center" shrinkToFit="1"/>
    </xf>
    <xf numFmtId="0" fontId="18" fillId="2" borderId="0" xfId="0" applyFont="1" applyFill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shrinkToFit="1"/>
    </xf>
    <xf numFmtId="0" fontId="18" fillId="7" borderId="1" xfId="0" applyFont="1" applyFill="1" applyBorder="1" applyAlignment="1">
      <alignment horizontal="left" vertical="center" shrinkToFit="1"/>
    </xf>
    <xf numFmtId="56" fontId="19" fillId="7" borderId="1" xfId="0" applyNumberFormat="1" applyFont="1" applyFill="1" applyBorder="1" applyAlignment="1">
      <alignment horizontal="center" vertical="center"/>
    </xf>
    <xf numFmtId="6" fontId="18" fillId="7" borderId="1" xfId="0" applyNumberFormat="1" applyFont="1" applyFill="1" applyBorder="1" applyAlignment="1">
      <alignment horizontal="right" vertical="center"/>
    </xf>
    <xf numFmtId="6" fontId="18" fillId="7" borderId="13" xfId="0" applyNumberFormat="1" applyFont="1" applyFill="1" applyBorder="1" applyAlignment="1">
      <alignment horizontal="right" vertical="center"/>
    </xf>
    <xf numFmtId="6" fontId="18" fillId="7" borderId="32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8" fillId="5" borderId="1" xfId="0" applyFont="1" applyFill="1" applyBorder="1" applyAlignment="1">
      <alignment horizontal="left" vertical="center" shrinkToFit="1"/>
    </xf>
    <xf numFmtId="6" fontId="18" fillId="5" borderId="32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6" fontId="18" fillId="2" borderId="13" xfId="0" applyNumberFormat="1" applyFont="1" applyFill="1" applyBorder="1" applyAlignment="1">
      <alignment horizontal="right" vertical="center"/>
    </xf>
    <xf numFmtId="6" fontId="17" fillId="0" borderId="42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top"/>
    </xf>
    <xf numFmtId="56" fontId="19" fillId="2" borderId="14" xfId="0" applyNumberFormat="1" applyFont="1" applyFill="1" applyBorder="1" applyAlignment="1">
      <alignment horizontal="center" vertical="center"/>
    </xf>
    <xf numFmtId="56" fontId="19" fillId="2" borderId="7" xfId="0" applyNumberFormat="1" applyFont="1" applyFill="1" applyBorder="1" applyAlignment="1">
      <alignment horizontal="center" vertical="center"/>
    </xf>
    <xf numFmtId="6" fontId="18" fillId="2" borderId="32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6" fontId="18" fillId="2" borderId="32" xfId="0" applyNumberFormat="1" applyFont="1" applyFill="1" applyBorder="1" applyAlignment="1">
      <alignment horizontal="center" vertical="center"/>
    </xf>
    <xf numFmtId="56" fontId="19" fillId="2" borderId="7" xfId="0" applyNumberFormat="1" applyFont="1" applyFill="1" applyBorder="1" applyAlignment="1">
      <alignment vertical="center"/>
    </xf>
    <xf numFmtId="56" fontId="19" fillId="2" borderId="1" xfId="0" applyNumberFormat="1" applyFont="1" applyFill="1" applyBorder="1" applyAlignment="1">
      <alignment vertical="center"/>
    </xf>
    <xf numFmtId="6" fontId="24" fillId="2" borderId="1" xfId="0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left" vertical="center" shrinkToFit="1"/>
    </xf>
    <xf numFmtId="6" fontId="24" fillId="2" borderId="32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2" borderId="1" xfId="0" applyFont="1" applyFill="1" applyBorder="1" applyAlignment="1">
      <alignment horizontal="center" vertical="center" shrinkToFit="1"/>
    </xf>
    <xf numFmtId="0" fontId="24" fillId="2" borderId="1" xfId="0" applyFont="1" applyFill="1" applyBorder="1" applyAlignment="1">
      <alignment horizontal="left" vertical="center" shrinkToFit="1"/>
    </xf>
    <xf numFmtId="0" fontId="28" fillId="0" borderId="0" xfId="0" applyFont="1" applyAlignment="1">
      <alignment horizontal="right"/>
    </xf>
    <xf numFmtId="0" fontId="18" fillId="0" borderId="32" xfId="0" applyFont="1" applyBorder="1" applyAlignment="1">
      <alignment horizontal="center" vertical="center"/>
    </xf>
    <xf numFmtId="6" fontId="17" fillId="3" borderId="42" xfId="0" applyNumberFormat="1" applyFont="1" applyFill="1" applyBorder="1" applyAlignment="1">
      <alignment horizontal="right" vertical="center"/>
    </xf>
    <xf numFmtId="0" fontId="18" fillId="5" borderId="4" xfId="0" applyFont="1" applyFill="1" applyBorder="1" applyAlignment="1">
      <alignment horizontal="center" vertical="center"/>
    </xf>
    <xf numFmtId="56" fontId="19" fillId="5" borderId="13" xfId="0" applyNumberFormat="1" applyFont="1" applyFill="1" applyBorder="1" applyAlignment="1">
      <alignment horizontal="center" vertical="center"/>
    </xf>
    <xf numFmtId="56" fontId="19" fillId="5" borderId="7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5" fontId="18" fillId="5" borderId="4" xfId="0" applyNumberFormat="1" applyFont="1" applyFill="1" applyBorder="1" applyAlignment="1">
      <alignment horizontal="right" vertical="center"/>
    </xf>
    <xf numFmtId="56" fontId="18" fillId="2" borderId="7" xfId="0" applyNumberFormat="1" applyFont="1" applyFill="1" applyBorder="1" applyAlignment="1">
      <alignment horizontal="center" vertical="center"/>
    </xf>
    <xf numFmtId="5" fontId="18" fillId="2" borderId="4" xfId="0" applyNumberFormat="1" applyFont="1" applyFill="1" applyBorder="1" applyAlignment="1">
      <alignment horizontal="right" vertical="center"/>
    </xf>
    <xf numFmtId="5" fontId="18" fillId="5" borderId="23" xfId="0" applyNumberFormat="1" applyFont="1" applyFill="1" applyBorder="1" applyAlignment="1">
      <alignment horizontal="right" vertical="center"/>
    </xf>
    <xf numFmtId="0" fontId="18" fillId="5" borderId="0" xfId="0" applyFont="1" applyFill="1" applyAlignment="1">
      <alignment horizontal="center" vertical="center"/>
    </xf>
    <xf numFmtId="56" fontId="18" fillId="5" borderId="7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56" fontId="19" fillId="5" borderId="14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5" fontId="18" fillId="2" borderId="23" xfId="0" applyNumberFormat="1" applyFont="1" applyFill="1" applyBorder="1" applyAlignment="1">
      <alignment horizontal="right" vertical="center"/>
    </xf>
    <xf numFmtId="5" fontId="18" fillId="5" borderId="32" xfId="0" applyNumberFormat="1" applyFont="1" applyFill="1" applyBorder="1" applyAlignment="1">
      <alignment horizontal="right" vertical="center"/>
    </xf>
    <xf numFmtId="56" fontId="19" fillId="5" borderId="13" xfId="0" applyNumberFormat="1" applyFont="1" applyFill="1" applyBorder="1" applyAlignment="1">
      <alignment vertical="center"/>
    </xf>
    <xf numFmtId="5" fontId="18" fillId="0" borderId="32" xfId="0" applyNumberFormat="1" applyFont="1" applyBorder="1" applyAlignment="1">
      <alignment horizontal="center" vertical="center"/>
    </xf>
    <xf numFmtId="56" fontId="18" fillId="2" borderId="1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vertical="center"/>
    </xf>
    <xf numFmtId="0" fontId="18" fillId="8" borderId="1" xfId="0" applyFont="1" applyFill="1" applyBorder="1" applyAlignment="1">
      <alignment horizontal="left" vertical="center" shrinkToFit="1"/>
    </xf>
    <xf numFmtId="0" fontId="18" fillId="7" borderId="4" xfId="0" applyFont="1" applyFill="1" applyBorder="1" applyAlignment="1">
      <alignment horizontal="center" vertical="center"/>
    </xf>
    <xf numFmtId="56" fontId="19" fillId="0" borderId="1" xfId="0" applyNumberFormat="1" applyFont="1" applyBorder="1" applyAlignment="1">
      <alignment vertical="center"/>
    </xf>
    <xf numFmtId="0" fontId="18" fillId="9" borderId="4" xfId="0" applyFont="1" applyFill="1" applyBorder="1" applyAlignment="1">
      <alignment horizontal="center" vertical="center"/>
    </xf>
    <xf numFmtId="5" fontId="18" fillId="9" borderId="4" xfId="0" applyNumberFormat="1" applyFont="1" applyFill="1" applyBorder="1" applyAlignment="1">
      <alignment horizontal="right" vertical="center"/>
    </xf>
    <xf numFmtId="0" fontId="18" fillId="9" borderId="1" xfId="0" applyFont="1" applyFill="1" applyBorder="1" applyAlignment="1">
      <alignment horizontal="center" vertical="center" shrinkToFit="1"/>
    </xf>
    <xf numFmtId="0" fontId="18" fillId="9" borderId="1" xfId="0" applyFont="1" applyFill="1" applyBorder="1" applyAlignment="1">
      <alignment horizontal="left" vertical="center" shrinkToFit="1"/>
    </xf>
    <xf numFmtId="56" fontId="19" fillId="5" borderId="22" xfId="0" applyNumberFormat="1" applyFont="1" applyFill="1" applyBorder="1" applyAlignment="1">
      <alignment vertical="center"/>
    </xf>
    <xf numFmtId="5" fontId="18" fillId="0" borderId="0" xfId="0" applyNumberFormat="1" applyFont="1" applyAlignment="1">
      <alignment horizontal="right" vertical="center"/>
    </xf>
    <xf numFmtId="0" fontId="18" fillId="9" borderId="1" xfId="0" applyFont="1" applyFill="1" applyBorder="1" applyAlignment="1">
      <alignment horizontal="center" vertical="center"/>
    </xf>
    <xf numFmtId="56" fontId="19" fillId="9" borderId="13" xfId="0" applyNumberFormat="1" applyFont="1" applyFill="1" applyBorder="1" applyAlignment="1">
      <alignment vertical="center"/>
    </xf>
    <xf numFmtId="56" fontId="19" fillId="9" borderId="14" xfId="0" applyNumberFormat="1" applyFont="1" applyFill="1" applyBorder="1" applyAlignment="1">
      <alignment vertical="center"/>
    </xf>
    <xf numFmtId="5" fontId="18" fillId="9" borderId="32" xfId="0" applyNumberFormat="1" applyFont="1" applyFill="1" applyBorder="1" applyAlignment="1">
      <alignment horizontal="right" vertical="center"/>
    </xf>
    <xf numFmtId="56" fontId="19" fillId="9" borderId="7" xfId="0" applyNumberFormat="1" applyFont="1" applyFill="1" applyBorder="1" applyAlignment="1">
      <alignment vertical="center"/>
    </xf>
    <xf numFmtId="56" fontId="19" fillId="9" borderId="1" xfId="0" applyNumberFormat="1" applyFont="1" applyFill="1" applyBorder="1" applyAlignment="1">
      <alignment vertical="center"/>
    </xf>
    <xf numFmtId="5" fontId="18" fillId="7" borderId="4" xfId="0" applyNumberFormat="1" applyFont="1" applyFill="1" applyBorder="1" applyAlignment="1">
      <alignment horizontal="right" vertical="center"/>
    </xf>
    <xf numFmtId="56" fontId="19" fillId="7" borderId="14" xfId="0" applyNumberFormat="1" applyFont="1" applyFill="1" applyBorder="1" applyAlignment="1">
      <alignment vertical="center"/>
    </xf>
    <xf numFmtId="56" fontId="19" fillId="7" borderId="7" xfId="0" applyNumberFormat="1" applyFont="1" applyFill="1" applyBorder="1" applyAlignment="1">
      <alignment vertical="center"/>
    </xf>
    <xf numFmtId="5" fontId="18" fillId="7" borderId="32" xfId="0" applyNumberFormat="1" applyFont="1" applyFill="1" applyBorder="1" applyAlignment="1">
      <alignment horizontal="right" vertical="center"/>
    </xf>
    <xf numFmtId="0" fontId="18" fillId="7" borderId="22" xfId="0" applyFont="1" applyFill="1" applyBorder="1" applyAlignment="1">
      <alignment vertical="center"/>
    </xf>
    <xf numFmtId="0" fontId="18" fillId="7" borderId="5" xfId="0" applyFont="1" applyFill="1" applyBorder="1" applyAlignment="1">
      <alignment vertical="center"/>
    </xf>
    <xf numFmtId="56" fontId="19" fillId="5" borderId="5" xfId="0" applyNumberFormat="1" applyFont="1" applyFill="1" applyBorder="1" applyAlignment="1">
      <alignment vertical="center"/>
    </xf>
    <xf numFmtId="0" fontId="30" fillId="2" borderId="1" xfId="0" applyFont="1" applyFill="1" applyBorder="1" applyAlignment="1">
      <alignment horizontal="left" vertical="center" shrinkToFit="1"/>
    </xf>
    <xf numFmtId="0" fontId="33" fillId="2" borderId="1" xfId="0" applyFont="1" applyFill="1" applyBorder="1" applyAlignment="1">
      <alignment horizontal="left" vertical="center" shrinkToFit="1"/>
    </xf>
    <xf numFmtId="0" fontId="35" fillId="2" borderId="1" xfId="0" applyFont="1" applyFill="1" applyBorder="1" applyAlignment="1">
      <alignment horizontal="left" vertical="center" shrinkToFit="1"/>
    </xf>
    <xf numFmtId="6" fontId="19" fillId="2" borderId="1" xfId="0" applyNumberFormat="1" applyFont="1" applyFill="1" applyBorder="1" applyAlignment="1">
      <alignment horizontal="right" vertical="center"/>
    </xf>
    <xf numFmtId="0" fontId="37" fillId="2" borderId="1" xfId="0" applyFont="1" applyFill="1" applyBorder="1" applyAlignment="1">
      <alignment horizontal="left" vertical="center" shrinkToFit="1"/>
    </xf>
    <xf numFmtId="6" fontId="18" fillId="0" borderId="0" xfId="0" applyNumberFormat="1" applyFont="1" applyAlignment="1">
      <alignment horizontal="center" vertical="center"/>
    </xf>
    <xf numFmtId="6" fontId="19" fillId="2" borderId="32" xfId="0" applyNumberFormat="1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 vertical="center" shrinkToFit="1"/>
    </xf>
    <xf numFmtId="0" fontId="27" fillId="2" borderId="0" xfId="0" applyFont="1" applyFill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56" fontId="19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 shrinkToFit="1"/>
    </xf>
    <xf numFmtId="6" fontId="18" fillId="2" borderId="40" xfId="0" applyNumberFormat="1" applyFont="1" applyFill="1" applyBorder="1" applyAlignment="1">
      <alignment horizontal="right" vertical="center"/>
    </xf>
    <xf numFmtId="56" fontId="19" fillId="0" borderId="14" xfId="0" applyNumberFormat="1" applyFont="1" applyBorder="1" applyAlignment="1">
      <alignment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shrinkToFit="1"/>
    </xf>
    <xf numFmtId="5" fontId="18" fillId="4" borderId="4" xfId="0" applyNumberFormat="1" applyFont="1" applyFill="1" applyBorder="1" applyAlignment="1">
      <alignment horizontal="right" vertical="center"/>
    </xf>
    <xf numFmtId="0" fontId="18" fillId="4" borderId="1" xfId="0" applyFont="1" applyFill="1" applyBorder="1" applyAlignment="1">
      <alignment horizontal="left" vertical="center" shrinkToFit="1"/>
    </xf>
    <xf numFmtId="5" fontId="18" fillId="4" borderId="23" xfId="0" applyNumberFormat="1" applyFont="1" applyFill="1" applyBorder="1" applyAlignment="1">
      <alignment horizontal="right" vertical="center"/>
    </xf>
    <xf numFmtId="0" fontId="18" fillId="4" borderId="3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shrinkToFit="1"/>
    </xf>
    <xf numFmtId="0" fontId="18" fillId="2" borderId="6" xfId="0" applyFont="1" applyFill="1" applyBorder="1" applyAlignment="1">
      <alignment horizontal="left" vertical="center" shrinkToFit="1"/>
    </xf>
    <xf numFmtId="56" fontId="19" fillId="0" borderId="7" xfId="0" applyNumberFormat="1" applyFont="1" applyBorder="1" applyAlignment="1">
      <alignment vertical="center"/>
    </xf>
    <xf numFmtId="56" fontId="19" fillId="0" borderId="13" xfId="0" applyNumberFormat="1" applyFont="1" applyBorder="1" applyAlignment="1">
      <alignment horizontal="center" vertical="center"/>
    </xf>
    <xf numFmtId="56" fontId="18" fillId="2" borderId="7" xfId="0" applyNumberFormat="1" applyFont="1" applyFill="1" applyBorder="1" applyAlignment="1">
      <alignment vertical="center"/>
    </xf>
    <xf numFmtId="56" fontId="18" fillId="2" borderId="1" xfId="0" applyNumberFormat="1" applyFont="1" applyFill="1" applyBorder="1" applyAlignment="1">
      <alignment vertical="center"/>
    </xf>
    <xf numFmtId="56" fontId="19" fillId="0" borderId="13" xfId="0" applyNumberFormat="1" applyFont="1" applyBorder="1" applyAlignment="1">
      <alignment vertical="center"/>
    </xf>
    <xf numFmtId="5" fontId="18" fillId="0" borderId="0" xfId="0" applyNumberFormat="1" applyFont="1" applyAlignment="1">
      <alignment horizontal="center" vertical="center"/>
    </xf>
    <xf numFmtId="56" fontId="19" fillId="0" borderId="7" xfId="0" applyNumberFormat="1" applyFont="1" applyBorder="1" applyAlignment="1">
      <alignment horizontal="center" vertical="center"/>
    </xf>
    <xf numFmtId="56" fontId="19" fillId="2" borderId="13" xfId="0" applyNumberFormat="1" applyFont="1" applyFill="1" applyBorder="1" applyAlignment="1">
      <alignment vertical="center"/>
    </xf>
    <xf numFmtId="0" fontId="42" fillId="2" borderId="1" xfId="0" applyFont="1" applyFill="1" applyBorder="1" applyAlignment="1">
      <alignment horizontal="left" vertical="center" shrinkToFit="1"/>
    </xf>
    <xf numFmtId="56" fontId="19" fillId="0" borderId="14" xfId="0" applyNumberFormat="1" applyFont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56" fontId="19" fillId="7" borderId="7" xfId="0" applyNumberFormat="1" applyFont="1" applyFill="1" applyBorder="1" applyAlignment="1">
      <alignment horizontal="center" vertical="center"/>
    </xf>
    <xf numFmtId="56" fontId="19" fillId="4" borderId="1" xfId="0" applyNumberFormat="1" applyFont="1" applyFill="1" applyBorder="1" applyAlignment="1">
      <alignment horizontal="center" vertical="center"/>
    </xf>
    <xf numFmtId="6" fontId="17" fillId="4" borderId="42" xfId="0" applyNumberFormat="1" applyFont="1" applyFill="1" applyBorder="1" applyAlignment="1">
      <alignment horizontal="right" vertical="center"/>
    </xf>
    <xf numFmtId="0" fontId="18" fillId="8" borderId="1" xfId="0" applyFont="1" applyFill="1" applyBorder="1" applyAlignment="1">
      <alignment horizontal="center" vertical="center" shrinkToFit="1"/>
    </xf>
    <xf numFmtId="56" fontId="18" fillId="8" borderId="1" xfId="0" applyNumberFormat="1" applyFont="1" applyFill="1" applyBorder="1" applyAlignment="1">
      <alignment horizontal="center" vertical="center"/>
    </xf>
    <xf numFmtId="5" fontId="18" fillId="8" borderId="4" xfId="0" applyNumberFormat="1" applyFont="1" applyFill="1" applyBorder="1" applyAlignment="1">
      <alignment horizontal="right" vertical="center"/>
    </xf>
    <xf numFmtId="56" fontId="19" fillId="8" borderId="1" xfId="0" applyNumberFormat="1" applyFont="1" applyFill="1" applyBorder="1" applyAlignment="1">
      <alignment horizontal="center" vertical="center"/>
    </xf>
    <xf numFmtId="56" fontId="19" fillId="7" borderId="1" xfId="0" applyNumberFormat="1" applyFont="1" applyFill="1" applyBorder="1" applyAlignment="1">
      <alignment vertical="center"/>
    </xf>
    <xf numFmtId="56" fontId="18" fillId="7" borderId="1" xfId="0" applyNumberFormat="1" applyFont="1" applyFill="1" applyBorder="1" applyAlignment="1">
      <alignment horizontal="center" vertical="center"/>
    </xf>
    <xf numFmtId="6" fontId="17" fillId="7" borderId="42" xfId="0" applyNumberFormat="1" applyFont="1" applyFill="1" applyBorder="1" applyAlignment="1">
      <alignment horizontal="right" vertical="center"/>
    </xf>
    <xf numFmtId="56" fontId="18" fillId="7" borderId="1" xfId="0" applyNumberFormat="1" applyFont="1" applyFill="1" applyBorder="1" applyAlignment="1">
      <alignment vertical="center"/>
    </xf>
    <xf numFmtId="0" fontId="40" fillId="2" borderId="1" xfId="0" applyFont="1" applyFill="1" applyBorder="1" applyAlignment="1">
      <alignment horizontal="left" vertical="center" shrinkToFit="1"/>
    </xf>
    <xf numFmtId="0" fontId="18" fillId="2" borderId="2" xfId="0" applyFont="1" applyFill="1" applyBorder="1" applyAlignment="1">
      <alignment horizontal="left" vertical="center" shrinkToFit="1"/>
    </xf>
    <xf numFmtId="5" fontId="18" fillId="0" borderId="30" xfId="0" applyNumberFormat="1" applyFont="1" applyBorder="1" applyAlignment="1">
      <alignment vertical="center"/>
    </xf>
    <xf numFmtId="56" fontId="19" fillId="4" borderId="0" xfId="0" applyNumberFormat="1" applyFont="1" applyFill="1" applyAlignment="1">
      <alignment horizontal="center" vertical="center"/>
    </xf>
    <xf numFmtId="5" fontId="18" fillId="3" borderId="4" xfId="0" applyNumberFormat="1" applyFont="1" applyFill="1" applyBorder="1" applyAlignment="1">
      <alignment horizontal="right" vertical="center"/>
    </xf>
    <xf numFmtId="0" fontId="20" fillId="0" borderId="43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5" fontId="20" fillId="0" borderId="3" xfId="0" applyNumberFormat="1" applyFont="1" applyBorder="1" applyAlignment="1">
      <alignment vertical="center"/>
    </xf>
    <xf numFmtId="0" fontId="20" fillId="0" borderId="3" xfId="0" applyFont="1" applyBorder="1" applyAlignment="1">
      <alignment horizontal="right" vertical="center"/>
    </xf>
    <xf numFmtId="6" fontId="20" fillId="0" borderId="3" xfId="0" applyNumberFormat="1" applyFont="1" applyBorder="1" applyAlignment="1">
      <alignment horizontal="left" vertical="center"/>
    </xf>
    <xf numFmtId="5" fontId="18" fillId="0" borderId="32" xfId="0" applyNumberFormat="1" applyFont="1" applyBorder="1" applyAlignment="1">
      <alignment horizontal="right" vertical="center"/>
    </xf>
    <xf numFmtId="6" fontId="43" fillId="0" borderId="32" xfId="1" applyFont="1" applyBorder="1" applyAlignment="1">
      <alignment vertical="center"/>
    </xf>
    <xf numFmtId="6" fontId="17" fillId="0" borderId="51" xfId="0" applyNumberFormat="1" applyFont="1" applyBorder="1" applyAlignment="1">
      <alignment horizontal="right" vertical="center"/>
    </xf>
    <xf numFmtId="56" fontId="18" fillId="2" borderId="13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vertical="center"/>
    </xf>
    <xf numFmtId="0" fontId="18" fillId="2" borderId="5" xfId="0" applyFont="1" applyFill="1" applyBorder="1" applyAlignment="1">
      <alignment vertical="center"/>
    </xf>
    <xf numFmtId="5" fontId="18" fillId="11" borderId="4" xfId="0" applyNumberFormat="1" applyFont="1" applyFill="1" applyBorder="1" applyAlignment="1">
      <alignment horizontal="right" vertical="center"/>
    </xf>
    <xf numFmtId="0" fontId="18" fillId="11" borderId="1" xfId="0" applyFont="1" applyFill="1" applyBorder="1" applyAlignment="1">
      <alignment horizontal="center" vertical="center" shrinkToFit="1"/>
    </xf>
    <xf numFmtId="0" fontId="18" fillId="11" borderId="1" xfId="0" applyFont="1" applyFill="1" applyBorder="1" applyAlignment="1">
      <alignment horizontal="left" vertical="center" shrinkToFit="1"/>
    </xf>
    <xf numFmtId="6" fontId="18" fillId="12" borderId="1" xfId="0" applyNumberFormat="1" applyFont="1" applyFill="1" applyBorder="1" applyAlignment="1">
      <alignment horizontal="right" vertical="center"/>
    </xf>
    <xf numFmtId="0" fontId="18" fillId="0" borderId="6" xfId="0" applyFont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6" fontId="18" fillId="9" borderId="1" xfId="0" applyNumberFormat="1" applyFont="1" applyFill="1" applyBorder="1" applyAlignment="1">
      <alignment horizontal="right" vertical="center"/>
    </xf>
    <xf numFmtId="5" fontId="18" fillId="0" borderId="1" xfId="0" applyNumberFormat="1" applyFont="1" applyBorder="1" applyAlignment="1">
      <alignment horizontal="center" vertical="center"/>
    </xf>
    <xf numFmtId="56" fontId="44" fillId="2" borderId="1" xfId="0" applyNumberFormat="1" applyFont="1" applyFill="1" applyBorder="1" applyAlignment="1">
      <alignment vertical="center"/>
    </xf>
    <xf numFmtId="56" fontId="19" fillId="2" borderId="4" xfId="0" applyNumberFormat="1" applyFont="1" applyFill="1" applyBorder="1" applyAlignment="1">
      <alignment vertical="center"/>
    </xf>
    <xf numFmtId="56" fontId="19" fillId="2" borderId="5" xfId="0" applyNumberFormat="1" applyFont="1" applyFill="1" applyBorder="1" applyAlignment="1">
      <alignment vertical="center"/>
    </xf>
    <xf numFmtId="6" fontId="40" fillId="2" borderId="1" xfId="0" applyNumberFormat="1" applyFont="1" applyFill="1" applyBorder="1" applyAlignment="1">
      <alignment horizontal="right" vertical="center"/>
    </xf>
    <xf numFmtId="56" fontId="18" fillId="2" borderId="14" xfId="0" applyNumberFormat="1" applyFont="1" applyFill="1" applyBorder="1" applyAlignment="1">
      <alignment horizontal="center" vertical="center"/>
    </xf>
    <xf numFmtId="0" fontId="18" fillId="13" borderId="1" xfId="0" applyFont="1" applyFill="1" applyBorder="1" applyAlignment="1">
      <alignment horizontal="center" vertical="center" shrinkToFit="1"/>
    </xf>
    <xf numFmtId="56" fontId="18" fillId="0" borderId="1" xfId="0" applyNumberFormat="1" applyFont="1" applyBorder="1" applyAlignment="1">
      <alignment horizontal="center" vertical="center"/>
    </xf>
    <xf numFmtId="5" fontId="18" fillId="6" borderId="4" xfId="0" applyNumberFormat="1" applyFont="1" applyFill="1" applyBorder="1" applyAlignment="1">
      <alignment horizontal="right" vertical="center"/>
    </xf>
    <xf numFmtId="5" fontId="45" fillId="0" borderId="0" xfId="0" applyNumberFormat="1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5" fontId="24" fillId="2" borderId="1" xfId="0" applyNumberFormat="1" applyFont="1" applyFill="1" applyBorder="1" applyAlignment="1">
      <alignment horizontal="right" vertical="center"/>
    </xf>
    <xf numFmtId="6" fontId="24" fillId="12" borderId="1" xfId="0" applyNumberFormat="1" applyFont="1" applyFill="1" applyBorder="1" applyAlignment="1">
      <alignment horizontal="right" vertical="center"/>
    </xf>
    <xf numFmtId="6" fontId="19" fillId="12" borderId="1" xfId="0" applyNumberFormat="1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center" vertical="center"/>
    </xf>
    <xf numFmtId="56" fontId="19" fillId="2" borderId="4" xfId="0" applyNumberFormat="1" applyFont="1" applyFill="1" applyBorder="1" applyAlignment="1">
      <alignment horizontal="center" vertical="center"/>
    </xf>
    <xf numFmtId="56" fontId="19" fillId="2" borderId="5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56" fontId="19" fillId="0" borderId="13" xfId="0" applyNumberFormat="1" applyFont="1" applyBorder="1" applyAlignment="1">
      <alignment horizontal="center" vertical="center"/>
    </xf>
    <xf numFmtId="56" fontId="19" fillId="0" borderId="14" xfId="0" applyNumberFormat="1" applyFont="1" applyBorder="1" applyAlignment="1">
      <alignment horizontal="center" vertical="center"/>
    </xf>
    <xf numFmtId="56" fontId="19" fillId="0" borderId="7" xfId="0" applyNumberFormat="1" applyFont="1" applyBorder="1" applyAlignment="1">
      <alignment horizontal="center" vertical="center"/>
    </xf>
    <xf numFmtId="56" fontId="18" fillId="2" borderId="13" xfId="0" applyNumberFormat="1" applyFont="1" applyFill="1" applyBorder="1" applyAlignment="1">
      <alignment horizontal="center" vertical="center"/>
    </xf>
    <xf numFmtId="56" fontId="18" fillId="2" borderId="14" xfId="0" applyNumberFormat="1" applyFont="1" applyFill="1" applyBorder="1" applyAlignment="1">
      <alignment horizontal="center" vertical="center"/>
    </xf>
    <xf numFmtId="56" fontId="18" fillId="2" borderId="7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56" fontId="19" fillId="2" borderId="13" xfId="0" applyNumberFormat="1" applyFont="1" applyFill="1" applyBorder="1" applyAlignment="1">
      <alignment horizontal="center" vertical="center"/>
    </xf>
    <xf numFmtId="56" fontId="19" fillId="2" borderId="14" xfId="0" applyNumberFormat="1" applyFont="1" applyFill="1" applyBorder="1" applyAlignment="1">
      <alignment horizontal="center" vertical="center"/>
    </xf>
    <xf numFmtId="56" fontId="19" fillId="2" borderId="7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20" fillId="0" borderId="43" xfId="0" applyFont="1" applyBorder="1" applyAlignment="1">
      <alignment horizontal="right" vertical="center"/>
    </xf>
    <xf numFmtId="0" fontId="20" fillId="0" borderId="3" xfId="0" applyFont="1" applyBorder="1" applyAlignment="1">
      <alignment horizontal="right" vertical="center"/>
    </xf>
    <xf numFmtId="0" fontId="40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20" fillId="0" borderId="2" xfId="0" applyFont="1" applyBorder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56" fontId="27" fillId="2" borderId="2" xfId="0" applyNumberFormat="1" applyFont="1" applyFill="1" applyBorder="1" applyAlignment="1">
      <alignment horizontal="center"/>
    </xf>
    <xf numFmtId="0" fontId="28" fillId="2" borderId="2" xfId="0" applyFont="1" applyFill="1" applyBorder="1" applyAlignment="1">
      <alignment horizontal="center"/>
    </xf>
    <xf numFmtId="0" fontId="20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6" fontId="22" fillId="0" borderId="48" xfId="0" applyNumberFormat="1" applyFont="1" applyBorder="1" applyAlignment="1">
      <alignment horizontal="center" vertical="center"/>
    </xf>
    <xf numFmtId="6" fontId="22" fillId="0" borderId="34" xfId="0" applyNumberFormat="1" applyFont="1" applyBorder="1" applyAlignment="1">
      <alignment horizontal="center" vertical="center"/>
    </xf>
    <xf numFmtId="6" fontId="22" fillId="0" borderId="47" xfId="0" applyNumberFormat="1" applyFont="1" applyBorder="1" applyAlignment="1">
      <alignment horizontal="center" vertical="center"/>
    </xf>
    <xf numFmtId="6" fontId="22" fillId="0" borderId="35" xfId="0" applyNumberFormat="1" applyFont="1" applyBorder="1" applyAlignment="1">
      <alignment horizontal="center" vertical="center"/>
    </xf>
    <xf numFmtId="6" fontId="22" fillId="0" borderId="49" xfId="0" applyNumberFormat="1" applyFont="1" applyBorder="1" applyAlignment="1">
      <alignment horizontal="center" vertical="center"/>
    </xf>
    <xf numFmtId="6" fontId="22" fillId="0" borderId="37" xfId="0" applyNumberFormat="1" applyFont="1" applyBorder="1" applyAlignment="1">
      <alignment horizontal="center" vertical="center"/>
    </xf>
    <xf numFmtId="6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56" fontId="39" fillId="0" borderId="2" xfId="0" applyNumberFormat="1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56" fontId="19" fillId="2" borderId="23" xfId="0" applyNumberFormat="1" applyFont="1" applyFill="1" applyBorder="1" applyAlignment="1">
      <alignment horizontal="center" vertical="center"/>
    </xf>
    <xf numFmtId="56" fontId="19" fillId="2" borderId="24" xfId="0" applyNumberFormat="1" applyFont="1" applyFill="1" applyBorder="1" applyAlignment="1">
      <alignment horizontal="center" vertical="center"/>
    </xf>
    <xf numFmtId="56" fontId="19" fillId="2" borderId="21" xfId="0" applyNumberFormat="1" applyFont="1" applyFill="1" applyBorder="1" applyAlignment="1">
      <alignment horizontal="center" vertical="center"/>
    </xf>
    <xf numFmtId="56" fontId="19" fillId="2" borderId="22" xfId="0" applyNumberFormat="1" applyFont="1" applyFill="1" applyBorder="1" applyAlignment="1">
      <alignment horizontal="center" vertical="center"/>
    </xf>
    <xf numFmtId="56" fontId="19" fillId="2" borderId="9" xfId="0" applyNumberFormat="1" applyFont="1" applyFill="1" applyBorder="1" applyAlignment="1">
      <alignment horizontal="center" vertical="center"/>
    </xf>
    <xf numFmtId="56" fontId="19" fillId="2" borderId="25" xfId="0" applyNumberFormat="1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56" fontId="19" fillId="2" borderId="1" xfId="0" applyNumberFormat="1" applyFont="1" applyFill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2" borderId="4" xfId="0" applyFont="1" applyFill="1" applyBorder="1" applyAlignment="1">
      <alignment horizontal="left" vertical="center" shrinkToFit="1"/>
    </xf>
    <xf numFmtId="0" fontId="18" fillId="2" borderId="5" xfId="0" applyFont="1" applyFill="1" applyBorder="1" applyAlignment="1">
      <alignment horizontal="left" vertical="center" shrinkToFit="1"/>
    </xf>
    <xf numFmtId="0" fontId="18" fillId="2" borderId="3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center"/>
    </xf>
    <xf numFmtId="0" fontId="18" fillId="2" borderId="54" xfId="0" applyFont="1" applyFill="1" applyBorder="1" applyAlignment="1">
      <alignment horizontal="center" vertical="center"/>
    </xf>
    <xf numFmtId="5" fontId="18" fillId="4" borderId="0" xfId="0" applyNumberFormat="1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56" fontId="18" fillId="2" borderId="1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5" fontId="18" fillId="2" borderId="4" xfId="0" applyNumberFormat="1" applyFont="1" applyFill="1" applyBorder="1" applyAlignment="1">
      <alignment horizontal="center" vertical="center"/>
    </xf>
    <xf numFmtId="6" fontId="18" fillId="2" borderId="4" xfId="0" applyNumberFormat="1" applyFont="1" applyFill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20" fillId="10" borderId="29" xfId="0" applyFont="1" applyFill="1" applyBorder="1" applyAlignment="1">
      <alignment horizontal="center" vertical="center"/>
    </xf>
    <xf numFmtId="0" fontId="20" fillId="10" borderId="30" xfId="0" applyFont="1" applyFill="1" applyBorder="1" applyAlignment="1">
      <alignment horizontal="center" vertical="center"/>
    </xf>
    <xf numFmtId="56" fontId="19" fillId="11" borderId="4" xfId="0" applyNumberFormat="1" applyFont="1" applyFill="1" applyBorder="1" applyAlignment="1">
      <alignment horizontal="center" vertical="center"/>
    </xf>
    <xf numFmtId="56" fontId="19" fillId="11" borderId="5" xfId="0" applyNumberFormat="1" applyFont="1" applyFill="1" applyBorder="1" applyAlignment="1">
      <alignment horizontal="center" vertical="center"/>
    </xf>
    <xf numFmtId="0" fontId="18" fillId="11" borderId="4" xfId="0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0" fontId="17" fillId="7" borderId="29" xfId="0" applyFont="1" applyFill="1" applyBorder="1" applyAlignment="1">
      <alignment horizontal="center" vertical="center"/>
    </xf>
    <xf numFmtId="0" fontId="17" fillId="7" borderId="41" xfId="0" applyFont="1" applyFill="1" applyBorder="1" applyAlignment="1">
      <alignment horizontal="center" vertical="center"/>
    </xf>
    <xf numFmtId="56" fontId="19" fillId="7" borderId="14" xfId="0" applyNumberFormat="1" applyFont="1" applyFill="1" applyBorder="1" applyAlignment="1">
      <alignment horizontal="center" vertical="center"/>
    </xf>
    <xf numFmtId="56" fontId="19" fillId="7" borderId="7" xfId="0" applyNumberFormat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56" fontId="18" fillId="7" borderId="13" xfId="0" applyNumberFormat="1" applyFont="1" applyFill="1" applyBorder="1" applyAlignment="1">
      <alignment horizontal="center" vertical="center"/>
    </xf>
    <xf numFmtId="56" fontId="18" fillId="7" borderId="7" xfId="0" applyNumberFormat="1" applyFont="1" applyFill="1" applyBorder="1" applyAlignment="1">
      <alignment horizontal="center" vertical="center"/>
    </xf>
    <xf numFmtId="56" fontId="18" fillId="8" borderId="13" xfId="0" applyNumberFormat="1" applyFont="1" applyFill="1" applyBorder="1" applyAlignment="1">
      <alignment horizontal="center" vertical="center"/>
    </xf>
    <xf numFmtId="56" fontId="18" fillId="8" borderId="7" xfId="0" applyNumberFormat="1" applyFont="1" applyFill="1" applyBorder="1" applyAlignment="1">
      <alignment horizontal="center" vertical="center"/>
    </xf>
    <xf numFmtId="56" fontId="19" fillId="8" borderId="13" xfId="0" applyNumberFormat="1" applyFont="1" applyFill="1" applyBorder="1" applyAlignment="1">
      <alignment horizontal="center" vertical="center"/>
    </xf>
    <xf numFmtId="56" fontId="19" fillId="8" borderId="14" xfId="0" applyNumberFormat="1" applyFont="1" applyFill="1" applyBorder="1" applyAlignment="1">
      <alignment horizontal="center" vertical="center"/>
    </xf>
    <xf numFmtId="56" fontId="19" fillId="8" borderId="7" xfId="0" applyNumberFormat="1" applyFont="1" applyFill="1" applyBorder="1" applyAlignment="1">
      <alignment horizontal="center" vertical="center"/>
    </xf>
    <xf numFmtId="56" fontId="19" fillId="4" borderId="13" xfId="0" applyNumberFormat="1" applyFont="1" applyFill="1" applyBorder="1" applyAlignment="1">
      <alignment horizontal="center" vertical="center"/>
    </xf>
    <xf numFmtId="56" fontId="19" fillId="4" borderId="14" xfId="0" applyNumberFormat="1" applyFont="1" applyFill="1" applyBorder="1" applyAlignment="1">
      <alignment horizontal="center" vertical="center"/>
    </xf>
    <xf numFmtId="56" fontId="19" fillId="4" borderId="7" xfId="0" applyNumberFormat="1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56" fontId="18" fillId="4" borderId="13" xfId="0" applyNumberFormat="1" applyFont="1" applyFill="1" applyBorder="1" applyAlignment="1">
      <alignment horizontal="center" vertical="center"/>
    </xf>
    <xf numFmtId="56" fontId="18" fillId="4" borderId="14" xfId="0" applyNumberFormat="1" applyFont="1" applyFill="1" applyBorder="1" applyAlignment="1">
      <alignment horizontal="center" vertical="center"/>
    </xf>
    <xf numFmtId="56" fontId="18" fillId="4" borderId="7" xfId="0" applyNumberFormat="1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 vertical="center"/>
    </xf>
    <xf numFmtId="0" fontId="17" fillId="4" borderId="41" xfId="0" applyFont="1" applyFill="1" applyBorder="1" applyAlignment="1">
      <alignment horizontal="center" vertical="center"/>
    </xf>
    <xf numFmtId="56" fontId="19" fillId="7" borderId="13" xfId="0" applyNumberFormat="1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6" fontId="18" fillId="2" borderId="4" xfId="1" applyFont="1" applyFill="1" applyBorder="1" applyAlignment="1">
      <alignment horizontal="center" vertical="center"/>
    </xf>
    <xf numFmtId="6" fontId="18" fillId="2" borderId="5" xfId="1" applyFont="1" applyFill="1" applyBorder="1" applyAlignment="1">
      <alignment horizontal="center" vertical="center"/>
    </xf>
    <xf numFmtId="5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56" fontId="19" fillId="0" borderId="1" xfId="0" applyNumberFormat="1" applyFont="1" applyBorder="1" applyAlignment="1">
      <alignment horizontal="center" vertical="center"/>
    </xf>
    <xf numFmtId="56" fontId="19" fillId="4" borderId="4" xfId="0" applyNumberFormat="1" applyFont="1" applyFill="1" applyBorder="1" applyAlignment="1">
      <alignment horizontal="center" vertical="center"/>
    </xf>
    <xf numFmtId="56" fontId="19" fillId="4" borderId="5" xfId="0" applyNumberFormat="1" applyFont="1" applyFill="1" applyBorder="1" applyAlignment="1">
      <alignment horizontal="center" vertical="center"/>
    </xf>
    <xf numFmtId="6" fontId="18" fillId="4" borderId="4" xfId="1" applyFont="1" applyFill="1" applyBorder="1" applyAlignment="1">
      <alignment horizontal="right" vertical="center"/>
    </xf>
    <xf numFmtId="6" fontId="18" fillId="4" borderId="5" xfId="1" applyFont="1" applyFill="1" applyBorder="1" applyAlignment="1">
      <alignment horizontal="right" vertical="center"/>
    </xf>
    <xf numFmtId="6" fontId="18" fillId="4" borderId="4" xfId="1" applyFont="1" applyFill="1" applyBorder="1" applyAlignment="1">
      <alignment horizontal="center" vertical="center"/>
    </xf>
    <xf numFmtId="6" fontId="18" fillId="4" borderId="5" xfId="1" applyFont="1" applyFill="1" applyBorder="1" applyAlignment="1">
      <alignment horizontal="center" vertical="center"/>
    </xf>
    <xf numFmtId="56" fontId="19" fillId="4" borderId="23" xfId="0" applyNumberFormat="1" applyFont="1" applyFill="1" applyBorder="1" applyAlignment="1">
      <alignment horizontal="center" vertical="center"/>
    </xf>
    <xf numFmtId="56" fontId="19" fillId="4" borderId="24" xfId="0" applyNumberFormat="1" applyFont="1" applyFill="1" applyBorder="1" applyAlignment="1">
      <alignment horizontal="center" vertical="center"/>
    </xf>
    <xf numFmtId="56" fontId="19" fillId="4" borderId="21" xfId="0" applyNumberFormat="1" applyFont="1" applyFill="1" applyBorder="1" applyAlignment="1">
      <alignment horizontal="center" vertical="center"/>
    </xf>
    <xf numFmtId="56" fontId="19" fillId="4" borderId="22" xfId="0" applyNumberFormat="1" applyFont="1" applyFill="1" applyBorder="1" applyAlignment="1">
      <alignment horizontal="center" vertical="center"/>
    </xf>
    <xf numFmtId="56" fontId="17" fillId="0" borderId="2" xfId="0" applyNumberFormat="1" applyFont="1" applyBorder="1" applyAlignment="1">
      <alignment horizontal="center" vertical="center"/>
    </xf>
    <xf numFmtId="56" fontId="19" fillId="4" borderId="9" xfId="0" applyNumberFormat="1" applyFont="1" applyFill="1" applyBorder="1" applyAlignment="1">
      <alignment horizontal="center" vertical="center"/>
    </xf>
    <xf numFmtId="56" fontId="19" fillId="4" borderId="25" xfId="0" applyNumberFormat="1" applyFont="1" applyFill="1" applyBorder="1" applyAlignment="1">
      <alignment horizontal="center" vertical="center"/>
    </xf>
    <xf numFmtId="56" fontId="19" fillId="0" borderId="24" xfId="0" applyNumberFormat="1" applyFont="1" applyBorder="1" applyAlignment="1">
      <alignment horizontal="center" vertical="center"/>
    </xf>
    <xf numFmtId="56" fontId="19" fillId="0" borderId="22" xfId="0" applyNumberFormat="1" applyFont="1" applyBorder="1" applyAlignment="1">
      <alignment horizontal="center" vertical="center"/>
    </xf>
    <xf numFmtId="6" fontId="18" fillId="4" borderId="31" xfId="1" applyFont="1" applyFill="1" applyBorder="1" applyAlignment="1">
      <alignment horizontal="center" vertical="center"/>
    </xf>
    <xf numFmtId="6" fontId="18" fillId="4" borderId="30" xfId="1" applyFont="1" applyFill="1" applyBorder="1" applyAlignment="1">
      <alignment horizontal="center" vertical="center"/>
    </xf>
    <xf numFmtId="6" fontId="18" fillId="4" borderId="23" xfId="1" applyFont="1" applyFill="1" applyBorder="1" applyAlignment="1">
      <alignment horizontal="center" vertical="center"/>
    </xf>
    <xf numFmtId="6" fontId="18" fillId="4" borderId="24" xfId="1" applyFont="1" applyFill="1" applyBorder="1" applyAlignment="1">
      <alignment horizontal="center" vertical="center"/>
    </xf>
    <xf numFmtId="56" fontId="19" fillId="0" borderId="25" xfId="0" applyNumberFormat="1" applyFont="1" applyBorder="1" applyAlignment="1">
      <alignment horizontal="center" vertical="center"/>
    </xf>
    <xf numFmtId="56" fontId="19" fillId="0" borderId="4" xfId="0" applyNumberFormat="1" applyFont="1" applyBorder="1" applyAlignment="1">
      <alignment horizontal="center" vertical="center"/>
    </xf>
    <xf numFmtId="56" fontId="19" fillId="0" borderId="5" xfId="0" applyNumberFormat="1" applyFont="1" applyBorder="1" applyAlignment="1">
      <alignment horizontal="center" vertical="center"/>
    </xf>
    <xf numFmtId="56" fontId="19" fillId="0" borderId="21" xfId="0" applyNumberFormat="1" applyFont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18" fillId="9" borderId="4" xfId="0" applyFont="1" applyFill="1" applyBorder="1" applyAlignment="1">
      <alignment horizontal="center" vertical="center"/>
    </xf>
    <xf numFmtId="0" fontId="18" fillId="9" borderId="5" xfId="0" applyFont="1" applyFill="1" applyBorder="1" applyAlignment="1">
      <alignment horizontal="center" vertical="center"/>
    </xf>
    <xf numFmtId="56" fontId="19" fillId="9" borderId="13" xfId="0" applyNumberFormat="1" applyFont="1" applyFill="1" applyBorder="1" applyAlignment="1">
      <alignment horizontal="center" vertical="center"/>
    </xf>
    <xf numFmtId="56" fontId="19" fillId="9" borderId="14" xfId="0" applyNumberFormat="1" applyFont="1" applyFill="1" applyBorder="1" applyAlignment="1">
      <alignment horizontal="center" vertical="center"/>
    </xf>
    <xf numFmtId="56" fontId="19" fillId="9" borderId="7" xfId="0" applyNumberFormat="1" applyFont="1" applyFill="1" applyBorder="1" applyAlignment="1">
      <alignment horizontal="center" vertical="center"/>
    </xf>
    <xf numFmtId="56" fontId="19" fillId="9" borderId="25" xfId="0" applyNumberFormat="1" applyFont="1" applyFill="1" applyBorder="1" applyAlignment="1">
      <alignment horizontal="center" vertical="center"/>
    </xf>
    <xf numFmtId="56" fontId="19" fillId="9" borderId="22" xfId="0" applyNumberFormat="1" applyFont="1" applyFill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18" fillId="7" borderId="24" xfId="0" applyFont="1" applyFill="1" applyBorder="1" applyAlignment="1">
      <alignment horizontal="center" vertical="center"/>
    </xf>
    <xf numFmtId="0" fontId="18" fillId="7" borderId="22" xfId="0" applyFont="1" applyFill="1" applyBorder="1" applyAlignment="1">
      <alignment horizontal="center" vertical="center"/>
    </xf>
    <xf numFmtId="0" fontId="18" fillId="7" borderId="25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56" fontId="19" fillId="5" borderId="24" xfId="0" applyNumberFormat="1" applyFont="1" applyFill="1" applyBorder="1" applyAlignment="1">
      <alignment horizontal="center" vertical="center"/>
    </xf>
    <xf numFmtId="56" fontId="19" fillId="5" borderId="25" xfId="0" applyNumberFormat="1" applyFont="1" applyFill="1" applyBorder="1" applyAlignment="1">
      <alignment horizontal="center" vertical="center"/>
    </xf>
    <xf numFmtId="56" fontId="19" fillId="5" borderId="22" xfId="0" applyNumberFormat="1" applyFont="1" applyFill="1" applyBorder="1" applyAlignment="1">
      <alignment horizontal="center" vertical="center"/>
    </xf>
    <xf numFmtId="56" fontId="19" fillId="5" borderId="13" xfId="0" applyNumberFormat="1" applyFont="1" applyFill="1" applyBorder="1" applyAlignment="1">
      <alignment horizontal="center" vertical="center"/>
    </xf>
    <xf numFmtId="56" fontId="19" fillId="5" borderId="14" xfId="0" applyNumberFormat="1" applyFont="1" applyFill="1" applyBorder="1" applyAlignment="1">
      <alignment horizontal="center" vertical="center"/>
    </xf>
    <xf numFmtId="56" fontId="19" fillId="5" borderId="7" xfId="0" applyNumberFormat="1" applyFont="1" applyFill="1" applyBorder="1" applyAlignment="1">
      <alignment horizontal="center" vertical="center"/>
    </xf>
    <xf numFmtId="56" fontId="19" fillId="7" borderId="24" xfId="0" applyNumberFormat="1" applyFont="1" applyFill="1" applyBorder="1" applyAlignment="1">
      <alignment horizontal="center" vertical="center"/>
    </xf>
    <xf numFmtId="56" fontId="19" fillId="7" borderId="25" xfId="0" applyNumberFormat="1" applyFont="1" applyFill="1" applyBorder="1" applyAlignment="1">
      <alignment horizontal="center" vertical="center"/>
    </xf>
    <xf numFmtId="56" fontId="19" fillId="7" borderId="22" xfId="0" applyNumberFormat="1" applyFont="1" applyFill="1" applyBorder="1" applyAlignment="1">
      <alignment horizontal="center" vertical="center"/>
    </xf>
    <xf numFmtId="0" fontId="18" fillId="9" borderId="24" xfId="0" applyFont="1" applyFill="1" applyBorder="1" applyAlignment="1">
      <alignment horizontal="center" vertical="center"/>
    </xf>
    <xf numFmtId="0" fontId="18" fillId="9" borderId="22" xfId="0" applyFont="1" applyFill="1" applyBorder="1" applyAlignment="1">
      <alignment horizontal="center" vertical="center"/>
    </xf>
    <xf numFmtId="0" fontId="18" fillId="9" borderId="25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center" vertical="center"/>
    </xf>
    <xf numFmtId="0" fontId="18" fillId="5" borderId="25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56" fontId="28" fillId="2" borderId="2" xfId="0" applyNumberFormat="1" applyFont="1" applyFill="1" applyBorder="1" applyAlignment="1">
      <alignment horizontal="center"/>
    </xf>
    <xf numFmtId="56" fontId="28" fillId="0" borderId="4" xfId="0" applyNumberFormat="1" applyFont="1" applyBorder="1" applyAlignment="1">
      <alignment horizontal="center" vertical="center"/>
    </xf>
    <xf numFmtId="56" fontId="28" fillId="0" borderId="6" xfId="0" applyNumberFormat="1" applyFont="1" applyBorder="1" applyAlignment="1">
      <alignment horizontal="center" vertical="center"/>
    </xf>
    <xf numFmtId="56" fontId="28" fillId="0" borderId="5" xfId="0" applyNumberFormat="1" applyFont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6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6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6" fontId="22" fillId="0" borderId="33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6" fontId="27" fillId="2" borderId="44" xfId="0" applyNumberFormat="1" applyFont="1" applyFill="1" applyBorder="1" applyAlignment="1">
      <alignment horizontal="right" vertical="center"/>
    </xf>
    <xf numFmtId="6" fontId="27" fillId="2" borderId="45" xfId="0" applyNumberFormat="1" applyFont="1" applyFill="1" applyBorder="1" applyAlignment="1">
      <alignment horizontal="right" vertical="center"/>
    </xf>
    <xf numFmtId="6" fontId="27" fillId="2" borderId="46" xfId="0" applyNumberFormat="1" applyFont="1" applyFill="1" applyBorder="1" applyAlignment="1">
      <alignment horizontal="right" vertical="center"/>
    </xf>
    <xf numFmtId="6" fontId="24" fillId="2" borderId="4" xfId="0" applyNumberFormat="1" applyFont="1" applyFill="1" applyBorder="1" applyAlignment="1">
      <alignment horizontal="right" vertical="center"/>
    </xf>
    <xf numFmtId="6" fontId="24" fillId="2" borderId="6" xfId="0" applyNumberFormat="1" applyFont="1" applyFill="1" applyBorder="1" applyAlignment="1">
      <alignment horizontal="right" vertical="center"/>
    </xf>
    <xf numFmtId="6" fontId="24" fillId="2" borderId="5" xfId="0" applyNumberFormat="1" applyFont="1" applyFill="1" applyBorder="1" applyAlignment="1">
      <alignment horizontal="right" vertical="center"/>
    </xf>
    <xf numFmtId="6" fontId="24" fillId="2" borderId="23" xfId="0" applyNumberFormat="1" applyFont="1" applyFill="1" applyBorder="1" applyAlignment="1">
      <alignment horizontal="right" vertical="center"/>
    </xf>
    <xf numFmtId="6" fontId="24" fillId="2" borderId="3" xfId="0" applyNumberFormat="1" applyFont="1" applyFill="1" applyBorder="1" applyAlignment="1">
      <alignment horizontal="right" vertical="center"/>
    </xf>
    <xf numFmtId="6" fontId="24" fillId="2" borderId="24" xfId="0" applyNumberFormat="1" applyFont="1" applyFill="1" applyBorder="1" applyAlignment="1">
      <alignment horizontal="right" vertical="center"/>
    </xf>
    <xf numFmtId="0" fontId="18" fillId="2" borderId="6" xfId="0" applyFont="1" applyFill="1" applyBorder="1" applyAlignment="1">
      <alignment horizontal="center" vertical="center"/>
    </xf>
    <xf numFmtId="6" fontId="18" fillId="0" borderId="0" xfId="0" applyNumberFormat="1" applyFont="1" applyAlignment="1">
      <alignment horizontal="center" vertical="center"/>
    </xf>
    <xf numFmtId="6" fontId="17" fillId="3" borderId="29" xfId="1" applyFont="1" applyFill="1" applyBorder="1" applyAlignment="1">
      <alignment horizontal="center" vertical="center"/>
    </xf>
    <xf numFmtId="6" fontId="17" fillId="3" borderId="30" xfId="1" applyFont="1" applyFill="1" applyBorder="1" applyAlignment="1">
      <alignment horizontal="center" vertical="center"/>
    </xf>
    <xf numFmtId="6" fontId="17" fillId="3" borderId="29" xfId="0" applyNumberFormat="1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18" fillId="0" borderId="47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6" fontId="11" fillId="0" borderId="29" xfId="0" applyNumberFormat="1" applyFont="1" applyBorder="1" applyAlignment="1">
      <alignment horizontal="center" vertical="center"/>
    </xf>
    <xf numFmtId="6" fontId="11" fillId="0" borderId="31" xfId="0" applyNumberFormat="1" applyFont="1" applyBorder="1" applyAlignment="1">
      <alignment horizontal="center" vertical="center"/>
    </xf>
    <xf numFmtId="6" fontId="11" fillId="0" borderId="30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6" fontId="3" fillId="0" borderId="15" xfId="0" applyNumberFormat="1" applyFont="1" applyBorder="1" applyAlignment="1">
      <alignment horizontal="center" vertical="center"/>
    </xf>
    <xf numFmtId="6" fontId="3" fillId="0" borderId="16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5" borderId="1" xfId="0" applyFont="1" applyFill="1" applyBorder="1" applyAlignment="1">
      <alignment horizontal="center" vertical="center"/>
    </xf>
    <xf numFmtId="6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6" borderId="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6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5" fontId="1" fillId="0" borderId="4" xfId="0" applyNumberFormat="1" applyFont="1" applyBorder="1" applyAlignment="1">
      <alignment horizontal="center" vertical="center"/>
    </xf>
    <xf numFmtId="5" fontId="1" fillId="0" borderId="5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6" fontId="1" fillId="6" borderId="4" xfId="0" applyNumberFormat="1" applyFont="1" applyFill="1" applyBorder="1" applyAlignment="1">
      <alignment horizontal="center" vertical="center"/>
    </xf>
    <xf numFmtId="6" fontId="1" fillId="6" borderId="5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shrinkToFit="1"/>
    </xf>
    <xf numFmtId="0" fontId="1" fillId="6" borderId="6" xfId="0" applyFont="1" applyFill="1" applyBorder="1" applyAlignment="1">
      <alignment horizontal="center" vertical="center" shrinkToFit="1"/>
    </xf>
    <xf numFmtId="0" fontId="1" fillId="6" borderId="5" xfId="0" applyFont="1" applyFill="1" applyBorder="1" applyAlignment="1">
      <alignment horizontal="center" vertical="center" shrinkToFit="1"/>
    </xf>
    <xf numFmtId="6" fontId="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8" fillId="6" borderId="4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56" fontId="19" fillId="5" borderId="1" xfId="0" applyNumberFormat="1" applyFont="1" applyFill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56" fontId="19" fillId="6" borderId="13" xfId="0" applyNumberFormat="1" applyFont="1" applyFill="1" applyBorder="1" applyAlignment="1">
      <alignment horizontal="center" vertical="center"/>
    </xf>
    <xf numFmtId="56" fontId="19" fillId="6" borderId="7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shrinkToFit="1"/>
    </xf>
    <xf numFmtId="0" fontId="18" fillId="2" borderId="5" xfId="0" applyFont="1" applyFill="1" applyBorder="1" applyAlignment="1">
      <alignment horizontal="center" vertical="center" shrinkToFit="1"/>
    </xf>
    <xf numFmtId="0" fontId="19" fillId="2" borderId="4" xfId="0" applyFont="1" applyFill="1" applyBorder="1" applyAlignment="1">
      <alignment horizontal="center" vertical="center" shrinkToFit="1"/>
    </xf>
    <xf numFmtId="0" fontId="19" fillId="2" borderId="5" xfId="0" applyFont="1" applyFill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6" fontId="1" fillId="0" borderId="4" xfId="0" applyNumberFormat="1" applyFont="1" applyBorder="1" applyAlignment="1">
      <alignment horizontal="center" vertical="center"/>
    </xf>
    <xf numFmtId="6" fontId="1" fillId="0" borderId="5" xfId="0" applyNumberFormat="1" applyFont="1" applyBorder="1" applyAlignment="1">
      <alignment horizontal="center" vertical="center"/>
    </xf>
    <xf numFmtId="6" fontId="1" fillId="0" borderId="1" xfId="1" applyFont="1" applyBorder="1" applyAlignment="1">
      <alignment horizontal="center" vertical="center"/>
    </xf>
    <xf numFmtId="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6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6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6" fontId="1" fillId="0" borderId="15" xfId="0" applyNumberFormat="1" applyFont="1" applyBorder="1" applyAlignment="1">
      <alignment horizontal="center" vertical="center"/>
    </xf>
    <xf numFmtId="6" fontId="1" fillId="0" borderId="16" xfId="0" applyNumberFormat="1" applyFont="1" applyBorder="1" applyAlignment="1">
      <alignment horizontal="center" vertical="center"/>
    </xf>
    <xf numFmtId="56" fontId="1" fillId="0" borderId="4" xfId="0" applyNumberFormat="1" applyFont="1" applyBorder="1" applyAlignment="1">
      <alignment horizontal="center" vertical="center"/>
    </xf>
    <xf numFmtId="56" fontId="1" fillId="0" borderId="6" xfId="0" applyNumberFormat="1" applyFont="1" applyBorder="1" applyAlignment="1">
      <alignment horizontal="center" vertical="center"/>
    </xf>
    <xf numFmtId="56" fontId="1" fillId="0" borderId="5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6" fontId="1" fillId="0" borderId="18" xfId="0" applyNumberFormat="1" applyFont="1" applyBorder="1" applyAlignment="1">
      <alignment horizontal="center" vertical="center"/>
    </xf>
    <xf numFmtId="6" fontId="1" fillId="0" borderId="19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6" fontId="11" fillId="0" borderId="4" xfId="1" applyFont="1" applyBorder="1" applyAlignment="1">
      <alignment horizontal="right" vertical="center"/>
    </xf>
    <xf numFmtId="6" fontId="11" fillId="0" borderId="6" xfId="1" applyFont="1" applyBorder="1" applyAlignment="1">
      <alignment horizontal="right" vertical="center"/>
    </xf>
    <xf numFmtId="6" fontId="11" fillId="0" borderId="5" xfId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6" fontId="1" fillId="0" borderId="9" xfId="0" applyNumberFormat="1" applyFont="1" applyBorder="1" applyAlignment="1">
      <alignment horizontal="center" vertical="center"/>
    </xf>
    <xf numFmtId="6" fontId="11" fillId="0" borderId="15" xfId="0" applyNumberFormat="1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6" fontId="1" fillId="4" borderId="4" xfId="0" applyNumberFormat="1" applyFont="1" applyFill="1" applyBorder="1" applyAlignment="1">
      <alignment horizontal="center" vertical="center"/>
    </xf>
    <xf numFmtId="6" fontId="1" fillId="4" borderId="5" xfId="0" applyNumberFormat="1" applyFont="1" applyFill="1" applyBorder="1" applyAlignment="1">
      <alignment horizontal="center" vertical="center"/>
    </xf>
    <xf numFmtId="6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6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6" fontId="1" fillId="4" borderId="7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6" fontId="1" fillId="3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6" fontId="1" fillId="2" borderId="4" xfId="0" applyNumberFormat="1" applyFont="1" applyFill="1" applyBorder="1" applyAlignment="1">
      <alignment horizontal="center" vertical="center"/>
    </xf>
    <xf numFmtId="6" fontId="1" fillId="2" borderId="5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6" fontId="1" fillId="2" borderId="13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6" fontId="1" fillId="2" borderId="15" xfId="0" applyNumberFormat="1" applyFont="1" applyFill="1" applyBorder="1" applyAlignment="1">
      <alignment horizontal="center" vertical="center"/>
    </xf>
    <xf numFmtId="6" fontId="1" fillId="2" borderId="16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6" fontId="1" fillId="2" borderId="0" xfId="0" applyNumberFormat="1" applyFont="1" applyFill="1" applyAlignment="1">
      <alignment horizontal="center" vertical="center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27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/>
    </xf>
    <xf numFmtId="6" fontId="1" fillId="4" borderId="13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textRotation="255"/>
    </xf>
    <xf numFmtId="0" fontId="9" fillId="2" borderId="24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 textRotation="255"/>
    </xf>
    <xf numFmtId="0" fontId="9" fillId="2" borderId="25" xfId="0" applyFont="1" applyFill="1" applyBorder="1" applyAlignment="1">
      <alignment horizontal="center" vertical="center" textRotation="255"/>
    </xf>
    <xf numFmtId="0" fontId="9" fillId="2" borderId="26" xfId="0" applyFont="1" applyFill="1" applyBorder="1" applyAlignment="1">
      <alignment horizontal="center" vertical="center" textRotation="255"/>
    </xf>
    <xf numFmtId="0" fontId="9" fillId="2" borderId="27" xfId="0" applyFont="1" applyFill="1" applyBorder="1" applyAlignment="1">
      <alignment horizontal="center" vertical="center" textRotation="255"/>
    </xf>
    <xf numFmtId="5" fontId="1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49" fontId="5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vertical="top" wrapText="1"/>
    </xf>
    <xf numFmtId="49" fontId="7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49" fontId="12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right" vertical="center"/>
    </xf>
    <xf numFmtId="0" fontId="1" fillId="0" borderId="12" xfId="0" applyFont="1" applyBorder="1" applyAlignment="1">
      <alignment horizontal="center" vertical="center" shrinkToFit="1"/>
    </xf>
    <xf numFmtId="56" fontId="1" fillId="0" borderId="1" xfId="0" applyNumberFormat="1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56" fontId="19" fillId="3" borderId="4" xfId="0" applyNumberFormat="1" applyFont="1" applyFill="1" applyBorder="1" applyAlignment="1">
      <alignment horizontal="center" vertical="center"/>
    </xf>
    <xf numFmtId="56" fontId="19" fillId="3" borderId="5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left" vertical="center" shrinkToFit="1"/>
    </xf>
    <xf numFmtId="56" fontId="19" fillId="3" borderId="1" xfId="0" applyNumberFormat="1" applyFont="1" applyFill="1" applyBorder="1" applyAlignment="1">
      <alignment vertical="center"/>
    </xf>
    <xf numFmtId="6" fontId="18" fillId="3" borderId="1" xfId="0" applyNumberFormat="1" applyFont="1" applyFill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238125</xdr:colOff>
      <xdr:row>32</xdr:row>
      <xdr:rowOff>0</xdr:rowOff>
    </xdr:from>
    <xdr:to>
      <xdr:col>12</xdr:col>
      <xdr:colOff>447674</xdr:colOff>
      <xdr:row>32</xdr:row>
      <xdr:rowOff>0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F5B36D17-AD47-4742-9082-C62ADFECF71F}"/>
            </a:ext>
          </a:extLst>
        </xdr:cNvPr>
        <xdr:cNvSpPr/>
      </xdr:nvSpPr>
      <xdr:spPr>
        <a:xfrm>
          <a:off x="6391275" y="9629775"/>
          <a:ext cx="171449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0</xdr:rowOff>
    </xdr:from>
    <xdr:to>
      <xdr:col>12</xdr:col>
      <xdr:colOff>476249</xdr:colOff>
      <xdr:row>10</xdr:row>
      <xdr:rowOff>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465CED81-EABC-4BA7-9046-DCF9587AA070}"/>
            </a:ext>
          </a:extLst>
        </xdr:cNvPr>
        <xdr:cNvSpPr/>
      </xdr:nvSpPr>
      <xdr:spPr>
        <a:xfrm>
          <a:off x="6419850" y="1400175"/>
          <a:ext cx="142874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152400</xdr:colOff>
      <xdr:row>47</xdr:row>
      <xdr:rowOff>57150</xdr:rowOff>
    </xdr:from>
    <xdr:to>
      <xdr:col>12</xdr:col>
      <xdr:colOff>380999</xdr:colOff>
      <xdr:row>47</xdr:row>
      <xdr:rowOff>266700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12C3F0D5-F853-41BD-A932-9FE28B427273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35</xdr:row>
      <xdr:rowOff>57150</xdr:rowOff>
    </xdr:from>
    <xdr:to>
      <xdr:col>12</xdr:col>
      <xdr:colOff>390524</xdr:colOff>
      <xdr:row>35</xdr:row>
      <xdr:rowOff>266700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648EBB13-07D6-409F-BDF7-963BEBD76881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36</xdr:row>
      <xdr:rowOff>57150</xdr:rowOff>
    </xdr:from>
    <xdr:to>
      <xdr:col>12</xdr:col>
      <xdr:colOff>390524</xdr:colOff>
      <xdr:row>36</xdr:row>
      <xdr:rowOff>266700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1C248DD-2F6F-4063-9C01-06E851B760EB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37</xdr:row>
      <xdr:rowOff>57150</xdr:rowOff>
    </xdr:from>
    <xdr:to>
      <xdr:col>12</xdr:col>
      <xdr:colOff>390524</xdr:colOff>
      <xdr:row>37</xdr:row>
      <xdr:rowOff>266700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5536191-F21B-411F-96A9-342153792754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39</xdr:row>
      <xdr:rowOff>57150</xdr:rowOff>
    </xdr:from>
    <xdr:to>
      <xdr:col>12</xdr:col>
      <xdr:colOff>390524</xdr:colOff>
      <xdr:row>39</xdr:row>
      <xdr:rowOff>266700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8EAEFF09-9038-4E6C-99EB-1C0AF0752344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40</xdr:row>
      <xdr:rowOff>57150</xdr:rowOff>
    </xdr:from>
    <xdr:to>
      <xdr:col>12</xdr:col>
      <xdr:colOff>390524</xdr:colOff>
      <xdr:row>40</xdr:row>
      <xdr:rowOff>266700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62652D44-16DE-4214-84B7-B0636D71E28A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41</xdr:row>
      <xdr:rowOff>57150</xdr:rowOff>
    </xdr:from>
    <xdr:to>
      <xdr:col>12</xdr:col>
      <xdr:colOff>390524</xdr:colOff>
      <xdr:row>41</xdr:row>
      <xdr:rowOff>266700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A580F89B-5602-486B-9976-DF06811818EB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46</xdr:row>
      <xdr:rowOff>57150</xdr:rowOff>
    </xdr:from>
    <xdr:to>
      <xdr:col>12</xdr:col>
      <xdr:colOff>390524</xdr:colOff>
      <xdr:row>46</xdr:row>
      <xdr:rowOff>266700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032EF74-0978-49CB-85FE-50BB302E4AF5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49</xdr:row>
      <xdr:rowOff>57150</xdr:rowOff>
    </xdr:from>
    <xdr:to>
      <xdr:col>12</xdr:col>
      <xdr:colOff>380999</xdr:colOff>
      <xdr:row>49</xdr:row>
      <xdr:rowOff>266700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A5806220-6967-48DF-8D55-11E38CC6ACB9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50</xdr:row>
      <xdr:rowOff>57150</xdr:rowOff>
    </xdr:from>
    <xdr:to>
      <xdr:col>12</xdr:col>
      <xdr:colOff>380999</xdr:colOff>
      <xdr:row>50</xdr:row>
      <xdr:rowOff>266700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68E29602-BC10-449A-A8FD-9F18432F337E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51</xdr:row>
      <xdr:rowOff>57150</xdr:rowOff>
    </xdr:from>
    <xdr:to>
      <xdr:col>12</xdr:col>
      <xdr:colOff>380999</xdr:colOff>
      <xdr:row>51</xdr:row>
      <xdr:rowOff>266700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9AA557B7-8AF3-4F51-ADD9-A317B90E6F2B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52</xdr:row>
      <xdr:rowOff>57150</xdr:rowOff>
    </xdr:from>
    <xdr:to>
      <xdr:col>12</xdr:col>
      <xdr:colOff>380999</xdr:colOff>
      <xdr:row>52</xdr:row>
      <xdr:rowOff>266700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0621E59-47BC-475A-8024-A9F30FD65C5C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53</xdr:row>
      <xdr:rowOff>57150</xdr:rowOff>
    </xdr:from>
    <xdr:to>
      <xdr:col>12</xdr:col>
      <xdr:colOff>380999</xdr:colOff>
      <xdr:row>53</xdr:row>
      <xdr:rowOff>266700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53EF000A-08FB-40F5-AA1F-66C067A81D20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55</xdr:row>
      <xdr:rowOff>57150</xdr:rowOff>
    </xdr:from>
    <xdr:to>
      <xdr:col>12</xdr:col>
      <xdr:colOff>380999</xdr:colOff>
      <xdr:row>55</xdr:row>
      <xdr:rowOff>266700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B1BE4DF5-EBF1-4889-A17A-6EF084D41F65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56</xdr:row>
      <xdr:rowOff>57150</xdr:rowOff>
    </xdr:from>
    <xdr:to>
      <xdr:col>12</xdr:col>
      <xdr:colOff>380999</xdr:colOff>
      <xdr:row>56</xdr:row>
      <xdr:rowOff>266700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2C5CF782-9AA3-4194-B3A7-BF244C4AAFE6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58</xdr:row>
      <xdr:rowOff>57150</xdr:rowOff>
    </xdr:from>
    <xdr:to>
      <xdr:col>12</xdr:col>
      <xdr:colOff>380999</xdr:colOff>
      <xdr:row>58</xdr:row>
      <xdr:rowOff>266700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D05662EE-F7D2-4B06-83E4-98CFA5AEABFF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59</xdr:row>
      <xdr:rowOff>57150</xdr:rowOff>
    </xdr:from>
    <xdr:to>
      <xdr:col>12</xdr:col>
      <xdr:colOff>380999</xdr:colOff>
      <xdr:row>59</xdr:row>
      <xdr:rowOff>266700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E0BBE233-649C-43B5-B226-6B95A92537CA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62</xdr:row>
      <xdr:rowOff>57150</xdr:rowOff>
    </xdr:from>
    <xdr:to>
      <xdr:col>12</xdr:col>
      <xdr:colOff>380999</xdr:colOff>
      <xdr:row>62</xdr:row>
      <xdr:rowOff>266700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86F1EEAD-7912-4D4D-A53D-9330974CA521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63</xdr:row>
      <xdr:rowOff>57150</xdr:rowOff>
    </xdr:from>
    <xdr:to>
      <xdr:col>12</xdr:col>
      <xdr:colOff>380999</xdr:colOff>
      <xdr:row>63</xdr:row>
      <xdr:rowOff>266700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66DBDDCD-CC0E-4340-88BA-6ABF8CAD4DEF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64</xdr:row>
      <xdr:rowOff>57150</xdr:rowOff>
    </xdr:from>
    <xdr:to>
      <xdr:col>12</xdr:col>
      <xdr:colOff>380999</xdr:colOff>
      <xdr:row>64</xdr:row>
      <xdr:rowOff>266700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FB543479-7485-491E-AB7A-E706A9952937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65</xdr:row>
      <xdr:rowOff>57150</xdr:rowOff>
    </xdr:from>
    <xdr:to>
      <xdr:col>12</xdr:col>
      <xdr:colOff>380999</xdr:colOff>
      <xdr:row>65</xdr:row>
      <xdr:rowOff>266700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C589BF3A-5CDC-4836-A76B-6549BA718CA3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67</xdr:row>
      <xdr:rowOff>57150</xdr:rowOff>
    </xdr:from>
    <xdr:to>
      <xdr:col>12</xdr:col>
      <xdr:colOff>380999</xdr:colOff>
      <xdr:row>67</xdr:row>
      <xdr:rowOff>266700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4B012279-07C6-44D6-BF8B-B24D33A77155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57</xdr:row>
      <xdr:rowOff>57150</xdr:rowOff>
    </xdr:from>
    <xdr:to>
      <xdr:col>12</xdr:col>
      <xdr:colOff>380999</xdr:colOff>
      <xdr:row>57</xdr:row>
      <xdr:rowOff>266700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967A1BE9-C8DE-433B-AA69-1A408CA86C17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54</xdr:row>
      <xdr:rowOff>57150</xdr:rowOff>
    </xdr:from>
    <xdr:to>
      <xdr:col>12</xdr:col>
      <xdr:colOff>380999</xdr:colOff>
      <xdr:row>54</xdr:row>
      <xdr:rowOff>266700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C1B0062D-3DC6-4E81-9AA8-EBB0953573CC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48</xdr:row>
      <xdr:rowOff>57150</xdr:rowOff>
    </xdr:from>
    <xdr:to>
      <xdr:col>12</xdr:col>
      <xdr:colOff>380999</xdr:colOff>
      <xdr:row>48</xdr:row>
      <xdr:rowOff>266700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86C30D03-2C26-47AA-A5D3-5CA0B62E7CB9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44</xdr:row>
      <xdr:rowOff>57150</xdr:rowOff>
    </xdr:from>
    <xdr:to>
      <xdr:col>12</xdr:col>
      <xdr:colOff>380999</xdr:colOff>
      <xdr:row>44</xdr:row>
      <xdr:rowOff>266700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82471F17-1B0A-4478-8DD5-8A81C64900FA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31</xdr:row>
      <xdr:rowOff>57150</xdr:rowOff>
    </xdr:from>
    <xdr:to>
      <xdr:col>12</xdr:col>
      <xdr:colOff>390524</xdr:colOff>
      <xdr:row>31</xdr:row>
      <xdr:rowOff>266700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E24FEE53-EBD4-4A9A-8170-5849B4118794}"/>
            </a:ext>
          </a:extLst>
        </xdr:cNvPr>
        <xdr:cNvSpPr/>
      </xdr:nvSpPr>
      <xdr:spPr>
        <a:xfrm>
          <a:off x="6315075" y="113061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</xdr:row>
      <xdr:rowOff>57150</xdr:rowOff>
    </xdr:from>
    <xdr:to>
      <xdr:col>12</xdr:col>
      <xdr:colOff>390524</xdr:colOff>
      <xdr:row>2</xdr:row>
      <xdr:rowOff>266700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CD30F27D-DAA2-498C-ACC4-9EC76F0C4C82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</xdr:row>
      <xdr:rowOff>57150</xdr:rowOff>
    </xdr:from>
    <xdr:to>
      <xdr:col>12</xdr:col>
      <xdr:colOff>390524</xdr:colOff>
      <xdr:row>3</xdr:row>
      <xdr:rowOff>266700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C719AF18-3F7F-450A-982A-56036966B710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5</xdr:row>
      <xdr:rowOff>57150</xdr:rowOff>
    </xdr:from>
    <xdr:to>
      <xdr:col>12</xdr:col>
      <xdr:colOff>390524</xdr:colOff>
      <xdr:row>5</xdr:row>
      <xdr:rowOff>266700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3530765D-40C3-46F7-948E-9D9F5E5741B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6</xdr:row>
      <xdr:rowOff>57150</xdr:rowOff>
    </xdr:from>
    <xdr:to>
      <xdr:col>12</xdr:col>
      <xdr:colOff>390524</xdr:colOff>
      <xdr:row>6</xdr:row>
      <xdr:rowOff>266700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72995E2C-2594-463D-AF03-D098D83EEB0A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7</xdr:row>
      <xdr:rowOff>57150</xdr:rowOff>
    </xdr:from>
    <xdr:to>
      <xdr:col>12</xdr:col>
      <xdr:colOff>390524</xdr:colOff>
      <xdr:row>7</xdr:row>
      <xdr:rowOff>266700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6E17B180-1D8D-4080-A0F3-E934A5C798AB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8</xdr:row>
      <xdr:rowOff>57150</xdr:rowOff>
    </xdr:from>
    <xdr:to>
      <xdr:col>12</xdr:col>
      <xdr:colOff>390524</xdr:colOff>
      <xdr:row>8</xdr:row>
      <xdr:rowOff>266700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E16B71D4-0DB8-4E7F-8A60-BAA5B9557FE6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9</xdr:row>
      <xdr:rowOff>57150</xdr:rowOff>
    </xdr:from>
    <xdr:to>
      <xdr:col>12</xdr:col>
      <xdr:colOff>390524</xdr:colOff>
      <xdr:row>9</xdr:row>
      <xdr:rowOff>266700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3E6A1F5F-2688-4A8F-921D-B35607227ADE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10</xdr:row>
      <xdr:rowOff>57150</xdr:rowOff>
    </xdr:from>
    <xdr:to>
      <xdr:col>12</xdr:col>
      <xdr:colOff>390524</xdr:colOff>
      <xdr:row>10</xdr:row>
      <xdr:rowOff>266700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26CE4707-D45C-484A-9A48-193EB0D30E3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11</xdr:row>
      <xdr:rowOff>57150</xdr:rowOff>
    </xdr:from>
    <xdr:to>
      <xdr:col>12</xdr:col>
      <xdr:colOff>390524</xdr:colOff>
      <xdr:row>11</xdr:row>
      <xdr:rowOff>266700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9948CBDD-211F-4D7B-ADA0-8819A53B49C9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12</xdr:row>
      <xdr:rowOff>57150</xdr:rowOff>
    </xdr:from>
    <xdr:to>
      <xdr:col>12</xdr:col>
      <xdr:colOff>390524</xdr:colOff>
      <xdr:row>12</xdr:row>
      <xdr:rowOff>266700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EF33EB57-7C2D-4398-B528-397E9AED2691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13</xdr:row>
      <xdr:rowOff>57150</xdr:rowOff>
    </xdr:from>
    <xdr:to>
      <xdr:col>12</xdr:col>
      <xdr:colOff>390524</xdr:colOff>
      <xdr:row>13</xdr:row>
      <xdr:rowOff>266700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64D393C0-5E88-43CE-A3DA-4AF112137BE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14</xdr:row>
      <xdr:rowOff>57150</xdr:rowOff>
    </xdr:from>
    <xdr:to>
      <xdr:col>12</xdr:col>
      <xdr:colOff>390524</xdr:colOff>
      <xdr:row>14</xdr:row>
      <xdr:rowOff>266700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4BA8C6B6-2FB9-4642-90ED-0803F039430C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15</xdr:row>
      <xdr:rowOff>57150</xdr:rowOff>
    </xdr:from>
    <xdr:to>
      <xdr:col>12</xdr:col>
      <xdr:colOff>390524</xdr:colOff>
      <xdr:row>15</xdr:row>
      <xdr:rowOff>266700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09A712B7-2869-4695-81F3-E291358191C8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17</xdr:row>
      <xdr:rowOff>57150</xdr:rowOff>
    </xdr:from>
    <xdr:to>
      <xdr:col>12</xdr:col>
      <xdr:colOff>390524</xdr:colOff>
      <xdr:row>17</xdr:row>
      <xdr:rowOff>266700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14E8264C-798D-461B-9235-C47A32BBA209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18</xdr:row>
      <xdr:rowOff>57150</xdr:rowOff>
    </xdr:from>
    <xdr:to>
      <xdr:col>12</xdr:col>
      <xdr:colOff>390524</xdr:colOff>
      <xdr:row>18</xdr:row>
      <xdr:rowOff>266700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6ED9E532-65AB-482B-94F3-D7FA7F3A2790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19</xdr:row>
      <xdr:rowOff>57150</xdr:rowOff>
    </xdr:from>
    <xdr:to>
      <xdr:col>12</xdr:col>
      <xdr:colOff>390524</xdr:colOff>
      <xdr:row>19</xdr:row>
      <xdr:rowOff>266700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67AB96B9-5115-418A-ABAE-7D1DCB1F0CF6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20</xdr:row>
      <xdr:rowOff>57150</xdr:rowOff>
    </xdr:from>
    <xdr:to>
      <xdr:col>12</xdr:col>
      <xdr:colOff>390524</xdr:colOff>
      <xdr:row>20</xdr:row>
      <xdr:rowOff>266700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B1A9CB6F-91B7-4B90-86A4-61CDB0B6DAD7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21</xdr:row>
      <xdr:rowOff>57150</xdr:rowOff>
    </xdr:from>
    <xdr:to>
      <xdr:col>12</xdr:col>
      <xdr:colOff>390524</xdr:colOff>
      <xdr:row>21</xdr:row>
      <xdr:rowOff>266700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223D0979-E186-4805-AAD0-E99DDD679F87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22</xdr:row>
      <xdr:rowOff>57150</xdr:rowOff>
    </xdr:from>
    <xdr:to>
      <xdr:col>12</xdr:col>
      <xdr:colOff>390524</xdr:colOff>
      <xdr:row>22</xdr:row>
      <xdr:rowOff>266700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503255AB-76AC-4260-86E9-C4CDA9D1C488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23</xdr:row>
      <xdr:rowOff>57150</xdr:rowOff>
    </xdr:from>
    <xdr:to>
      <xdr:col>12</xdr:col>
      <xdr:colOff>390524</xdr:colOff>
      <xdr:row>23</xdr:row>
      <xdr:rowOff>266700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4264FE6E-C363-4171-873D-0376A5E0091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24</xdr:row>
      <xdr:rowOff>57150</xdr:rowOff>
    </xdr:from>
    <xdr:to>
      <xdr:col>12</xdr:col>
      <xdr:colOff>390524</xdr:colOff>
      <xdr:row>24</xdr:row>
      <xdr:rowOff>266700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A3A71A26-81C8-4151-A4E5-2CB238DC38E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25</xdr:row>
      <xdr:rowOff>57150</xdr:rowOff>
    </xdr:from>
    <xdr:to>
      <xdr:col>12</xdr:col>
      <xdr:colOff>390524</xdr:colOff>
      <xdr:row>25</xdr:row>
      <xdr:rowOff>266700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8D74048F-2D0C-4477-8895-FFCE5EF2B47D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26</xdr:row>
      <xdr:rowOff>57150</xdr:rowOff>
    </xdr:from>
    <xdr:to>
      <xdr:col>12</xdr:col>
      <xdr:colOff>390524</xdr:colOff>
      <xdr:row>26</xdr:row>
      <xdr:rowOff>266700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C2BDE919-5959-4895-810B-8EB45F3E7DF0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27</xdr:row>
      <xdr:rowOff>57150</xdr:rowOff>
    </xdr:from>
    <xdr:to>
      <xdr:col>12</xdr:col>
      <xdr:colOff>390524</xdr:colOff>
      <xdr:row>27</xdr:row>
      <xdr:rowOff>266700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84D1A1F5-38D6-4C17-9346-F1602A5D7A86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28</xdr:row>
      <xdr:rowOff>57150</xdr:rowOff>
    </xdr:from>
    <xdr:to>
      <xdr:col>12</xdr:col>
      <xdr:colOff>390524</xdr:colOff>
      <xdr:row>28</xdr:row>
      <xdr:rowOff>266700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8B98A0C9-1D29-47A2-99CA-9789FF10F8C7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30</xdr:row>
      <xdr:rowOff>57150</xdr:rowOff>
    </xdr:from>
    <xdr:to>
      <xdr:col>12</xdr:col>
      <xdr:colOff>390524</xdr:colOff>
      <xdr:row>30</xdr:row>
      <xdr:rowOff>266700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699C4EB9-E729-41F7-998D-567BC6359AB3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54</xdr:row>
      <xdr:rowOff>0</xdr:rowOff>
    </xdr:from>
    <xdr:to>
      <xdr:col>12</xdr:col>
      <xdr:colOff>380999</xdr:colOff>
      <xdr:row>54</xdr:row>
      <xdr:rowOff>0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D5DF20AD-23E0-4C4A-8F9B-ACA1F71EF828}"/>
            </a:ext>
          </a:extLst>
        </xdr:cNvPr>
        <xdr:cNvSpPr/>
      </xdr:nvSpPr>
      <xdr:spPr>
        <a:xfrm>
          <a:off x="6305550" y="1486852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29</xdr:row>
      <xdr:rowOff>57150</xdr:rowOff>
    </xdr:from>
    <xdr:to>
      <xdr:col>12</xdr:col>
      <xdr:colOff>390524</xdr:colOff>
      <xdr:row>29</xdr:row>
      <xdr:rowOff>266700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649B6BA3-2444-47A2-A2A2-6EA6590EB428}"/>
            </a:ext>
          </a:extLst>
        </xdr:cNvPr>
        <xdr:cNvSpPr/>
      </xdr:nvSpPr>
      <xdr:spPr>
        <a:xfrm>
          <a:off x="6315075" y="89725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</xdr:row>
      <xdr:rowOff>57150</xdr:rowOff>
    </xdr:from>
    <xdr:to>
      <xdr:col>12</xdr:col>
      <xdr:colOff>390524</xdr:colOff>
      <xdr:row>4</xdr:row>
      <xdr:rowOff>266700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E7057023-50C7-4414-BA03-78E0E0AE8B58}"/>
            </a:ext>
          </a:extLst>
        </xdr:cNvPr>
        <xdr:cNvSpPr/>
      </xdr:nvSpPr>
      <xdr:spPr>
        <a:xfrm>
          <a:off x="6315075" y="10858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16</xdr:row>
      <xdr:rowOff>57150</xdr:rowOff>
    </xdr:from>
    <xdr:to>
      <xdr:col>12</xdr:col>
      <xdr:colOff>390524</xdr:colOff>
      <xdr:row>16</xdr:row>
      <xdr:rowOff>266700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15A8A7AF-068C-4D95-BCBD-7D2994055F0C}"/>
            </a:ext>
          </a:extLst>
        </xdr:cNvPr>
        <xdr:cNvSpPr/>
      </xdr:nvSpPr>
      <xdr:spPr>
        <a:xfrm>
          <a:off x="6315075" y="58864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60</xdr:row>
      <xdr:rowOff>57150</xdr:rowOff>
    </xdr:from>
    <xdr:to>
      <xdr:col>12</xdr:col>
      <xdr:colOff>380999</xdr:colOff>
      <xdr:row>60</xdr:row>
      <xdr:rowOff>266700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D09C6B18-A541-49BE-B357-B66B3EC0AA22}"/>
            </a:ext>
          </a:extLst>
        </xdr:cNvPr>
        <xdr:cNvSpPr/>
      </xdr:nvSpPr>
      <xdr:spPr>
        <a:xfrm>
          <a:off x="6305550" y="177450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61</xdr:row>
      <xdr:rowOff>57150</xdr:rowOff>
    </xdr:from>
    <xdr:to>
      <xdr:col>12</xdr:col>
      <xdr:colOff>380999</xdr:colOff>
      <xdr:row>61</xdr:row>
      <xdr:rowOff>266700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9021EEE3-1F5D-453A-982C-0555049364AB}"/>
            </a:ext>
          </a:extLst>
        </xdr:cNvPr>
        <xdr:cNvSpPr/>
      </xdr:nvSpPr>
      <xdr:spPr>
        <a:xfrm>
          <a:off x="6305550" y="180498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66</xdr:row>
      <xdr:rowOff>57150</xdr:rowOff>
    </xdr:from>
    <xdr:to>
      <xdr:col>12</xdr:col>
      <xdr:colOff>380999</xdr:colOff>
      <xdr:row>66</xdr:row>
      <xdr:rowOff>266700</xdr:rowOff>
    </xdr:to>
    <xdr:sp macro="" textlink="">
      <xdr:nvSpPr>
        <xdr:cNvPr id="129" name="楕円 128">
          <a:extLst>
            <a:ext uri="{FF2B5EF4-FFF2-40B4-BE49-F238E27FC236}">
              <a16:creationId xmlns:a16="http://schemas.microsoft.com/office/drawing/2014/main" id="{D3E020F0-AD35-437E-95E7-6347900E0F34}"/>
            </a:ext>
          </a:extLst>
        </xdr:cNvPr>
        <xdr:cNvSpPr/>
      </xdr:nvSpPr>
      <xdr:spPr>
        <a:xfrm>
          <a:off x="6305550" y="20488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38</xdr:row>
      <xdr:rowOff>57150</xdr:rowOff>
    </xdr:from>
    <xdr:to>
      <xdr:col>12</xdr:col>
      <xdr:colOff>390524</xdr:colOff>
      <xdr:row>38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4E91053-B3B0-404F-8C09-E1D0E8284ED2}"/>
            </a:ext>
          </a:extLst>
        </xdr:cNvPr>
        <xdr:cNvSpPr/>
      </xdr:nvSpPr>
      <xdr:spPr>
        <a:xfrm>
          <a:off x="6315075" y="11563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43</xdr:row>
      <xdr:rowOff>57150</xdr:rowOff>
    </xdr:from>
    <xdr:to>
      <xdr:col>12</xdr:col>
      <xdr:colOff>390524</xdr:colOff>
      <xdr:row>43</xdr:row>
      <xdr:rowOff>266700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459D41A-7F7B-4F68-AF82-3F6742C7FE15}"/>
            </a:ext>
          </a:extLst>
        </xdr:cNvPr>
        <xdr:cNvSpPr/>
      </xdr:nvSpPr>
      <xdr:spPr>
        <a:xfrm>
          <a:off x="6315075" y="126682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42</xdr:row>
      <xdr:rowOff>57150</xdr:rowOff>
    </xdr:from>
    <xdr:to>
      <xdr:col>12</xdr:col>
      <xdr:colOff>390524</xdr:colOff>
      <xdr:row>42</xdr:row>
      <xdr:rowOff>266700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0ECB5BC-5D3A-4C0E-AEA1-7283AD9EAFFB}"/>
            </a:ext>
          </a:extLst>
        </xdr:cNvPr>
        <xdr:cNvSpPr/>
      </xdr:nvSpPr>
      <xdr:spPr>
        <a:xfrm>
          <a:off x="6315075" y="126682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19DE4F3-E2A4-4520-AE77-0E811D70B8CD}"/>
            </a:ext>
          </a:extLst>
        </xdr:cNvPr>
        <xdr:cNvSpPr/>
      </xdr:nvSpPr>
      <xdr:spPr>
        <a:xfrm>
          <a:off x="6429375" y="8477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13</xdr:row>
      <xdr:rowOff>142875</xdr:rowOff>
    </xdr:from>
    <xdr:to>
      <xdr:col>13</xdr:col>
      <xdr:colOff>9524</xdr:colOff>
      <xdr:row>13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3DC7BC9-4775-4B16-BA8E-9D114DBC4AA6}"/>
            </a:ext>
          </a:extLst>
        </xdr:cNvPr>
        <xdr:cNvSpPr/>
      </xdr:nvSpPr>
      <xdr:spPr>
        <a:xfrm>
          <a:off x="6429375" y="31432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123825</xdr:rowOff>
    </xdr:from>
    <xdr:to>
      <xdr:col>12</xdr:col>
      <xdr:colOff>476249</xdr:colOff>
      <xdr:row>12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02B19AF-C3C6-4093-B61F-9EEC103F2BE5}"/>
            </a:ext>
          </a:extLst>
        </xdr:cNvPr>
        <xdr:cNvSpPr/>
      </xdr:nvSpPr>
      <xdr:spPr>
        <a:xfrm>
          <a:off x="6419850" y="2895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16</xdr:row>
      <xdr:rowOff>133350</xdr:rowOff>
    </xdr:from>
    <xdr:to>
      <xdr:col>12</xdr:col>
      <xdr:colOff>476249</xdr:colOff>
      <xdr:row>16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94ADC53-2646-45D7-8614-E287E3692149}"/>
            </a:ext>
          </a:extLst>
        </xdr:cNvPr>
        <xdr:cNvSpPr/>
      </xdr:nvSpPr>
      <xdr:spPr>
        <a:xfrm>
          <a:off x="6419850" y="38195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11</xdr:row>
      <xdr:rowOff>133350</xdr:rowOff>
    </xdr:from>
    <xdr:to>
      <xdr:col>12</xdr:col>
      <xdr:colOff>466724</xdr:colOff>
      <xdr:row>11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2E73951-F73B-43E8-8621-E1016C8F9EFA}"/>
            </a:ext>
          </a:extLst>
        </xdr:cNvPr>
        <xdr:cNvSpPr/>
      </xdr:nvSpPr>
      <xdr:spPr>
        <a:xfrm>
          <a:off x="6410325" y="26765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E2AF1F4-0FE1-480B-B67E-5BF67AFB7EE2}"/>
            </a:ext>
          </a:extLst>
        </xdr:cNvPr>
        <xdr:cNvSpPr/>
      </xdr:nvSpPr>
      <xdr:spPr>
        <a:xfrm>
          <a:off x="6419850" y="15430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26</xdr:row>
      <xdr:rowOff>133350</xdr:rowOff>
    </xdr:from>
    <xdr:to>
      <xdr:col>12</xdr:col>
      <xdr:colOff>457199</xdr:colOff>
      <xdr:row>26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0B35D6C-0A6A-4DED-B2A1-711B08E1BD39}"/>
            </a:ext>
          </a:extLst>
        </xdr:cNvPr>
        <xdr:cNvSpPr/>
      </xdr:nvSpPr>
      <xdr:spPr>
        <a:xfrm>
          <a:off x="6400800" y="61055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15DE9791-9FB9-4CF6-8CCB-BAFDD06D1454}"/>
            </a:ext>
          </a:extLst>
        </xdr:cNvPr>
        <xdr:cNvSpPr/>
      </xdr:nvSpPr>
      <xdr:spPr>
        <a:xfrm>
          <a:off x="6391275" y="4733925"/>
          <a:ext cx="171449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24</xdr:row>
      <xdr:rowOff>123825</xdr:rowOff>
    </xdr:from>
    <xdr:to>
      <xdr:col>12</xdr:col>
      <xdr:colOff>457199</xdr:colOff>
      <xdr:row>24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864141CE-A757-4832-8686-42F74CE30161}"/>
            </a:ext>
          </a:extLst>
        </xdr:cNvPr>
        <xdr:cNvSpPr/>
      </xdr:nvSpPr>
      <xdr:spPr>
        <a:xfrm>
          <a:off x="6400800" y="56388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142875</xdr:rowOff>
    </xdr:from>
    <xdr:to>
      <xdr:col>12</xdr:col>
      <xdr:colOff>476249</xdr:colOff>
      <xdr:row>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D0192AE-F00B-45B8-AC5F-452991DB62BA}"/>
            </a:ext>
          </a:extLst>
        </xdr:cNvPr>
        <xdr:cNvSpPr/>
      </xdr:nvSpPr>
      <xdr:spPr>
        <a:xfrm>
          <a:off x="6419850" y="20002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14</xdr:row>
      <xdr:rowOff>142875</xdr:rowOff>
    </xdr:from>
    <xdr:to>
      <xdr:col>13</xdr:col>
      <xdr:colOff>9524</xdr:colOff>
      <xdr:row>14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B44D9D74-79C3-42F6-9C21-8256202B1517}"/>
            </a:ext>
          </a:extLst>
        </xdr:cNvPr>
        <xdr:cNvSpPr/>
      </xdr:nvSpPr>
      <xdr:spPr>
        <a:xfrm>
          <a:off x="6429375" y="33718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142875</xdr:rowOff>
    </xdr:from>
    <xdr:to>
      <xdr:col>12</xdr:col>
      <xdr:colOff>476249</xdr:colOff>
      <xdr:row>9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9C9E11C-DA44-48B5-AD71-6CFE9A1E1A31}"/>
            </a:ext>
          </a:extLst>
        </xdr:cNvPr>
        <xdr:cNvSpPr/>
      </xdr:nvSpPr>
      <xdr:spPr>
        <a:xfrm>
          <a:off x="6419850" y="22288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E4DF667-4741-4FD5-97DA-C8BA0EEED385}"/>
            </a:ext>
          </a:extLst>
        </xdr:cNvPr>
        <xdr:cNvSpPr/>
      </xdr:nvSpPr>
      <xdr:spPr>
        <a:xfrm>
          <a:off x="6429375" y="86296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133350</xdr:rowOff>
    </xdr:from>
    <xdr:to>
      <xdr:col>12</xdr:col>
      <xdr:colOff>476249</xdr:colOff>
      <xdr:row>39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1100302-DB91-4826-A372-BA34577ECFDF}"/>
            </a:ext>
          </a:extLst>
        </xdr:cNvPr>
        <xdr:cNvSpPr/>
      </xdr:nvSpPr>
      <xdr:spPr>
        <a:xfrm>
          <a:off x="6419850" y="90773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62</xdr:row>
      <xdr:rowOff>133350</xdr:rowOff>
    </xdr:from>
    <xdr:to>
      <xdr:col>12</xdr:col>
      <xdr:colOff>457199</xdr:colOff>
      <xdr:row>62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12A0EB5D-F3BA-471E-9EDD-11C5BD652E85}"/>
            </a:ext>
          </a:extLst>
        </xdr:cNvPr>
        <xdr:cNvSpPr/>
      </xdr:nvSpPr>
      <xdr:spPr>
        <a:xfrm>
          <a:off x="6400800" y="149447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FFF93CA5-7EEF-4C3F-AC50-AC5C11666F21}"/>
            </a:ext>
          </a:extLst>
        </xdr:cNvPr>
        <xdr:cNvSpPr/>
      </xdr:nvSpPr>
      <xdr:spPr>
        <a:xfrm>
          <a:off x="6391275" y="1184910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61</xdr:row>
      <xdr:rowOff>123825</xdr:rowOff>
    </xdr:from>
    <xdr:to>
      <xdr:col>12</xdr:col>
      <xdr:colOff>457199</xdr:colOff>
      <xdr:row>61</xdr:row>
      <xdr:rowOff>323850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09071A2B-298B-4758-8FF2-3F7EE511FF5D}"/>
            </a:ext>
          </a:extLst>
        </xdr:cNvPr>
        <xdr:cNvSpPr/>
      </xdr:nvSpPr>
      <xdr:spPr>
        <a:xfrm>
          <a:off x="6400800" y="14697075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5037E415-B074-49B9-A038-D4A445FBCA4E}"/>
            </a:ext>
          </a:extLst>
        </xdr:cNvPr>
        <xdr:cNvSpPr/>
      </xdr:nvSpPr>
      <xdr:spPr>
        <a:xfrm>
          <a:off x="6400800" y="1065847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63</xdr:row>
      <xdr:rowOff>133350</xdr:rowOff>
    </xdr:from>
    <xdr:to>
      <xdr:col>12</xdr:col>
      <xdr:colOff>457199</xdr:colOff>
      <xdr:row>63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35CF35F4-C920-4C3C-B38B-7B871BCD38C6}"/>
            </a:ext>
          </a:extLst>
        </xdr:cNvPr>
        <xdr:cNvSpPr/>
      </xdr:nvSpPr>
      <xdr:spPr>
        <a:xfrm>
          <a:off x="6400800" y="1518285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38</xdr:row>
      <xdr:rowOff>142875</xdr:rowOff>
    </xdr:from>
    <xdr:to>
      <xdr:col>13</xdr:col>
      <xdr:colOff>9524</xdr:colOff>
      <xdr:row>38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81FE77A5-0D28-411C-9FE0-E427499D7963}"/>
            </a:ext>
          </a:extLst>
        </xdr:cNvPr>
        <xdr:cNvSpPr/>
      </xdr:nvSpPr>
      <xdr:spPr>
        <a:xfrm>
          <a:off x="6429375" y="88582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64</xdr:row>
      <xdr:rowOff>133350</xdr:rowOff>
    </xdr:from>
    <xdr:to>
      <xdr:col>12</xdr:col>
      <xdr:colOff>457199</xdr:colOff>
      <xdr:row>64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F427FFB0-8DAC-4E84-857E-3C39E5F8C0B3}"/>
            </a:ext>
          </a:extLst>
        </xdr:cNvPr>
        <xdr:cNvSpPr/>
      </xdr:nvSpPr>
      <xdr:spPr>
        <a:xfrm>
          <a:off x="6400800" y="1542097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65</xdr:row>
      <xdr:rowOff>133350</xdr:rowOff>
    </xdr:from>
    <xdr:to>
      <xdr:col>12</xdr:col>
      <xdr:colOff>457199</xdr:colOff>
      <xdr:row>65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BDCFF58-B2DC-4434-9B5E-FCD0771B6A7D}"/>
            </a:ext>
          </a:extLst>
        </xdr:cNvPr>
        <xdr:cNvSpPr/>
      </xdr:nvSpPr>
      <xdr:spPr>
        <a:xfrm>
          <a:off x="6400800" y="15659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23</xdr:row>
      <xdr:rowOff>123825</xdr:rowOff>
    </xdr:from>
    <xdr:to>
      <xdr:col>12</xdr:col>
      <xdr:colOff>476249</xdr:colOff>
      <xdr:row>23</xdr:row>
      <xdr:rowOff>323850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356724CB-5D07-48F4-BE58-C90A58A48D4D}"/>
            </a:ext>
          </a:extLst>
        </xdr:cNvPr>
        <xdr:cNvSpPr/>
      </xdr:nvSpPr>
      <xdr:spPr>
        <a:xfrm>
          <a:off x="6419850" y="54102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142875</xdr:rowOff>
    </xdr:from>
    <xdr:to>
      <xdr:col>13</xdr:col>
      <xdr:colOff>9524</xdr:colOff>
      <xdr:row>21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F42618BE-1EF6-47BF-BBB2-F744BDCB7378}"/>
            </a:ext>
          </a:extLst>
        </xdr:cNvPr>
        <xdr:cNvSpPr/>
      </xdr:nvSpPr>
      <xdr:spPr>
        <a:xfrm>
          <a:off x="6429375" y="49720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22</xdr:row>
      <xdr:rowOff>142875</xdr:rowOff>
    </xdr:from>
    <xdr:to>
      <xdr:col>13</xdr:col>
      <xdr:colOff>9524</xdr:colOff>
      <xdr:row>22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3B426382-D833-4B73-BB2D-B3743D92307B}"/>
            </a:ext>
          </a:extLst>
        </xdr:cNvPr>
        <xdr:cNvSpPr/>
      </xdr:nvSpPr>
      <xdr:spPr>
        <a:xfrm>
          <a:off x="6429375" y="52006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D27B590D-71A8-4697-BE60-071EB4606A39}"/>
            </a:ext>
          </a:extLst>
        </xdr:cNvPr>
        <xdr:cNvSpPr/>
      </xdr:nvSpPr>
      <xdr:spPr>
        <a:xfrm>
          <a:off x="6410325" y="83915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99728BA0-1F3C-4553-A58E-E90E84E4957E}"/>
            </a:ext>
          </a:extLst>
        </xdr:cNvPr>
        <xdr:cNvSpPr/>
      </xdr:nvSpPr>
      <xdr:spPr>
        <a:xfrm>
          <a:off x="6391275" y="81629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F3F841D-D332-429B-9464-4AEBE1D3D2F6}"/>
            </a:ext>
          </a:extLst>
        </xdr:cNvPr>
        <xdr:cNvSpPr/>
      </xdr:nvSpPr>
      <xdr:spPr>
        <a:xfrm>
          <a:off x="6429375" y="24574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66</xdr:row>
      <xdr:rowOff>133350</xdr:rowOff>
    </xdr:from>
    <xdr:to>
      <xdr:col>12</xdr:col>
      <xdr:colOff>447674</xdr:colOff>
      <xdr:row>66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FF1CF086-2DAD-4126-9E68-A4E67BE3A856}"/>
            </a:ext>
          </a:extLst>
        </xdr:cNvPr>
        <xdr:cNvSpPr/>
      </xdr:nvSpPr>
      <xdr:spPr>
        <a:xfrm>
          <a:off x="6391275" y="15897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15</xdr:row>
      <xdr:rowOff>133350</xdr:rowOff>
    </xdr:from>
    <xdr:to>
      <xdr:col>12</xdr:col>
      <xdr:colOff>476249</xdr:colOff>
      <xdr:row>15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2A0915D2-D6FC-4094-ADBE-28224AD3B989}"/>
            </a:ext>
          </a:extLst>
        </xdr:cNvPr>
        <xdr:cNvSpPr/>
      </xdr:nvSpPr>
      <xdr:spPr>
        <a:xfrm>
          <a:off x="6419850" y="35909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E2CCF6E1-35DD-41B4-951A-DBE15B794F62}"/>
            </a:ext>
          </a:extLst>
        </xdr:cNvPr>
        <xdr:cNvSpPr/>
      </xdr:nvSpPr>
      <xdr:spPr>
        <a:xfrm>
          <a:off x="6419850" y="10858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327DA9B5-63CD-4C16-9F01-FA3324BAF54B}"/>
            </a:ext>
          </a:extLst>
        </xdr:cNvPr>
        <xdr:cNvSpPr/>
      </xdr:nvSpPr>
      <xdr:spPr>
        <a:xfrm>
          <a:off x="6400800" y="4276725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F0DAF4B6-AEE8-4F45-9D1F-B939BF6ABA87}"/>
            </a:ext>
          </a:extLst>
        </xdr:cNvPr>
        <xdr:cNvSpPr/>
      </xdr:nvSpPr>
      <xdr:spPr>
        <a:xfrm>
          <a:off x="6429375" y="6191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70</xdr:row>
      <xdr:rowOff>142875</xdr:rowOff>
    </xdr:from>
    <xdr:to>
      <xdr:col>13</xdr:col>
      <xdr:colOff>9524</xdr:colOff>
      <xdr:row>70</xdr:row>
      <xdr:rowOff>342900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6B1944B-97E9-4ACD-8FC4-43085F433C48}"/>
            </a:ext>
          </a:extLst>
        </xdr:cNvPr>
        <xdr:cNvSpPr/>
      </xdr:nvSpPr>
      <xdr:spPr>
        <a:xfrm>
          <a:off x="6429375" y="16859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72</xdr:row>
      <xdr:rowOff>133350</xdr:rowOff>
    </xdr:from>
    <xdr:to>
      <xdr:col>12</xdr:col>
      <xdr:colOff>476249</xdr:colOff>
      <xdr:row>72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A9D7DF9F-C950-4298-A2D2-77494FBE2DF8}"/>
            </a:ext>
          </a:extLst>
        </xdr:cNvPr>
        <xdr:cNvSpPr/>
      </xdr:nvSpPr>
      <xdr:spPr>
        <a:xfrm>
          <a:off x="6419850" y="1732597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73</xdr:row>
      <xdr:rowOff>133350</xdr:rowOff>
    </xdr:from>
    <xdr:to>
      <xdr:col>12</xdr:col>
      <xdr:colOff>457199</xdr:colOff>
      <xdr:row>73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3752C8D0-4B5E-449E-96B6-258F17B3CB73}"/>
            </a:ext>
          </a:extLst>
        </xdr:cNvPr>
        <xdr:cNvSpPr/>
      </xdr:nvSpPr>
      <xdr:spPr>
        <a:xfrm>
          <a:off x="6400800" y="175641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71</xdr:row>
      <xdr:rowOff>142875</xdr:rowOff>
    </xdr:from>
    <xdr:to>
      <xdr:col>13</xdr:col>
      <xdr:colOff>9524</xdr:colOff>
      <xdr:row>71</xdr:row>
      <xdr:rowOff>342900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B669B531-CEAE-436F-9CD3-1C768DB2A0DE}"/>
            </a:ext>
          </a:extLst>
        </xdr:cNvPr>
        <xdr:cNvSpPr/>
      </xdr:nvSpPr>
      <xdr:spPr>
        <a:xfrm>
          <a:off x="6429375" y="17097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68</xdr:row>
      <xdr:rowOff>133350</xdr:rowOff>
    </xdr:from>
    <xdr:to>
      <xdr:col>12</xdr:col>
      <xdr:colOff>466724</xdr:colOff>
      <xdr:row>68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064089AA-629A-4C9E-B843-7AD3B00991D4}"/>
            </a:ext>
          </a:extLst>
        </xdr:cNvPr>
        <xdr:cNvSpPr/>
      </xdr:nvSpPr>
      <xdr:spPr>
        <a:xfrm>
          <a:off x="6410325" y="16373475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7FBC5D33-FFCE-4B04-B460-598AC8E8F727}"/>
            </a:ext>
          </a:extLst>
        </xdr:cNvPr>
        <xdr:cNvSpPr/>
      </xdr:nvSpPr>
      <xdr:spPr>
        <a:xfrm>
          <a:off x="6391275" y="16135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76</xdr:row>
      <xdr:rowOff>133350</xdr:rowOff>
    </xdr:from>
    <xdr:to>
      <xdr:col>12</xdr:col>
      <xdr:colOff>476249</xdr:colOff>
      <xdr:row>76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EBFCA845-5DA1-4ACC-9D29-733FB0F2E294}"/>
            </a:ext>
          </a:extLst>
        </xdr:cNvPr>
        <xdr:cNvSpPr/>
      </xdr:nvSpPr>
      <xdr:spPr>
        <a:xfrm>
          <a:off x="6419850" y="1827847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78</xdr:row>
      <xdr:rowOff>133350</xdr:rowOff>
    </xdr:from>
    <xdr:to>
      <xdr:col>12</xdr:col>
      <xdr:colOff>457199</xdr:colOff>
      <xdr:row>78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3EB1FD14-DC7A-47BE-B4D0-2DA75100D514}"/>
            </a:ext>
          </a:extLst>
        </xdr:cNvPr>
        <xdr:cNvSpPr/>
      </xdr:nvSpPr>
      <xdr:spPr>
        <a:xfrm>
          <a:off x="6400800" y="18754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75</xdr:row>
      <xdr:rowOff>142875</xdr:rowOff>
    </xdr:from>
    <xdr:to>
      <xdr:col>13</xdr:col>
      <xdr:colOff>9524</xdr:colOff>
      <xdr:row>75</xdr:row>
      <xdr:rowOff>342900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A0C59BB1-873A-4F9E-9493-05977F895A41}"/>
            </a:ext>
          </a:extLst>
        </xdr:cNvPr>
        <xdr:cNvSpPr/>
      </xdr:nvSpPr>
      <xdr:spPr>
        <a:xfrm>
          <a:off x="6429375" y="18049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74</xdr:row>
      <xdr:rowOff>116417</xdr:rowOff>
    </xdr:from>
    <xdr:to>
      <xdr:col>13</xdr:col>
      <xdr:colOff>13757</xdr:colOff>
      <xdr:row>74</xdr:row>
      <xdr:rowOff>316442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7387C426-4F19-4657-A381-CE7FF3A8311B}"/>
            </a:ext>
          </a:extLst>
        </xdr:cNvPr>
        <xdr:cNvSpPr/>
      </xdr:nvSpPr>
      <xdr:spPr>
        <a:xfrm>
          <a:off x="6417733" y="17785292"/>
          <a:ext cx="1587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69</xdr:row>
      <xdr:rowOff>133350</xdr:rowOff>
    </xdr:from>
    <xdr:to>
      <xdr:col>12</xdr:col>
      <xdr:colOff>466724</xdr:colOff>
      <xdr:row>69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A1E2531D-B130-43C3-BD96-114F69A06776}"/>
            </a:ext>
          </a:extLst>
        </xdr:cNvPr>
        <xdr:cNvSpPr/>
      </xdr:nvSpPr>
      <xdr:spPr>
        <a:xfrm>
          <a:off x="6410325" y="166116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3F45D710-E791-4826-B7E4-72E07B6AB8FD}"/>
            </a:ext>
          </a:extLst>
        </xdr:cNvPr>
        <xdr:cNvSpPr/>
      </xdr:nvSpPr>
      <xdr:spPr>
        <a:xfrm>
          <a:off x="6391275" y="74771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07C57948-B88E-4F95-A32A-C39B613A545D}"/>
            </a:ext>
          </a:extLst>
        </xdr:cNvPr>
        <xdr:cNvSpPr/>
      </xdr:nvSpPr>
      <xdr:spPr>
        <a:xfrm>
          <a:off x="6391275" y="70199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5A696EDA-6BAF-41D3-9440-4820BAAB70B1}"/>
            </a:ext>
          </a:extLst>
        </xdr:cNvPr>
        <xdr:cNvSpPr/>
      </xdr:nvSpPr>
      <xdr:spPr>
        <a:xfrm>
          <a:off x="6391275" y="77057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56483016-2618-4447-86F7-F4C624E57478}"/>
            </a:ext>
          </a:extLst>
        </xdr:cNvPr>
        <xdr:cNvSpPr/>
      </xdr:nvSpPr>
      <xdr:spPr>
        <a:xfrm>
          <a:off x="6391275" y="72485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0</xdr:rowOff>
    </xdr:from>
    <xdr:to>
      <xdr:col>12</xdr:col>
      <xdr:colOff>447674</xdr:colOff>
      <xdr:row>42</xdr:row>
      <xdr:rowOff>0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5B9146C7-AB08-4E75-8780-91FAC37DA8BD}"/>
            </a:ext>
          </a:extLst>
        </xdr:cNvPr>
        <xdr:cNvSpPr/>
      </xdr:nvSpPr>
      <xdr:spPr>
        <a:xfrm>
          <a:off x="6391275" y="9629775"/>
          <a:ext cx="171449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29</xdr:row>
      <xdr:rowOff>133350</xdr:rowOff>
    </xdr:from>
    <xdr:to>
      <xdr:col>12</xdr:col>
      <xdr:colOff>457199</xdr:colOff>
      <xdr:row>29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F52CC309-F40F-4F01-AD2E-B8AC488679FC}"/>
            </a:ext>
          </a:extLst>
        </xdr:cNvPr>
        <xdr:cNvSpPr/>
      </xdr:nvSpPr>
      <xdr:spPr>
        <a:xfrm>
          <a:off x="6400800" y="67913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60</xdr:row>
      <xdr:rowOff>133350</xdr:rowOff>
    </xdr:from>
    <xdr:to>
      <xdr:col>12</xdr:col>
      <xdr:colOff>447674</xdr:colOff>
      <xdr:row>60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B4E7CDA0-20F5-43C9-B4AC-778C705E2CA9}"/>
            </a:ext>
          </a:extLst>
        </xdr:cNvPr>
        <xdr:cNvSpPr/>
      </xdr:nvSpPr>
      <xdr:spPr>
        <a:xfrm>
          <a:off x="6391275" y="14468475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50</xdr:row>
      <xdr:rowOff>133350</xdr:rowOff>
    </xdr:from>
    <xdr:to>
      <xdr:col>12</xdr:col>
      <xdr:colOff>457199</xdr:colOff>
      <xdr:row>50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2FE7226B-5E4A-407F-871C-F04B7737D770}"/>
            </a:ext>
          </a:extLst>
        </xdr:cNvPr>
        <xdr:cNvSpPr/>
      </xdr:nvSpPr>
      <xdr:spPr>
        <a:xfrm>
          <a:off x="6400800" y="120872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123825</xdr:rowOff>
    </xdr:from>
    <xdr:to>
      <xdr:col>12</xdr:col>
      <xdr:colOff>457199</xdr:colOff>
      <xdr:row>25</xdr:row>
      <xdr:rowOff>323850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B934E7AF-3082-42C6-A8A8-37B60BB57F21}"/>
            </a:ext>
          </a:extLst>
        </xdr:cNvPr>
        <xdr:cNvSpPr/>
      </xdr:nvSpPr>
      <xdr:spPr>
        <a:xfrm>
          <a:off x="6400800" y="58674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45</xdr:row>
      <xdr:rowOff>133350</xdr:rowOff>
    </xdr:from>
    <xdr:to>
      <xdr:col>12</xdr:col>
      <xdr:colOff>457199</xdr:colOff>
      <xdr:row>45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F42B6B14-BEAC-49C5-943F-3CCDF14FDFAC}"/>
            </a:ext>
          </a:extLst>
        </xdr:cNvPr>
        <xdr:cNvSpPr/>
      </xdr:nvSpPr>
      <xdr:spPr>
        <a:xfrm>
          <a:off x="6400800" y="108966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133350</xdr:rowOff>
    </xdr:from>
    <xdr:to>
      <xdr:col>12</xdr:col>
      <xdr:colOff>457199</xdr:colOff>
      <xdr:row>19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6FB1897B-2E11-4A1C-9468-B194D0013421}"/>
            </a:ext>
          </a:extLst>
        </xdr:cNvPr>
        <xdr:cNvSpPr/>
      </xdr:nvSpPr>
      <xdr:spPr>
        <a:xfrm>
          <a:off x="6400800" y="4505325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28</xdr:row>
      <xdr:rowOff>133350</xdr:rowOff>
    </xdr:from>
    <xdr:to>
      <xdr:col>12</xdr:col>
      <xdr:colOff>457199</xdr:colOff>
      <xdr:row>28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73EDE052-F35A-4304-919C-FD7FC218DBA8}"/>
            </a:ext>
          </a:extLst>
        </xdr:cNvPr>
        <xdr:cNvSpPr/>
      </xdr:nvSpPr>
      <xdr:spPr>
        <a:xfrm>
          <a:off x="6400800" y="65627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B76D521E-859C-4EED-8B1D-701DAFB13131}"/>
            </a:ext>
          </a:extLst>
        </xdr:cNvPr>
        <xdr:cNvSpPr/>
      </xdr:nvSpPr>
      <xdr:spPr>
        <a:xfrm>
          <a:off x="6391275" y="79343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27</xdr:row>
      <xdr:rowOff>133350</xdr:rowOff>
    </xdr:from>
    <xdr:to>
      <xdr:col>12</xdr:col>
      <xdr:colOff>457199</xdr:colOff>
      <xdr:row>27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176F8F48-A575-4B44-B1BE-F3440EB7132A}"/>
            </a:ext>
          </a:extLst>
        </xdr:cNvPr>
        <xdr:cNvSpPr/>
      </xdr:nvSpPr>
      <xdr:spPr>
        <a:xfrm>
          <a:off x="6400800" y="63341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17</xdr:row>
      <xdr:rowOff>133350</xdr:rowOff>
    </xdr:from>
    <xdr:to>
      <xdr:col>12</xdr:col>
      <xdr:colOff>476249</xdr:colOff>
      <xdr:row>17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FC87C711-E842-4A1E-8B5D-82EE430F2C43}"/>
            </a:ext>
          </a:extLst>
        </xdr:cNvPr>
        <xdr:cNvSpPr/>
      </xdr:nvSpPr>
      <xdr:spPr>
        <a:xfrm>
          <a:off x="6419850" y="40481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16</xdr:row>
      <xdr:rowOff>133350</xdr:rowOff>
    </xdr:from>
    <xdr:to>
      <xdr:col>12</xdr:col>
      <xdr:colOff>476249</xdr:colOff>
      <xdr:row>16</xdr:row>
      <xdr:rowOff>333375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E4A8EE05-DBA1-470E-AD8D-1EAAC369F893}"/>
            </a:ext>
          </a:extLst>
        </xdr:cNvPr>
        <xdr:cNvSpPr/>
      </xdr:nvSpPr>
      <xdr:spPr>
        <a:xfrm>
          <a:off x="6419850" y="38195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FE823EAF-289D-4ADD-8A8B-70A01FA9A164}"/>
            </a:ext>
          </a:extLst>
        </xdr:cNvPr>
        <xdr:cNvSpPr/>
      </xdr:nvSpPr>
      <xdr:spPr>
        <a:xfrm>
          <a:off x="6419850" y="17716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5C81A4FF-2D67-4C06-8DEF-BF32056BB04E}"/>
            </a:ext>
          </a:extLst>
        </xdr:cNvPr>
        <xdr:cNvSpPr/>
      </xdr:nvSpPr>
      <xdr:spPr>
        <a:xfrm>
          <a:off x="6419850" y="15430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BB60C590-1AF1-4F3C-85B8-93C74CBD84D6}"/>
            </a:ext>
          </a:extLst>
        </xdr:cNvPr>
        <xdr:cNvSpPr/>
      </xdr:nvSpPr>
      <xdr:spPr>
        <a:xfrm>
          <a:off x="6429375" y="10763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0</xdr:rowOff>
    </xdr:from>
    <xdr:to>
      <xdr:col>12</xdr:col>
      <xdr:colOff>476249</xdr:colOff>
      <xdr:row>6</xdr:row>
      <xdr:rowOff>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90BA3463-6410-4CFF-8B94-4CCD61BFFC70}"/>
            </a:ext>
          </a:extLst>
        </xdr:cNvPr>
        <xdr:cNvSpPr/>
      </xdr:nvSpPr>
      <xdr:spPr>
        <a:xfrm>
          <a:off x="6419850" y="1400175"/>
          <a:ext cx="142874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4555BAE2-E3D2-4E00-8D1B-F3AB1A75AE4F}"/>
            </a:ext>
          </a:extLst>
        </xdr:cNvPr>
        <xdr:cNvSpPr/>
      </xdr:nvSpPr>
      <xdr:spPr>
        <a:xfrm>
          <a:off x="6429375" y="10763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61EE9986-38FE-4C24-A8D7-B7A78DD91A5D}"/>
            </a:ext>
          </a:extLst>
        </xdr:cNvPr>
        <xdr:cNvSpPr/>
      </xdr:nvSpPr>
      <xdr:spPr>
        <a:xfrm>
          <a:off x="6419850" y="13144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</xdr:row>
      <xdr:rowOff>133350</xdr:rowOff>
    </xdr:from>
    <xdr:to>
      <xdr:col>13</xdr:col>
      <xdr:colOff>9524</xdr:colOff>
      <xdr:row>5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B78A61D6-3104-402E-9C0D-D6E7019202C0}"/>
            </a:ext>
          </a:extLst>
        </xdr:cNvPr>
        <xdr:cNvSpPr/>
      </xdr:nvSpPr>
      <xdr:spPr>
        <a:xfrm>
          <a:off x="6429375" y="13049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41</xdr:row>
      <xdr:rowOff>133350</xdr:rowOff>
    </xdr:from>
    <xdr:to>
      <xdr:col>12</xdr:col>
      <xdr:colOff>476249</xdr:colOff>
      <xdr:row>41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EF9062F0-266D-4FE5-9888-660879BDDD10}"/>
            </a:ext>
          </a:extLst>
        </xdr:cNvPr>
        <xdr:cNvSpPr/>
      </xdr:nvSpPr>
      <xdr:spPr>
        <a:xfrm>
          <a:off x="6419850" y="95345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40</xdr:row>
      <xdr:rowOff>142875</xdr:rowOff>
    </xdr:from>
    <xdr:to>
      <xdr:col>13</xdr:col>
      <xdr:colOff>9524</xdr:colOff>
      <xdr:row>40</xdr:row>
      <xdr:rowOff>342900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006CD206-76FB-4E3C-BA74-4F864D888CC6}"/>
            </a:ext>
          </a:extLst>
        </xdr:cNvPr>
        <xdr:cNvSpPr/>
      </xdr:nvSpPr>
      <xdr:spPr>
        <a:xfrm>
          <a:off x="6429375" y="93154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712A78EA-6174-4A58-B142-F33BCE7660DB}"/>
            </a:ext>
          </a:extLst>
        </xdr:cNvPr>
        <xdr:cNvSpPr/>
      </xdr:nvSpPr>
      <xdr:spPr>
        <a:xfrm>
          <a:off x="6400800" y="111347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604053CE-5BB9-4954-860F-C78CE75411E8}"/>
            </a:ext>
          </a:extLst>
        </xdr:cNvPr>
        <xdr:cNvSpPr/>
      </xdr:nvSpPr>
      <xdr:spPr>
        <a:xfrm>
          <a:off x="6400800" y="1137285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51</xdr:row>
      <xdr:rowOff>133350</xdr:rowOff>
    </xdr:from>
    <xdr:to>
      <xdr:col>12</xdr:col>
      <xdr:colOff>457199</xdr:colOff>
      <xdr:row>51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D4907D16-6774-45B7-981E-7C62BC4EA4E7}"/>
            </a:ext>
          </a:extLst>
        </xdr:cNvPr>
        <xdr:cNvSpPr/>
      </xdr:nvSpPr>
      <xdr:spPr>
        <a:xfrm>
          <a:off x="6400800" y="1232535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52</xdr:row>
      <xdr:rowOff>133350</xdr:rowOff>
    </xdr:from>
    <xdr:to>
      <xdr:col>12</xdr:col>
      <xdr:colOff>447674</xdr:colOff>
      <xdr:row>52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E2331A6A-250F-43BB-8F70-EBDFE70D2EBF}"/>
            </a:ext>
          </a:extLst>
        </xdr:cNvPr>
        <xdr:cNvSpPr/>
      </xdr:nvSpPr>
      <xdr:spPr>
        <a:xfrm>
          <a:off x="6391275" y="12563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54</xdr:row>
      <xdr:rowOff>133350</xdr:rowOff>
    </xdr:from>
    <xdr:to>
      <xdr:col>12</xdr:col>
      <xdr:colOff>447674</xdr:colOff>
      <xdr:row>54</xdr:row>
      <xdr:rowOff>333375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F1A18830-341C-41EC-901A-72FD617DA1CD}"/>
            </a:ext>
          </a:extLst>
        </xdr:cNvPr>
        <xdr:cNvSpPr/>
      </xdr:nvSpPr>
      <xdr:spPr>
        <a:xfrm>
          <a:off x="6391275" y="13039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F0B8769A-F93A-4AD4-A088-230BD4521C57}"/>
            </a:ext>
          </a:extLst>
        </xdr:cNvPr>
        <xdr:cNvSpPr/>
      </xdr:nvSpPr>
      <xdr:spPr>
        <a:xfrm>
          <a:off x="6400800" y="1351597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57</xdr:row>
      <xdr:rowOff>133350</xdr:rowOff>
    </xdr:from>
    <xdr:to>
      <xdr:col>12</xdr:col>
      <xdr:colOff>457199</xdr:colOff>
      <xdr:row>57</xdr:row>
      <xdr:rowOff>333375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ADF060FC-BC6B-4217-9C3F-C945AE79F58E}"/>
            </a:ext>
          </a:extLst>
        </xdr:cNvPr>
        <xdr:cNvSpPr/>
      </xdr:nvSpPr>
      <xdr:spPr>
        <a:xfrm>
          <a:off x="6400800" y="13754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88CCF167-6E0C-4455-A9F4-B8E32C318297}"/>
            </a:ext>
          </a:extLst>
        </xdr:cNvPr>
        <xdr:cNvSpPr/>
      </xdr:nvSpPr>
      <xdr:spPr>
        <a:xfrm>
          <a:off x="6391275" y="13992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79034671-E0A5-4305-9B5A-0FC8D0AF6A89}"/>
            </a:ext>
          </a:extLst>
        </xdr:cNvPr>
        <xdr:cNvSpPr/>
      </xdr:nvSpPr>
      <xdr:spPr>
        <a:xfrm>
          <a:off x="6391275" y="14230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80</xdr:row>
      <xdr:rowOff>133350</xdr:rowOff>
    </xdr:from>
    <xdr:to>
      <xdr:col>12</xdr:col>
      <xdr:colOff>457199</xdr:colOff>
      <xdr:row>80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F759218C-AB83-471F-8ED8-CAB0DD4A4AB9}"/>
            </a:ext>
          </a:extLst>
        </xdr:cNvPr>
        <xdr:cNvSpPr/>
      </xdr:nvSpPr>
      <xdr:spPr>
        <a:xfrm>
          <a:off x="6400800" y="1923097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79</xdr:row>
      <xdr:rowOff>133350</xdr:rowOff>
    </xdr:from>
    <xdr:to>
      <xdr:col>12</xdr:col>
      <xdr:colOff>457199</xdr:colOff>
      <xdr:row>79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C39DDD43-A5F1-4323-BF00-85B920F31F9A}"/>
            </a:ext>
          </a:extLst>
        </xdr:cNvPr>
        <xdr:cNvSpPr/>
      </xdr:nvSpPr>
      <xdr:spPr>
        <a:xfrm>
          <a:off x="6400800" y="1899285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81</xdr:row>
      <xdr:rowOff>133350</xdr:rowOff>
    </xdr:from>
    <xdr:to>
      <xdr:col>12</xdr:col>
      <xdr:colOff>457199</xdr:colOff>
      <xdr:row>81</xdr:row>
      <xdr:rowOff>333375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10769BE4-DC32-4238-B91B-570FB79A6D7C}"/>
            </a:ext>
          </a:extLst>
        </xdr:cNvPr>
        <xdr:cNvSpPr/>
      </xdr:nvSpPr>
      <xdr:spPr>
        <a:xfrm>
          <a:off x="6400800" y="194691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82</xdr:row>
      <xdr:rowOff>133350</xdr:rowOff>
    </xdr:from>
    <xdr:to>
      <xdr:col>12</xdr:col>
      <xdr:colOff>457199</xdr:colOff>
      <xdr:row>82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B90957F2-29DB-4113-AC15-7D0EB4A3631D}"/>
            </a:ext>
          </a:extLst>
        </xdr:cNvPr>
        <xdr:cNvSpPr/>
      </xdr:nvSpPr>
      <xdr:spPr>
        <a:xfrm>
          <a:off x="6400800" y="197072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53</xdr:row>
      <xdr:rowOff>133350</xdr:rowOff>
    </xdr:from>
    <xdr:to>
      <xdr:col>12</xdr:col>
      <xdr:colOff>447674</xdr:colOff>
      <xdr:row>53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990421AE-FE1C-400D-AC9B-CD42DECD24CD}"/>
            </a:ext>
          </a:extLst>
        </xdr:cNvPr>
        <xdr:cNvSpPr/>
      </xdr:nvSpPr>
      <xdr:spPr>
        <a:xfrm>
          <a:off x="6391275" y="12801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77</xdr:row>
      <xdr:rowOff>133350</xdr:rowOff>
    </xdr:from>
    <xdr:to>
      <xdr:col>12</xdr:col>
      <xdr:colOff>476249</xdr:colOff>
      <xdr:row>77</xdr:row>
      <xdr:rowOff>333375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BD4A7B09-0A87-4F65-BE81-4A0A241D865C}"/>
            </a:ext>
          </a:extLst>
        </xdr:cNvPr>
        <xdr:cNvSpPr/>
      </xdr:nvSpPr>
      <xdr:spPr>
        <a:xfrm>
          <a:off x="6419850" y="18516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55</xdr:row>
      <xdr:rowOff>133350</xdr:rowOff>
    </xdr:from>
    <xdr:to>
      <xdr:col>12</xdr:col>
      <xdr:colOff>447674</xdr:colOff>
      <xdr:row>55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11C04B53-3D80-45AE-BC62-144F045E2CD9}"/>
            </a:ext>
          </a:extLst>
        </xdr:cNvPr>
        <xdr:cNvSpPr/>
      </xdr:nvSpPr>
      <xdr:spPr>
        <a:xfrm>
          <a:off x="6391275" y="13277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9A9A79E7-1427-4BFF-BF3F-BE8156501ED9}"/>
            </a:ext>
          </a:extLst>
        </xdr:cNvPr>
        <xdr:cNvSpPr/>
      </xdr:nvSpPr>
      <xdr:spPr>
        <a:xfrm>
          <a:off x="6400800" y="1161097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90</xdr:row>
      <xdr:rowOff>133350</xdr:rowOff>
    </xdr:from>
    <xdr:to>
      <xdr:col>13</xdr:col>
      <xdr:colOff>9524</xdr:colOff>
      <xdr:row>90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BF92C3C5-6F63-4C85-9FFB-DE6B65AF393E}"/>
            </a:ext>
          </a:extLst>
        </xdr:cNvPr>
        <xdr:cNvSpPr/>
      </xdr:nvSpPr>
      <xdr:spPr>
        <a:xfrm>
          <a:off x="6429375" y="217551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96</xdr:row>
      <xdr:rowOff>142875</xdr:rowOff>
    </xdr:from>
    <xdr:to>
      <xdr:col>13</xdr:col>
      <xdr:colOff>9524</xdr:colOff>
      <xdr:row>96</xdr:row>
      <xdr:rowOff>342900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E69855B9-1632-44F5-AFA8-EC211B30B3D1}"/>
            </a:ext>
          </a:extLst>
        </xdr:cNvPr>
        <xdr:cNvSpPr/>
      </xdr:nvSpPr>
      <xdr:spPr>
        <a:xfrm>
          <a:off x="6429375" y="236505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95</xdr:row>
      <xdr:rowOff>123825</xdr:rowOff>
    </xdr:from>
    <xdr:to>
      <xdr:col>12</xdr:col>
      <xdr:colOff>476249</xdr:colOff>
      <xdr:row>95</xdr:row>
      <xdr:rowOff>323850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5BDA1324-4B8E-4502-8C09-C5F0E2B970C5}"/>
            </a:ext>
          </a:extLst>
        </xdr:cNvPr>
        <xdr:cNvSpPr/>
      </xdr:nvSpPr>
      <xdr:spPr>
        <a:xfrm>
          <a:off x="6419850" y="2331720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98</xdr:row>
      <xdr:rowOff>133350</xdr:rowOff>
    </xdr:from>
    <xdr:to>
      <xdr:col>12</xdr:col>
      <xdr:colOff>476249</xdr:colOff>
      <xdr:row>98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4996B551-F1AF-44B1-9D6D-6F552A38CBAD}"/>
            </a:ext>
          </a:extLst>
        </xdr:cNvPr>
        <xdr:cNvSpPr/>
      </xdr:nvSpPr>
      <xdr:spPr>
        <a:xfrm>
          <a:off x="6419850" y="242697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94</xdr:row>
      <xdr:rowOff>133350</xdr:rowOff>
    </xdr:from>
    <xdr:to>
      <xdr:col>12</xdr:col>
      <xdr:colOff>466724</xdr:colOff>
      <xdr:row>94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B3C76035-0D37-408D-9B35-651FD53263CA}"/>
            </a:ext>
          </a:extLst>
        </xdr:cNvPr>
        <xdr:cNvSpPr/>
      </xdr:nvSpPr>
      <xdr:spPr>
        <a:xfrm>
          <a:off x="6410325" y="230124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91</xdr:row>
      <xdr:rowOff>142875</xdr:rowOff>
    </xdr:from>
    <xdr:to>
      <xdr:col>12</xdr:col>
      <xdr:colOff>476249</xdr:colOff>
      <xdr:row>91</xdr:row>
      <xdr:rowOff>342900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B9420614-1B56-4976-A565-63C1530B754A}"/>
            </a:ext>
          </a:extLst>
        </xdr:cNvPr>
        <xdr:cNvSpPr/>
      </xdr:nvSpPr>
      <xdr:spPr>
        <a:xfrm>
          <a:off x="6419850" y="22078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104</xdr:row>
      <xdr:rowOff>142875</xdr:rowOff>
    </xdr:from>
    <xdr:to>
      <xdr:col>12</xdr:col>
      <xdr:colOff>447674</xdr:colOff>
      <xdr:row>104</xdr:row>
      <xdr:rowOff>342900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9FCF3728-074E-49F8-9B6C-7DE11F74199E}"/>
            </a:ext>
          </a:extLst>
        </xdr:cNvPr>
        <xdr:cNvSpPr/>
      </xdr:nvSpPr>
      <xdr:spPr>
        <a:xfrm>
          <a:off x="6391275" y="26165175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105</xdr:row>
      <xdr:rowOff>133350</xdr:rowOff>
    </xdr:from>
    <xdr:to>
      <xdr:col>12</xdr:col>
      <xdr:colOff>447674</xdr:colOff>
      <xdr:row>105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894FCD87-D79E-479E-B795-18DE2010B149}"/>
            </a:ext>
          </a:extLst>
        </xdr:cNvPr>
        <xdr:cNvSpPr/>
      </xdr:nvSpPr>
      <xdr:spPr>
        <a:xfrm>
          <a:off x="6391275" y="26469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112</xdr:row>
      <xdr:rowOff>104775</xdr:rowOff>
    </xdr:from>
    <xdr:to>
      <xdr:col>12</xdr:col>
      <xdr:colOff>342899</xdr:colOff>
      <xdr:row>112</xdr:row>
      <xdr:rowOff>304800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78D1D043-F733-40F9-85E7-4344B7707528}"/>
            </a:ext>
          </a:extLst>
        </xdr:cNvPr>
        <xdr:cNvSpPr/>
      </xdr:nvSpPr>
      <xdr:spPr>
        <a:xfrm>
          <a:off x="6334125" y="292703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102</xdr:row>
      <xdr:rowOff>133350</xdr:rowOff>
    </xdr:from>
    <xdr:to>
      <xdr:col>12</xdr:col>
      <xdr:colOff>457199</xdr:colOff>
      <xdr:row>102</xdr:row>
      <xdr:rowOff>333375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A34BC3FB-77CD-4A6A-AC87-794EE52FDF98}"/>
            </a:ext>
          </a:extLst>
        </xdr:cNvPr>
        <xdr:cNvSpPr/>
      </xdr:nvSpPr>
      <xdr:spPr>
        <a:xfrm>
          <a:off x="6400800" y="255270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100</xdr:row>
      <xdr:rowOff>133350</xdr:rowOff>
    </xdr:from>
    <xdr:to>
      <xdr:col>12</xdr:col>
      <xdr:colOff>447674</xdr:colOff>
      <xdr:row>100</xdr:row>
      <xdr:rowOff>333375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50D67AAB-596F-4824-AA34-3C0CAE23793F}"/>
            </a:ext>
          </a:extLst>
        </xdr:cNvPr>
        <xdr:cNvSpPr/>
      </xdr:nvSpPr>
      <xdr:spPr>
        <a:xfrm>
          <a:off x="6391275" y="248983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107</xdr:row>
      <xdr:rowOff>133350</xdr:rowOff>
    </xdr:from>
    <xdr:to>
      <xdr:col>12</xdr:col>
      <xdr:colOff>447674</xdr:colOff>
      <xdr:row>107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66CF718A-CA2C-4F3D-9DD6-D8864DE48347}"/>
            </a:ext>
          </a:extLst>
        </xdr:cNvPr>
        <xdr:cNvSpPr/>
      </xdr:nvSpPr>
      <xdr:spPr>
        <a:xfrm>
          <a:off x="6391275" y="270986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101</xdr:row>
      <xdr:rowOff>123825</xdr:rowOff>
    </xdr:from>
    <xdr:to>
      <xdr:col>12</xdr:col>
      <xdr:colOff>457199</xdr:colOff>
      <xdr:row>101</xdr:row>
      <xdr:rowOff>323850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7EF3CD6E-96B7-4C8D-90B7-C69453EBF9C9}"/>
            </a:ext>
          </a:extLst>
        </xdr:cNvPr>
        <xdr:cNvSpPr/>
      </xdr:nvSpPr>
      <xdr:spPr>
        <a:xfrm>
          <a:off x="6400800" y="2520315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99</xdr:row>
      <xdr:rowOff>133350</xdr:rowOff>
    </xdr:from>
    <xdr:to>
      <xdr:col>12</xdr:col>
      <xdr:colOff>457199</xdr:colOff>
      <xdr:row>99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5A046490-FAEE-4CB7-9428-04F323BFCAE0}"/>
            </a:ext>
          </a:extLst>
        </xdr:cNvPr>
        <xdr:cNvSpPr/>
      </xdr:nvSpPr>
      <xdr:spPr>
        <a:xfrm>
          <a:off x="6400800" y="245840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88</xdr:row>
      <xdr:rowOff>133350</xdr:rowOff>
    </xdr:from>
    <xdr:to>
      <xdr:col>12</xdr:col>
      <xdr:colOff>447674</xdr:colOff>
      <xdr:row>88</xdr:row>
      <xdr:rowOff>333375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11FFEB3C-553B-4770-A7B0-757E7B29DA70}"/>
            </a:ext>
          </a:extLst>
        </xdr:cNvPr>
        <xdr:cNvSpPr/>
      </xdr:nvSpPr>
      <xdr:spPr>
        <a:xfrm>
          <a:off x="6391275" y="21126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103</xdr:row>
      <xdr:rowOff>133350</xdr:rowOff>
    </xdr:from>
    <xdr:to>
      <xdr:col>12</xdr:col>
      <xdr:colOff>457199</xdr:colOff>
      <xdr:row>103</xdr:row>
      <xdr:rowOff>333375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511CA90C-3A53-48E5-89CC-3778F1B4FCE4}"/>
            </a:ext>
          </a:extLst>
        </xdr:cNvPr>
        <xdr:cNvSpPr/>
      </xdr:nvSpPr>
      <xdr:spPr>
        <a:xfrm>
          <a:off x="6400800" y="25841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108</xdr:row>
      <xdr:rowOff>133350</xdr:rowOff>
    </xdr:from>
    <xdr:to>
      <xdr:col>12</xdr:col>
      <xdr:colOff>447674</xdr:colOff>
      <xdr:row>108</xdr:row>
      <xdr:rowOff>333375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22D25A28-F9E0-4355-9260-4951357C8D83}"/>
            </a:ext>
          </a:extLst>
        </xdr:cNvPr>
        <xdr:cNvSpPr/>
      </xdr:nvSpPr>
      <xdr:spPr>
        <a:xfrm>
          <a:off x="6391275" y="274129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109</xdr:row>
      <xdr:rowOff>133350</xdr:rowOff>
    </xdr:from>
    <xdr:to>
      <xdr:col>12</xdr:col>
      <xdr:colOff>447674</xdr:colOff>
      <xdr:row>109</xdr:row>
      <xdr:rowOff>333375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C9C510D4-8367-4A9D-93C5-E088FB87B967}"/>
            </a:ext>
          </a:extLst>
        </xdr:cNvPr>
        <xdr:cNvSpPr/>
      </xdr:nvSpPr>
      <xdr:spPr>
        <a:xfrm>
          <a:off x="6391275" y="283559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110</xdr:row>
      <xdr:rowOff>133350</xdr:rowOff>
    </xdr:from>
    <xdr:to>
      <xdr:col>12</xdr:col>
      <xdr:colOff>447674</xdr:colOff>
      <xdr:row>110</xdr:row>
      <xdr:rowOff>333375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A5E183B4-CAC6-4582-8C5B-EBFEF11CA19B}"/>
            </a:ext>
          </a:extLst>
        </xdr:cNvPr>
        <xdr:cNvSpPr/>
      </xdr:nvSpPr>
      <xdr:spPr>
        <a:xfrm>
          <a:off x="6391275" y="286702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111</xdr:row>
      <xdr:rowOff>133350</xdr:rowOff>
    </xdr:from>
    <xdr:to>
      <xdr:col>12</xdr:col>
      <xdr:colOff>447674</xdr:colOff>
      <xdr:row>111</xdr:row>
      <xdr:rowOff>333375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E8C41FD2-DD3D-4D89-AE33-DD43AA2A95EB}"/>
            </a:ext>
          </a:extLst>
        </xdr:cNvPr>
        <xdr:cNvSpPr/>
      </xdr:nvSpPr>
      <xdr:spPr>
        <a:xfrm>
          <a:off x="6391275" y="289845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92</xdr:row>
      <xdr:rowOff>142875</xdr:rowOff>
    </xdr:from>
    <xdr:to>
      <xdr:col>12</xdr:col>
      <xdr:colOff>476249</xdr:colOff>
      <xdr:row>92</xdr:row>
      <xdr:rowOff>342900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C74D79C6-BD9C-4254-99B7-BAA4ACDFE251}"/>
            </a:ext>
          </a:extLst>
        </xdr:cNvPr>
        <xdr:cNvSpPr/>
      </xdr:nvSpPr>
      <xdr:spPr>
        <a:xfrm>
          <a:off x="6419850" y="223932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87</xdr:row>
      <xdr:rowOff>133350</xdr:rowOff>
    </xdr:from>
    <xdr:to>
      <xdr:col>13</xdr:col>
      <xdr:colOff>9524</xdr:colOff>
      <xdr:row>87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DB062589-4DB3-45FD-B084-B84A7C59F1CB}"/>
            </a:ext>
          </a:extLst>
        </xdr:cNvPr>
        <xdr:cNvSpPr/>
      </xdr:nvSpPr>
      <xdr:spPr>
        <a:xfrm>
          <a:off x="6429375" y="208121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97</xdr:row>
      <xdr:rowOff>142875</xdr:rowOff>
    </xdr:from>
    <xdr:to>
      <xdr:col>13</xdr:col>
      <xdr:colOff>9524</xdr:colOff>
      <xdr:row>97</xdr:row>
      <xdr:rowOff>342900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60E6F65B-A9C3-4E57-807F-EA2C225C7605}"/>
            </a:ext>
          </a:extLst>
        </xdr:cNvPr>
        <xdr:cNvSpPr/>
      </xdr:nvSpPr>
      <xdr:spPr>
        <a:xfrm>
          <a:off x="6429375" y="239649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93</xdr:row>
      <xdr:rowOff>142875</xdr:rowOff>
    </xdr:from>
    <xdr:to>
      <xdr:col>12</xdr:col>
      <xdr:colOff>476249</xdr:colOff>
      <xdr:row>93</xdr:row>
      <xdr:rowOff>342900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8A78F6D5-1AFE-43A8-8A05-42DFC085A3B0}"/>
            </a:ext>
          </a:extLst>
        </xdr:cNvPr>
        <xdr:cNvSpPr/>
      </xdr:nvSpPr>
      <xdr:spPr>
        <a:xfrm>
          <a:off x="6419850" y="22707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106</xdr:row>
      <xdr:rowOff>133350</xdr:rowOff>
    </xdr:from>
    <xdr:to>
      <xdr:col>12</xdr:col>
      <xdr:colOff>447674</xdr:colOff>
      <xdr:row>106</xdr:row>
      <xdr:rowOff>333375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A88CBF76-B35B-4DA2-A758-23481ACF7614}"/>
            </a:ext>
          </a:extLst>
        </xdr:cNvPr>
        <xdr:cNvSpPr/>
      </xdr:nvSpPr>
      <xdr:spPr>
        <a:xfrm>
          <a:off x="6391275" y="267843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89</xdr:row>
      <xdr:rowOff>133350</xdr:rowOff>
    </xdr:from>
    <xdr:to>
      <xdr:col>12</xdr:col>
      <xdr:colOff>466724</xdr:colOff>
      <xdr:row>89</xdr:row>
      <xdr:rowOff>333375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7EA7FDCF-451A-4285-AA64-04F7823778EF}"/>
            </a:ext>
          </a:extLst>
        </xdr:cNvPr>
        <xdr:cNvSpPr/>
      </xdr:nvSpPr>
      <xdr:spPr>
        <a:xfrm>
          <a:off x="6410325" y="21440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86</xdr:row>
      <xdr:rowOff>142875</xdr:rowOff>
    </xdr:from>
    <xdr:to>
      <xdr:col>12</xdr:col>
      <xdr:colOff>476249</xdr:colOff>
      <xdr:row>86</xdr:row>
      <xdr:rowOff>342900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3E76ECE8-60F5-4CBD-BAE6-F2392CD6043A}"/>
            </a:ext>
          </a:extLst>
        </xdr:cNvPr>
        <xdr:cNvSpPr/>
      </xdr:nvSpPr>
      <xdr:spPr>
        <a:xfrm>
          <a:off x="6419850" y="230219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119</xdr:row>
      <xdr:rowOff>133350</xdr:rowOff>
    </xdr:from>
    <xdr:to>
      <xdr:col>13</xdr:col>
      <xdr:colOff>9524</xdr:colOff>
      <xdr:row>119</xdr:row>
      <xdr:rowOff>333375</xdr:rowOff>
    </xdr:to>
    <xdr:sp macro="" textlink="">
      <xdr:nvSpPr>
        <xdr:cNvPr id="146" name="楕円 145">
          <a:extLst>
            <a:ext uri="{FF2B5EF4-FFF2-40B4-BE49-F238E27FC236}">
              <a16:creationId xmlns:a16="http://schemas.microsoft.com/office/drawing/2014/main" id="{286D742E-5104-4CA5-BAFE-81CE2E8F3BCF}"/>
            </a:ext>
          </a:extLst>
        </xdr:cNvPr>
        <xdr:cNvSpPr/>
      </xdr:nvSpPr>
      <xdr:spPr>
        <a:xfrm>
          <a:off x="6429375" y="220694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124</xdr:row>
      <xdr:rowOff>142875</xdr:rowOff>
    </xdr:from>
    <xdr:to>
      <xdr:col>13</xdr:col>
      <xdr:colOff>9524</xdr:colOff>
      <xdr:row>124</xdr:row>
      <xdr:rowOff>342900</xdr:rowOff>
    </xdr:to>
    <xdr:sp macro="" textlink="">
      <xdr:nvSpPr>
        <xdr:cNvPr id="147" name="楕円 146">
          <a:extLst>
            <a:ext uri="{FF2B5EF4-FFF2-40B4-BE49-F238E27FC236}">
              <a16:creationId xmlns:a16="http://schemas.microsoft.com/office/drawing/2014/main" id="{FEC8559E-8E96-445D-B786-E7C88D634920}"/>
            </a:ext>
          </a:extLst>
        </xdr:cNvPr>
        <xdr:cNvSpPr/>
      </xdr:nvSpPr>
      <xdr:spPr>
        <a:xfrm>
          <a:off x="6429375" y="239649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123</xdr:row>
      <xdr:rowOff>123825</xdr:rowOff>
    </xdr:from>
    <xdr:to>
      <xdr:col>12</xdr:col>
      <xdr:colOff>476249</xdr:colOff>
      <xdr:row>123</xdr:row>
      <xdr:rowOff>323850</xdr:rowOff>
    </xdr:to>
    <xdr:sp macro="" textlink="">
      <xdr:nvSpPr>
        <xdr:cNvPr id="148" name="楕円 147">
          <a:extLst>
            <a:ext uri="{FF2B5EF4-FFF2-40B4-BE49-F238E27FC236}">
              <a16:creationId xmlns:a16="http://schemas.microsoft.com/office/drawing/2014/main" id="{D8B2BFA2-C652-4063-B160-DB1BDADB2B45}"/>
            </a:ext>
          </a:extLst>
        </xdr:cNvPr>
        <xdr:cNvSpPr/>
      </xdr:nvSpPr>
      <xdr:spPr>
        <a:xfrm>
          <a:off x="6419850" y="2363152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126</xdr:row>
      <xdr:rowOff>133350</xdr:rowOff>
    </xdr:from>
    <xdr:to>
      <xdr:col>12</xdr:col>
      <xdr:colOff>476249</xdr:colOff>
      <xdr:row>126</xdr:row>
      <xdr:rowOff>333375</xdr:rowOff>
    </xdr:to>
    <xdr:sp macro="" textlink="">
      <xdr:nvSpPr>
        <xdr:cNvPr id="149" name="楕円 148">
          <a:extLst>
            <a:ext uri="{FF2B5EF4-FFF2-40B4-BE49-F238E27FC236}">
              <a16:creationId xmlns:a16="http://schemas.microsoft.com/office/drawing/2014/main" id="{A362A3DA-B65E-415D-A0FE-4771F76C63CE}"/>
            </a:ext>
          </a:extLst>
        </xdr:cNvPr>
        <xdr:cNvSpPr/>
      </xdr:nvSpPr>
      <xdr:spPr>
        <a:xfrm>
          <a:off x="6419850" y="245840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120</xdr:row>
      <xdr:rowOff>142875</xdr:rowOff>
    </xdr:from>
    <xdr:to>
      <xdr:col>12</xdr:col>
      <xdr:colOff>476249</xdr:colOff>
      <xdr:row>120</xdr:row>
      <xdr:rowOff>342900</xdr:rowOff>
    </xdr:to>
    <xdr:sp macro="" textlink="">
      <xdr:nvSpPr>
        <xdr:cNvPr id="151" name="楕円 150">
          <a:extLst>
            <a:ext uri="{FF2B5EF4-FFF2-40B4-BE49-F238E27FC236}">
              <a16:creationId xmlns:a16="http://schemas.microsoft.com/office/drawing/2014/main" id="{3547EADD-F785-4E63-999C-4410A6CBC3B1}"/>
            </a:ext>
          </a:extLst>
        </xdr:cNvPr>
        <xdr:cNvSpPr/>
      </xdr:nvSpPr>
      <xdr:spPr>
        <a:xfrm>
          <a:off x="6419850" y="223932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130</xdr:row>
      <xdr:rowOff>133350</xdr:rowOff>
    </xdr:from>
    <xdr:to>
      <xdr:col>12</xdr:col>
      <xdr:colOff>457199</xdr:colOff>
      <xdr:row>130</xdr:row>
      <xdr:rowOff>333375</xdr:rowOff>
    </xdr:to>
    <xdr:sp macro="" textlink="">
      <xdr:nvSpPr>
        <xdr:cNvPr id="156" name="楕円 155">
          <a:extLst>
            <a:ext uri="{FF2B5EF4-FFF2-40B4-BE49-F238E27FC236}">
              <a16:creationId xmlns:a16="http://schemas.microsoft.com/office/drawing/2014/main" id="{06FE27F4-AFBF-4C0A-80EF-97EFA5BF38B9}"/>
            </a:ext>
          </a:extLst>
        </xdr:cNvPr>
        <xdr:cNvSpPr/>
      </xdr:nvSpPr>
      <xdr:spPr>
        <a:xfrm>
          <a:off x="6400800" y="25841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128</xdr:row>
      <xdr:rowOff>133350</xdr:rowOff>
    </xdr:from>
    <xdr:to>
      <xdr:col>12</xdr:col>
      <xdr:colOff>447674</xdr:colOff>
      <xdr:row>128</xdr:row>
      <xdr:rowOff>333375</xdr:rowOff>
    </xdr:to>
    <xdr:sp macro="" textlink="">
      <xdr:nvSpPr>
        <xdr:cNvPr id="157" name="楕円 156">
          <a:extLst>
            <a:ext uri="{FF2B5EF4-FFF2-40B4-BE49-F238E27FC236}">
              <a16:creationId xmlns:a16="http://schemas.microsoft.com/office/drawing/2014/main" id="{118617C5-DADC-42CE-963D-89EB2FC1CF8F}"/>
            </a:ext>
          </a:extLst>
        </xdr:cNvPr>
        <xdr:cNvSpPr/>
      </xdr:nvSpPr>
      <xdr:spPr>
        <a:xfrm>
          <a:off x="6391275" y="2521267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129</xdr:row>
      <xdr:rowOff>123825</xdr:rowOff>
    </xdr:from>
    <xdr:to>
      <xdr:col>12</xdr:col>
      <xdr:colOff>457199</xdr:colOff>
      <xdr:row>129</xdr:row>
      <xdr:rowOff>323850</xdr:rowOff>
    </xdr:to>
    <xdr:sp macro="" textlink="">
      <xdr:nvSpPr>
        <xdr:cNvPr id="159" name="楕円 158">
          <a:extLst>
            <a:ext uri="{FF2B5EF4-FFF2-40B4-BE49-F238E27FC236}">
              <a16:creationId xmlns:a16="http://schemas.microsoft.com/office/drawing/2014/main" id="{6412070C-5685-4E2A-9B4D-4D71695B6C93}"/>
            </a:ext>
          </a:extLst>
        </xdr:cNvPr>
        <xdr:cNvSpPr/>
      </xdr:nvSpPr>
      <xdr:spPr>
        <a:xfrm>
          <a:off x="6400800" y="255174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127</xdr:row>
      <xdr:rowOff>133350</xdr:rowOff>
    </xdr:from>
    <xdr:to>
      <xdr:col>12</xdr:col>
      <xdr:colOff>457199</xdr:colOff>
      <xdr:row>127</xdr:row>
      <xdr:rowOff>333375</xdr:rowOff>
    </xdr:to>
    <xdr:sp macro="" textlink="">
      <xdr:nvSpPr>
        <xdr:cNvPr id="160" name="楕円 159">
          <a:extLst>
            <a:ext uri="{FF2B5EF4-FFF2-40B4-BE49-F238E27FC236}">
              <a16:creationId xmlns:a16="http://schemas.microsoft.com/office/drawing/2014/main" id="{3984D27E-B86A-4163-B089-0FC21966446C}"/>
            </a:ext>
          </a:extLst>
        </xdr:cNvPr>
        <xdr:cNvSpPr/>
      </xdr:nvSpPr>
      <xdr:spPr>
        <a:xfrm>
          <a:off x="6400800" y="248983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117</xdr:row>
      <xdr:rowOff>133350</xdr:rowOff>
    </xdr:from>
    <xdr:to>
      <xdr:col>12</xdr:col>
      <xdr:colOff>447674</xdr:colOff>
      <xdr:row>117</xdr:row>
      <xdr:rowOff>333375</xdr:rowOff>
    </xdr:to>
    <xdr:sp macro="" textlink="">
      <xdr:nvSpPr>
        <xdr:cNvPr id="161" name="楕円 160">
          <a:extLst>
            <a:ext uri="{FF2B5EF4-FFF2-40B4-BE49-F238E27FC236}">
              <a16:creationId xmlns:a16="http://schemas.microsoft.com/office/drawing/2014/main" id="{C336DD93-DDB9-4B36-B601-D9F0EA4257EC}"/>
            </a:ext>
          </a:extLst>
        </xdr:cNvPr>
        <xdr:cNvSpPr/>
      </xdr:nvSpPr>
      <xdr:spPr>
        <a:xfrm>
          <a:off x="6391275" y="214407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131</xdr:row>
      <xdr:rowOff>133350</xdr:rowOff>
    </xdr:from>
    <xdr:to>
      <xdr:col>12</xdr:col>
      <xdr:colOff>457199</xdr:colOff>
      <xdr:row>131</xdr:row>
      <xdr:rowOff>333375</xdr:rowOff>
    </xdr:to>
    <xdr:sp macro="" textlink="">
      <xdr:nvSpPr>
        <xdr:cNvPr id="162" name="楕円 161">
          <a:extLst>
            <a:ext uri="{FF2B5EF4-FFF2-40B4-BE49-F238E27FC236}">
              <a16:creationId xmlns:a16="http://schemas.microsoft.com/office/drawing/2014/main" id="{805C1004-107A-414B-A427-E30BDC25163A}"/>
            </a:ext>
          </a:extLst>
        </xdr:cNvPr>
        <xdr:cNvSpPr/>
      </xdr:nvSpPr>
      <xdr:spPr>
        <a:xfrm>
          <a:off x="6400800" y="261556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121</xdr:row>
      <xdr:rowOff>142875</xdr:rowOff>
    </xdr:from>
    <xdr:to>
      <xdr:col>12</xdr:col>
      <xdr:colOff>476249</xdr:colOff>
      <xdr:row>121</xdr:row>
      <xdr:rowOff>342900</xdr:rowOff>
    </xdr:to>
    <xdr:sp macro="" textlink="">
      <xdr:nvSpPr>
        <xdr:cNvPr id="167" name="楕円 166">
          <a:extLst>
            <a:ext uri="{FF2B5EF4-FFF2-40B4-BE49-F238E27FC236}">
              <a16:creationId xmlns:a16="http://schemas.microsoft.com/office/drawing/2014/main" id="{145CD059-F089-43DA-B910-0536871860F5}"/>
            </a:ext>
          </a:extLst>
        </xdr:cNvPr>
        <xdr:cNvSpPr/>
      </xdr:nvSpPr>
      <xdr:spPr>
        <a:xfrm>
          <a:off x="6419850" y="22707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116</xdr:row>
      <xdr:rowOff>133350</xdr:rowOff>
    </xdr:from>
    <xdr:to>
      <xdr:col>13</xdr:col>
      <xdr:colOff>9524</xdr:colOff>
      <xdr:row>116</xdr:row>
      <xdr:rowOff>333375</xdr:rowOff>
    </xdr:to>
    <xdr:sp macro="" textlink="">
      <xdr:nvSpPr>
        <xdr:cNvPr id="168" name="楕円 167">
          <a:extLst>
            <a:ext uri="{FF2B5EF4-FFF2-40B4-BE49-F238E27FC236}">
              <a16:creationId xmlns:a16="http://schemas.microsoft.com/office/drawing/2014/main" id="{25468322-DE72-445E-95BC-2AA8972F76CD}"/>
            </a:ext>
          </a:extLst>
        </xdr:cNvPr>
        <xdr:cNvSpPr/>
      </xdr:nvSpPr>
      <xdr:spPr>
        <a:xfrm>
          <a:off x="6429375" y="211264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125</xdr:row>
      <xdr:rowOff>142875</xdr:rowOff>
    </xdr:from>
    <xdr:to>
      <xdr:col>13</xdr:col>
      <xdr:colOff>9524</xdr:colOff>
      <xdr:row>125</xdr:row>
      <xdr:rowOff>342900</xdr:rowOff>
    </xdr:to>
    <xdr:sp macro="" textlink="">
      <xdr:nvSpPr>
        <xdr:cNvPr id="169" name="楕円 168">
          <a:extLst>
            <a:ext uri="{FF2B5EF4-FFF2-40B4-BE49-F238E27FC236}">
              <a16:creationId xmlns:a16="http://schemas.microsoft.com/office/drawing/2014/main" id="{99C7FE22-878B-4932-B2DF-291993825E31}"/>
            </a:ext>
          </a:extLst>
        </xdr:cNvPr>
        <xdr:cNvSpPr/>
      </xdr:nvSpPr>
      <xdr:spPr>
        <a:xfrm>
          <a:off x="6429375" y="242792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122</xdr:row>
      <xdr:rowOff>142875</xdr:rowOff>
    </xdr:from>
    <xdr:to>
      <xdr:col>12</xdr:col>
      <xdr:colOff>476249</xdr:colOff>
      <xdr:row>122</xdr:row>
      <xdr:rowOff>342900</xdr:rowOff>
    </xdr:to>
    <xdr:sp macro="" textlink="">
      <xdr:nvSpPr>
        <xdr:cNvPr id="171" name="楕円 170">
          <a:extLst>
            <a:ext uri="{FF2B5EF4-FFF2-40B4-BE49-F238E27FC236}">
              <a16:creationId xmlns:a16="http://schemas.microsoft.com/office/drawing/2014/main" id="{F8DB7CB2-8615-49CD-A234-5DA19FFC3798}"/>
            </a:ext>
          </a:extLst>
        </xdr:cNvPr>
        <xdr:cNvSpPr/>
      </xdr:nvSpPr>
      <xdr:spPr>
        <a:xfrm>
          <a:off x="6419850" y="230219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118</xdr:row>
      <xdr:rowOff>133350</xdr:rowOff>
    </xdr:from>
    <xdr:to>
      <xdr:col>12</xdr:col>
      <xdr:colOff>466724</xdr:colOff>
      <xdr:row>118</xdr:row>
      <xdr:rowOff>333375</xdr:rowOff>
    </xdr:to>
    <xdr:sp macro="" textlink="">
      <xdr:nvSpPr>
        <xdr:cNvPr id="173" name="楕円 172">
          <a:extLst>
            <a:ext uri="{FF2B5EF4-FFF2-40B4-BE49-F238E27FC236}">
              <a16:creationId xmlns:a16="http://schemas.microsoft.com/office/drawing/2014/main" id="{1B85C097-6772-49AD-9A34-FBD62EF90E56}"/>
            </a:ext>
          </a:extLst>
        </xdr:cNvPr>
        <xdr:cNvSpPr/>
      </xdr:nvSpPr>
      <xdr:spPr>
        <a:xfrm>
          <a:off x="6410325" y="217551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51438E1-DFE3-4C1F-82D8-A24C329A7FE4}"/>
            </a:ext>
          </a:extLst>
        </xdr:cNvPr>
        <xdr:cNvSpPr/>
      </xdr:nvSpPr>
      <xdr:spPr>
        <a:xfrm>
          <a:off x="6429375" y="1066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B89F29C-EB15-463C-9A51-14B41700E676}"/>
            </a:ext>
          </a:extLst>
        </xdr:cNvPr>
        <xdr:cNvSpPr/>
      </xdr:nvSpPr>
      <xdr:spPr>
        <a:xfrm>
          <a:off x="6429375" y="3514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BFFA631-38D6-4163-80CB-7ABB673CC1A5}"/>
            </a:ext>
          </a:extLst>
        </xdr:cNvPr>
        <xdr:cNvSpPr/>
      </xdr:nvSpPr>
      <xdr:spPr>
        <a:xfrm>
          <a:off x="6419850" y="3190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2CC45E7-B8BA-41BE-9640-4F9D9E24FFE6}"/>
            </a:ext>
          </a:extLst>
        </xdr:cNvPr>
        <xdr:cNvSpPr/>
      </xdr:nvSpPr>
      <xdr:spPr>
        <a:xfrm>
          <a:off x="6419850" y="4419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28EE3EA-31AC-4E5D-9647-CE00CBEF17A9}"/>
            </a:ext>
          </a:extLst>
        </xdr:cNvPr>
        <xdr:cNvSpPr/>
      </xdr:nvSpPr>
      <xdr:spPr>
        <a:xfrm>
          <a:off x="6410325" y="2895600"/>
          <a:ext cx="15239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A75F890-47FB-4E46-AA5F-F3CF02A8D623}"/>
            </a:ext>
          </a:extLst>
        </xdr:cNvPr>
        <xdr:cNvSpPr/>
      </xdr:nvSpPr>
      <xdr:spPr>
        <a:xfrm>
          <a:off x="6419850" y="16859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133350</xdr:rowOff>
    </xdr:from>
    <xdr:to>
      <xdr:col>12</xdr:col>
      <xdr:colOff>457199</xdr:colOff>
      <xdr:row>25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AF1A260-BB71-473D-9853-7918ECFC660C}"/>
            </a:ext>
          </a:extLst>
        </xdr:cNvPr>
        <xdr:cNvSpPr/>
      </xdr:nvSpPr>
      <xdr:spPr>
        <a:xfrm>
          <a:off x="6400800" y="71628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19</xdr:row>
      <xdr:rowOff>133350</xdr:rowOff>
    </xdr:from>
    <xdr:to>
      <xdr:col>12</xdr:col>
      <xdr:colOff>447674</xdr:colOff>
      <xdr:row>19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DCEB2D3-C6ED-4FF3-BBBA-160F09985221}"/>
            </a:ext>
          </a:extLst>
        </xdr:cNvPr>
        <xdr:cNvSpPr/>
      </xdr:nvSpPr>
      <xdr:spPr>
        <a:xfrm>
          <a:off x="6391275" y="5334000"/>
          <a:ext cx="171449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123825</xdr:rowOff>
    </xdr:from>
    <xdr:to>
      <xdr:col>12</xdr:col>
      <xdr:colOff>457199</xdr:colOff>
      <xdr:row>23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FD00400-46BC-4507-A3CA-AB1914DF9954}"/>
            </a:ext>
          </a:extLst>
        </xdr:cNvPr>
        <xdr:cNvSpPr/>
      </xdr:nvSpPr>
      <xdr:spPr>
        <a:xfrm>
          <a:off x="6400800" y="65436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133350</xdr:rowOff>
    </xdr:from>
    <xdr:to>
      <xdr:col>12</xdr:col>
      <xdr:colOff>457199</xdr:colOff>
      <xdr:row>17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56E5738-95CB-4B1D-B667-BB99697D220B}"/>
            </a:ext>
          </a:extLst>
        </xdr:cNvPr>
        <xdr:cNvSpPr/>
      </xdr:nvSpPr>
      <xdr:spPr>
        <a:xfrm>
          <a:off x="6400800" y="50292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110FC29-F32D-4007-8830-12EC6B7806DE}"/>
            </a:ext>
          </a:extLst>
        </xdr:cNvPr>
        <xdr:cNvSpPr/>
      </xdr:nvSpPr>
      <xdr:spPr>
        <a:xfrm>
          <a:off x="6419850" y="1990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78DCB8D5-08E5-4E05-9932-1A799538E46F}"/>
            </a:ext>
          </a:extLst>
        </xdr:cNvPr>
        <xdr:cNvSpPr/>
      </xdr:nvSpPr>
      <xdr:spPr>
        <a:xfrm>
          <a:off x="6429375" y="3819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1F9D814A-C52E-4A3D-BDA5-EDC72FB91DC1}"/>
            </a:ext>
          </a:extLst>
        </xdr:cNvPr>
        <xdr:cNvSpPr/>
      </xdr:nvSpPr>
      <xdr:spPr>
        <a:xfrm>
          <a:off x="6419850" y="2295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43</xdr:row>
      <xdr:rowOff>142875</xdr:rowOff>
    </xdr:from>
    <xdr:to>
      <xdr:col>13</xdr:col>
      <xdr:colOff>9524</xdr:colOff>
      <xdr:row>43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625061E0-10F1-41D4-9104-CE272B5B19DE}"/>
            </a:ext>
          </a:extLst>
        </xdr:cNvPr>
        <xdr:cNvSpPr/>
      </xdr:nvSpPr>
      <xdr:spPr>
        <a:xfrm>
          <a:off x="6429375" y="114776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45</xdr:row>
      <xdr:rowOff>133350</xdr:rowOff>
    </xdr:from>
    <xdr:to>
      <xdr:col>12</xdr:col>
      <xdr:colOff>476249</xdr:colOff>
      <xdr:row>45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69E6A5D-D29D-4CDE-8A64-1C7F5670244F}"/>
            </a:ext>
          </a:extLst>
        </xdr:cNvPr>
        <xdr:cNvSpPr/>
      </xdr:nvSpPr>
      <xdr:spPr>
        <a:xfrm>
          <a:off x="6419850" y="120967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53</xdr:row>
      <xdr:rowOff>133350</xdr:rowOff>
    </xdr:from>
    <xdr:to>
      <xdr:col>12</xdr:col>
      <xdr:colOff>457199</xdr:colOff>
      <xdr:row>53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BDEE46E1-DF2A-4DB4-9913-680436C663AB}"/>
            </a:ext>
          </a:extLst>
        </xdr:cNvPr>
        <xdr:cNvSpPr/>
      </xdr:nvSpPr>
      <xdr:spPr>
        <a:xfrm>
          <a:off x="6400800" y="146113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1C1DC555-3491-48B6-8C41-9928F95B70BA}"/>
            </a:ext>
          </a:extLst>
        </xdr:cNvPr>
        <xdr:cNvSpPr/>
      </xdr:nvSpPr>
      <xdr:spPr>
        <a:xfrm>
          <a:off x="6391275" y="133540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52</xdr:row>
      <xdr:rowOff>123825</xdr:rowOff>
    </xdr:from>
    <xdr:to>
      <xdr:col>12</xdr:col>
      <xdr:colOff>457199</xdr:colOff>
      <xdr:row>52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A307521D-5DCC-44BE-81CF-D0B051D40841}"/>
            </a:ext>
          </a:extLst>
        </xdr:cNvPr>
        <xdr:cNvSpPr/>
      </xdr:nvSpPr>
      <xdr:spPr>
        <a:xfrm>
          <a:off x="6400800" y="142875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BBAC1138-3E9A-4C8E-8ED9-CAE4DDA5F09F}"/>
            </a:ext>
          </a:extLst>
        </xdr:cNvPr>
        <xdr:cNvSpPr/>
      </xdr:nvSpPr>
      <xdr:spPr>
        <a:xfrm>
          <a:off x="6400800" y="12725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54</xdr:row>
      <xdr:rowOff>133350</xdr:rowOff>
    </xdr:from>
    <xdr:to>
      <xdr:col>12</xdr:col>
      <xdr:colOff>457199</xdr:colOff>
      <xdr:row>54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711A5E40-A3D6-4482-8289-D87F7C4189F6}"/>
            </a:ext>
          </a:extLst>
        </xdr:cNvPr>
        <xdr:cNvSpPr/>
      </xdr:nvSpPr>
      <xdr:spPr>
        <a:xfrm>
          <a:off x="6400800" y="149256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44</xdr:row>
      <xdr:rowOff>142875</xdr:rowOff>
    </xdr:from>
    <xdr:to>
      <xdr:col>13</xdr:col>
      <xdr:colOff>9524</xdr:colOff>
      <xdr:row>44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3B3C77FD-1AD4-4949-B5B2-EA6AFE451990}"/>
            </a:ext>
          </a:extLst>
        </xdr:cNvPr>
        <xdr:cNvSpPr/>
      </xdr:nvSpPr>
      <xdr:spPr>
        <a:xfrm>
          <a:off x="6429375" y="11791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55</xdr:row>
      <xdr:rowOff>133350</xdr:rowOff>
    </xdr:from>
    <xdr:to>
      <xdr:col>12</xdr:col>
      <xdr:colOff>457199</xdr:colOff>
      <xdr:row>55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4A23FEA6-C163-4E58-804D-990CAD0AFA04}"/>
            </a:ext>
          </a:extLst>
        </xdr:cNvPr>
        <xdr:cNvSpPr/>
      </xdr:nvSpPr>
      <xdr:spPr>
        <a:xfrm>
          <a:off x="6400800" y="152400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410F633-D266-442E-9140-10A0C9645EB0}"/>
            </a:ext>
          </a:extLst>
        </xdr:cNvPr>
        <xdr:cNvSpPr/>
      </xdr:nvSpPr>
      <xdr:spPr>
        <a:xfrm>
          <a:off x="6400800" y="15554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22</xdr:row>
      <xdr:rowOff>123825</xdr:rowOff>
    </xdr:from>
    <xdr:to>
      <xdr:col>12</xdr:col>
      <xdr:colOff>476249</xdr:colOff>
      <xdr:row>22</xdr:row>
      <xdr:rowOff>323850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6B0B1524-A27B-4367-B20F-E51F8F722F9D}"/>
            </a:ext>
          </a:extLst>
        </xdr:cNvPr>
        <xdr:cNvSpPr/>
      </xdr:nvSpPr>
      <xdr:spPr>
        <a:xfrm>
          <a:off x="6419850" y="6238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20</xdr:row>
      <xdr:rowOff>142875</xdr:rowOff>
    </xdr:from>
    <xdr:to>
      <xdr:col>13</xdr:col>
      <xdr:colOff>9524</xdr:colOff>
      <xdr:row>20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A2EA24DC-A34A-44BF-A2A7-28CA33C100E3}"/>
            </a:ext>
          </a:extLst>
        </xdr:cNvPr>
        <xdr:cNvSpPr/>
      </xdr:nvSpPr>
      <xdr:spPr>
        <a:xfrm>
          <a:off x="6429375" y="5648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142875</xdr:rowOff>
    </xdr:from>
    <xdr:to>
      <xdr:col>13</xdr:col>
      <xdr:colOff>9524</xdr:colOff>
      <xdr:row>21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275AEEE7-5C27-470E-B93B-391EF0B116BE}"/>
            </a:ext>
          </a:extLst>
        </xdr:cNvPr>
        <xdr:cNvSpPr/>
      </xdr:nvSpPr>
      <xdr:spPr>
        <a:xfrm>
          <a:off x="6429375" y="5953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42</xdr:row>
      <xdr:rowOff>133350</xdr:rowOff>
    </xdr:from>
    <xdr:to>
      <xdr:col>12</xdr:col>
      <xdr:colOff>466724</xdr:colOff>
      <xdr:row>42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AA9DC567-81C1-4455-A9ED-D93B457F04C6}"/>
            </a:ext>
          </a:extLst>
        </xdr:cNvPr>
        <xdr:cNvSpPr/>
      </xdr:nvSpPr>
      <xdr:spPr>
        <a:xfrm>
          <a:off x="6410325" y="11153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6EC69BD6-33BE-4F35-AE42-6C9337ED689C}"/>
            </a:ext>
          </a:extLst>
        </xdr:cNvPr>
        <xdr:cNvSpPr/>
      </xdr:nvSpPr>
      <xdr:spPr>
        <a:xfrm>
          <a:off x="6391275" y="10839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07B72595-FC23-4440-912E-ADD23F395E72}"/>
            </a:ext>
          </a:extLst>
        </xdr:cNvPr>
        <xdr:cNvSpPr/>
      </xdr:nvSpPr>
      <xdr:spPr>
        <a:xfrm>
          <a:off x="6429375" y="2600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80692248-1014-48BB-863E-152F516AD642}"/>
            </a:ext>
          </a:extLst>
        </xdr:cNvPr>
        <xdr:cNvSpPr/>
      </xdr:nvSpPr>
      <xdr:spPr>
        <a:xfrm>
          <a:off x="6391275" y="158686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C12EAB83-40ED-4731-B863-36A6F0A3BFFE}"/>
            </a:ext>
          </a:extLst>
        </xdr:cNvPr>
        <xdr:cNvSpPr/>
      </xdr:nvSpPr>
      <xdr:spPr>
        <a:xfrm>
          <a:off x="6419850" y="4114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71A9E85C-C7A4-4EE1-8B53-C7CC1109F5C0}"/>
            </a:ext>
          </a:extLst>
        </xdr:cNvPr>
        <xdr:cNvSpPr/>
      </xdr:nvSpPr>
      <xdr:spPr>
        <a:xfrm>
          <a:off x="6419850" y="1381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01DEFF54-D506-4F96-873C-7E5D02A4D7E3}"/>
            </a:ext>
          </a:extLst>
        </xdr:cNvPr>
        <xdr:cNvSpPr/>
      </xdr:nvSpPr>
      <xdr:spPr>
        <a:xfrm>
          <a:off x="6400800" y="47244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A1BCE856-22DA-4583-8CAA-EF073625871E}"/>
            </a:ext>
          </a:extLst>
        </xdr:cNvPr>
        <xdr:cNvSpPr/>
      </xdr:nvSpPr>
      <xdr:spPr>
        <a:xfrm>
          <a:off x="6429375" y="7620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61</xdr:row>
      <xdr:rowOff>142875</xdr:rowOff>
    </xdr:from>
    <xdr:to>
      <xdr:col>13</xdr:col>
      <xdr:colOff>9524</xdr:colOff>
      <xdr:row>61</xdr:row>
      <xdr:rowOff>342900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45666795-3B20-4EA3-9C0C-2A8FF47A2F98}"/>
            </a:ext>
          </a:extLst>
        </xdr:cNvPr>
        <xdr:cNvSpPr/>
      </xdr:nvSpPr>
      <xdr:spPr>
        <a:xfrm>
          <a:off x="6429375" y="171354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63</xdr:row>
      <xdr:rowOff>133350</xdr:rowOff>
    </xdr:from>
    <xdr:to>
      <xdr:col>12</xdr:col>
      <xdr:colOff>476249</xdr:colOff>
      <xdr:row>63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F470C559-5D35-409A-B6B0-E9DBBB77B417}"/>
            </a:ext>
          </a:extLst>
        </xdr:cNvPr>
        <xdr:cNvSpPr/>
      </xdr:nvSpPr>
      <xdr:spPr>
        <a:xfrm>
          <a:off x="6419850" y="177546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65</xdr:row>
      <xdr:rowOff>133350</xdr:rowOff>
    </xdr:from>
    <xdr:to>
      <xdr:col>12</xdr:col>
      <xdr:colOff>457199</xdr:colOff>
      <xdr:row>65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88B4CD73-11F4-4E4A-9ACA-5AE83616C55C}"/>
            </a:ext>
          </a:extLst>
        </xdr:cNvPr>
        <xdr:cNvSpPr/>
      </xdr:nvSpPr>
      <xdr:spPr>
        <a:xfrm>
          <a:off x="6400800" y="183832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62</xdr:row>
      <xdr:rowOff>142875</xdr:rowOff>
    </xdr:from>
    <xdr:to>
      <xdr:col>13</xdr:col>
      <xdr:colOff>9524</xdr:colOff>
      <xdr:row>62</xdr:row>
      <xdr:rowOff>342900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8A26EEE3-3F3C-4D10-B281-643CE9B717F7}"/>
            </a:ext>
          </a:extLst>
        </xdr:cNvPr>
        <xdr:cNvSpPr/>
      </xdr:nvSpPr>
      <xdr:spPr>
        <a:xfrm>
          <a:off x="6429375" y="17449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59</xdr:row>
      <xdr:rowOff>133350</xdr:rowOff>
    </xdr:from>
    <xdr:to>
      <xdr:col>12</xdr:col>
      <xdr:colOff>466724</xdr:colOff>
      <xdr:row>59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D2ECC77F-BC4A-44B9-AC36-81D4B88AA8D9}"/>
            </a:ext>
          </a:extLst>
        </xdr:cNvPr>
        <xdr:cNvSpPr/>
      </xdr:nvSpPr>
      <xdr:spPr>
        <a:xfrm>
          <a:off x="6410325" y="164973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30929203-F6EA-44D8-B316-93311E91F166}"/>
            </a:ext>
          </a:extLst>
        </xdr:cNvPr>
        <xdr:cNvSpPr/>
      </xdr:nvSpPr>
      <xdr:spPr>
        <a:xfrm>
          <a:off x="6391275" y="16182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68</xdr:row>
      <xdr:rowOff>133350</xdr:rowOff>
    </xdr:from>
    <xdr:to>
      <xdr:col>12</xdr:col>
      <xdr:colOff>476249</xdr:colOff>
      <xdr:row>68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A3AE9604-87F5-4AE9-9567-F5A031BF7821}"/>
            </a:ext>
          </a:extLst>
        </xdr:cNvPr>
        <xdr:cNvSpPr/>
      </xdr:nvSpPr>
      <xdr:spPr>
        <a:xfrm>
          <a:off x="6419850" y="193262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133350</xdr:rowOff>
    </xdr:from>
    <xdr:to>
      <xdr:col>12</xdr:col>
      <xdr:colOff>457199</xdr:colOff>
      <xdr:row>69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66E75BD7-3A75-4D3A-A962-95B446FF58E7}"/>
            </a:ext>
          </a:extLst>
        </xdr:cNvPr>
        <xdr:cNvSpPr/>
      </xdr:nvSpPr>
      <xdr:spPr>
        <a:xfrm>
          <a:off x="6400800" y="196405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67</xdr:row>
      <xdr:rowOff>142875</xdr:rowOff>
    </xdr:from>
    <xdr:to>
      <xdr:col>13</xdr:col>
      <xdr:colOff>9524</xdr:colOff>
      <xdr:row>67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6BA7727-50A9-4451-AEFD-6E117175719C}"/>
            </a:ext>
          </a:extLst>
        </xdr:cNvPr>
        <xdr:cNvSpPr/>
      </xdr:nvSpPr>
      <xdr:spPr>
        <a:xfrm>
          <a:off x="6429375" y="19021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66</xdr:row>
      <xdr:rowOff>116417</xdr:rowOff>
    </xdr:from>
    <xdr:to>
      <xdr:col>13</xdr:col>
      <xdr:colOff>13757</xdr:colOff>
      <xdr:row>66</xdr:row>
      <xdr:rowOff>316442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E8876685-51BD-4C88-8B92-C81443A62625}"/>
            </a:ext>
          </a:extLst>
        </xdr:cNvPr>
        <xdr:cNvSpPr/>
      </xdr:nvSpPr>
      <xdr:spPr>
        <a:xfrm>
          <a:off x="6417733" y="18680642"/>
          <a:ext cx="1587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64</xdr:row>
      <xdr:rowOff>133350</xdr:rowOff>
    </xdr:from>
    <xdr:to>
      <xdr:col>12</xdr:col>
      <xdr:colOff>457199</xdr:colOff>
      <xdr:row>64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500EE928-E3D7-4CC2-BEE5-7E4DB57164BA}"/>
            </a:ext>
          </a:extLst>
        </xdr:cNvPr>
        <xdr:cNvSpPr/>
      </xdr:nvSpPr>
      <xdr:spPr>
        <a:xfrm>
          <a:off x="6400800" y="180689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60</xdr:row>
      <xdr:rowOff>133350</xdr:rowOff>
    </xdr:from>
    <xdr:to>
      <xdr:col>12</xdr:col>
      <xdr:colOff>466724</xdr:colOff>
      <xdr:row>60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C44C17A1-AAAD-46A2-9A6B-5BF78400C80D}"/>
            </a:ext>
          </a:extLst>
        </xdr:cNvPr>
        <xdr:cNvSpPr/>
      </xdr:nvSpPr>
      <xdr:spPr>
        <a:xfrm>
          <a:off x="6410325" y="1681162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5557D74D-DBD9-4D6D-8CCB-C2FD75B3A679}"/>
            </a:ext>
          </a:extLst>
        </xdr:cNvPr>
        <xdr:cNvSpPr/>
      </xdr:nvSpPr>
      <xdr:spPr>
        <a:xfrm>
          <a:off x="6391275" y="83820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DD834FB7-E6AE-435C-AEB8-EB4E92EED9D0}"/>
            </a:ext>
          </a:extLst>
        </xdr:cNvPr>
        <xdr:cNvSpPr/>
      </xdr:nvSpPr>
      <xdr:spPr>
        <a:xfrm>
          <a:off x="6391275" y="7772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A0C3DA3-38D9-4CFB-83D7-A12BEFB7CC65}"/>
            </a:ext>
          </a:extLst>
        </xdr:cNvPr>
        <xdr:cNvSpPr/>
      </xdr:nvSpPr>
      <xdr:spPr>
        <a:xfrm>
          <a:off x="6391275" y="8686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56C85A09-C678-4E5D-9C01-F3100EF7F3A7}"/>
            </a:ext>
          </a:extLst>
        </xdr:cNvPr>
        <xdr:cNvSpPr/>
      </xdr:nvSpPr>
      <xdr:spPr>
        <a:xfrm>
          <a:off x="6391275" y="89916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FF8F9344-C41E-4819-8FA9-62E6EF67FD1A}"/>
            </a:ext>
          </a:extLst>
        </xdr:cNvPr>
        <xdr:cNvSpPr/>
      </xdr:nvSpPr>
      <xdr:spPr>
        <a:xfrm>
          <a:off x="6391275" y="80772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4808849B-D556-4553-8A6F-612E73BC4BB6}"/>
            </a:ext>
          </a:extLst>
        </xdr:cNvPr>
        <xdr:cNvSpPr/>
      </xdr:nvSpPr>
      <xdr:spPr>
        <a:xfrm>
          <a:off x="6391275" y="9296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28</xdr:row>
      <xdr:rowOff>133350</xdr:rowOff>
    </xdr:from>
    <xdr:to>
      <xdr:col>12</xdr:col>
      <xdr:colOff>457199</xdr:colOff>
      <xdr:row>28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0038DD3C-DFA7-4DFC-ACB1-A9A4577BB2D9}"/>
            </a:ext>
          </a:extLst>
        </xdr:cNvPr>
        <xdr:cNvSpPr/>
      </xdr:nvSpPr>
      <xdr:spPr>
        <a:xfrm>
          <a:off x="6400800" y="74676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137DFC4A-097A-4D9F-839C-409E630C7D75}"/>
            </a:ext>
          </a:extLst>
        </xdr:cNvPr>
        <xdr:cNvSpPr/>
      </xdr:nvSpPr>
      <xdr:spPr>
        <a:xfrm>
          <a:off x="6400800" y="124110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35174651-BDC2-4F10-A13B-AC375755310C}"/>
            </a:ext>
          </a:extLst>
        </xdr:cNvPr>
        <xdr:cNvSpPr/>
      </xdr:nvSpPr>
      <xdr:spPr>
        <a:xfrm>
          <a:off x="6391275" y="139827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50</xdr:row>
      <xdr:rowOff>133350</xdr:rowOff>
    </xdr:from>
    <xdr:to>
      <xdr:col>12</xdr:col>
      <xdr:colOff>457199</xdr:colOff>
      <xdr:row>50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6495F9D2-EE16-4E4E-82CD-E93C5B131CDE}"/>
            </a:ext>
          </a:extLst>
        </xdr:cNvPr>
        <xdr:cNvSpPr/>
      </xdr:nvSpPr>
      <xdr:spPr>
        <a:xfrm>
          <a:off x="6400800" y="136683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123825</xdr:rowOff>
    </xdr:from>
    <xdr:to>
      <xdr:col>12</xdr:col>
      <xdr:colOff>457199</xdr:colOff>
      <xdr:row>24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3EEA560C-38A9-4C60-82B1-499E728CB98D}"/>
            </a:ext>
          </a:extLst>
        </xdr:cNvPr>
        <xdr:cNvSpPr/>
      </xdr:nvSpPr>
      <xdr:spPr>
        <a:xfrm>
          <a:off x="6400800" y="68484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7831EE74-CD3D-41EB-B587-81B4F09044AD}"/>
            </a:ext>
          </a:extLst>
        </xdr:cNvPr>
        <xdr:cNvSpPr/>
      </xdr:nvSpPr>
      <xdr:spPr>
        <a:xfrm>
          <a:off x="6400800" y="130397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C9DCB540-1372-40D7-A3E5-1109BBBB7AFF}"/>
            </a:ext>
          </a:extLst>
        </xdr:cNvPr>
        <xdr:cNvSpPr/>
      </xdr:nvSpPr>
      <xdr:spPr>
        <a:xfrm>
          <a:off x="6396567" y="5065183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27</xdr:row>
      <xdr:rowOff>133350</xdr:rowOff>
    </xdr:from>
    <xdr:to>
      <xdr:col>12</xdr:col>
      <xdr:colOff>457199</xdr:colOff>
      <xdr:row>27</xdr:row>
      <xdr:rowOff>333375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FAF7FA40-04F1-4545-A8A2-A5C2A4D0391C}"/>
            </a:ext>
          </a:extLst>
        </xdr:cNvPr>
        <xdr:cNvSpPr/>
      </xdr:nvSpPr>
      <xdr:spPr>
        <a:xfrm>
          <a:off x="6396567" y="7520517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46B352B1-2505-45B7-8CC2-0042D14022B0}"/>
            </a:ext>
          </a:extLst>
        </xdr:cNvPr>
        <xdr:cNvSpPr/>
      </xdr:nvSpPr>
      <xdr:spPr>
        <a:xfrm>
          <a:off x="6387042" y="90551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2232C507-2E2E-49E9-9523-AEE0E650D1CD}"/>
            </a:ext>
          </a:extLst>
        </xdr:cNvPr>
        <xdr:cNvSpPr/>
      </xdr:nvSpPr>
      <xdr:spPr>
        <a:xfrm>
          <a:off x="6387042" y="9668933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26</xdr:row>
      <xdr:rowOff>133350</xdr:rowOff>
    </xdr:from>
    <xdr:to>
      <xdr:col>12</xdr:col>
      <xdr:colOff>457199</xdr:colOff>
      <xdr:row>26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04796E12-043C-45BF-A735-DC1D5EE23C66}"/>
            </a:ext>
          </a:extLst>
        </xdr:cNvPr>
        <xdr:cNvSpPr/>
      </xdr:nvSpPr>
      <xdr:spPr>
        <a:xfrm>
          <a:off x="6396567" y="699135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15</xdr:row>
      <xdr:rowOff>133350</xdr:rowOff>
    </xdr:from>
    <xdr:to>
      <xdr:col>12</xdr:col>
      <xdr:colOff>476249</xdr:colOff>
      <xdr:row>15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5A6D8B1C-5E99-412F-ADFA-1BA68B26CFBC}"/>
            </a:ext>
          </a:extLst>
        </xdr:cNvPr>
        <xdr:cNvSpPr/>
      </xdr:nvSpPr>
      <xdr:spPr>
        <a:xfrm>
          <a:off x="6415617" y="3858683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A63D248E-D6AA-41DE-AE40-47F790763E4E}"/>
            </a:ext>
          </a:extLst>
        </xdr:cNvPr>
        <xdr:cNvSpPr/>
      </xdr:nvSpPr>
      <xdr:spPr>
        <a:xfrm>
          <a:off x="6415617" y="35941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E6CFED5-2EDC-49F3-9B54-027816BBD5A9}"/>
            </a:ext>
          </a:extLst>
        </xdr:cNvPr>
        <xdr:cNvSpPr/>
      </xdr:nvSpPr>
      <xdr:spPr>
        <a:xfrm>
          <a:off x="6429375" y="7620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11E5604-726C-4E5C-A140-A614FBC8B90E}"/>
            </a:ext>
          </a:extLst>
        </xdr:cNvPr>
        <xdr:cNvSpPr/>
      </xdr:nvSpPr>
      <xdr:spPr>
        <a:xfrm>
          <a:off x="6429375" y="24479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A85F2F4-0D8A-4490-A573-E611391C0081}"/>
            </a:ext>
          </a:extLst>
        </xdr:cNvPr>
        <xdr:cNvSpPr/>
      </xdr:nvSpPr>
      <xdr:spPr>
        <a:xfrm>
          <a:off x="6419850" y="221932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7C41289-090E-425B-8720-FEB897E1377F}"/>
            </a:ext>
          </a:extLst>
        </xdr:cNvPr>
        <xdr:cNvSpPr/>
      </xdr:nvSpPr>
      <xdr:spPr>
        <a:xfrm>
          <a:off x="6419850" y="306705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06BF2E5-C7A9-4178-8564-1E758981E218}"/>
            </a:ext>
          </a:extLst>
        </xdr:cNvPr>
        <xdr:cNvSpPr/>
      </xdr:nvSpPr>
      <xdr:spPr>
        <a:xfrm>
          <a:off x="6410325" y="2019300"/>
          <a:ext cx="15239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72C8793-DD2E-4C39-9838-A6CC48CAAE14}"/>
            </a:ext>
          </a:extLst>
        </xdr:cNvPr>
        <xdr:cNvSpPr/>
      </xdr:nvSpPr>
      <xdr:spPr>
        <a:xfrm>
          <a:off x="6419850" y="11906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1BD13294-204B-42FE-9282-20CA648DC8F6}"/>
            </a:ext>
          </a:extLst>
        </xdr:cNvPr>
        <xdr:cNvSpPr/>
      </xdr:nvSpPr>
      <xdr:spPr>
        <a:xfrm>
          <a:off x="6400800" y="516255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1FD17F69-85CC-401C-930B-3C716C4E0A61}"/>
            </a:ext>
          </a:extLst>
        </xdr:cNvPr>
        <xdr:cNvSpPr/>
      </xdr:nvSpPr>
      <xdr:spPr>
        <a:xfrm>
          <a:off x="6391275" y="3695700"/>
          <a:ext cx="171449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970C7D3-0851-43BB-A444-48BB00883671}"/>
            </a:ext>
          </a:extLst>
        </xdr:cNvPr>
        <xdr:cNvSpPr/>
      </xdr:nvSpPr>
      <xdr:spPr>
        <a:xfrm>
          <a:off x="6400800" y="4733925"/>
          <a:ext cx="16192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EB5C4F1-58DD-453B-B49E-9FB1B73168C3}"/>
            </a:ext>
          </a:extLst>
        </xdr:cNvPr>
        <xdr:cNvSpPr/>
      </xdr:nvSpPr>
      <xdr:spPr>
        <a:xfrm>
          <a:off x="6400800" y="34861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10EB0BF-6E47-46D5-8B25-494BD124A468}"/>
            </a:ext>
          </a:extLst>
        </xdr:cNvPr>
        <xdr:cNvSpPr/>
      </xdr:nvSpPr>
      <xdr:spPr>
        <a:xfrm>
          <a:off x="6419850" y="14001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1F06CEDC-0108-453D-9901-F4C224D411F3}"/>
            </a:ext>
          </a:extLst>
        </xdr:cNvPr>
        <xdr:cNvSpPr/>
      </xdr:nvSpPr>
      <xdr:spPr>
        <a:xfrm>
          <a:off x="6429375" y="26574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DBC7A3FF-0842-40F0-9EF7-84E446D08F48}"/>
            </a:ext>
          </a:extLst>
        </xdr:cNvPr>
        <xdr:cNvSpPr/>
      </xdr:nvSpPr>
      <xdr:spPr>
        <a:xfrm>
          <a:off x="6419850" y="16097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35</xdr:row>
      <xdr:rowOff>142875</xdr:rowOff>
    </xdr:from>
    <xdr:to>
      <xdr:col>13</xdr:col>
      <xdr:colOff>9524</xdr:colOff>
      <xdr:row>35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94520B2F-98B4-4572-B7C8-9BCEE7D73279}"/>
            </a:ext>
          </a:extLst>
        </xdr:cNvPr>
        <xdr:cNvSpPr/>
      </xdr:nvSpPr>
      <xdr:spPr>
        <a:xfrm>
          <a:off x="6429375" y="74771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37</xdr:row>
      <xdr:rowOff>133350</xdr:rowOff>
    </xdr:from>
    <xdr:to>
      <xdr:col>12</xdr:col>
      <xdr:colOff>476249</xdr:colOff>
      <xdr:row>37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634C314-C9D6-4BAC-B8A3-F4C63F3CDA12}"/>
            </a:ext>
          </a:extLst>
        </xdr:cNvPr>
        <xdr:cNvSpPr/>
      </xdr:nvSpPr>
      <xdr:spPr>
        <a:xfrm>
          <a:off x="6419850" y="78867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B8D0604-DDCD-462D-ACB6-B53485550671}"/>
            </a:ext>
          </a:extLst>
        </xdr:cNvPr>
        <xdr:cNvSpPr/>
      </xdr:nvSpPr>
      <xdr:spPr>
        <a:xfrm>
          <a:off x="6400800" y="977265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F31A46FC-0174-417E-8696-549E45B09EB4}"/>
            </a:ext>
          </a:extLst>
        </xdr:cNvPr>
        <xdr:cNvSpPr/>
      </xdr:nvSpPr>
      <xdr:spPr>
        <a:xfrm>
          <a:off x="6391275" y="8724900"/>
          <a:ext cx="171449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45</xdr:row>
      <xdr:rowOff>123825</xdr:rowOff>
    </xdr:from>
    <xdr:to>
      <xdr:col>12</xdr:col>
      <xdr:colOff>457199</xdr:colOff>
      <xdr:row>45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A0A47545-CC43-48DD-BB7A-4AA761C03595}"/>
            </a:ext>
          </a:extLst>
        </xdr:cNvPr>
        <xdr:cNvSpPr/>
      </xdr:nvSpPr>
      <xdr:spPr>
        <a:xfrm>
          <a:off x="6400800" y="9553575"/>
          <a:ext cx="16192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39</xdr:row>
      <xdr:rowOff>133350</xdr:rowOff>
    </xdr:from>
    <xdr:to>
      <xdr:col>12</xdr:col>
      <xdr:colOff>457199</xdr:colOff>
      <xdr:row>39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35038759-A8D7-4E0E-BB46-CDFCF0EDF43A}"/>
            </a:ext>
          </a:extLst>
        </xdr:cNvPr>
        <xdr:cNvSpPr/>
      </xdr:nvSpPr>
      <xdr:spPr>
        <a:xfrm>
          <a:off x="6400800" y="830580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5654D8C8-B324-4B5D-8D07-2511BDA5AF84}"/>
            </a:ext>
          </a:extLst>
        </xdr:cNvPr>
        <xdr:cNvSpPr/>
      </xdr:nvSpPr>
      <xdr:spPr>
        <a:xfrm>
          <a:off x="6400800" y="998220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36</xdr:row>
      <xdr:rowOff>142875</xdr:rowOff>
    </xdr:from>
    <xdr:to>
      <xdr:col>13</xdr:col>
      <xdr:colOff>9524</xdr:colOff>
      <xdr:row>36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E68A923C-BADF-450A-858A-7095D63E8F12}"/>
            </a:ext>
          </a:extLst>
        </xdr:cNvPr>
        <xdr:cNvSpPr/>
      </xdr:nvSpPr>
      <xdr:spPr>
        <a:xfrm>
          <a:off x="6429375" y="76866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45A52ED7-74EE-4B0E-9375-1A0F247ED56C}"/>
            </a:ext>
          </a:extLst>
        </xdr:cNvPr>
        <xdr:cNvSpPr/>
      </xdr:nvSpPr>
      <xdr:spPr>
        <a:xfrm>
          <a:off x="6419850" y="431482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3E67E0BE-598C-4CF4-98B5-DD3D6332306D}"/>
            </a:ext>
          </a:extLst>
        </xdr:cNvPr>
        <xdr:cNvSpPr/>
      </xdr:nvSpPr>
      <xdr:spPr>
        <a:xfrm>
          <a:off x="6429375" y="39147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7CA89596-DB15-41DB-A273-EE6034EEFAB9}"/>
            </a:ext>
          </a:extLst>
        </xdr:cNvPr>
        <xdr:cNvSpPr/>
      </xdr:nvSpPr>
      <xdr:spPr>
        <a:xfrm>
          <a:off x="6429375" y="41243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34</xdr:row>
      <xdr:rowOff>133350</xdr:rowOff>
    </xdr:from>
    <xdr:to>
      <xdr:col>12</xdr:col>
      <xdr:colOff>466724</xdr:colOff>
      <xdr:row>34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70A57B56-730B-42B1-A182-C683B28F5149}"/>
            </a:ext>
          </a:extLst>
        </xdr:cNvPr>
        <xdr:cNvSpPr/>
      </xdr:nvSpPr>
      <xdr:spPr>
        <a:xfrm>
          <a:off x="6410325" y="7258050"/>
          <a:ext cx="15239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DFECF1E3-4B20-499E-85CE-B6DE45B6E5A3}"/>
            </a:ext>
          </a:extLst>
        </xdr:cNvPr>
        <xdr:cNvSpPr/>
      </xdr:nvSpPr>
      <xdr:spPr>
        <a:xfrm>
          <a:off x="6391275" y="68389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ADE0215F-A5F3-47AF-83D7-986F20B4DF12}"/>
            </a:ext>
          </a:extLst>
        </xdr:cNvPr>
        <xdr:cNvSpPr/>
      </xdr:nvSpPr>
      <xdr:spPr>
        <a:xfrm>
          <a:off x="6429375" y="18192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401154BE-5D76-4A65-98DF-2C76FA4DF160}"/>
            </a:ext>
          </a:extLst>
        </xdr:cNvPr>
        <xdr:cNvSpPr/>
      </xdr:nvSpPr>
      <xdr:spPr>
        <a:xfrm>
          <a:off x="6419850" y="28575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D9AEDC73-98F9-4427-8850-065B394B7C1E}"/>
            </a:ext>
          </a:extLst>
        </xdr:cNvPr>
        <xdr:cNvSpPr/>
      </xdr:nvSpPr>
      <xdr:spPr>
        <a:xfrm>
          <a:off x="6419850" y="9810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6FD0FFFB-201F-440A-87C1-AC0A92DA167F}"/>
            </a:ext>
          </a:extLst>
        </xdr:cNvPr>
        <xdr:cNvSpPr/>
      </xdr:nvSpPr>
      <xdr:spPr>
        <a:xfrm>
          <a:off x="6400800" y="327660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3A9A0F9D-295B-4946-9D8B-B50C0E2D4CC7}"/>
            </a:ext>
          </a:extLst>
        </xdr:cNvPr>
        <xdr:cNvSpPr/>
      </xdr:nvSpPr>
      <xdr:spPr>
        <a:xfrm>
          <a:off x="6429375" y="55245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42FDE91D-4C0D-41EA-8820-F8F963382A0E}"/>
            </a:ext>
          </a:extLst>
        </xdr:cNvPr>
        <xdr:cNvSpPr/>
      </xdr:nvSpPr>
      <xdr:spPr>
        <a:xfrm>
          <a:off x="6391275" y="60007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38D986D6-1CC5-45DB-92F1-0503B25956E9}"/>
            </a:ext>
          </a:extLst>
        </xdr:cNvPr>
        <xdr:cNvSpPr/>
      </xdr:nvSpPr>
      <xdr:spPr>
        <a:xfrm>
          <a:off x="6391275" y="55816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ACFAA5B4-8806-4EE6-BCAE-23F19E57B082}"/>
            </a:ext>
          </a:extLst>
        </xdr:cNvPr>
        <xdr:cNvSpPr/>
      </xdr:nvSpPr>
      <xdr:spPr>
        <a:xfrm>
          <a:off x="6391275" y="62103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4949832-6296-490C-9754-6D5F04D0AF5D}"/>
            </a:ext>
          </a:extLst>
        </xdr:cNvPr>
        <xdr:cNvSpPr/>
      </xdr:nvSpPr>
      <xdr:spPr>
        <a:xfrm>
          <a:off x="6391275" y="64198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5DF7886F-A18A-4203-BD3D-4D28B5C03792}"/>
            </a:ext>
          </a:extLst>
        </xdr:cNvPr>
        <xdr:cNvSpPr/>
      </xdr:nvSpPr>
      <xdr:spPr>
        <a:xfrm>
          <a:off x="6391275" y="57912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0450E36F-FC3D-4633-B12D-E8489701C3B9}"/>
            </a:ext>
          </a:extLst>
        </xdr:cNvPr>
        <xdr:cNvSpPr/>
      </xdr:nvSpPr>
      <xdr:spPr>
        <a:xfrm>
          <a:off x="6391275" y="66294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133350</xdr:rowOff>
    </xdr:from>
    <xdr:to>
      <xdr:col>12</xdr:col>
      <xdr:colOff>457199</xdr:colOff>
      <xdr:row>25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71B28AA5-8BEE-4717-A8A9-7B7B4B2954EE}"/>
            </a:ext>
          </a:extLst>
        </xdr:cNvPr>
        <xdr:cNvSpPr/>
      </xdr:nvSpPr>
      <xdr:spPr>
        <a:xfrm>
          <a:off x="6400800" y="537210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38</xdr:row>
      <xdr:rowOff>133350</xdr:rowOff>
    </xdr:from>
    <xdr:to>
      <xdr:col>12</xdr:col>
      <xdr:colOff>457199</xdr:colOff>
      <xdr:row>38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779F2F5C-14B9-4C1B-B800-FADF86D876E2}"/>
            </a:ext>
          </a:extLst>
        </xdr:cNvPr>
        <xdr:cNvSpPr/>
      </xdr:nvSpPr>
      <xdr:spPr>
        <a:xfrm>
          <a:off x="6400800" y="80962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8AF9DA37-5AB8-4D5B-8F64-22C65B53C9D8}"/>
            </a:ext>
          </a:extLst>
        </xdr:cNvPr>
        <xdr:cNvSpPr/>
      </xdr:nvSpPr>
      <xdr:spPr>
        <a:xfrm>
          <a:off x="6391275" y="9144000"/>
          <a:ext cx="171449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D107C2D0-2B94-4952-B52B-1C7DC23F0EDF}"/>
            </a:ext>
          </a:extLst>
        </xdr:cNvPr>
        <xdr:cNvSpPr/>
      </xdr:nvSpPr>
      <xdr:spPr>
        <a:xfrm>
          <a:off x="6400800" y="89344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123825</xdr:rowOff>
    </xdr:from>
    <xdr:to>
      <xdr:col>12</xdr:col>
      <xdr:colOff>457199</xdr:colOff>
      <xdr:row>23</xdr:row>
      <xdr:rowOff>323850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CF22F6A6-02B9-4846-B758-0B5BC89D94EB}"/>
            </a:ext>
          </a:extLst>
        </xdr:cNvPr>
        <xdr:cNvSpPr/>
      </xdr:nvSpPr>
      <xdr:spPr>
        <a:xfrm>
          <a:off x="6400800" y="4943475"/>
          <a:ext cx="16192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8960E373-5F00-4F23-B32C-94125D701372}"/>
            </a:ext>
          </a:extLst>
        </xdr:cNvPr>
        <xdr:cNvSpPr/>
      </xdr:nvSpPr>
      <xdr:spPr>
        <a:xfrm>
          <a:off x="6400800" y="85153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44</xdr:row>
      <xdr:rowOff>133350</xdr:rowOff>
    </xdr:from>
    <xdr:to>
      <xdr:col>13</xdr:col>
      <xdr:colOff>9524</xdr:colOff>
      <xdr:row>44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302CA4E6-2B2C-4E01-81FE-8A0DF45BCBF1}"/>
            </a:ext>
          </a:extLst>
        </xdr:cNvPr>
        <xdr:cNvSpPr/>
      </xdr:nvSpPr>
      <xdr:spPr>
        <a:xfrm>
          <a:off x="6429375" y="935355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4EE1CA46-C0CC-4277-83D7-22C70C54D51F}"/>
            </a:ext>
          </a:extLst>
        </xdr:cNvPr>
        <xdr:cNvSpPr/>
      </xdr:nvSpPr>
      <xdr:spPr>
        <a:xfrm>
          <a:off x="6391275" y="70485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133350</xdr:rowOff>
    </xdr:from>
    <xdr:to>
      <xdr:col>13</xdr:col>
      <xdr:colOff>9524</xdr:colOff>
      <xdr:row>21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AE8E112A-7F71-4EE1-9CCB-ED1FACE9D5A4}"/>
            </a:ext>
          </a:extLst>
        </xdr:cNvPr>
        <xdr:cNvSpPr/>
      </xdr:nvSpPr>
      <xdr:spPr>
        <a:xfrm>
          <a:off x="6429375" y="45339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D666D7B-E0C5-4C1F-8BAB-678F34C14ED8}"/>
            </a:ext>
          </a:extLst>
        </xdr:cNvPr>
        <xdr:cNvSpPr/>
      </xdr:nvSpPr>
      <xdr:spPr>
        <a:xfrm>
          <a:off x="6429375" y="1066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37A8DCA-4AAF-476F-985A-D8ED643197AE}"/>
            </a:ext>
          </a:extLst>
        </xdr:cNvPr>
        <xdr:cNvSpPr/>
      </xdr:nvSpPr>
      <xdr:spPr>
        <a:xfrm>
          <a:off x="6429375" y="3514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F415154-BB37-4F05-ACC0-54515BCB7786}"/>
            </a:ext>
          </a:extLst>
        </xdr:cNvPr>
        <xdr:cNvSpPr/>
      </xdr:nvSpPr>
      <xdr:spPr>
        <a:xfrm>
          <a:off x="6419850" y="3190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42C8A6F-87E6-40B1-9D7C-C4376DFD1947}"/>
            </a:ext>
          </a:extLst>
        </xdr:cNvPr>
        <xdr:cNvSpPr/>
      </xdr:nvSpPr>
      <xdr:spPr>
        <a:xfrm>
          <a:off x="6419850" y="4419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4FB27B0-2784-4173-AF83-42CDB70F28D8}"/>
            </a:ext>
          </a:extLst>
        </xdr:cNvPr>
        <xdr:cNvSpPr/>
      </xdr:nvSpPr>
      <xdr:spPr>
        <a:xfrm>
          <a:off x="6410325" y="2895600"/>
          <a:ext cx="15239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CDDEEC7-9DB4-4CFA-8E97-C9DCAD25C246}"/>
            </a:ext>
          </a:extLst>
        </xdr:cNvPr>
        <xdr:cNvSpPr/>
      </xdr:nvSpPr>
      <xdr:spPr>
        <a:xfrm>
          <a:off x="6419850" y="16859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E05B899-49DA-4DBE-B847-46CC455C069D}"/>
            </a:ext>
          </a:extLst>
        </xdr:cNvPr>
        <xdr:cNvSpPr/>
      </xdr:nvSpPr>
      <xdr:spPr>
        <a:xfrm>
          <a:off x="6400800" y="71628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66D41EA-6501-4B68-9306-11704F43AECC}"/>
            </a:ext>
          </a:extLst>
        </xdr:cNvPr>
        <xdr:cNvSpPr/>
      </xdr:nvSpPr>
      <xdr:spPr>
        <a:xfrm>
          <a:off x="6391275" y="5334000"/>
          <a:ext cx="171449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E3743FC6-5A32-4D16-836A-BD5DA995972F}"/>
            </a:ext>
          </a:extLst>
        </xdr:cNvPr>
        <xdr:cNvSpPr/>
      </xdr:nvSpPr>
      <xdr:spPr>
        <a:xfrm>
          <a:off x="6400800" y="65436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BDEC0DC-57B9-4FC9-BB27-04D581D578C1}"/>
            </a:ext>
          </a:extLst>
        </xdr:cNvPr>
        <xdr:cNvSpPr/>
      </xdr:nvSpPr>
      <xdr:spPr>
        <a:xfrm>
          <a:off x="6400800" y="50292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6B43AA1E-2FAC-417E-B095-F537D71D9BDB}"/>
            </a:ext>
          </a:extLst>
        </xdr:cNvPr>
        <xdr:cNvSpPr/>
      </xdr:nvSpPr>
      <xdr:spPr>
        <a:xfrm>
          <a:off x="6419850" y="1990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6A63157-3253-46F4-8DDC-A565CDA203AD}"/>
            </a:ext>
          </a:extLst>
        </xdr:cNvPr>
        <xdr:cNvSpPr/>
      </xdr:nvSpPr>
      <xdr:spPr>
        <a:xfrm>
          <a:off x="6429375" y="3819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2C0A385-66CF-4E71-87FA-2E81FBD19221}"/>
            </a:ext>
          </a:extLst>
        </xdr:cNvPr>
        <xdr:cNvSpPr/>
      </xdr:nvSpPr>
      <xdr:spPr>
        <a:xfrm>
          <a:off x="6419850" y="2295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35</xdr:row>
      <xdr:rowOff>142875</xdr:rowOff>
    </xdr:from>
    <xdr:to>
      <xdr:col>13</xdr:col>
      <xdr:colOff>9524</xdr:colOff>
      <xdr:row>35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82CC9EB7-AFB7-4380-8EEB-B3A23F409E57}"/>
            </a:ext>
          </a:extLst>
        </xdr:cNvPr>
        <xdr:cNvSpPr/>
      </xdr:nvSpPr>
      <xdr:spPr>
        <a:xfrm>
          <a:off x="6429375" y="114776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37</xdr:row>
      <xdr:rowOff>133350</xdr:rowOff>
    </xdr:from>
    <xdr:to>
      <xdr:col>12</xdr:col>
      <xdr:colOff>476249</xdr:colOff>
      <xdr:row>37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F079FFC4-8390-44CE-8D0A-EADE64D99361}"/>
            </a:ext>
          </a:extLst>
        </xdr:cNvPr>
        <xdr:cNvSpPr/>
      </xdr:nvSpPr>
      <xdr:spPr>
        <a:xfrm>
          <a:off x="6419850" y="120967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51752BD9-B95C-45D6-A6F4-BD3285CB1907}"/>
            </a:ext>
          </a:extLst>
        </xdr:cNvPr>
        <xdr:cNvSpPr/>
      </xdr:nvSpPr>
      <xdr:spPr>
        <a:xfrm>
          <a:off x="6400800" y="146113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8D012DDA-C05A-48E5-B64C-FD2CEEA79D81}"/>
            </a:ext>
          </a:extLst>
        </xdr:cNvPr>
        <xdr:cNvSpPr/>
      </xdr:nvSpPr>
      <xdr:spPr>
        <a:xfrm>
          <a:off x="6391275" y="133540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45</xdr:row>
      <xdr:rowOff>123825</xdr:rowOff>
    </xdr:from>
    <xdr:to>
      <xdr:col>12</xdr:col>
      <xdr:colOff>457199</xdr:colOff>
      <xdr:row>45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2A99829-7626-4105-92BC-5110931837CC}"/>
            </a:ext>
          </a:extLst>
        </xdr:cNvPr>
        <xdr:cNvSpPr/>
      </xdr:nvSpPr>
      <xdr:spPr>
        <a:xfrm>
          <a:off x="6400800" y="142875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39</xdr:row>
      <xdr:rowOff>133350</xdr:rowOff>
    </xdr:from>
    <xdr:to>
      <xdr:col>12</xdr:col>
      <xdr:colOff>457199</xdr:colOff>
      <xdr:row>39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4D63F40A-20CA-4CF2-A6DA-E4F22B57C076}"/>
            </a:ext>
          </a:extLst>
        </xdr:cNvPr>
        <xdr:cNvSpPr/>
      </xdr:nvSpPr>
      <xdr:spPr>
        <a:xfrm>
          <a:off x="6400800" y="12725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94DE6517-8E6D-4D09-B11C-1C236CD7EC2F}"/>
            </a:ext>
          </a:extLst>
        </xdr:cNvPr>
        <xdr:cNvSpPr/>
      </xdr:nvSpPr>
      <xdr:spPr>
        <a:xfrm>
          <a:off x="6400800" y="149256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36</xdr:row>
      <xdr:rowOff>142875</xdr:rowOff>
    </xdr:from>
    <xdr:to>
      <xdr:col>13</xdr:col>
      <xdr:colOff>9524</xdr:colOff>
      <xdr:row>36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226C3EAE-34C9-4CB8-9620-DBC908A61A1C}"/>
            </a:ext>
          </a:extLst>
        </xdr:cNvPr>
        <xdr:cNvSpPr/>
      </xdr:nvSpPr>
      <xdr:spPr>
        <a:xfrm>
          <a:off x="6429375" y="11791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90A801BA-9B29-45E6-A64D-B475E05270AB}"/>
            </a:ext>
          </a:extLst>
        </xdr:cNvPr>
        <xdr:cNvSpPr/>
      </xdr:nvSpPr>
      <xdr:spPr>
        <a:xfrm>
          <a:off x="6419850" y="6238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FA5B0A89-3641-453B-BD88-F08846BF7433}"/>
            </a:ext>
          </a:extLst>
        </xdr:cNvPr>
        <xdr:cNvSpPr/>
      </xdr:nvSpPr>
      <xdr:spPr>
        <a:xfrm>
          <a:off x="6429375" y="5648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B1B42BF5-EEE3-46DF-B334-209B99974CDA}"/>
            </a:ext>
          </a:extLst>
        </xdr:cNvPr>
        <xdr:cNvSpPr/>
      </xdr:nvSpPr>
      <xdr:spPr>
        <a:xfrm>
          <a:off x="6429375" y="5953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34</xdr:row>
      <xdr:rowOff>133350</xdr:rowOff>
    </xdr:from>
    <xdr:to>
      <xdr:col>12</xdr:col>
      <xdr:colOff>466724</xdr:colOff>
      <xdr:row>34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8A7672FC-32C4-409F-A356-64F5D0EFBD2B}"/>
            </a:ext>
          </a:extLst>
        </xdr:cNvPr>
        <xdr:cNvSpPr/>
      </xdr:nvSpPr>
      <xdr:spPr>
        <a:xfrm>
          <a:off x="6410325" y="11153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0ED10C5-396E-4C4A-845E-62CFC0F1D3DE}"/>
            </a:ext>
          </a:extLst>
        </xdr:cNvPr>
        <xdr:cNvSpPr/>
      </xdr:nvSpPr>
      <xdr:spPr>
        <a:xfrm>
          <a:off x="6391275" y="10839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26C45AD6-E916-48F8-8D79-04B487066DEF}"/>
            </a:ext>
          </a:extLst>
        </xdr:cNvPr>
        <xdr:cNvSpPr/>
      </xdr:nvSpPr>
      <xdr:spPr>
        <a:xfrm>
          <a:off x="6429375" y="2600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0DFDFABA-983E-4EC8-99EA-3AED5B99B702}"/>
            </a:ext>
          </a:extLst>
        </xdr:cNvPr>
        <xdr:cNvSpPr/>
      </xdr:nvSpPr>
      <xdr:spPr>
        <a:xfrm>
          <a:off x="6419850" y="4114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8114C739-22CD-48A8-B2B3-83FBFEC9AB5A}"/>
            </a:ext>
          </a:extLst>
        </xdr:cNvPr>
        <xdr:cNvSpPr/>
      </xdr:nvSpPr>
      <xdr:spPr>
        <a:xfrm>
          <a:off x="6419850" y="1381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B200D1F9-6C49-46A7-9069-D41ECCAFD899}"/>
            </a:ext>
          </a:extLst>
        </xdr:cNvPr>
        <xdr:cNvSpPr/>
      </xdr:nvSpPr>
      <xdr:spPr>
        <a:xfrm>
          <a:off x="6400800" y="47244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BFC6881D-BB76-4CC9-9012-20C9A7373D40}"/>
            </a:ext>
          </a:extLst>
        </xdr:cNvPr>
        <xdr:cNvSpPr/>
      </xdr:nvSpPr>
      <xdr:spPr>
        <a:xfrm>
          <a:off x="6429375" y="7620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60C117CC-BBDA-4A75-B68D-D436FA67B72B}"/>
            </a:ext>
          </a:extLst>
        </xdr:cNvPr>
        <xdr:cNvSpPr/>
      </xdr:nvSpPr>
      <xdr:spPr>
        <a:xfrm>
          <a:off x="6391275" y="83820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CFA3CD3B-88AC-41E9-9944-17404185B14D}"/>
            </a:ext>
          </a:extLst>
        </xdr:cNvPr>
        <xdr:cNvSpPr/>
      </xdr:nvSpPr>
      <xdr:spPr>
        <a:xfrm>
          <a:off x="6391275" y="7772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95A498BE-68A5-480D-9CD1-5C44FD052315}"/>
            </a:ext>
          </a:extLst>
        </xdr:cNvPr>
        <xdr:cNvSpPr/>
      </xdr:nvSpPr>
      <xdr:spPr>
        <a:xfrm>
          <a:off x="6391275" y="8686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02414E7E-E3F8-46B7-AE1E-4A01C1678D9B}"/>
            </a:ext>
          </a:extLst>
        </xdr:cNvPr>
        <xdr:cNvSpPr/>
      </xdr:nvSpPr>
      <xdr:spPr>
        <a:xfrm>
          <a:off x="6391275" y="89916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0392ECFE-D600-4557-93D3-C4703764E418}"/>
            </a:ext>
          </a:extLst>
        </xdr:cNvPr>
        <xdr:cNvSpPr/>
      </xdr:nvSpPr>
      <xdr:spPr>
        <a:xfrm>
          <a:off x="6391275" y="80772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AF3B754A-30F5-46C1-A4D4-90921AE3A140}"/>
            </a:ext>
          </a:extLst>
        </xdr:cNvPr>
        <xdr:cNvSpPr/>
      </xdr:nvSpPr>
      <xdr:spPr>
        <a:xfrm>
          <a:off x="6391275" y="9296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133350</xdr:rowOff>
    </xdr:from>
    <xdr:to>
      <xdr:col>12</xdr:col>
      <xdr:colOff>457199</xdr:colOff>
      <xdr:row>25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8C1475F3-1A7C-4A93-ACD4-8FB5B0BAE308}"/>
            </a:ext>
          </a:extLst>
        </xdr:cNvPr>
        <xdr:cNvSpPr/>
      </xdr:nvSpPr>
      <xdr:spPr>
        <a:xfrm>
          <a:off x="6400800" y="74676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38</xdr:row>
      <xdr:rowOff>133350</xdr:rowOff>
    </xdr:from>
    <xdr:to>
      <xdr:col>12</xdr:col>
      <xdr:colOff>457199</xdr:colOff>
      <xdr:row>38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11324846-8E41-4E07-8481-D8BA2C71801D}"/>
            </a:ext>
          </a:extLst>
        </xdr:cNvPr>
        <xdr:cNvSpPr/>
      </xdr:nvSpPr>
      <xdr:spPr>
        <a:xfrm>
          <a:off x="6400800" y="124110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E4048A5E-BCED-4CFB-850D-BDAFCE62A216}"/>
            </a:ext>
          </a:extLst>
        </xdr:cNvPr>
        <xdr:cNvSpPr/>
      </xdr:nvSpPr>
      <xdr:spPr>
        <a:xfrm>
          <a:off x="6391275" y="139827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BFC83965-4722-438A-BB81-12EF09966E0F}"/>
            </a:ext>
          </a:extLst>
        </xdr:cNvPr>
        <xdr:cNvSpPr/>
      </xdr:nvSpPr>
      <xdr:spPr>
        <a:xfrm>
          <a:off x="6400800" y="136683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123825</xdr:rowOff>
    </xdr:from>
    <xdr:to>
      <xdr:col>12</xdr:col>
      <xdr:colOff>457199</xdr:colOff>
      <xdr:row>23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CB4E1054-DF34-4C9F-B02D-B97336120F30}"/>
            </a:ext>
          </a:extLst>
        </xdr:cNvPr>
        <xdr:cNvSpPr/>
      </xdr:nvSpPr>
      <xdr:spPr>
        <a:xfrm>
          <a:off x="6400800" y="68484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FF69998D-69E0-4FD4-89C8-8D7E8C832B51}"/>
            </a:ext>
          </a:extLst>
        </xdr:cNvPr>
        <xdr:cNvSpPr/>
      </xdr:nvSpPr>
      <xdr:spPr>
        <a:xfrm>
          <a:off x="6400800" y="130397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44</xdr:row>
      <xdr:rowOff>133350</xdr:rowOff>
    </xdr:from>
    <xdr:to>
      <xdr:col>13</xdr:col>
      <xdr:colOff>9524</xdr:colOff>
      <xdr:row>44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E0D9093E-11DC-4148-B82B-2BA401317743}"/>
            </a:ext>
          </a:extLst>
        </xdr:cNvPr>
        <xdr:cNvSpPr/>
      </xdr:nvSpPr>
      <xdr:spPr>
        <a:xfrm>
          <a:off x="6429375" y="218408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DD9894F6-19B2-4550-A8D5-BD8582E16706}"/>
            </a:ext>
          </a:extLst>
        </xdr:cNvPr>
        <xdr:cNvSpPr/>
      </xdr:nvSpPr>
      <xdr:spPr>
        <a:xfrm>
          <a:off x="6391275" y="215265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133350</xdr:rowOff>
    </xdr:from>
    <xdr:to>
      <xdr:col>13</xdr:col>
      <xdr:colOff>9524</xdr:colOff>
      <xdr:row>21</xdr:row>
      <xdr:rowOff>333375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BBF45490-9712-4268-B0D7-550AE6ED76B3}"/>
            </a:ext>
          </a:extLst>
        </xdr:cNvPr>
        <xdr:cNvSpPr/>
      </xdr:nvSpPr>
      <xdr:spPr>
        <a:xfrm>
          <a:off x="6429375" y="212121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05E5AF0-7776-4D06-B0E1-3FE3B4DBE40D}"/>
            </a:ext>
          </a:extLst>
        </xdr:cNvPr>
        <xdr:cNvSpPr/>
      </xdr:nvSpPr>
      <xdr:spPr>
        <a:xfrm>
          <a:off x="6429375" y="1066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CEBFCF1-03C3-4ECE-8B98-F951A2302690}"/>
            </a:ext>
          </a:extLst>
        </xdr:cNvPr>
        <xdr:cNvSpPr/>
      </xdr:nvSpPr>
      <xdr:spPr>
        <a:xfrm>
          <a:off x="6429375" y="3514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1807F53-9F1B-48AC-B4EA-E37FD22E0FE3}"/>
            </a:ext>
          </a:extLst>
        </xdr:cNvPr>
        <xdr:cNvSpPr/>
      </xdr:nvSpPr>
      <xdr:spPr>
        <a:xfrm>
          <a:off x="6419850" y="3190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98DFFFD-20FF-41DA-89C0-6BE7DBCCBEE0}"/>
            </a:ext>
          </a:extLst>
        </xdr:cNvPr>
        <xdr:cNvSpPr/>
      </xdr:nvSpPr>
      <xdr:spPr>
        <a:xfrm>
          <a:off x="6419850" y="4419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35C81E3-DA80-49EC-A3E2-B97686C06D21}"/>
            </a:ext>
          </a:extLst>
        </xdr:cNvPr>
        <xdr:cNvSpPr/>
      </xdr:nvSpPr>
      <xdr:spPr>
        <a:xfrm>
          <a:off x="6410325" y="2895600"/>
          <a:ext cx="15239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9F88F6D-310A-42FD-8215-C31A913E9E7A}"/>
            </a:ext>
          </a:extLst>
        </xdr:cNvPr>
        <xdr:cNvSpPr/>
      </xdr:nvSpPr>
      <xdr:spPr>
        <a:xfrm>
          <a:off x="6419850" y="16859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42181B71-B2E5-44A8-A3F9-3462989B344B}"/>
            </a:ext>
          </a:extLst>
        </xdr:cNvPr>
        <xdr:cNvSpPr/>
      </xdr:nvSpPr>
      <xdr:spPr>
        <a:xfrm>
          <a:off x="6400800" y="71628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408DC0C-045B-4FA1-866F-7FDF44003848}"/>
            </a:ext>
          </a:extLst>
        </xdr:cNvPr>
        <xdr:cNvSpPr/>
      </xdr:nvSpPr>
      <xdr:spPr>
        <a:xfrm>
          <a:off x="6391275" y="5334000"/>
          <a:ext cx="171449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21</xdr:row>
      <xdr:rowOff>123825</xdr:rowOff>
    </xdr:from>
    <xdr:to>
      <xdr:col>12</xdr:col>
      <xdr:colOff>457199</xdr:colOff>
      <xdr:row>21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F4AA3A37-344E-4F08-AEEC-060B7423C99C}"/>
            </a:ext>
          </a:extLst>
        </xdr:cNvPr>
        <xdr:cNvSpPr/>
      </xdr:nvSpPr>
      <xdr:spPr>
        <a:xfrm>
          <a:off x="6400800" y="65436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4FC6D9B-7A59-4233-8E1B-C499B1555F8D}"/>
            </a:ext>
          </a:extLst>
        </xdr:cNvPr>
        <xdr:cNvSpPr/>
      </xdr:nvSpPr>
      <xdr:spPr>
        <a:xfrm>
          <a:off x="6400800" y="50292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E062870-A52A-4E73-8580-2E1B004B2E48}"/>
            </a:ext>
          </a:extLst>
        </xdr:cNvPr>
        <xdr:cNvSpPr/>
      </xdr:nvSpPr>
      <xdr:spPr>
        <a:xfrm>
          <a:off x="6419850" y="1990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E6A0000B-D984-4379-9B1D-960C74F9DA81}"/>
            </a:ext>
          </a:extLst>
        </xdr:cNvPr>
        <xdr:cNvSpPr/>
      </xdr:nvSpPr>
      <xdr:spPr>
        <a:xfrm>
          <a:off x="6429375" y="3819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1AD7BA2-DCF8-494B-B9C6-E1E1D2911DC1}"/>
            </a:ext>
          </a:extLst>
        </xdr:cNvPr>
        <xdr:cNvSpPr/>
      </xdr:nvSpPr>
      <xdr:spPr>
        <a:xfrm>
          <a:off x="6419850" y="2295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141B2503-A371-4AE4-84E3-0608151C8A9F}"/>
            </a:ext>
          </a:extLst>
        </xdr:cNvPr>
        <xdr:cNvSpPr/>
      </xdr:nvSpPr>
      <xdr:spPr>
        <a:xfrm>
          <a:off x="6429375" y="114776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133350</xdr:rowOff>
    </xdr:from>
    <xdr:to>
      <xdr:col>12</xdr:col>
      <xdr:colOff>476249</xdr:colOff>
      <xdr:row>39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EC792D20-4EA6-4282-888F-644999DABAA4}"/>
            </a:ext>
          </a:extLst>
        </xdr:cNvPr>
        <xdr:cNvSpPr/>
      </xdr:nvSpPr>
      <xdr:spPr>
        <a:xfrm>
          <a:off x="6419850" y="120967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9F899FBB-739F-49EC-AF52-341DFFE70F77}"/>
            </a:ext>
          </a:extLst>
        </xdr:cNvPr>
        <xdr:cNvSpPr/>
      </xdr:nvSpPr>
      <xdr:spPr>
        <a:xfrm>
          <a:off x="6391275" y="133540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41</xdr:row>
      <xdr:rowOff>133350</xdr:rowOff>
    </xdr:from>
    <xdr:to>
      <xdr:col>12</xdr:col>
      <xdr:colOff>457199</xdr:colOff>
      <xdr:row>41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69174D72-E758-4CBF-AB87-052E65208583}"/>
            </a:ext>
          </a:extLst>
        </xdr:cNvPr>
        <xdr:cNvSpPr/>
      </xdr:nvSpPr>
      <xdr:spPr>
        <a:xfrm>
          <a:off x="6400800" y="12725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38</xdr:row>
      <xdr:rowOff>142875</xdr:rowOff>
    </xdr:from>
    <xdr:to>
      <xdr:col>13</xdr:col>
      <xdr:colOff>9524</xdr:colOff>
      <xdr:row>38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83AC5F48-CB12-4687-98D0-10FE9F994D71}"/>
            </a:ext>
          </a:extLst>
        </xdr:cNvPr>
        <xdr:cNvSpPr/>
      </xdr:nvSpPr>
      <xdr:spPr>
        <a:xfrm>
          <a:off x="6429375" y="11791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84C2107C-07F5-4C1D-BDC6-4967AE05E4D6}"/>
            </a:ext>
          </a:extLst>
        </xdr:cNvPr>
        <xdr:cNvSpPr/>
      </xdr:nvSpPr>
      <xdr:spPr>
        <a:xfrm>
          <a:off x="6400800" y="152400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54A1B6F7-3778-44F3-990A-9C0E4451BA16}"/>
            </a:ext>
          </a:extLst>
        </xdr:cNvPr>
        <xdr:cNvSpPr/>
      </xdr:nvSpPr>
      <xdr:spPr>
        <a:xfrm>
          <a:off x="6400800" y="15554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59FA628-BD46-4065-B57A-D18C0BF10882}"/>
            </a:ext>
          </a:extLst>
        </xdr:cNvPr>
        <xdr:cNvSpPr/>
      </xdr:nvSpPr>
      <xdr:spPr>
        <a:xfrm>
          <a:off x="6419850" y="6238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5FEB7536-0E52-4FAD-AE12-A9E4E6D0243D}"/>
            </a:ext>
          </a:extLst>
        </xdr:cNvPr>
        <xdr:cNvSpPr/>
      </xdr:nvSpPr>
      <xdr:spPr>
        <a:xfrm>
          <a:off x="6429375" y="5648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4E6D54ED-3C2D-415E-BA42-325D63EF2934}"/>
            </a:ext>
          </a:extLst>
        </xdr:cNvPr>
        <xdr:cNvSpPr/>
      </xdr:nvSpPr>
      <xdr:spPr>
        <a:xfrm>
          <a:off x="6429375" y="5953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E55A4F6A-BAFD-42C8-BF74-A200DFED9A9B}"/>
            </a:ext>
          </a:extLst>
        </xdr:cNvPr>
        <xdr:cNvSpPr/>
      </xdr:nvSpPr>
      <xdr:spPr>
        <a:xfrm>
          <a:off x="6410325" y="11153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47E827F7-87AE-46CD-8901-D1A52A7AAD2D}"/>
            </a:ext>
          </a:extLst>
        </xdr:cNvPr>
        <xdr:cNvSpPr/>
      </xdr:nvSpPr>
      <xdr:spPr>
        <a:xfrm>
          <a:off x="6391275" y="10839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FFB79E25-EEBD-4A89-8632-78FE60194F03}"/>
            </a:ext>
          </a:extLst>
        </xdr:cNvPr>
        <xdr:cNvSpPr/>
      </xdr:nvSpPr>
      <xdr:spPr>
        <a:xfrm>
          <a:off x="6429375" y="2600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48</xdr:row>
      <xdr:rowOff>133350</xdr:rowOff>
    </xdr:from>
    <xdr:to>
      <xdr:col>12</xdr:col>
      <xdr:colOff>447674</xdr:colOff>
      <xdr:row>48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D379589A-C203-473C-85CD-BAAE8785D627}"/>
            </a:ext>
          </a:extLst>
        </xdr:cNvPr>
        <xdr:cNvSpPr/>
      </xdr:nvSpPr>
      <xdr:spPr>
        <a:xfrm>
          <a:off x="6391275" y="158686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A35EC49E-30A0-48B2-9ECA-07141D7E38D4}"/>
            </a:ext>
          </a:extLst>
        </xdr:cNvPr>
        <xdr:cNvSpPr/>
      </xdr:nvSpPr>
      <xdr:spPr>
        <a:xfrm>
          <a:off x="6419850" y="4114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A4650574-99BC-4E82-A5F4-AC0D2D189E88}"/>
            </a:ext>
          </a:extLst>
        </xdr:cNvPr>
        <xdr:cNvSpPr/>
      </xdr:nvSpPr>
      <xdr:spPr>
        <a:xfrm>
          <a:off x="6419850" y="1381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7AA554A1-76A6-4F1A-B1B0-D0B8ED40113C}"/>
            </a:ext>
          </a:extLst>
        </xdr:cNvPr>
        <xdr:cNvSpPr/>
      </xdr:nvSpPr>
      <xdr:spPr>
        <a:xfrm>
          <a:off x="6400800" y="47244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F0456D9-20A2-4029-A640-FF1E32355EB4}"/>
            </a:ext>
          </a:extLst>
        </xdr:cNvPr>
        <xdr:cNvSpPr/>
      </xdr:nvSpPr>
      <xdr:spPr>
        <a:xfrm>
          <a:off x="6429375" y="7620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52</xdr:row>
      <xdr:rowOff>142875</xdr:rowOff>
    </xdr:from>
    <xdr:to>
      <xdr:col>13</xdr:col>
      <xdr:colOff>9524</xdr:colOff>
      <xdr:row>52</xdr:row>
      <xdr:rowOff>342900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4CA34E55-FA9C-4207-9260-4EEDA3968E65}"/>
            </a:ext>
          </a:extLst>
        </xdr:cNvPr>
        <xdr:cNvSpPr/>
      </xdr:nvSpPr>
      <xdr:spPr>
        <a:xfrm>
          <a:off x="6429375" y="171354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54</xdr:row>
      <xdr:rowOff>133350</xdr:rowOff>
    </xdr:from>
    <xdr:to>
      <xdr:col>12</xdr:col>
      <xdr:colOff>476249</xdr:colOff>
      <xdr:row>54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761D3059-AE23-4560-A203-63F1ACD114B0}"/>
            </a:ext>
          </a:extLst>
        </xdr:cNvPr>
        <xdr:cNvSpPr/>
      </xdr:nvSpPr>
      <xdr:spPr>
        <a:xfrm>
          <a:off x="6419850" y="177546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B82DE64A-D714-4C68-B0F5-60DDCE583065}"/>
            </a:ext>
          </a:extLst>
        </xdr:cNvPr>
        <xdr:cNvSpPr/>
      </xdr:nvSpPr>
      <xdr:spPr>
        <a:xfrm>
          <a:off x="6400800" y="183832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53</xdr:row>
      <xdr:rowOff>142875</xdr:rowOff>
    </xdr:from>
    <xdr:to>
      <xdr:col>13</xdr:col>
      <xdr:colOff>9524</xdr:colOff>
      <xdr:row>53</xdr:row>
      <xdr:rowOff>342900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34FBE364-FF5D-4029-9CDB-E8ED999EB492}"/>
            </a:ext>
          </a:extLst>
        </xdr:cNvPr>
        <xdr:cNvSpPr/>
      </xdr:nvSpPr>
      <xdr:spPr>
        <a:xfrm>
          <a:off x="6429375" y="17449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50</xdr:row>
      <xdr:rowOff>133350</xdr:rowOff>
    </xdr:from>
    <xdr:to>
      <xdr:col>12</xdr:col>
      <xdr:colOff>466724</xdr:colOff>
      <xdr:row>50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E099240C-1EC7-4209-976A-55BB8366B0ED}"/>
            </a:ext>
          </a:extLst>
        </xdr:cNvPr>
        <xdr:cNvSpPr/>
      </xdr:nvSpPr>
      <xdr:spPr>
        <a:xfrm>
          <a:off x="6410325" y="164973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D591A81A-172F-48C6-B31A-381E0739C46F}"/>
            </a:ext>
          </a:extLst>
        </xdr:cNvPr>
        <xdr:cNvSpPr/>
      </xdr:nvSpPr>
      <xdr:spPr>
        <a:xfrm>
          <a:off x="6391275" y="16182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133350</xdr:rowOff>
    </xdr:from>
    <xdr:to>
      <xdr:col>12</xdr:col>
      <xdr:colOff>476249</xdr:colOff>
      <xdr:row>59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F1DBCE77-DBEF-4C27-B07E-1B069D7253EE}"/>
            </a:ext>
          </a:extLst>
        </xdr:cNvPr>
        <xdr:cNvSpPr/>
      </xdr:nvSpPr>
      <xdr:spPr>
        <a:xfrm>
          <a:off x="6419850" y="193262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60</xdr:row>
      <xdr:rowOff>133350</xdr:rowOff>
    </xdr:from>
    <xdr:to>
      <xdr:col>12</xdr:col>
      <xdr:colOff>457199</xdr:colOff>
      <xdr:row>60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8D1F03E2-E029-4498-AC29-34937FC499CC}"/>
            </a:ext>
          </a:extLst>
        </xdr:cNvPr>
        <xdr:cNvSpPr/>
      </xdr:nvSpPr>
      <xdr:spPr>
        <a:xfrm>
          <a:off x="6400800" y="196405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58</xdr:row>
      <xdr:rowOff>142875</xdr:rowOff>
    </xdr:from>
    <xdr:to>
      <xdr:col>13</xdr:col>
      <xdr:colOff>9524</xdr:colOff>
      <xdr:row>58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24C7F5AD-B5C2-466D-A9FD-A49DEB15E220}"/>
            </a:ext>
          </a:extLst>
        </xdr:cNvPr>
        <xdr:cNvSpPr/>
      </xdr:nvSpPr>
      <xdr:spPr>
        <a:xfrm>
          <a:off x="6429375" y="19021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57</xdr:row>
      <xdr:rowOff>116417</xdr:rowOff>
    </xdr:from>
    <xdr:to>
      <xdr:col>13</xdr:col>
      <xdr:colOff>13757</xdr:colOff>
      <xdr:row>57</xdr:row>
      <xdr:rowOff>316442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BADE6537-E3E4-4149-99C6-D6B967F16E86}"/>
            </a:ext>
          </a:extLst>
        </xdr:cNvPr>
        <xdr:cNvSpPr/>
      </xdr:nvSpPr>
      <xdr:spPr>
        <a:xfrm>
          <a:off x="6417733" y="18680642"/>
          <a:ext cx="1587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55</xdr:row>
      <xdr:rowOff>133350</xdr:rowOff>
    </xdr:from>
    <xdr:to>
      <xdr:col>12</xdr:col>
      <xdr:colOff>457199</xdr:colOff>
      <xdr:row>55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74C55179-1E6E-42E7-BFC9-D945F3203D2F}"/>
            </a:ext>
          </a:extLst>
        </xdr:cNvPr>
        <xdr:cNvSpPr/>
      </xdr:nvSpPr>
      <xdr:spPr>
        <a:xfrm>
          <a:off x="6400800" y="180689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51</xdr:row>
      <xdr:rowOff>133350</xdr:rowOff>
    </xdr:from>
    <xdr:to>
      <xdr:col>12</xdr:col>
      <xdr:colOff>466724</xdr:colOff>
      <xdr:row>51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036657A7-5268-444D-9BDD-043748BBECA3}"/>
            </a:ext>
          </a:extLst>
        </xdr:cNvPr>
        <xdr:cNvSpPr/>
      </xdr:nvSpPr>
      <xdr:spPr>
        <a:xfrm>
          <a:off x="6410325" y="1681162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3F907024-17F2-4D27-9D81-A6D3CFCF93C4}"/>
            </a:ext>
          </a:extLst>
        </xdr:cNvPr>
        <xdr:cNvSpPr/>
      </xdr:nvSpPr>
      <xdr:spPr>
        <a:xfrm>
          <a:off x="6391275" y="83820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AAF696B6-99A1-4758-8E9D-DB864BFC72CD}"/>
            </a:ext>
          </a:extLst>
        </xdr:cNvPr>
        <xdr:cNvSpPr/>
      </xdr:nvSpPr>
      <xdr:spPr>
        <a:xfrm>
          <a:off x="6391275" y="7772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D311A512-0378-47E0-B1F0-11CBF7D462EC}"/>
            </a:ext>
          </a:extLst>
        </xdr:cNvPr>
        <xdr:cNvSpPr/>
      </xdr:nvSpPr>
      <xdr:spPr>
        <a:xfrm>
          <a:off x="6391275" y="8686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D0B71F65-FE7F-4F8A-8D18-9D3D6ED3B442}"/>
            </a:ext>
          </a:extLst>
        </xdr:cNvPr>
        <xdr:cNvSpPr/>
      </xdr:nvSpPr>
      <xdr:spPr>
        <a:xfrm>
          <a:off x="6391275" y="89916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5E46ED31-0306-493D-80EF-F809C03B7B10}"/>
            </a:ext>
          </a:extLst>
        </xdr:cNvPr>
        <xdr:cNvSpPr/>
      </xdr:nvSpPr>
      <xdr:spPr>
        <a:xfrm>
          <a:off x="6391275" y="80772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472359B2-9735-4549-A8CC-64A405767AB5}"/>
            </a:ext>
          </a:extLst>
        </xdr:cNvPr>
        <xdr:cNvSpPr/>
      </xdr:nvSpPr>
      <xdr:spPr>
        <a:xfrm>
          <a:off x="6391275" y="9296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CF633227-2926-4B85-8C2D-4DDFE0BEF463}"/>
            </a:ext>
          </a:extLst>
        </xdr:cNvPr>
        <xdr:cNvSpPr/>
      </xdr:nvSpPr>
      <xdr:spPr>
        <a:xfrm>
          <a:off x="6400800" y="74676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21D3D335-3DC6-4A01-B3F7-BA1F6A9BFD68}"/>
            </a:ext>
          </a:extLst>
        </xdr:cNvPr>
        <xdr:cNvSpPr/>
      </xdr:nvSpPr>
      <xdr:spPr>
        <a:xfrm>
          <a:off x="6400800" y="124110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5BA9B138-D031-41D9-A77C-D2672648691E}"/>
            </a:ext>
          </a:extLst>
        </xdr:cNvPr>
        <xdr:cNvSpPr/>
      </xdr:nvSpPr>
      <xdr:spPr>
        <a:xfrm>
          <a:off x="6391275" y="139827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F93A8793-3810-4645-9C6D-746242C3251F}"/>
            </a:ext>
          </a:extLst>
        </xdr:cNvPr>
        <xdr:cNvSpPr/>
      </xdr:nvSpPr>
      <xdr:spPr>
        <a:xfrm>
          <a:off x="6400800" y="136683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B8666C9D-F126-4C17-964A-D7456BD4A1A6}"/>
            </a:ext>
          </a:extLst>
        </xdr:cNvPr>
        <xdr:cNvSpPr/>
      </xdr:nvSpPr>
      <xdr:spPr>
        <a:xfrm>
          <a:off x="6400800" y="68484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7A1A615A-DE26-4D3D-B034-F4AF12E6377A}"/>
            </a:ext>
          </a:extLst>
        </xdr:cNvPr>
        <xdr:cNvSpPr/>
      </xdr:nvSpPr>
      <xdr:spPr>
        <a:xfrm>
          <a:off x="6400800" y="130397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70</xdr:row>
      <xdr:rowOff>133350</xdr:rowOff>
    </xdr:from>
    <xdr:to>
      <xdr:col>13</xdr:col>
      <xdr:colOff>9524</xdr:colOff>
      <xdr:row>70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CFCC9F8D-791E-4B7C-858F-01D301AA09AB}"/>
            </a:ext>
          </a:extLst>
        </xdr:cNvPr>
        <xdr:cNvSpPr/>
      </xdr:nvSpPr>
      <xdr:spPr>
        <a:xfrm>
          <a:off x="6429375" y="13944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77</xdr:row>
      <xdr:rowOff>142875</xdr:rowOff>
    </xdr:from>
    <xdr:to>
      <xdr:col>13</xdr:col>
      <xdr:colOff>9524</xdr:colOff>
      <xdr:row>77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8F588BA4-47D0-4231-B4BA-70819B2A35DF}"/>
            </a:ext>
          </a:extLst>
        </xdr:cNvPr>
        <xdr:cNvSpPr/>
      </xdr:nvSpPr>
      <xdr:spPr>
        <a:xfrm>
          <a:off x="6429375" y="15382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76</xdr:row>
      <xdr:rowOff>123825</xdr:rowOff>
    </xdr:from>
    <xdr:to>
      <xdr:col>12</xdr:col>
      <xdr:colOff>476249</xdr:colOff>
      <xdr:row>76</xdr:row>
      <xdr:rowOff>323850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A8CAE20E-FEE7-40C6-8265-831AB7714DE4}"/>
            </a:ext>
          </a:extLst>
        </xdr:cNvPr>
        <xdr:cNvSpPr/>
      </xdr:nvSpPr>
      <xdr:spPr>
        <a:xfrm>
          <a:off x="6419850" y="151257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79</xdr:row>
      <xdr:rowOff>133350</xdr:rowOff>
    </xdr:from>
    <xdr:to>
      <xdr:col>12</xdr:col>
      <xdr:colOff>476249</xdr:colOff>
      <xdr:row>79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2B0FCFDF-3769-4F4B-97CD-9580CAD8F33C}"/>
            </a:ext>
          </a:extLst>
        </xdr:cNvPr>
        <xdr:cNvSpPr/>
      </xdr:nvSpPr>
      <xdr:spPr>
        <a:xfrm>
          <a:off x="6419850" y="15849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75</xdr:row>
      <xdr:rowOff>133350</xdr:rowOff>
    </xdr:from>
    <xdr:to>
      <xdr:col>12</xdr:col>
      <xdr:colOff>466724</xdr:colOff>
      <xdr:row>75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3FF2D1BE-26DB-4FE6-A185-422D2E90BBFF}"/>
            </a:ext>
          </a:extLst>
        </xdr:cNvPr>
        <xdr:cNvSpPr/>
      </xdr:nvSpPr>
      <xdr:spPr>
        <a:xfrm>
          <a:off x="6410325" y="148971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71</xdr:row>
      <xdr:rowOff>142875</xdr:rowOff>
    </xdr:from>
    <xdr:to>
      <xdr:col>12</xdr:col>
      <xdr:colOff>476249</xdr:colOff>
      <xdr:row>71</xdr:row>
      <xdr:rowOff>342900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B6C3B7C9-9130-4184-B672-2C11E344D9C5}"/>
            </a:ext>
          </a:extLst>
        </xdr:cNvPr>
        <xdr:cNvSpPr/>
      </xdr:nvSpPr>
      <xdr:spPr>
        <a:xfrm>
          <a:off x="6419850" y="14192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85</xdr:row>
      <xdr:rowOff>142875</xdr:rowOff>
    </xdr:from>
    <xdr:to>
      <xdr:col>12</xdr:col>
      <xdr:colOff>447674</xdr:colOff>
      <xdr:row>85</xdr:row>
      <xdr:rowOff>342900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8BDAC092-EC70-4E9F-8D6E-E1761E3EC05B}"/>
            </a:ext>
          </a:extLst>
        </xdr:cNvPr>
        <xdr:cNvSpPr/>
      </xdr:nvSpPr>
      <xdr:spPr>
        <a:xfrm>
          <a:off x="6391275" y="172878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86</xdr:row>
      <xdr:rowOff>133350</xdr:rowOff>
    </xdr:from>
    <xdr:to>
      <xdr:col>12</xdr:col>
      <xdr:colOff>447674</xdr:colOff>
      <xdr:row>86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A5839FE3-FAAD-4B5B-8951-B0C87CB282DC}"/>
            </a:ext>
          </a:extLst>
        </xdr:cNvPr>
        <xdr:cNvSpPr/>
      </xdr:nvSpPr>
      <xdr:spPr>
        <a:xfrm>
          <a:off x="6391275" y="1751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95</xdr:row>
      <xdr:rowOff>104775</xdr:rowOff>
    </xdr:from>
    <xdr:to>
      <xdr:col>12</xdr:col>
      <xdr:colOff>342899</xdr:colOff>
      <xdr:row>95</xdr:row>
      <xdr:rowOff>304800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40467F97-A465-48A2-A19E-C00681632052}"/>
            </a:ext>
          </a:extLst>
        </xdr:cNvPr>
        <xdr:cNvSpPr/>
      </xdr:nvSpPr>
      <xdr:spPr>
        <a:xfrm>
          <a:off x="6334125" y="196310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90</xdr:row>
      <xdr:rowOff>133350</xdr:rowOff>
    </xdr:from>
    <xdr:to>
      <xdr:col>12</xdr:col>
      <xdr:colOff>447674</xdr:colOff>
      <xdr:row>90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53C3D98F-3A3F-4F6B-B703-AB0FEDB09358}"/>
            </a:ext>
          </a:extLst>
        </xdr:cNvPr>
        <xdr:cNvSpPr/>
      </xdr:nvSpPr>
      <xdr:spPr>
        <a:xfrm>
          <a:off x="6391275" y="184689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83</xdr:row>
      <xdr:rowOff>133350</xdr:rowOff>
    </xdr:from>
    <xdr:to>
      <xdr:col>12</xdr:col>
      <xdr:colOff>457199</xdr:colOff>
      <xdr:row>83</xdr:row>
      <xdr:rowOff>333375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BCA6F613-5AF5-4927-B20E-B1D04D95707B}"/>
            </a:ext>
          </a:extLst>
        </xdr:cNvPr>
        <xdr:cNvSpPr/>
      </xdr:nvSpPr>
      <xdr:spPr>
        <a:xfrm>
          <a:off x="6400800" y="1680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81</xdr:row>
      <xdr:rowOff>133350</xdr:rowOff>
    </xdr:from>
    <xdr:to>
      <xdr:col>12</xdr:col>
      <xdr:colOff>447674</xdr:colOff>
      <xdr:row>81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706979B9-E77E-4DD8-ADBB-915F6D297082}"/>
            </a:ext>
          </a:extLst>
        </xdr:cNvPr>
        <xdr:cNvSpPr/>
      </xdr:nvSpPr>
      <xdr:spPr>
        <a:xfrm>
          <a:off x="6391275" y="163258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88</xdr:row>
      <xdr:rowOff>133350</xdr:rowOff>
    </xdr:from>
    <xdr:to>
      <xdr:col>12</xdr:col>
      <xdr:colOff>447674</xdr:colOff>
      <xdr:row>88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E8C3E337-CB23-42CB-B814-E3DB75FD2EB1}"/>
            </a:ext>
          </a:extLst>
        </xdr:cNvPr>
        <xdr:cNvSpPr/>
      </xdr:nvSpPr>
      <xdr:spPr>
        <a:xfrm>
          <a:off x="6391275" y="17992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82</xdr:row>
      <xdr:rowOff>123825</xdr:rowOff>
    </xdr:from>
    <xdr:to>
      <xdr:col>12</xdr:col>
      <xdr:colOff>457199</xdr:colOff>
      <xdr:row>82</xdr:row>
      <xdr:rowOff>323850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77AF8B3E-C5B5-4543-9E23-C89024B1266F}"/>
            </a:ext>
          </a:extLst>
        </xdr:cNvPr>
        <xdr:cNvSpPr/>
      </xdr:nvSpPr>
      <xdr:spPr>
        <a:xfrm>
          <a:off x="6400800" y="165544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80</xdr:row>
      <xdr:rowOff>133350</xdr:rowOff>
    </xdr:from>
    <xdr:to>
      <xdr:col>12</xdr:col>
      <xdr:colOff>457199</xdr:colOff>
      <xdr:row>80</xdr:row>
      <xdr:rowOff>333375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8F0E28A7-BA76-487B-A6AB-594BDD1B172A}"/>
            </a:ext>
          </a:extLst>
        </xdr:cNvPr>
        <xdr:cNvSpPr/>
      </xdr:nvSpPr>
      <xdr:spPr>
        <a:xfrm>
          <a:off x="6400800" y="16087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69</xdr:row>
      <xdr:rowOff>133350</xdr:rowOff>
    </xdr:from>
    <xdr:to>
      <xdr:col>12</xdr:col>
      <xdr:colOff>447674</xdr:colOff>
      <xdr:row>69</xdr:row>
      <xdr:rowOff>333375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AD59B801-6848-4670-8A09-7296DC2B3828}"/>
            </a:ext>
          </a:extLst>
        </xdr:cNvPr>
        <xdr:cNvSpPr/>
      </xdr:nvSpPr>
      <xdr:spPr>
        <a:xfrm>
          <a:off x="6391275" y="1370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84</xdr:row>
      <xdr:rowOff>133350</xdr:rowOff>
    </xdr:from>
    <xdr:to>
      <xdr:col>12</xdr:col>
      <xdr:colOff>457199</xdr:colOff>
      <xdr:row>84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7889F635-B33B-4367-9C66-E4A66CCA6AB2}"/>
            </a:ext>
          </a:extLst>
        </xdr:cNvPr>
        <xdr:cNvSpPr/>
      </xdr:nvSpPr>
      <xdr:spPr>
        <a:xfrm>
          <a:off x="6400800" y="1704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89</xdr:row>
      <xdr:rowOff>133350</xdr:rowOff>
    </xdr:from>
    <xdr:to>
      <xdr:col>12</xdr:col>
      <xdr:colOff>447674</xdr:colOff>
      <xdr:row>89</xdr:row>
      <xdr:rowOff>333375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E3CD9AEC-DC16-47B2-87DF-2F866A5CD12F}"/>
            </a:ext>
          </a:extLst>
        </xdr:cNvPr>
        <xdr:cNvSpPr/>
      </xdr:nvSpPr>
      <xdr:spPr>
        <a:xfrm>
          <a:off x="6391275" y="18230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92</xdr:row>
      <xdr:rowOff>133350</xdr:rowOff>
    </xdr:from>
    <xdr:to>
      <xdr:col>12</xdr:col>
      <xdr:colOff>447674</xdr:colOff>
      <xdr:row>92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40216B45-1337-49D9-98AD-51D5B8378A4E}"/>
            </a:ext>
          </a:extLst>
        </xdr:cNvPr>
        <xdr:cNvSpPr/>
      </xdr:nvSpPr>
      <xdr:spPr>
        <a:xfrm>
          <a:off x="6391275" y="18945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93</xdr:row>
      <xdr:rowOff>133350</xdr:rowOff>
    </xdr:from>
    <xdr:to>
      <xdr:col>12</xdr:col>
      <xdr:colOff>447674</xdr:colOff>
      <xdr:row>93</xdr:row>
      <xdr:rowOff>333375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4D39449C-C8EA-4C91-9313-4E526DA037E1}"/>
            </a:ext>
          </a:extLst>
        </xdr:cNvPr>
        <xdr:cNvSpPr/>
      </xdr:nvSpPr>
      <xdr:spPr>
        <a:xfrm>
          <a:off x="6391275" y="19183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94</xdr:row>
      <xdr:rowOff>133350</xdr:rowOff>
    </xdr:from>
    <xdr:to>
      <xdr:col>12</xdr:col>
      <xdr:colOff>447674</xdr:colOff>
      <xdr:row>94</xdr:row>
      <xdr:rowOff>333375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B3067328-683D-4CC1-BCB7-4327ED9A2749}"/>
            </a:ext>
          </a:extLst>
        </xdr:cNvPr>
        <xdr:cNvSpPr/>
      </xdr:nvSpPr>
      <xdr:spPr>
        <a:xfrm>
          <a:off x="6391275" y="19421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72</xdr:row>
      <xdr:rowOff>142875</xdr:rowOff>
    </xdr:from>
    <xdr:to>
      <xdr:col>12</xdr:col>
      <xdr:colOff>476249</xdr:colOff>
      <xdr:row>72</xdr:row>
      <xdr:rowOff>342900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3491CFA3-D028-4AF3-B4FD-F1F5185BD917}"/>
            </a:ext>
          </a:extLst>
        </xdr:cNvPr>
        <xdr:cNvSpPr/>
      </xdr:nvSpPr>
      <xdr:spPr>
        <a:xfrm>
          <a:off x="6419850" y="14430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68</xdr:row>
      <xdr:rowOff>133350</xdr:rowOff>
    </xdr:from>
    <xdr:to>
      <xdr:col>13</xdr:col>
      <xdr:colOff>9524</xdr:colOff>
      <xdr:row>68</xdr:row>
      <xdr:rowOff>333375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BC5D0C05-FF9A-406C-A89E-F2772D9318F0}"/>
            </a:ext>
          </a:extLst>
        </xdr:cNvPr>
        <xdr:cNvSpPr/>
      </xdr:nvSpPr>
      <xdr:spPr>
        <a:xfrm>
          <a:off x="6429375" y="134683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78</xdr:row>
      <xdr:rowOff>142875</xdr:rowOff>
    </xdr:from>
    <xdr:to>
      <xdr:col>13</xdr:col>
      <xdr:colOff>9524</xdr:colOff>
      <xdr:row>78</xdr:row>
      <xdr:rowOff>342900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0CAFC89D-0089-4B54-9EB5-65AAF6084020}"/>
            </a:ext>
          </a:extLst>
        </xdr:cNvPr>
        <xdr:cNvSpPr/>
      </xdr:nvSpPr>
      <xdr:spPr>
        <a:xfrm>
          <a:off x="6429375" y="156210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91</xdr:row>
      <xdr:rowOff>133350</xdr:rowOff>
    </xdr:from>
    <xdr:to>
      <xdr:col>12</xdr:col>
      <xdr:colOff>447674</xdr:colOff>
      <xdr:row>91</xdr:row>
      <xdr:rowOff>333375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CF2BCF81-DC29-4A91-9236-C09AF11315EB}"/>
            </a:ext>
          </a:extLst>
        </xdr:cNvPr>
        <xdr:cNvSpPr/>
      </xdr:nvSpPr>
      <xdr:spPr>
        <a:xfrm>
          <a:off x="6391275" y="187071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74</xdr:row>
      <xdr:rowOff>142875</xdr:rowOff>
    </xdr:from>
    <xdr:to>
      <xdr:col>12</xdr:col>
      <xdr:colOff>476249</xdr:colOff>
      <xdr:row>74</xdr:row>
      <xdr:rowOff>342900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D527B669-4783-44E9-BFC9-8942446A6DD3}"/>
            </a:ext>
          </a:extLst>
        </xdr:cNvPr>
        <xdr:cNvSpPr/>
      </xdr:nvSpPr>
      <xdr:spPr>
        <a:xfrm>
          <a:off x="6419850" y="146685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87</xdr:row>
      <xdr:rowOff>133350</xdr:rowOff>
    </xdr:from>
    <xdr:to>
      <xdr:col>12</xdr:col>
      <xdr:colOff>447674</xdr:colOff>
      <xdr:row>87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DBD2377B-3362-40FF-AB1E-3FFF5E0BC97B}"/>
            </a:ext>
          </a:extLst>
        </xdr:cNvPr>
        <xdr:cNvSpPr/>
      </xdr:nvSpPr>
      <xdr:spPr>
        <a:xfrm>
          <a:off x="6391275" y="17754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73</xdr:row>
      <xdr:rowOff>133350</xdr:rowOff>
    </xdr:from>
    <xdr:to>
      <xdr:col>12</xdr:col>
      <xdr:colOff>466724</xdr:colOff>
      <xdr:row>73</xdr:row>
      <xdr:rowOff>333375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8215C69C-258C-4D78-831A-2D64B07CF46E}"/>
            </a:ext>
          </a:extLst>
        </xdr:cNvPr>
        <xdr:cNvSpPr/>
      </xdr:nvSpPr>
      <xdr:spPr>
        <a:xfrm>
          <a:off x="6406092" y="23617767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B9DC235-37DF-40E4-8FA1-1E0CBF9319FB}"/>
            </a:ext>
          </a:extLst>
        </xdr:cNvPr>
        <xdr:cNvSpPr/>
      </xdr:nvSpPr>
      <xdr:spPr>
        <a:xfrm>
          <a:off x="6429375" y="9810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B76F702-5E91-4F46-97C1-AEAFA244F43D}"/>
            </a:ext>
          </a:extLst>
        </xdr:cNvPr>
        <xdr:cNvSpPr/>
      </xdr:nvSpPr>
      <xdr:spPr>
        <a:xfrm>
          <a:off x="6429375" y="42672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FC41136-2C7E-4A09-9BAA-E0C79F548819}"/>
            </a:ext>
          </a:extLst>
        </xdr:cNvPr>
        <xdr:cNvSpPr/>
      </xdr:nvSpPr>
      <xdr:spPr>
        <a:xfrm>
          <a:off x="6419850" y="38385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2FED64F-6A1E-4150-B646-3DE04BEAACF7}"/>
            </a:ext>
          </a:extLst>
        </xdr:cNvPr>
        <xdr:cNvSpPr/>
      </xdr:nvSpPr>
      <xdr:spPr>
        <a:xfrm>
          <a:off x="6419850" y="54864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35C4200-E18C-4655-B5F6-1DEE40E46722}"/>
            </a:ext>
          </a:extLst>
        </xdr:cNvPr>
        <xdr:cNvSpPr/>
      </xdr:nvSpPr>
      <xdr:spPr>
        <a:xfrm>
          <a:off x="6410325" y="3438525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75025EC4-F6DE-4CD3-AD04-71AA3BF9A958}"/>
            </a:ext>
          </a:extLst>
        </xdr:cNvPr>
        <xdr:cNvSpPr/>
      </xdr:nvSpPr>
      <xdr:spPr>
        <a:xfrm>
          <a:off x="6419850" y="18097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4D5F344-9236-455E-97F5-CD22324D2604}"/>
            </a:ext>
          </a:extLst>
        </xdr:cNvPr>
        <xdr:cNvSpPr/>
      </xdr:nvSpPr>
      <xdr:spPr>
        <a:xfrm>
          <a:off x="6400800" y="876300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96832D3-FEBC-42AC-8449-CFB649A36AF3}"/>
            </a:ext>
          </a:extLst>
        </xdr:cNvPr>
        <xdr:cNvSpPr/>
      </xdr:nvSpPr>
      <xdr:spPr>
        <a:xfrm>
          <a:off x="6391275" y="6715125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21</xdr:row>
      <xdr:rowOff>123825</xdr:rowOff>
    </xdr:from>
    <xdr:to>
      <xdr:col>12</xdr:col>
      <xdr:colOff>457199</xdr:colOff>
      <xdr:row>21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29938958-EAB2-4D82-AD0E-F0C541F2F02B}"/>
            </a:ext>
          </a:extLst>
        </xdr:cNvPr>
        <xdr:cNvSpPr/>
      </xdr:nvSpPr>
      <xdr:spPr>
        <a:xfrm>
          <a:off x="6400800" y="83439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746D6CE-DAE2-40B4-A164-BE7945702868}"/>
            </a:ext>
          </a:extLst>
        </xdr:cNvPr>
        <xdr:cNvSpPr/>
      </xdr:nvSpPr>
      <xdr:spPr>
        <a:xfrm>
          <a:off x="6400800" y="63055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B999FB64-9191-4089-8790-90E7CF4C227D}"/>
            </a:ext>
          </a:extLst>
        </xdr:cNvPr>
        <xdr:cNvSpPr/>
      </xdr:nvSpPr>
      <xdr:spPr>
        <a:xfrm>
          <a:off x="6419850" y="22193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902E420-6833-4A14-84D0-29CDD0CECB07}"/>
            </a:ext>
          </a:extLst>
        </xdr:cNvPr>
        <xdr:cNvSpPr/>
      </xdr:nvSpPr>
      <xdr:spPr>
        <a:xfrm>
          <a:off x="6429375" y="46767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8FC3401-EE19-4AE1-8D6A-D2D15D08CEDF}"/>
            </a:ext>
          </a:extLst>
        </xdr:cNvPr>
        <xdr:cNvSpPr/>
      </xdr:nvSpPr>
      <xdr:spPr>
        <a:xfrm>
          <a:off x="6419850" y="26289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B3A7B954-B13F-41B3-8084-DBBC9BABE3B9}"/>
            </a:ext>
          </a:extLst>
        </xdr:cNvPr>
        <xdr:cNvSpPr/>
      </xdr:nvSpPr>
      <xdr:spPr>
        <a:xfrm>
          <a:off x="6429375" y="144589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133350</xdr:rowOff>
    </xdr:from>
    <xdr:to>
      <xdr:col>12</xdr:col>
      <xdr:colOff>476249</xdr:colOff>
      <xdr:row>39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12FB1CAC-A42B-4A0C-A10A-9C1D7656965F}"/>
            </a:ext>
          </a:extLst>
        </xdr:cNvPr>
        <xdr:cNvSpPr/>
      </xdr:nvSpPr>
      <xdr:spPr>
        <a:xfrm>
          <a:off x="6419850" y="152114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84D5A1D3-D4A4-4BA3-9D68-B8049B77E51F}"/>
            </a:ext>
          </a:extLst>
        </xdr:cNvPr>
        <xdr:cNvSpPr/>
      </xdr:nvSpPr>
      <xdr:spPr>
        <a:xfrm>
          <a:off x="6400800" y="16735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0AD6728-8167-4171-A23F-C619C0BD3B10}"/>
            </a:ext>
          </a:extLst>
        </xdr:cNvPr>
        <xdr:cNvSpPr/>
      </xdr:nvSpPr>
      <xdr:spPr>
        <a:xfrm>
          <a:off x="6391275" y="15973425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46</xdr:row>
      <xdr:rowOff>123825</xdr:rowOff>
    </xdr:from>
    <xdr:to>
      <xdr:col>12</xdr:col>
      <xdr:colOff>457199</xdr:colOff>
      <xdr:row>46</xdr:row>
      <xdr:rowOff>323850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AE99B219-36B9-4F34-808C-CF02444BB4F5}"/>
            </a:ext>
          </a:extLst>
        </xdr:cNvPr>
        <xdr:cNvSpPr/>
      </xdr:nvSpPr>
      <xdr:spPr>
        <a:xfrm>
          <a:off x="6400800" y="163449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41</xdr:row>
      <xdr:rowOff>133350</xdr:rowOff>
    </xdr:from>
    <xdr:to>
      <xdr:col>12</xdr:col>
      <xdr:colOff>457199</xdr:colOff>
      <xdr:row>41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8778DA14-C5EB-4835-9B50-11554AAB341C}"/>
            </a:ext>
          </a:extLst>
        </xdr:cNvPr>
        <xdr:cNvSpPr/>
      </xdr:nvSpPr>
      <xdr:spPr>
        <a:xfrm>
          <a:off x="6400800" y="155924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98FB92B5-B4BA-42CF-9F8C-BDB033336321}"/>
            </a:ext>
          </a:extLst>
        </xdr:cNvPr>
        <xdr:cNvSpPr/>
      </xdr:nvSpPr>
      <xdr:spPr>
        <a:xfrm>
          <a:off x="6400800" y="17116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38</xdr:row>
      <xdr:rowOff>142875</xdr:rowOff>
    </xdr:from>
    <xdr:to>
      <xdr:col>13</xdr:col>
      <xdr:colOff>9524</xdr:colOff>
      <xdr:row>38</xdr:row>
      <xdr:rowOff>342900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8FC19B27-5E33-4CCD-8655-02203266EE38}"/>
            </a:ext>
          </a:extLst>
        </xdr:cNvPr>
        <xdr:cNvSpPr/>
      </xdr:nvSpPr>
      <xdr:spPr>
        <a:xfrm>
          <a:off x="6429375" y="148399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49</xdr:row>
      <xdr:rowOff>133350</xdr:rowOff>
    </xdr:from>
    <xdr:to>
      <xdr:col>12</xdr:col>
      <xdr:colOff>457199</xdr:colOff>
      <xdr:row>49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26D77F06-2548-4A61-A56A-83B2914F5A1A}"/>
            </a:ext>
          </a:extLst>
        </xdr:cNvPr>
        <xdr:cNvSpPr/>
      </xdr:nvSpPr>
      <xdr:spPr>
        <a:xfrm>
          <a:off x="6400800" y="17497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50</xdr:row>
      <xdr:rowOff>133350</xdr:rowOff>
    </xdr:from>
    <xdr:to>
      <xdr:col>12</xdr:col>
      <xdr:colOff>457199</xdr:colOff>
      <xdr:row>50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4D846C68-9D76-401E-B8ED-23D536E18030}"/>
            </a:ext>
          </a:extLst>
        </xdr:cNvPr>
        <xdr:cNvSpPr/>
      </xdr:nvSpPr>
      <xdr:spPr>
        <a:xfrm>
          <a:off x="6400800" y="17878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F592B6C0-F9C3-4FAA-8D12-9AF1CC59CF85}"/>
            </a:ext>
          </a:extLst>
        </xdr:cNvPr>
        <xdr:cNvSpPr/>
      </xdr:nvSpPr>
      <xdr:spPr>
        <a:xfrm>
          <a:off x="6419850" y="79343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F308F8F5-638C-46D9-9BD9-E1AE4F5A13E3}"/>
            </a:ext>
          </a:extLst>
        </xdr:cNvPr>
        <xdr:cNvSpPr/>
      </xdr:nvSpPr>
      <xdr:spPr>
        <a:xfrm>
          <a:off x="6429375" y="71342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21D6C1FD-EADE-41B3-A16C-26F2BF032D3D}"/>
            </a:ext>
          </a:extLst>
        </xdr:cNvPr>
        <xdr:cNvSpPr/>
      </xdr:nvSpPr>
      <xdr:spPr>
        <a:xfrm>
          <a:off x="6429375" y="75438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4A1539DF-7F07-40B4-AC2B-EB990199AD5D}"/>
            </a:ext>
          </a:extLst>
        </xdr:cNvPr>
        <xdr:cNvSpPr/>
      </xdr:nvSpPr>
      <xdr:spPr>
        <a:xfrm>
          <a:off x="6410325" y="14068425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FEF9116A-59C1-47EF-B318-6E8257A5011C}"/>
            </a:ext>
          </a:extLst>
        </xdr:cNvPr>
        <xdr:cNvSpPr/>
      </xdr:nvSpPr>
      <xdr:spPr>
        <a:xfrm>
          <a:off x="6391275" y="1368742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7DD819E-FC0E-4CB0-820B-99CFD88DA47E}"/>
            </a:ext>
          </a:extLst>
        </xdr:cNvPr>
        <xdr:cNvSpPr/>
      </xdr:nvSpPr>
      <xdr:spPr>
        <a:xfrm>
          <a:off x="6429375" y="3038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86BAE5BF-7BDF-4CFD-BA0D-02ADFCB2EEE7}"/>
            </a:ext>
          </a:extLst>
        </xdr:cNvPr>
        <xdr:cNvSpPr/>
      </xdr:nvSpPr>
      <xdr:spPr>
        <a:xfrm>
          <a:off x="6391275" y="1825942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2BEEE7AC-6EDD-4092-9506-2FDE142936A3}"/>
            </a:ext>
          </a:extLst>
        </xdr:cNvPr>
        <xdr:cNvSpPr/>
      </xdr:nvSpPr>
      <xdr:spPr>
        <a:xfrm>
          <a:off x="6419850" y="50768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F90C95DB-2590-44C0-9886-CC094ED946EB}"/>
            </a:ext>
          </a:extLst>
        </xdr:cNvPr>
        <xdr:cNvSpPr/>
      </xdr:nvSpPr>
      <xdr:spPr>
        <a:xfrm>
          <a:off x="6419850" y="14001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1B7FF48D-F32F-4E57-B3B5-94EA8DA1B159}"/>
            </a:ext>
          </a:extLst>
        </xdr:cNvPr>
        <xdr:cNvSpPr/>
      </xdr:nvSpPr>
      <xdr:spPr>
        <a:xfrm>
          <a:off x="6400800" y="58959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50156713-4CB4-4007-86E3-C22DF1D493C5}"/>
            </a:ext>
          </a:extLst>
        </xdr:cNvPr>
        <xdr:cNvSpPr/>
      </xdr:nvSpPr>
      <xdr:spPr>
        <a:xfrm>
          <a:off x="6425142" y="1392767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55</xdr:row>
      <xdr:rowOff>142875</xdr:rowOff>
    </xdr:from>
    <xdr:to>
      <xdr:col>13</xdr:col>
      <xdr:colOff>9524</xdr:colOff>
      <xdr:row>55</xdr:row>
      <xdr:rowOff>342900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B499A370-7EC7-435E-AEFB-33966546923D}"/>
            </a:ext>
          </a:extLst>
        </xdr:cNvPr>
        <xdr:cNvSpPr/>
      </xdr:nvSpPr>
      <xdr:spPr>
        <a:xfrm>
          <a:off x="6425142" y="14948958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57</xdr:row>
      <xdr:rowOff>133350</xdr:rowOff>
    </xdr:from>
    <xdr:to>
      <xdr:col>12</xdr:col>
      <xdr:colOff>476249</xdr:colOff>
      <xdr:row>57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F09255C-F73E-42C0-BD29-41B9166815C6}"/>
            </a:ext>
          </a:extLst>
        </xdr:cNvPr>
        <xdr:cNvSpPr/>
      </xdr:nvSpPr>
      <xdr:spPr>
        <a:xfrm>
          <a:off x="6415617" y="15701433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59</xdr:row>
      <xdr:rowOff>133350</xdr:rowOff>
    </xdr:from>
    <xdr:to>
      <xdr:col>12</xdr:col>
      <xdr:colOff>457199</xdr:colOff>
      <xdr:row>59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2C3CD754-ECAE-4EE6-BFC3-C0F9205F1FD9}"/>
            </a:ext>
          </a:extLst>
        </xdr:cNvPr>
        <xdr:cNvSpPr/>
      </xdr:nvSpPr>
      <xdr:spPr>
        <a:xfrm>
          <a:off x="6396567" y="16082433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56</xdr:row>
      <xdr:rowOff>142875</xdr:rowOff>
    </xdr:from>
    <xdr:to>
      <xdr:col>13</xdr:col>
      <xdr:colOff>9524</xdr:colOff>
      <xdr:row>56</xdr:row>
      <xdr:rowOff>342900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38049037-437D-4F0D-A795-0F1BAAC2B9B6}"/>
            </a:ext>
          </a:extLst>
        </xdr:cNvPr>
        <xdr:cNvSpPr/>
      </xdr:nvSpPr>
      <xdr:spPr>
        <a:xfrm>
          <a:off x="6425142" y="15329958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53</xdr:row>
      <xdr:rowOff>133350</xdr:rowOff>
    </xdr:from>
    <xdr:to>
      <xdr:col>12</xdr:col>
      <xdr:colOff>466724</xdr:colOff>
      <xdr:row>53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844AF29C-7F60-4922-BD0B-24B2C2D8609D}"/>
            </a:ext>
          </a:extLst>
        </xdr:cNvPr>
        <xdr:cNvSpPr/>
      </xdr:nvSpPr>
      <xdr:spPr>
        <a:xfrm>
          <a:off x="6406092" y="14558433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52</xdr:row>
      <xdr:rowOff>133350</xdr:rowOff>
    </xdr:from>
    <xdr:to>
      <xdr:col>12</xdr:col>
      <xdr:colOff>447674</xdr:colOff>
      <xdr:row>52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D7515778-C5E7-4CDB-85F5-EC797E679EF1}"/>
            </a:ext>
          </a:extLst>
        </xdr:cNvPr>
        <xdr:cNvSpPr/>
      </xdr:nvSpPr>
      <xdr:spPr>
        <a:xfrm>
          <a:off x="6387042" y="14177433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133350</xdr:rowOff>
    </xdr:from>
    <xdr:to>
      <xdr:col>12</xdr:col>
      <xdr:colOff>476249</xdr:colOff>
      <xdr:row>62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87CCE1A1-965E-4A4B-9413-1A5BF118B35C}"/>
            </a:ext>
          </a:extLst>
        </xdr:cNvPr>
        <xdr:cNvSpPr/>
      </xdr:nvSpPr>
      <xdr:spPr>
        <a:xfrm>
          <a:off x="6415617" y="20654433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63</xdr:row>
      <xdr:rowOff>133350</xdr:rowOff>
    </xdr:from>
    <xdr:to>
      <xdr:col>12</xdr:col>
      <xdr:colOff>457199</xdr:colOff>
      <xdr:row>63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9E0F2E4C-3A2C-4220-B732-B1D7050AB697}"/>
            </a:ext>
          </a:extLst>
        </xdr:cNvPr>
        <xdr:cNvSpPr/>
      </xdr:nvSpPr>
      <xdr:spPr>
        <a:xfrm>
          <a:off x="6396567" y="21035433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61</xdr:row>
      <xdr:rowOff>142875</xdr:rowOff>
    </xdr:from>
    <xdr:to>
      <xdr:col>13</xdr:col>
      <xdr:colOff>9524</xdr:colOff>
      <xdr:row>61</xdr:row>
      <xdr:rowOff>342900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1EDE2C31-CE35-43D7-9843-21B84C76DA22}"/>
            </a:ext>
          </a:extLst>
        </xdr:cNvPr>
        <xdr:cNvSpPr/>
      </xdr:nvSpPr>
      <xdr:spPr>
        <a:xfrm>
          <a:off x="6425142" y="20282958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60</xdr:row>
      <xdr:rowOff>116417</xdr:rowOff>
    </xdr:from>
    <xdr:to>
      <xdr:col>13</xdr:col>
      <xdr:colOff>13757</xdr:colOff>
      <xdr:row>60</xdr:row>
      <xdr:rowOff>316442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947F7A1E-CB5B-490F-B007-9E4AB588E92D}"/>
            </a:ext>
          </a:extLst>
        </xdr:cNvPr>
        <xdr:cNvSpPr/>
      </xdr:nvSpPr>
      <xdr:spPr>
        <a:xfrm>
          <a:off x="6413500" y="213995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58</xdr:row>
      <xdr:rowOff>133350</xdr:rowOff>
    </xdr:from>
    <xdr:to>
      <xdr:col>12</xdr:col>
      <xdr:colOff>457199</xdr:colOff>
      <xdr:row>58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F7807128-0CD5-4B58-8F8E-BE57429791DA}"/>
            </a:ext>
          </a:extLst>
        </xdr:cNvPr>
        <xdr:cNvSpPr/>
      </xdr:nvSpPr>
      <xdr:spPr>
        <a:xfrm>
          <a:off x="6396567" y="21416433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54</xdr:row>
      <xdr:rowOff>133350</xdr:rowOff>
    </xdr:from>
    <xdr:to>
      <xdr:col>12</xdr:col>
      <xdr:colOff>466724</xdr:colOff>
      <xdr:row>54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20345A9A-0FED-4952-B1A3-DF2721FC0524}"/>
            </a:ext>
          </a:extLst>
        </xdr:cNvPr>
        <xdr:cNvSpPr/>
      </xdr:nvSpPr>
      <xdr:spPr>
        <a:xfrm>
          <a:off x="6406092" y="19511433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506EFA38-DD17-4B64-9815-8A6A87463EFA}"/>
            </a:ext>
          </a:extLst>
        </xdr:cNvPr>
        <xdr:cNvSpPr/>
      </xdr:nvSpPr>
      <xdr:spPr>
        <a:xfrm>
          <a:off x="6387042" y="13891683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2036661C-6018-4EC4-A703-3FF8750C06D7}"/>
            </a:ext>
          </a:extLst>
        </xdr:cNvPr>
        <xdr:cNvSpPr/>
      </xdr:nvSpPr>
      <xdr:spPr>
        <a:xfrm>
          <a:off x="6387042" y="13299017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9846DDE5-E9A8-4475-87F4-138667973AAE}"/>
            </a:ext>
          </a:extLst>
        </xdr:cNvPr>
        <xdr:cNvSpPr/>
      </xdr:nvSpPr>
      <xdr:spPr>
        <a:xfrm>
          <a:off x="6387042" y="14188017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CCD868EC-0500-4571-8EF3-2E75FF701359}"/>
            </a:ext>
          </a:extLst>
        </xdr:cNvPr>
        <xdr:cNvSpPr/>
      </xdr:nvSpPr>
      <xdr:spPr>
        <a:xfrm>
          <a:off x="6387042" y="14484350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5DF670D7-C46A-4366-8EB0-1297AD1D8605}"/>
            </a:ext>
          </a:extLst>
        </xdr:cNvPr>
        <xdr:cNvSpPr/>
      </xdr:nvSpPr>
      <xdr:spPr>
        <a:xfrm>
          <a:off x="6387042" y="13595350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9301D560-9AFA-43E5-86B0-18DA2FBEFFE5}"/>
            </a:ext>
          </a:extLst>
        </xdr:cNvPr>
        <xdr:cNvSpPr/>
      </xdr:nvSpPr>
      <xdr:spPr>
        <a:xfrm>
          <a:off x="6387042" y="14780683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9A621DE8-0CBE-4AF1-A206-A5CCDFD88F6C}"/>
            </a:ext>
          </a:extLst>
        </xdr:cNvPr>
        <xdr:cNvSpPr/>
      </xdr:nvSpPr>
      <xdr:spPr>
        <a:xfrm>
          <a:off x="6396567" y="11351683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CE7D8EB7-ABA1-4F1D-B7A0-484179DE1494}"/>
            </a:ext>
          </a:extLst>
        </xdr:cNvPr>
        <xdr:cNvSpPr/>
      </xdr:nvSpPr>
      <xdr:spPr>
        <a:xfrm>
          <a:off x="6396567" y="13616517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2628D677-C333-47AD-9958-F641C731BB97}"/>
            </a:ext>
          </a:extLst>
        </xdr:cNvPr>
        <xdr:cNvSpPr/>
      </xdr:nvSpPr>
      <xdr:spPr>
        <a:xfrm>
          <a:off x="6387042" y="13997517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44724370-F1B0-4B19-902C-32D60343EF7F}"/>
            </a:ext>
          </a:extLst>
        </xdr:cNvPr>
        <xdr:cNvSpPr/>
      </xdr:nvSpPr>
      <xdr:spPr>
        <a:xfrm>
          <a:off x="6396567" y="13616517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F6D4F8FE-3482-430D-8D0C-544FBBE48F06}"/>
            </a:ext>
          </a:extLst>
        </xdr:cNvPr>
        <xdr:cNvSpPr/>
      </xdr:nvSpPr>
      <xdr:spPr>
        <a:xfrm>
          <a:off x="6396567" y="70135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109A8388-35E9-441B-87BD-96DF230A0D11}"/>
            </a:ext>
          </a:extLst>
        </xdr:cNvPr>
        <xdr:cNvSpPr/>
      </xdr:nvSpPr>
      <xdr:spPr>
        <a:xfrm>
          <a:off x="6396567" y="135636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378E0CF-D5F4-42D7-8048-ABAEA06CB7A2}"/>
            </a:ext>
          </a:extLst>
        </xdr:cNvPr>
        <xdr:cNvSpPr/>
      </xdr:nvSpPr>
      <xdr:spPr>
        <a:xfrm>
          <a:off x="6429375" y="13049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43FDAAB-2538-4337-941D-ED91C240154C}"/>
            </a:ext>
          </a:extLst>
        </xdr:cNvPr>
        <xdr:cNvSpPr/>
      </xdr:nvSpPr>
      <xdr:spPr>
        <a:xfrm>
          <a:off x="6429375" y="35147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4BB3993-6ACD-4F86-9EFF-3808E2C391AF}"/>
            </a:ext>
          </a:extLst>
        </xdr:cNvPr>
        <xdr:cNvSpPr/>
      </xdr:nvSpPr>
      <xdr:spPr>
        <a:xfrm>
          <a:off x="6419850" y="31813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DBACE8B-854D-4E63-9F1E-8CB13EAF1F7F}"/>
            </a:ext>
          </a:extLst>
        </xdr:cNvPr>
        <xdr:cNvSpPr/>
      </xdr:nvSpPr>
      <xdr:spPr>
        <a:xfrm>
          <a:off x="6419850" y="41338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938663B-03A6-4A23-8D87-E466E262A52F}"/>
            </a:ext>
          </a:extLst>
        </xdr:cNvPr>
        <xdr:cNvSpPr/>
      </xdr:nvSpPr>
      <xdr:spPr>
        <a:xfrm>
          <a:off x="6410325" y="287655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877FC17-7CDE-4969-B32C-BB71838B0749}"/>
            </a:ext>
          </a:extLst>
        </xdr:cNvPr>
        <xdr:cNvSpPr/>
      </xdr:nvSpPr>
      <xdr:spPr>
        <a:xfrm>
          <a:off x="6419850" y="16287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142875</xdr:rowOff>
    </xdr:from>
    <xdr:to>
      <xdr:col>12</xdr:col>
      <xdr:colOff>447674</xdr:colOff>
      <xdr:row>25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19FD98F-98B5-4C01-9F9F-EAF165D2F771}"/>
            </a:ext>
          </a:extLst>
        </xdr:cNvPr>
        <xdr:cNvSpPr/>
      </xdr:nvSpPr>
      <xdr:spPr>
        <a:xfrm>
          <a:off x="6391275" y="76009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276F953-91F0-4ADF-9285-5698DE839CBB}"/>
            </a:ext>
          </a:extLst>
        </xdr:cNvPr>
        <xdr:cNvSpPr/>
      </xdr:nvSpPr>
      <xdr:spPr>
        <a:xfrm>
          <a:off x="6391275" y="7905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8477059-ECD8-4BBB-9FE9-1FAB87395409}"/>
            </a:ext>
          </a:extLst>
        </xdr:cNvPr>
        <xdr:cNvSpPr/>
      </xdr:nvSpPr>
      <xdr:spPr>
        <a:xfrm>
          <a:off x="6391275" y="91630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20</xdr:row>
      <xdr:rowOff>133350</xdr:rowOff>
    </xdr:from>
    <xdr:to>
      <xdr:col>12</xdr:col>
      <xdr:colOff>457199</xdr:colOff>
      <xdr:row>20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0A4916B-46DF-48AD-A684-ADA6A691621C}"/>
            </a:ext>
          </a:extLst>
        </xdr:cNvPr>
        <xdr:cNvSpPr/>
      </xdr:nvSpPr>
      <xdr:spPr>
        <a:xfrm>
          <a:off x="6400800" y="63341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5D00EC9-CC0D-4299-8512-94EE710187A1}"/>
            </a:ext>
          </a:extLst>
        </xdr:cNvPr>
        <xdr:cNvSpPr/>
      </xdr:nvSpPr>
      <xdr:spPr>
        <a:xfrm>
          <a:off x="6391275" y="47625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48979A87-CAC5-4E6C-9330-00ECC985C0A4}"/>
            </a:ext>
          </a:extLst>
        </xdr:cNvPr>
        <xdr:cNvSpPr/>
      </xdr:nvSpPr>
      <xdr:spPr>
        <a:xfrm>
          <a:off x="6391275" y="85344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123825</xdr:rowOff>
    </xdr:from>
    <xdr:to>
      <xdr:col>12</xdr:col>
      <xdr:colOff>457199</xdr:colOff>
      <xdr:row>19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E99F342-CCF2-430F-A97C-E06A652BFFCD}"/>
            </a:ext>
          </a:extLst>
        </xdr:cNvPr>
        <xdr:cNvSpPr/>
      </xdr:nvSpPr>
      <xdr:spPr>
        <a:xfrm>
          <a:off x="6400800" y="60102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14</xdr:row>
      <xdr:rowOff>133350</xdr:rowOff>
    </xdr:from>
    <xdr:to>
      <xdr:col>12</xdr:col>
      <xdr:colOff>457199</xdr:colOff>
      <xdr:row>14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E53282CF-7C5C-4F82-B7B3-EF7B4378A80D}"/>
            </a:ext>
          </a:extLst>
        </xdr:cNvPr>
        <xdr:cNvSpPr/>
      </xdr:nvSpPr>
      <xdr:spPr>
        <a:xfrm>
          <a:off x="6400800" y="44481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3C4B7702-BFDA-411F-83CC-4FB0FD3D812A}"/>
            </a:ext>
          </a:extLst>
        </xdr:cNvPr>
        <xdr:cNvSpPr/>
      </xdr:nvSpPr>
      <xdr:spPr>
        <a:xfrm>
          <a:off x="6391275" y="9906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1C1670B-E177-4D43-80FF-0F4F69C95321}"/>
            </a:ext>
          </a:extLst>
        </xdr:cNvPr>
        <xdr:cNvSpPr/>
      </xdr:nvSpPr>
      <xdr:spPr>
        <a:xfrm>
          <a:off x="6400800" y="66484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1DED9BB-E994-4E92-9959-F75D667E0129}"/>
            </a:ext>
          </a:extLst>
        </xdr:cNvPr>
        <xdr:cNvSpPr/>
      </xdr:nvSpPr>
      <xdr:spPr>
        <a:xfrm>
          <a:off x="6391275" y="88487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80737D04-1B2F-4A23-A713-F9454E4727CB}"/>
            </a:ext>
          </a:extLst>
        </xdr:cNvPr>
        <xdr:cNvSpPr/>
      </xdr:nvSpPr>
      <xdr:spPr>
        <a:xfrm>
          <a:off x="6419850" y="19431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A885FB3-F8F2-46F0-AACB-E57CAF8DE5A4}"/>
            </a:ext>
          </a:extLst>
        </xdr:cNvPr>
        <xdr:cNvSpPr/>
      </xdr:nvSpPr>
      <xdr:spPr>
        <a:xfrm>
          <a:off x="6429375" y="6762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AE2B6D7-498E-482C-A0E0-170815F61A7C}"/>
            </a:ext>
          </a:extLst>
        </xdr:cNvPr>
        <xdr:cNvSpPr/>
      </xdr:nvSpPr>
      <xdr:spPr>
        <a:xfrm>
          <a:off x="6429375" y="38290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5B9F8068-7272-41CB-94F7-9652929B3BA0}"/>
            </a:ext>
          </a:extLst>
        </xdr:cNvPr>
        <xdr:cNvSpPr/>
      </xdr:nvSpPr>
      <xdr:spPr>
        <a:xfrm>
          <a:off x="6419850" y="2257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D810353-B788-465F-B0F6-E77E2EA80207}"/>
            </a:ext>
          </a:extLst>
        </xdr:cNvPr>
        <xdr:cNvSpPr/>
      </xdr:nvSpPr>
      <xdr:spPr>
        <a:xfrm>
          <a:off x="6391275" y="82200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BA29C5F4-C5F0-401C-85C2-6BE3D7AF4B7F}"/>
            </a:ext>
          </a:extLst>
        </xdr:cNvPr>
        <xdr:cNvSpPr/>
      </xdr:nvSpPr>
      <xdr:spPr>
        <a:xfrm>
          <a:off x="6400800" y="69627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0E108C5F-17B4-458E-8E8A-3070331704CB}"/>
            </a:ext>
          </a:extLst>
        </xdr:cNvPr>
        <xdr:cNvSpPr/>
      </xdr:nvSpPr>
      <xdr:spPr>
        <a:xfrm>
          <a:off x="6400800" y="72771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31</xdr:row>
      <xdr:rowOff>133350</xdr:rowOff>
    </xdr:from>
    <xdr:to>
      <xdr:col>12</xdr:col>
      <xdr:colOff>466724</xdr:colOff>
      <xdr:row>31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C9FE6DFC-9F63-4E69-8A02-616FD3415103}"/>
            </a:ext>
          </a:extLst>
        </xdr:cNvPr>
        <xdr:cNvSpPr/>
      </xdr:nvSpPr>
      <xdr:spPr>
        <a:xfrm>
          <a:off x="6410325" y="94773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FDE29ABC-EF45-4876-BBEE-2865923C2EBD}"/>
            </a:ext>
          </a:extLst>
        </xdr:cNvPr>
        <xdr:cNvSpPr/>
      </xdr:nvSpPr>
      <xdr:spPr>
        <a:xfrm>
          <a:off x="6391275" y="17802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37A53A7E-E630-4CB6-9623-64233FDE4C37}"/>
            </a:ext>
          </a:extLst>
        </xdr:cNvPr>
        <xdr:cNvSpPr/>
      </xdr:nvSpPr>
      <xdr:spPr>
        <a:xfrm>
          <a:off x="6391275" y="17345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700D0741-8F61-49FA-B814-53B69E1FA464}"/>
            </a:ext>
          </a:extLst>
        </xdr:cNvPr>
        <xdr:cNvSpPr/>
      </xdr:nvSpPr>
      <xdr:spPr>
        <a:xfrm>
          <a:off x="6391275" y="17573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37</xdr:row>
      <xdr:rowOff>133350</xdr:rowOff>
    </xdr:from>
    <xdr:to>
      <xdr:col>12</xdr:col>
      <xdr:colOff>447674</xdr:colOff>
      <xdr:row>37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7BCC9AE0-6DF9-4091-A871-557BC678E3E2}"/>
            </a:ext>
          </a:extLst>
        </xdr:cNvPr>
        <xdr:cNvSpPr/>
      </xdr:nvSpPr>
      <xdr:spPr>
        <a:xfrm>
          <a:off x="6391275" y="17116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72C2ABBB-61E4-4D6F-A375-00F0AD55816D}"/>
            </a:ext>
          </a:extLst>
        </xdr:cNvPr>
        <xdr:cNvSpPr/>
      </xdr:nvSpPr>
      <xdr:spPr>
        <a:xfrm>
          <a:off x="6391275" y="18030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18</xdr:row>
      <xdr:rowOff>123825</xdr:rowOff>
    </xdr:from>
    <xdr:to>
      <xdr:col>12</xdr:col>
      <xdr:colOff>476249</xdr:colOff>
      <xdr:row>18</xdr:row>
      <xdr:rowOff>323850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09A94677-FDAC-4175-A69A-DFAE9F4980CA}"/>
            </a:ext>
          </a:extLst>
        </xdr:cNvPr>
        <xdr:cNvSpPr/>
      </xdr:nvSpPr>
      <xdr:spPr>
        <a:xfrm>
          <a:off x="6419850" y="56959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16</xdr:row>
      <xdr:rowOff>142875</xdr:rowOff>
    </xdr:from>
    <xdr:to>
      <xdr:col>13</xdr:col>
      <xdr:colOff>9524</xdr:colOff>
      <xdr:row>16</xdr:row>
      <xdr:rowOff>342900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6285B130-A3F1-471F-8593-9BF27E7A1C5B}"/>
            </a:ext>
          </a:extLst>
        </xdr:cNvPr>
        <xdr:cNvSpPr/>
      </xdr:nvSpPr>
      <xdr:spPr>
        <a:xfrm>
          <a:off x="6429375" y="50863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17</xdr:row>
      <xdr:rowOff>142875</xdr:rowOff>
    </xdr:from>
    <xdr:to>
      <xdr:col>13</xdr:col>
      <xdr:colOff>9524</xdr:colOff>
      <xdr:row>17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A72BFD81-BD44-4FA9-972E-3683A04FF9E0}"/>
            </a:ext>
          </a:extLst>
        </xdr:cNvPr>
        <xdr:cNvSpPr/>
      </xdr:nvSpPr>
      <xdr:spPr>
        <a:xfrm>
          <a:off x="6429375" y="54006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69555CB1-E0A3-4F31-9A9B-AD235B6F862F}"/>
            </a:ext>
          </a:extLst>
        </xdr:cNvPr>
        <xdr:cNvSpPr/>
      </xdr:nvSpPr>
      <xdr:spPr>
        <a:xfrm>
          <a:off x="6391275" y="11401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554C4D9B-0A1A-4E15-9B43-0354483F7C9E}"/>
            </a:ext>
          </a:extLst>
        </xdr:cNvPr>
        <xdr:cNvSpPr/>
      </xdr:nvSpPr>
      <xdr:spPr>
        <a:xfrm>
          <a:off x="6391275" y="10944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14B39DAC-5DED-4C84-AE6D-2353D8E9A7C3}"/>
            </a:ext>
          </a:extLst>
        </xdr:cNvPr>
        <xdr:cNvSpPr/>
      </xdr:nvSpPr>
      <xdr:spPr>
        <a:xfrm>
          <a:off x="6391275" y="11858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EC74ACB8-0FE2-4732-A8F0-5915EB5278C9}"/>
            </a:ext>
          </a:extLst>
        </xdr:cNvPr>
        <xdr:cNvSpPr/>
      </xdr:nvSpPr>
      <xdr:spPr>
        <a:xfrm>
          <a:off x="6391275" y="12087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5D4161F9-49ED-4988-8338-DB4977322AFE}"/>
            </a:ext>
          </a:extLst>
        </xdr:cNvPr>
        <xdr:cNvSpPr/>
      </xdr:nvSpPr>
      <xdr:spPr>
        <a:xfrm>
          <a:off x="6391275" y="11172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C4B619F3-9729-4768-A308-0BCF3A3EAE73}"/>
            </a:ext>
          </a:extLst>
        </xdr:cNvPr>
        <xdr:cNvSpPr/>
      </xdr:nvSpPr>
      <xdr:spPr>
        <a:xfrm>
          <a:off x="6391275" y="11630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44CEC864-7EEF-481B-BDA7-E06256E41A10}"/>
            </a:ext>
          </a:extLst>
        </xdr:cNvPr>
        <xdr:cNvSpPr/>
      </xdr:nvSpPr>
      <xdr:spPr>
        <a:xfrm>
          <a:off x="6391275" y="12773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BD9871D9-6E86-452F-99D0-EBF40F487683}"/>
            </a:ext>
          </a:extLst>
        </xdr:cNvPr>
        <xdr:cNvSpPr/>
      </xdr:nvSpPr>
      <xdr:spPr>
        <a:xfrm>
          <a:off x="6391275" y="13687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50</xdr:row>
      <xdr:rowOff>133350</xdr:rowOff>
    </xdr:from>
    <xdr:to>
      <xdr:col>12</xdr:col>
      <xdr:colOff>447674</xdr:colOff>
      <xdr:row>50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3F4FD125-3EA7-4E0E-A1CA-C9CD842EAF59}"/>
            </a:ext>
          </a:extLst>
        </xdr:cNvPr>
        <xdr:cNvSpPr/>
      </xdr:nvSpPr>
      <xdr:spPr>
        <a:xfrm>
          <a:off x="6391275" y="13916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DB3342AE-5199-4A90-A904-609707B42B3D}"/>
            </a:ext>
          </a:extLst>
        </xdr:cNvPr>
        <xdr:cNvSpPr/>
      </xdr:nvSpPr>
      <xdr:spPr>
        <a:xfrm>
          <a:off x="6391275" y="12315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47</xdr:row>
      <xdr:rowOff>133350</xdr:rowOff>
    </xdr:from>
    <xdr:to>
      <xdr:col>12</xdr:col>
      <xdr:colOff>447674</xdr:colOff>
      <xdr:row>47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BE7704D0-6A5A-4BDC-A27A-CF0786E67CAB}"/>
            </a:ext>
          </a:extLst>
        </xdr:cNvPr>
        <xdr:cNvSpPr/>
      </xdr:nvSpPr>
      <xdr:spPr>
        <a:xfrm>
          <a:off x="6391275" y="13230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48</xdr:row>
      <xdr:rowOff>133350</xdr:rowOff>
    </xdr:from>
    <xdr:to>
      <xdr:col>12</xdr:col>
      <xdr:colOff>447674</xdr:colOff>
      <xdr:row>48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D9FCC9E0-FC7E-4088-9CEE-CECB37FFFEAC}"/>
            </a:ext>
          </a:extLst>
        </xdr:cNvPr>
        <xdr:cNvSpPr/>
      </xdr:nvSpPr>
      <xdr:spPr>
        <a:xfrm>
          <a:off x="6391275" y="13458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BE8BDFC9-7B98-44A5-956F-BC3628B1E5CC}"/>
            </a:ext>
          </a:extLst>
        </xdr:cNvPr>
        <xdr:cNvSpPr/>
      </xdr:nvSpPr>
      <xdr:spPr>
        <a:xfrm>
          <a:off x="6391275" y="12544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51</xdr:row>
      <xdr:rowOff>133350</xdr:rowOff>
    </xdr:from>
    <xdr:to>
      <xdr:col>12</xdr:col>
      <xdr:colOff>466724</xdr:colOff>
      <xdr:row>51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A8CD08C7-74D4-48B3-ADEF-4BCADEC3CC9A}"/>
            </a:ext>
          </a:extLst>
        </xdr:cNvPr>
        <xdr:cNvSpPr/>
      </xdr:nvSpPr>
      <xdr:spPr>
        <a:xfrm>
          <a:off x="6410325" y="141446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46</xdr:row>
      <xdr:rowOff>133350</xdr:rowOff>
    </xdr:from>
    <xdr:to>
      <xdr:col>12</xdr:col>
      <xdr:colOff>447674</xdr:colOff>
      <xdr:row>46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CE853B85-8BC5-4B52-8BB3-51496E48FED8}"/>
            </a:ext>
          </a:extLst>
        </xdr:cNvPr>
        <xdr:cNvSpPr/>
      </xdr:nvSpPr>
      <xdr:spPr>
        <a:xfrm>
          <a:off x="6391275" y="13001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60869594-8DF5-4857-A018-549376DF60DE}"/>
            </a:ext>
          </a:extLst>
        </xdr:cNvPr>
        <xdr:cNvSpPr/>
      </xdr:nvSpPr>
      <xdr:spPr>
        <a:xfrm>
          <a:off x="6429375" y="25717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24</xdr:row>
      <xdr:rowOff>133350</xdr:rowOff>
    </xdr:from>
    <xdr:to>
      <xdr:col>13</xdr:col>
      <xdr:colOff>9524</xdr:colOff>
      <xdr:row>24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C2806D60-9CBE-4951-A103-6CD2F93AC2D9}"/>
            </a:ext>
          </a:extLst>
        </xdr:cNvPr>
        <xdr:cNvSpPr/>
      </xdr:nvSpPr>
      <xdr:spPr>
        <a:xfrm>
          <a:off x="6429375" y="18049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58</xdr:row>
      <xdr:rowOff>133350</xdr:rowOff>
    </xdr:from>
    <xdr:to>
      <xdr:col>13</xdr:col>
      <xdr:colOff>9524</xdr:colOff>
      <xdr:row>58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F65913FA-1BDD-4B8C-8082-BA84A9024F36}"/>
            </a:ext>
          </a:extLst>
        </xdr:cNvPr>
        <xdr:cNvSpPr/>
      </xdr:nvSpPr>
      <xdr:spPr>
        <a:xfrm>
          <a:off x="6429375" y="149733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64</xdr:row>
      <xdr:rowOff>142875</xdr:rowOff>
    </xdr:from>
    <xdr:to>
      <xdr:col>13</xdr:col>
      <xdr:colOff>9524</xdr:colOff>
      <xdr:row>64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6878586F-425E-4430-A3C5-6D251C833FE2}"/>
            </a:ext>
          </a:extLst>
        </xdr:cNvPr>
        <xdr:cNvSpPr/>
      </xdr:nvSpPr>
      <xdr:spPr>
        <a:xfrm>
          <a:off x="6429375" y="164115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63</xdr:row>
      <xdr:rowOff>123825</xdr:rowOff>
    </xdr:from>
    <xdr:to>
      <xdr:col>12</xdr:col>
      <xdr:colOff>476249</xdr:colOff>
      <xdr:row>63</xdr:row>
      <xdr:rowOff>323850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76AF510C-F0BB-442A-B7C7-279184F0C98D}"/>
            </a:ext>
          </a:extLst>
        </xdr:cNvPr>
        <xdr:cNvSpPr/>
      </xdr:nvSpPr>
      <xdr:spPr>
        <a:xfrm>
          <a:off x="6419850" y="161544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66</xdr:row>
      <xdr:rowOff>133350</xdr:rowOff>
    </xdr:from>
    <xdr:to>
      <xdr:col>12</xdr:col>
      <xdr:colOff>476249</xdr:colOff>
      <xdr:row>66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FE59A73D-03B3-461C-BED5-89F0318D8BA1}"/>
            </a:ext>
          </a:extLst>
        </xdr:cNvPr>
        <xdr:cNvSpPr/>
      </xdr:nvSpPr>
      <xdr:spPr>
        <a:xfrm>
          <a:off x="6419850" y="168783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62</xdr:row>
      <xdr:rowOff>133350</xdr:rowOff>
    </xdr:from>
    <xdr:to>
      <xdr:col>12</xdr:col>
      <xdr:colOff>466724</xdr:colOff>
      <xdr:row>62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F5215441-2D00-4B77-8570-0ED595301669}"/>
            </a:ext>
          </a:extLst>
        </xdr:cNvPr>
        <xdr:cNvSpPr/>
      </xdr:nvSpPr>
      <xdr:spPr>
        <a:xfrm>
          <a:off x="6410325" y="159258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142875</xdr:rowOff>
    </xdr:from>
    <xdr:to>
      <xdr:col>12</xdr:col>
      <xdr:colOff>476249</xdr:colOff>
      <xdr:row>59</xdr:row>
      <xdr:rowOff>342900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D42308D8-64E1-42A0-B045-858B169FEACA}"/>
            </a:ext>
          </a:extLst>
        </xdr:cNvPr>
        <xdr:cNvSpPr/>
      </xdr:nvSpPr>
      <xdr:spPr>
        <a:xfrm>
          <a:off x="6419850" y="152209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72</xdr:row>
      <xdr:rowOff>142875</xdr:rowOff>
    </xdr:from>
    <xdr:to>
      <xdr:col>12</xdr:col>
      <xdr:colOff>447674</xdr:colOff>
      <xdr:row>72</xdr:row>
      <xdr:rowOff>342900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3FC21533-6DF8-444E-B027-9D927FD99787}"/>
            </a:ext>
          </a:extLst>
        </xdr:cNvPr>
        <xdr:cNvSpPr/>
      </xdr:nvSpPr>
      <xdr:spPr>
        <a:xfrm>
          <a:off x="6391275" y="183165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133350</xdr:rowOff>
    </xdr:from>
    <xdr:to>
      <xdr:col>12</xdr:col>
      <xdr:colOff>447674</xdr:colOff>
      <xdr:row>73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42C76402-AE79-4DF0-89E1-16ACF0425FA5}"/>
            </a:ext>
          </a:extLst>
        </xdr:cNvPr>
        <xdr:cNvSpPr/>
      </xdr:nvSpPr>
      <xdr:spPr>
        <a:xfrm>
          <a:off x="6391275" y="185451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84</xdr:row>
      <xdr:rowOff>104775</xdr:rowOff>
    </xdr:from>
    <xdr:to>
      <xdr:col>12</xdr:col>
      <xdr:colOff>342899</xdr:colOff>
      <xdr:row>84</xdr:row>
      <xdr:rowOff>304800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9830E33C-46F2-4C04-8D52-775869DD066D}"/>
            </a:ext>
          </a:extLst>
        </xdr:cNvPr>
        <xdr:cNvSpPr/>
      </xdr:nvSpPr>
      <xdr:spPr>
        <a:xfrm>
          <a:off x="6334125" y="206597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3ECEA809-88E8-499B-81F8-191ECA79DC72}"/>
            </a:ext>
          </a:extLst>
        </xdr:cNvPr>
        <xdr:cNvSpPr/>
      </xdr:nvSpPr>
      <xdr:spPr>
        <a:xfrm>
          <a:off x="6391275" y="194976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92F477F4-84ED-488D-B33A-8544A82E068C}"/>
            </a:ext>
          </a:extLst>
        </xdr:cNvPr>
        <xdr:cNvSpPr/>
      </xdr:nvSpPr>
      <xdr:spPr>
        <a:xfrm>
          <a:off x="6400800" y="178308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68</xdr:row>
      <xdr:rowOff>133350</xdr:rowOff>
    </xdr:from>
    <xdr:to>
      <xdr:col>12</xdr:col>
      <xdr:colOff>447674</xdr:colOff>
      <xdr:row>68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6FE6D019-C745-4CDF-93AE-9DF58B82822A}"/>
            </a:ext>
          </a:extLst>
        </xdr:cNvPr>
        <xdr:cNvSpPr/>
      </xdr:nvSpPr>
      <xdr:spPr>
        <a:xfrm>
          <a:off x="6391275" y="173545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4825994F-1708-46FA-BA22-337140274D4B}"/>
            </a:ext>
          </a:extLst>
        </xdr:cNvPr>
        <xdr:cNvSpPr/>
      </xdr:nvSpPr>
      <xdr:spPr>
        <a:xfrm>
          <a:off x="6391275" y="190214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123825</xdr:rowOff>
    </xdr:from>
    <xdr:to>
      <xdr:col>12</xdr:col>
      <xdr:colOff>457199</xdr:colOff>
      <xdr:row>69</xdr:row>
      <xdr:rowOff>323850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3F2E8C20-EC54-4E22-A082-0B858E272CA3}"/>
            </a:ext>
          </a:extLst>
        </xdr:cNvPr>
        <xdr:cNvSpPr/>
      </xdr:nvSpPr>
      <xdr:spPr>
        <a:xfrm>
          <a:off x="6400800" y="175831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67</xdr:row>
      <xdr:rowOff>133350</xdr:rowOff>
    </xdr:from>
    <xdr:to>
      <xdr:col>12</xdr:col>
      <xdr:colOff>457199</xdr:colOff>
      <xdr:row>67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8C6D99B0-7886-4D7C-AB9C-3F702FF01732}"/>
            </a:ext>
          </a:extLst>
        </xdr:cNvPr>
        <xdr:cNvSpPr/>
      </xdr:nvSpPr>
      <xdr:spPr>
        <a:xfrm>
          <a:off x="6400800" y="171164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F04F1C7C-92BA-4F97-9626-BD97F3DDC6C6}"/>
            </a:ext>
          </a:extLst>
        </xdr:cNvPr>
        <xdr:cNvSpPr/>
      </xdr:nvSpPr>
      <xdr:spPr>
        <a:xfrm>
          <a:off x="6391275" y="147351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71</xdr:row>
      <xdr:rowOff>133350</xdr:rowOff>
    </xdr:from>
    <xdr:to>
      <xdr:col>12</xdr:col>
      <xdr:colOff>457199</xdr:colOff>
      <xdr:row>71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80477CD5-5D46-4BBC-B074-A0F3475782AA}"/>
            </a:ext>
          </a:extLst>
        </xdr:cNvPr>
        <xdr:cNvSpPr/>
      </xdr:nvSpPr>
      <xdr:spPr>
        <a:xfrm>
          <a:off x="6400800" y="180689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193208C7-C36B-440C-9F9D-F1DA6B63B96E}"/>
            </a:ext>
          </a:extLst>
        </xdr:cNvPr>
        <xdr:cNvSpPr/>
      </xdr:nvSpPr>
      <xdr:spPr>
        <a:xfrm>
          <a:off x="6391275" y="192595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81</xdr:row>
      <xdr:rowOff>133350</xdr:rowOff>
    </xdr:from>
    <xdr:to>
      <xdr:col>12</xdr:col>
      <xdr:colOff>447674</xdr:colOff>
      <xdr:row>81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6A10505A-823A-45B8-AF6C-E9E51AE80643}"/>
            </a:ext>
          </a:extLst>
        </xdr:cNvPr>
        <xdr:cNvSpPr/>
      </xdr:nvSpPr>
      <xdr:spPr>
        <a:xfrm>
          <a:off x="6391275" y="199739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82</xdr:row>
      <xdr:rowOff>133350</xdr:rowOff>
    </xdr:from>
    <xdr:to>
      <xdr:col>12</xdr:col>
      <xdr:colOff>447674</xdr:colOff>
      <xdr:row>82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15944EF1-23EA-47BE-88EF-0B88C44FA668}"/>
            </a:ext>
          </a:extLst>
        </xdr:cNvPr>
        <xdr:cNvSpPr/>
      </xdr:nvSpPr>
      <xdr:spPr>
        <a:xfrm>
          <a:off x="6391275" y="202120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83</xdr:row>
      <xdr:rowOff>133350</xdr:rowOff>
    </xdr:from>
    <xdr:to>
      <xdr:col>12</xdr:col>
      <xdr:colOff>447674</xdr:colOff>
      <xdr:row>83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DE9A39EE-4297-402C-A8F7-51474A05C596}"/>
            </a:ext>
          </a:extLst>
        </xdr:cNvPr>
        <xdr:cNvSpPr/>
      </xdr:nvSpPr>
      <xdr:spPr>
        <a:xfrm>
          <a:off x="6391275" y="204501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CB75A07F-B22C-4FEB-AC99-F1E764872B3D}"/>
            </a:ext>
          </a:extLst>
        </xdr:cNvPr>
        <xdr:cNvSpPr/>
      </xdr:nvSpPr>
      <xdr:spPr>
        <a:xfrm>
          <a:off x="6419850" y="154590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56</xdr:row>
      <xdr:rowOff>133350</xdr:rowOff>
    </xdr:from>
    <xdr:to>
      <xdr:col>13</xdr:col>
      <xdr:colOff>9524</xdr:colOff>
      <xdr:row>56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66605A7C-93FB-464A-ABF9-988F0C4E752B}"/>
            </a:ext>
          </a:extLst>
        </xdr:cNvPr>
        <xdr:cNvSpPr/>
      </xdr:nvSpPr>
      <xdr:spPr>
        <a:xfrm>
          <a:off x="6429375" y="144970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65</xdr:row>
      <xdr:rowOff>142875</xdr:rowOff>
    </xdr:from>
    <xdr:to>
      <xdr:col>13</xdr:col>
      <xdr:colOff>9524</xdr:colOff>
      <xdr:row>65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4A977C73-8D0F-400A-B3D5-8DBB2B6F6B95}"/>
            </a:ext>
          </a:extLst>
        </xdr:cNvPr>
        <xdr:cNvSpPr/>
      </xdr:nvSpPr>
      <xdr:spPr>
        <a:xfrm>
          <a:off x="6429375" y="166497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5FBB1FCC-01F7-45F5-A926-0F38D2E44574}"/>
            </a:ext>
          </a:extLst>
        </xdr:cNvPr>
        <xdr:cNvSpPr/>
      </xdr:nvSpPr>
      <xdr:spPr>
        <a:xfrm>
          <a:off x="6391275" y="197358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61</xdr:row>
      <xdr:rowOff>142875</xdr:rowOff>
    </xdr:from>
    <xdr:to>
      <xdr:col>12</xdr:col>
      <xdr:colOff>476249</xdr:colOff>
      <xdr:row>61</xdr:row>
      <xdr:rowOff>342900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EB81F5FA-B324-4E2E-AE4F-EEBDE65B7F6E}"/>
            </a:ext>
          </a:extLst>
        </xdr:cNvPr>
        <xdr:cNvSpPr/>
      </xdr:nvSpPr>
      <xdr:spPr>
        <a:xfrm>
          <a:off x="6419850" y="156972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1043B5BA-99E7-40B3-BADA-712FE073E57F}"/>
            </a:ext>
          </a:extLst>
        </xdr:cNvPr>
        <xdr:cNvSpPr/>
      </xdr:nvSpPr>
      <xdr:spPr>
        <a:xfrm>
          <a:off x="6391275" y="187833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0D08F928-F5EC-4B6B-B6AD-EFCDBD7A7064}"/>
            </a:ext>
          </a:extLst>
        </xdr:cNvPr>
        <xdr:cNvSpPr/>
      </xdr:nvSpPr>
      <xdr:spPr>
        <a:xfrm>
          <a:off x="6374946" y="23360743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7E95B3EE-91DF-4B21-9F34-05F05B84DEAD}"/>
            </a:ext>
          </a:extLst>
        </xdr:cNvPr>
        <xdr:cNvSpPr/>
      </xdr:nvSpPr>
      <xdr:spPr>
        <a:xfrm>
          <a:off x="6374946" y="23809779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9ACEB66-7E0D-481A-8334-EDE4B615EE4E}"/>
            </a:ext>
          </a:extLst>
        </xdr:cNvPr>
        <xdr:cNvSpPr/>
      </xdr:nvSpPr>
      <xdr:spPr>
        <a:xfrm>
          <a:off x="6429375" y="64770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1A0E83F-0E20-447B-9DCC-01E5E45A8961}"/>
            </a:ext>
          </a:extLst>
        </xdr:cNvPr>
        <xdr:cNvSpPr/>
      </xdr:nvSpPr>
      <xdr:spPr>
        <a:xfrm>
          <a:off x="6429375" y="26574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B21EB5A-527B-47E5-A80B-6C054FB9E431}"/>
            </a:ext>
          </a:extLst>
        </xdr:cNvPr>
        <xdr:cNvSpPr/>
      </xdr:nvSpPr>
      <xdr:spPr>
        <a:xfrm>
          <a:off x="6419850" y="235267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15</xdr:row>
      <xdr:rowOff>133350</xdr:rowOff>
    </xdr:from>
    <xdr:to>
      <xdr:col>12</xdr:col>
      <xdr:colOff>476249</xdr:colOff>
      <xdr:row>15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83CB02A-8864-4D40-9C82-929FDE7F1D38}"/>
            </a:ext>
          </a:extLst>
        </xdr:cNvPr>
        <xdr:cNvSpPr/>
      </xdr:nvSpPr>
      <xdr:spPr>
        <a:xfrm>
          <a:off x="6419850" y="350520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EAC0CF7-5DF2-4002-8BE1-987C667476D6}"/>
            </a:ext>
          </a:extLst>
        </xdr:cNvPr>
        <xdr:cNvSpPr/>
      </xdr:nvSpPr>
      <xdr:spPr>
        <a:xfrm>
          <a:off x="6410325" y="2076450"/>
          <a:ext cx="15239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</xdr:row>
      <xdr:rowOff>142875</xdr:rowOff>
    </xdr:from>
    <xdr:to>
      <xdr:col>12</xdr:col>
      <xdr:colOff>476249</xdr:colOff>
      <xdr:row>3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358097D-2D63-4FFA-8038-E85C8708F1B2}"/>
            </a:ext>
          </a:extLst>
        </xdr:cNvPr>
        <xdr:cNvSpPr/>
      </xdr:nvSpPr>
      <xdr:spPr>
        <a:xfrm>
          <a:off x="6419850" y="9429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24</xdr:row>
      <xdr:rowOff>142875</xdr:rowOff>
    </xdr:from>
    <xdr:to>
      <xdr:col>12</xdr:col>
      <xdr:colOff>447674</xdr:colOff>
      <xdr:row>24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AEEB1EF-812F-43B3-92F9-ACB00B0BCF4A}"/>
            </a:ext>
          </a:extLst>
        </xdr:cNvPr>
        <xdr:cNvSpPr/>
      </xdr:nvSpPr>
      <xdr:spPr>
        <a:xfrm>
          <a:off x="6391275" y="608647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5BB2D7B1-587E-4A95-899E-461A9215518D}"/>
            </a:ext>
          </a:extLst>
        </xdr:cNvPr>
        <xdr:cNvSpPr/>
      </xdr:nvSpPr>
      <xdr:spPr>
        <a:xfrm>
          <a:off x="6391275" y="6362700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64C876BC-D832-45D1-AEA7-B1636D4C273F}"/>
            </a:ext>
          </a:extLst>
        </xdr:cNvPr>
        <xdr:cNvSpPr/>
      </xdr:nvSpPr>
      <xdr:spPr>
        <a:xfrm>
          <a:off x="6400800" y="521970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F294886A-69EE-4F58-8C97-D72733D982BF}"/>
            </a:ext>
          </a:extLst>
        </xdr:cNvPr>
        <xdr:cNvSpPr/>
      </xdr:nvSpPr>
      <xdr:spPr>
        <a:xfrm>
          <a:off x="6391275" y="4076700"/>
          <a:ext cx="171449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20</xdr:row>
      <xdr:rowOff>123825</xdr:rowOff>
    </xdr:from>
    <xdr:to>
      <xdr:col>12</xdr:col>
      <xdr:colOff>457199</xdr:colOff>
      <xdr:row>20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9A54D1A-788F-4A10-BDEB-4120712CB995}"/>
            </a:ext>
          </a:extLst>
        </xdr:cNvPr>
        <xdr:cNvSpPr/>
      </xdr:nvSpPr>
      <xdr:spPr>
        <a:xfrm>
          <a:off x="6400800" y="4924425"/>
          <a:ext cx="16192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7543574-DF97-47FF-B03D-BCE47B2E997D}"/>
            </a:ext>
          </a:extLst>
        </xdr:cNvPr>
        <xdr:cNvSpPr/>
      </xdr:nvSpPr>
      <xdr:spPr>
        <a:xfrm>
          <a:off x="6400800" y="3790950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E2617175-8CD8-4C0D-99DE-73F5F273AC28}"/>
            </a:ext>
          </a:extLst>
        </xdr:cNvPr>
        <xdr:cNvSpPr/>
      </xdr:nvSpPr>
      <xdr:spPr>
        <a:xfrm>
          <a:off x="6419850" y="12287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13</xdr:row>
      <xdr:rowOff>142875</xdr:rowOff>
    </xdr:from>
    <xdr:to>
      <xdr:col>13</xdr:col>
      <xdr:colOff>9524</xdr:colOff>
      <xdr:row>13</xdr:row>
      <xdr:rowOff>342900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99AD3CB9-6BC6-44B6-B6D1-2C6FE8ED43EA}"/>
            </a:ext>
          </a:extLst>
        </xdr:cNvPr>
        <xdr:cNvSpPr/>
      </xdr:nvSpPr>
      <xdr:spPr>
        <a:xfrm>
          <a:off x="6429375" y="29432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1F3685E2-5017-4ED0-B49E-3F73BADA252F}"/>
            </a:ext>
          </a:extLst>
        </xdr:cNvPr>
        <xdr:cNvSpPr/>
      </xdr:nvSpPr>
      <xdr:spPr>
        <a:xfrm>
          <a:off x="6419850" y="15144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95D5EEE4-04B6-4B31-9712-1ACB4803CF2D}"/>
            </a:ext>
          </a:extLst>
        </xdr:cNvPr>
        <xdr:cNvSpPr/>
      </xdr:nvSpPr>
      <xdr:spPr>
        <a:xfrm>
          <a:off x="6400800" y="550545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7D870FE3-63D1-4B00-88DB-210BFEC1AA9D}"/>
            </a:ext>
          </a:extLst>
        </xdr:cNvPr>
        <xdr:cNvSpPr/>
      </xdr:nvSpPr>
      <xdr:spPr>
        <a:xfrm>
          <a:off x="6400800" y="579120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19</xdr:row>
      <xdr:rowOff>123825</xdr:rowOff>
    </xdr:from>
    <xdr:to>
      <xdr:col>12</xdr:col>
      <xdr:colOff>476249</xdr:colOff>
      <xdr:row>19</xdr:row>
      <xdr:rowOff>323850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8EEEA0F3-9F65-48E8-A974-B38FD9746ADB}"/>
            </a:ext>
          </a:extLst>
        </xdr:cNvPr>
        <xdr:cNvSpPr/>
      </xdr:nvSpPr>
      <xdr:spPr>
        <a:xfrm>
          <a:off x="6419850" y="463867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815074B1-C9D3-42C2-AA27-43CEBEAD0A0B}"/>
            </a:ext>
          </a:extLst>
        </xdr:cNvPr>
        <xdr:cNvSpPr/>
      </xdr:nvSpPr>
      <xdr:spPr>
        <a:xfrm>
          <a:off x="6429375" y="43719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7BB62F11-115B-45BE-AF06-4725F9C4C7AF}"/>
            </a:ext>
          </a:extLst>
        </xdr:cNvPr>
        <xdr:cNvSpPr/>
      </xdr:nvSpPr>
      <xdr:spPr>
        <a:xfrm>
          <a:off x="6391275" y="116300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263FBFD0-8F0A-4D59-BAA2-143A9ABD8A74}"/>
            </a:ext>
          </a:extLst>
        </xdr:cNvPr>
        <xdr:cNvSpPr/>
      </xdr:nvSpPr>
      <xdr:spPr>
        <a:xfrm>
          <a:off x="6391275" y="109823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BFF8CD5B-90F7-4BE9-9C8B-89FDA90042F7}"/>
            </a:ext>
          </a:extLst>
        </xdr:cNvPr>
        <xdr:cNvSpPr/>
      </xdr:nvSpPr>
      <xdr:spPr>
        <a:xfrm>
          <a:off x="6391275" y="122777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347D82EE-05F3-4038-A619-2627C1F97766}"/>
            </a:ext>
          </a:extLst>
        </xdr:cNvPr>
        <xdr:cNvSpPr/>
      </xdr:nvSpPr>
      <xdr:spPr>
        <a:xfrm>
          <a:off x="6391275" y="1260157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37</xdr:row>
      <xdr:rowOff>133350</xdr:rowOff>
    </xdr:from>
    <xdr:to>
      <xdr:col>12</xdr:col>
      <xdr:colOff>447674</xdr:colOff>
      <xdr:row>37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950D92D9-FD65-4DD3-91D6-0AB2783EAAC5}"/>
            </a:ext>
          </a:extLst>
        </xdr:cNvPr>
        <xdr:cNvSpPr/>
      </xdr:nvSpPr>
      <xdr:spPr>
        <a:xfrm>
          <a:off x="6391275" y="1130617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DAA26C65-A4DE-4CB5-817D-6607BA3ACF8F}"/>
            </a:ext>
          </a:extLst>
        </xdr:cNvPr>
        <xdr:cNvSpPr/>
      </xdr:nvSpPr>
      <xdr:spPr>
        <a:xfrm>
          <a:off x="6391275" y="1195387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A5F40D7F-5F3E-4A45-91E4-614823540EF0}"/>
            </a:ext>
          </a:extLst>
        </xdr:cNvPr>
        <xdr:cNvSpPr/>
      </xdr:nvSpPr>
      <xdr:spPr>
        <a:xfrm>
          <a:off x="6429375" y="18002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C988CA75-2565-4B62-B145-EA4E48D58A73}"/>
            </a:ext>
          </a:extLst>
        </xdr:cNvPr>
        <xdr:cNvSpPr/>
      </xdr:nvSpPr>
      <xdr:spPr>
        <a:xfrm>
          <a:off x="6391275" y="129254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22B0EAD8-86F6-4F2E-A8E9-82032F8182CD}"/>
            </a:ext>
          </a:extLst>
        </xdr:cNvPr>
        <xdr:cNvSpPr/>
      </xdr:nvSpPr>
      <xdr:spPr>
        <a:xfrm>
          <a:off x="6419850" y="321945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52</xdr:row>
      <xdr:rowOff>133350</xdr:rowOff>
    </xdr:from>
    <xdr:to>
      <xdr:col>13</xdr:col>
      <xdr:colOff>9524</xdr:colOff>
      <xdr:row>52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BBD2170B-FCA2-40C6-B547-863E59A25FB3}"/>
            </a:ext>
          </a:extLst>
        </xdr:cNvPr>
        <xdr:cNvSpPr/>
      </xdr:nvSpPr>
      <xdr:spPr>
        <a:xfrm>
          <a:off x="6429375" y="211931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59</xdr:row>
      <xdr:rowOff>142875</xdr:rowOff>
    </xdr:from>
    <xdr:to>
      <xdr:col>13</xdr:col>
      <xdr:colOff>9524</xdr:colOff>
      <xdr:row>59</xdr:row>
      <xdr:rowOff>342900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4B2FEA47-90E8-4351-A8A4-E10DF8C489B6}"/>
            </a:ext>
          </a:extLst>
        </xdr:cNvPr>
        <xdr:cNvSpPr/>
      </xdr:nvSpPr>
      <xdr:spPr>
        <a:xfrm>
          <a:off x="6429375" y="2313622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58</xdr:row>
      <xdr:rowOff>123825</xdr:rowOff>
    </xdr:from>
    <xdr:to>
      <xdr:col>12</xdr:col>
      <xdr:colOff>476249</xdr:colOff>
      <xdr:row>58</xdr:row>
      <xdr:rowOff>323850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CD2225D6-3EF3-499F-90BC-1644B421B365}"/>
            </a:ext>
          </a:extLst>
        </xdr:cNvPr>
        <xdr:cNvSpPr/>
      </xdr:nvSpPr>
      <xdr:spPr>
        <a:xfrm>
          <a:off x="6419850" y="2284095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133350</xdr:rowOff>
    </xdr:from>
    <xdr:to>
      <xdr:col>12</xdr:col>
      <xdr:colOff>476249</xdr:colOff>
      <xdr:row>62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62E80A99-14B9-4A70-BABE-5F5D5AAED5CB}"/>
            </a:ext>
          </a:extLst>
        </xdr:cNvPr>
        <xdr:cNvSpPr/>
      </xdr:nvSpPr>
      <xdr:spPr>
        <a:xfrm>
          <a:off x="6419850" y="239553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57</xdr:row>
      <xdr:rowOff>133350</xdr:rowOff>
    </xdr:from>
    <xdr:to>
      <xdr:col>12</xdr:col>
      <xdr:colOff>466724</xdr:colOff>
      <xdr:row>57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57F5303F-863B-4FC6-9457-CCF5308D69F0}"/>
            </a:ext>
          </a:extLst>
        </xdr:cNvPr>
        <xdr:cNvSpPr/>
      </xdr:nvSpPr>
      <xdr:spPr>
        <a:xfrm>
          <a:off x="6410325" y="22574250"/>
          <a:ext cx="15239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53</xdr:row>
      <xdr:rowOff>142875</xdr:rowOff>
    </xdr:from>
    <xdr:to>
      <xdr:col>12</xdr:col>
      <xdr:colOff>476249</xdr:colOff>
      <xdr:row>53</xdr:row>
      <xdr:rowOff>342900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92AAFA9A-94A3-47D5-8011-56A576269B1D}"/>
            </a:ext>
          </a:extLst>
        </xdr:cNvPr>
        <xdr:cNvSpPr/>
      </xdr:nvSpPr>
      <xdr:spPr>
        <a:xfrm>
          <a:off x="6419850" y="2147887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74</xdr:row>
      <xdr:rowOff>142875</xdr:rowOff>
    </xdr:from>
    <xdr:to>
      <xdr:col>12</xdr:col>
      <xdr:colOff>447674</xdr:colOff>
      <xdr:row>74</xdr:row>
      <xdr:rowOff>342900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6808D367-0BDD-49A7-9C9F-F6EB36C99F26}"/>
            </a:ext>
          </a:extLst>
        </xdr:cNvPr>
        <xdr:cNvSpPr/>
      </xdr:nvSpPr>
      <xdr:spPr>
        <a:xfrm>
          <a:off x="6391275" y="27279600"/>
          <a:ext cx="171449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EB53F3F9-DB0B-4031-AB87-8E97FE801FFB}"/>
            </a:ext>
          </a:extLst>
        </xdr:cNvPr>
        <xdr:cNvSpPr/>
      </xdr:nvSpPr>
      <xdr:spPr>
        <a:xfrm>
          <a:off x="6391275" y="27546300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9BA5B4D8-5607-4FAC-8327-424F0672615C}"/>
            </a:ext>
          </a:extLst>
        </xdr:cNvPr>
        <xdr:cNvSpPr/>
      </xdr:nvSpPr>
      <xdr:spPr>
        <a:xfrm>
          <a:off x="6391275" y="28651200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4A963F5C-B5E5-4684-9090-6A1D273BF842}"/>
            </a:ext>
          </a:extLst>
        </xdr:cNvPr>
        <xdr:cNvSpPr/>
      </xdr:nvSpPr>
      <xdr:spPr>
        <a:xfrm>
          <a:off x="6400800" y="2616517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65</xdr:row>
      <xdr:rowOff>133350</xdr:rowOff>
    </xdr:from>
    <xdr:to>
      <xdr:col>12</xdr:col>
      <xdr:colOff>447674</xdr:colOff>
      <xdr:row>65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395662B7-D75C-4C3F-A385-1BBF16C9FBAE}"/>
            </a:ext>
          </a:extLst>
        </xdr:cNvPr>
        <xdr:cNvSpPr/>
      </xdr:nvSpPr>
      <xdr:spPr>
        <a:xfrm>
          <a:off x="6391275" y="24784050"/>
          <a:ext cx="171449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36BCDE5C-923E-44B1-8DF1-A302813639C1}"/>
            </a:ext>
          </a:extLst>
        </xdr:cNvPr>
        <xdr:cNvSpPr/>
      </xdr:nvSpPr>
      <xdr:spPr>
        <a:xfrm>
          <a:off x="6391275" y="28098750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123825</xdr:rowOff>
    </xdr:from>
    <xdr:to>
      <xdr:col>12</xdr:col>
      <xdr:colOff>457199</xdr:colOff>
      <xdr:row>69</xdr:row>
      <xdr:rowOff>323850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4977678E-F50A-4C9C-847C-0E05B1722235}"/>
            </a:ext>
          </a:extLst>
        </xdr:cNvPr>
        <xdr:cNvSpPr/>
      </xdr:nvSpPr>
      <xdr:spPr>
        <a:xfrm>
          <a:off x="6400800" y="25879425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63</xdr:row>
      <xdr:rowOff>133350</xdr:rowOff>
    </xdr:from>
    <xdr:to>
      <xdr:col>12</xdr:col>
      <xdr:colOff>457199</xdr:colOff>
      <xdr:row>63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B9D5995C-3C8E-4445-9C20-BB1A7D39982B}"/>
            </a:ext>
          </a:extLst>
        </xdr:cNvPr>
        <xdr:cNvSpPr/>
      </xdr:nvSpPr>
      <xdr:spPr>
        <a:xfrm>
          <a:off x="6400800" y="24231600"/>
          <a:ext cx="16192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71</xdr:row>
      <xdr:rowOff>133350</xdr:rowOff>
    </xdr:from>
    <xdr:to>
      <xdr:col>12</xdr:col>
      <xdr:colOff>457199</xdr:colOff>
      <xdr:row>71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F09A53ED-A0F3-4944-AC36-C94EB69D3AF0}"/>
            </a:ext>
          </a:extLst>
        </xdr:cNvPr>
        <xdr:cNvSpPr/>
      </xdr:nvSpPr>
      <xdr:spPr>
        <a:xfrm>
          <a:off x="6400800" y="2644140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E884004A-81DE-417C-BB63-610E0C5597AD}"/>
            </a:ext>
          </a:extLst>
        </xdr:cNvPr>
        <xdr:cNvSpPr/>
      </xdr:nvSpPr>
      <xdr:spPr>
        <a:xfrm>
          <a:off x="6391275" y="2837497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54</xdr:row>
      <xdr:rowOff>142875</xdr:rowOff>
    </xdr:from>
    <xdr:to>
      <xdr:col>12</xdr:col>
      <xdr:colOff>476249</xdr:colOff>
      <xdr:row>54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D66EC560-0221-42DF-88C1-5BA556BBD894}"/>
            </a:ext>
          </a:extLst>
        </xdr:cNvPr>
        <xdr:cNvSpPr/>
      </xdr:nvSpPr>
      <xdr:spPr>
        <a:xfrm>
          <a:off x="6419850" y="217551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60</xdr:row>
      <xdr:rowOff>142875</xdr:rowOff>
    </xdr:from>
    <xdr:to>
      <xdr:col>13</xdr:col>
      <xdr:colOff>9524</xdr:colOff>
      <xdr:row>60</xdr:row>
      <xdr:rowOff>342900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5F90DC1E-2EE4-4365-805A-126C44F8A0C5}"/>
            </a:ext>
          </a:extLst>
        </xdr:cNvPr>
        <xdr:cNvSpPr/>
      </xdr:nvSpPr>
      <xdr:spPr>
        <a:xfrm>
          <a:off x="6429375" y="2341245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55</xdr:row>
      <xdr:rowOff>142875</xdr:rowOff>
    </xdr:from>
    <xdr:to>
      <xdr:col>12</xdr:col>
      <xdr:colOff>476249</xdr:colOff>
      <xdr:row>55</xdr:row>
      <xdr:rowOff>342900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FED5D25B-ABB4-4562-8AA7-3B6E7219A378}"/>
            </a:ext>
          </a:extLst>
        </xdr:cNvPr>
        <xdr:cNvSpPr/>
      </xdr:nvSpPr>
      <xdr:spPr>
        <a:xfrm>
          <a:off x="6419850" y="2203132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1C27BECE-89DB-4586-9164-FDD26822B0CB}"/>
            </a:ext>
          </a:extLst>
        </xdr:cNvPr>
        <xdr:cNvSpPr/>
      </xdr:nvSpPr>
      <xdr:spPr>
        <a:xfrm>
          <a:off x="6391275" y="2782252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72</xdr:row>
      <xdr:rowOff>133350</xdr:rowOff>
    </xdr:from>
    <xdr:to>
      <xdr:col>12</xdr:col>
      <xdr:colOff>457199</xdr:colOff>
      <xdr:row>72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0A6C5DA3-2D9D-4113-A292-19C0F64C04A0}"/>
            </a:ext>
          </a:extLst>
        </xdr:cNvPr>
        <xdr:cNvSpPr/>
      </xdr:nvSpPr>
      <xdr:spPr>
        <a:xfrm>
          <a:off x="6400800" y="2671762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73</xdr:row>
      <xdr:rowOff>133350</xdr:rowOff>
    </xdr:from>
    <xdr:to>
      <xdr:col>12</xdr:col>
      <xdr:colOff>457199</xdr:colOff>
      <xdr:row>73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C06D75AA-40C4-4F38-9237-BB4C33085E53}"/>
            </a:ext>
          </a:extLst>
        </xdr:cNvPr>
        <xdr:cNvSpPr/>
      </xdr:nvSpPr>
      <xdr:spPr>
        <a:xfrm>
          <a:off x="6400800" y="2699385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80</xdr:row>
      <xdr:rowOff>133350</xdr:rowOff>
    </xdr:from>
    <xdr:to>
      <xdr:col>12</xdr:col>
      <xdr:colOff>466724</xdr:colOff>
      <xdr:row>80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8DAF2823-2B31-42D7-A0B7-0C789356333C}"/>
            </a:ext>
          </a:extLst>
        </xdr:cNvPr>
        <xdr:cNvSpPr/>
      </xdr:nvSpPr>
      <xdr:spPr>
        <a:xfrm>
          <a:off x="6410325" y="28927425"/>
          <a:ext cx="15239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68</xdr:row>
      <xdr:rowOff>123825</xdr:rowOff>
    </xdr:from>
    <xdr:to>
      <xdr:col>12</xdr:col>
      <xdr:colOff>476249</xdr:colOff>
      <xdr:row>68</xdr:row>
      <xdr:rowOff>323850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BC1DACEC-6148-462C-9497-96CC6300509A}"/>
            </a:ext>
          </a:extLst>
        </xdr:cNvPr>
        <xdr:cNvSpPr/>
      </xdr:nvSpPr>
      <xdr:spPr>
        <a:xfrm>
          <a:off x="6419850" y="2560320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66</xdr:row>
      <xdr:rowOff>142875</xdr:rowOff>
    </xdr:from>
    <xdr:to>
      <xdr:col>13</xdr:col>
      <xdr:colOff>9524</xdr:colOff>
      <xdr:row>66</xdr:row>
      <xdr:rowOff>342900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0EF95C8A-9064-49F9-B4F4-06050AEE3BB4}"/>
            </a:ext>
          </a:extLst>
        </xdr:cNvPr>
        <xdr:cNvSpPr/>
      </xdr:nvSpPr>
      <xdr:spPr>
        <a:xfrm>
          <a:off x="6429375" y="250698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67</xdr:row>
      <xdr:rowOff>142875</xdr:rowOff>
    </xdr:from>
    <xdr:to>
      <xdr:col>13</xdr:col>
      <xdr:colOff>9524</xdr:colOff>
      <xdr:row>67</xdr:row>
      <xdr:rowOff>342900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52ED065C-84F3-43E2-A2DD-EC0A094B7820}"/>
            </a:ext>
          </a:extLst>
        </xdr:cNvPr>
        <xdr:cNvSpPr/>
      </xdr:nvSpPr>
      <xdr:spPr>
        <a:xfrm>
          <a:off x="6429375" y="2534602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56</xdr:row>
      <xdr:rowOff>142875</xdr:rowOff>
    </xdr:from>
    <xdr:to>
      <xdr:col>13</xdr:col>
      <xdr:colOff>9524</xdr:colOff>
      <xdr:row>56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EAD07A66-6EE2-455A-A58D-ABBD72F81921}"/>
            </a:ext>
          </a:extLst>
        </xdr:cNvPr>
        <xdr:cNvSpPr/>
      </xdr:nvSpPr>
      <xdr:spPr>
        <a:xfrm>
          <a:off x="6429375" y="2230755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82</xdr:row>
      <xdr:rowOff>133350</xdr:rowOff>
    </xdr:from>
    <xdr:to>
      <xdr:col>12</xdr:col>
      <xdr:colOff>457199</xdr:colOff>
      <xdr:row>82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C75464CF-EF04-4193-A61E-6DBB2CA6BD92}"/>
            </a:ext>
          </a:extLst>
        </xdr:cNvPr>
        <xdr:cNvSpPr/>
      </xdr:nvSpPr>
      <xdr:spPr>
        <a:xfrm>
          <a:off x="6400800" y="2947987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81</xdr:row>
      <xdr:rowOff>123825</xdr:rowOff>
    </xdr:from>
    <xdr:to>
      <xdr:col>12</xdr:col>
      <xdr:colOff>457199</xdr:colOff>
      <xdr:row>81</xdr:row>
      <xdr:rowOff>323850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9651F4E6-A4A7-4BCE-AF84-6DB5DC7A6F62}"/>
            </a:ext>
          </a:extLst>
        </xdr:cNvPr>
        <xdr:cNvSpPr/>
      </xdr:nvSpPr>
      <xdr:spPr>
        <a:xfrm>
          <a:off x="6400800" y="29194125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83</xdr:row>
      <xdr:rowOff>133350</xdr:rowOff>
    </xdr:from>
    <xdr:to>
      <xdr:col>12</xdr:col>
      <xdr:colOff>457199</xdr:colOff>
      <xdr:row>83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23A594DE-F1F1-4F6B-AB6D-8F103E7AFAF0}"/>
            </a:ext>
          </a:extLst>
        </xdr:cNvPr>
        <xdr:cNvSpPr/>
      </xdr:nvSpPr>
      <xdr:spPr>
        <a:xfrm>
          <a:off x="6400800" y="2975610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61</xdr:row>
      <xdr:rowOff>133350</xdr:rowOff>
    </xdr:from>
    <xdr:to>
      <xdr:col>12</xdr:col>
      <xdr:colOff>476249</xdr:colOff>
      <xdr:row>61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96AF3BCA-157C-483C-A03A-0A757B6B127C}"/>
            </a:ext>
          </a:extLst>
        </xdr:cNvPr>
        <xdr:cNvSpPr/>
      </xdr:nvSpPr>
      <xdr:spPr>
        <a:xfrm>
          <a:off x="6419850" y="23679150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64</xdr:row>
      <xdr:rowOff>133350</xdr:rowOff>
    </xdr:from>
    <xdr:to>
      <xdr:col>12</xdr:col>
      <xdr:colOff>447674</xdr:colOff>
      <xdr:row>64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C76FC6A0-AC25-4A24-B828-06D8D7964DE9}"/>
            </a:ext>
          </a:extLst>
        </xdr:cNvPr>
        <xdr:cNvSpPr/>
      </xdr:nvSpPr>
      <xdr:spPr>
        <a:xfrm>
          <a:off x="6391275" y="24507825"/>
          <a:ext cx="171449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9</xdr:row>
      <xdr:rowOff>133350</xdr:rowOff>
    </xdr:from>
    <xdr:to>
      <xdr:col>12</xdr:col>
      <xdr:colOff>447674</xdr:colOff>
      <xdr:row>9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3595CE93-2CE9-495B-8240-64F4BC852870}"/>
            </a:ext>
          </a:extLst>
        </xdr:cNvPr>
        <xdr:cNvSpPr/>
      </xdr:nvSpPr>
      <xdr:spPr>
        <a:xfrm>
          <a:off x="6391275" y="190214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488F3349-6E7C-47D9-BB57-EED396AB114A}"/>
            </a:ext>
          </a:extLst>
        </xdr:cNvPr>
        <xdr:cNvSpPr/>
      </xdr:nvSpPr>
      <xdr:spPr>
        <a:xfrm>
          <a:off x="6391275" y="19335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</xdr:row>
      <xdr:rowOff>133350</xdr:rowOff>
    </xdr:from>
    <xdr:to>
      <xdr:col>12</xdr:col>
      <xdr:colOff>447674</xdr:colOff>
      <xdr:row>5</xdr:row>
      <xdr:rowOff>333375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A12DFD00-2B9E-4765-A315-E428A356695B}"/>
            </a:ext>
          </a:extLst>
        </xdr:cNvPr>
        <xdr:cNvSpPr/>
      </xdr:nvSpPr>
      <xdr:spPr>
        <a:xfrm>
          <a:off x="6391275" y="1533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3DC90568-1644-4E17-909C-798003B7CDC2}"/>
            </a:ext>
          </a:extLst>
        </xdr:cNvPr>
        <xdr:cNvSpPr/>
      </xdr:nvSpPr>
      <xdr:spPr>
        <a:xfrm>
          <a:off x="6429375" y="12192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444C5DBF-6432-4B56-8051-F0D24ADFF9D9}"/>
            </a:ext>
          </a:extLst>
        </xdr:cNvPr>
        <xdr:cNvSpPr/>
      </xdr:nvSpPr>
      <xdr:spPr>
        <a:xfrm>
          <a:off x="6425142" y="3286125"/>
          <a:ext cx="1460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D9175791-DF8E-4BF5-BBCD-C44BF87AA15B}"/>
            </a:ext>
          </a:extLst>
        </xdr:cNvPr>
        <xdr:cNvSpPr/>
      </xdr:nvSpPr>
      <xdr:spPr>
        <a:xfrm>
          <a:off x="6387042" y="12029017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9AAA474B-3F4D-46B1-8477-F343748F3192}"/>
            </a:ext>
          </a:extLst>
        </xdr:cNvPr>
        <xdr:cNvSpPr/>
      </xdr:nvSpPr>
      <xdr:spPr>
        <a:xfrm>
          <a:off x="6387042" y="7181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6165F93B-04ED-46AB-9E40-12120CF6831C}"/>
            </a:ext>
          </a:extLst>
        </xdr:cNvPr>
        <xdr:cNvSpPr/>
      </xdr:nvSpPr>
      <xdr:spPr>
        <a:xfrm>
          <a:off x="6387042" y="6695017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E1FFC130-28CF-4BF4-BB84-9C95739B23B2}"/>
            </a:ext>
          </a:extLst>
        </xdr:cNvPr>
        <xdr:cNvSpPr/>
      </xdr:nvSpPr>
      <xdr:spPr>
        <a:xfrm>
          <a:off x="6387042" y="6938433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CA6978E8-80E1-4423-AC85-4D9739758DCC}"/>
            </a:ext>
          </a:extLst>
        </xdr:cNvPr>
        <xdr:cNvSpPr/>
      </xdr:nvSpPr>
      <xdr:spPr>
        <a:xfrm>
          <a:off x="6387042" y="6451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30</xdr:row>
      <xdr:rowOff>133350</xdr:rowOff>
    </xdr:from>
    <xdr:to>
      <xdr:col>12</xdr:col>
      <xdr:colOff>466724</xdr:colOff>
      <xdr:row>30</xdr:row>
      <xdr:rowOff>333375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D3245C5C-F268-4AC6-BAC6-5B77873A5C2D}"/>
            </a:ext>
          </a:extLst>
        </xdr:cNvPr>
        <xdr:cNvSpPr/>
      </xdr:nvSpPr>
      <xdr:spPr>
        <a:xfrm>
          <a:off x="6406092" y="7425267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6007389F-21ED-4D24-97A4-F6616E4A370F}"/>
            </a:ext>
          </a:extLst>
        </xdr:cNvPr>
        <xdr:cNvSpPr/>
      </xdr:nvSpPr>
      <xdr:spPr>
        <a:xfrm>
          <a:off x="6387042" y="8398933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32</xdr:row>
      <xdr:rowOff>133350</xdr:rowOff>
    </xdr:from>
    <xdr:to>
      <xdr:col>12</xdr:col>
      <xdr:colOff>457199</xdr:colOff>
      <xdr:row>32</xdr:row>
      <xdr:rowOff>333375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A4C15343-C43D-4FF2-9510-690AC050622A}"/>
            </a:ext>
          </a:extLst>
        </xdr:cNvPr>
        <xdr:cNvSpPr/>
      </xdr:nvSpPr>
      <xdr:spPr>
        <a:xfrm>
          <a:off x="6396567" y="791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31</xdr:row>
      <xdr:rowOff>123825</xdr:rowOff>
    </xdr:from>
    <xdr:to>
      <xdr:col>12</xdr:col>
      <xdr:colOff>457199</xdr:colOff>
      <xdr:row>31</xdr:row>
      <xdr:rowOff>323850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E232A7BE-70F7-43DC-825C-40DF7A4AC78A}"/>
            </a:ext>
          </a:extLst>
        </xdr:cNvPr>
        <xdr:cNvSpPr/>
      </xdr:nvSpPr>
      <xdr:spPr>
        <a:xfrm>
          <a:off x="6396567" y="7659158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33</xdr:row>
      <xdr:rowOff>133350</xdr:rowOff>
    </xdr:from>
    <xdr:to>
      <xdr:col>12</xdr:col>
      <xdr:colOff>457199</xdr:colOff>
      <xdr:row>33</xdr:row>
      <xdr:rowOff>333375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AEBDECA1-149B-4788-8F0B-AF7515F0AC52}"/>
            </a:ext>
          </a:extLst>
        </xdr:cNvPr>
        <xdr:cNvSpPr/>
      </xdr:nvSpPr>
      <xdr:spPr>
        <a:xfrm>
          <a:off x="6396567" y="8155517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006FEBEB-6E99-493D-BA9D-3CDB5B252CEF}"/>
            </a:ext>
          </a:extLst>
        </xdr:cNvPr>
        <xdr:cNvSpPr/>
      </xdr:nvSpPr>
      <xdr:spPr>
        <a:xfrm>
          <a:off x="6387042" y="8642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D74C7E4D-2E0F-4644-A1B0-FB2B9A706975}"/>
            </a:ext>
          </a:extLst>
        </xdr:cNvPr>
        <xdr:cNvSpPr/>
      </xdr:nvSpPr>
      <xdr:spPr>
        <a:xfrm>
          <a:off x="6387042" y="14050433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8B73FA8-EEAF-4063-BC00-42A56D6D7E71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8</xdr:row>
      <xdr:rowOff>142875</xdr:rowOff>
    </xdr:from>
    <xdr:to>
      <xdr:col>14</xdr:col>
      <xdr:colOff>9524</xdr:colOff>
      <xdr:row>8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980556A-ED32-4875-837A-2C3CA05EEA67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7</xdr:row>
      <xdr:rowOff>123825</xdr:rowOff>
    </xdr:from>
    <xdr:to>
      <xdr:col>13</xdr:col>
      <xdr:colOff>476249</xdr:colOff>
      <xdr:row>7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80CD1C3-CB81-4E1C-A33E-216BABE31B70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9</xdr:row>
      <xdr:rowOff>133350</xdr:rowOff>
    </xdr:from>
    <xdr:to>
      <xdr:col>13</xdr:col>
      <xdr:colOff>476249</xdr:colOff>
      <xdr:row>9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6E923F4-D44C-46FF-8A07-F9D32163E8D7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6</xdr:row>
      <xdr:rowOff>133350</xdr:rowOff>
    </xdr:from>
    <xdr:to>
      <xdr:col>13</xdr:col>
      <xdr:colOff>466724</xdr:colOff>
      <xdr:row>6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95454D9-D123-48E2-96AB-E09A2492569C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5</xdr:row>
      <xdr:rowOff>142875</xdr:rowOff>
    </xdr:from>
    <xdr:to>
      <xdr:col>13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5760B37-C344-43F0-A3A7-4BD91A359A1E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142875</xdr:rowOff>
    </xdr:from>
    <xdr:to>
      <xdr:col>13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52DC91F-D805-41AB-ABF3-E55EA943784F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97A3903-D66D-4FE8-A0E7-25470E51EF11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18</xdr:row>
      <xdr:rowOff>133350</xdr:rowOff>
    </xdr:from>
    <xdr:to>
      <xdr:col>13</xdr:col>
      <xdr:colOff>466724</xdr:colOff>
      <xdr:row>18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9844A44-D817-46B6-A7BD-289BC5FC830E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142875</xdr:rowOff>
    </xdr:from>
    <xdr:to>
      <xdr:col>13</xdr:col>
      <xdr:colOff>457199</xdr:colOff>
      <xdr:row>19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3A81E5BF-FF8C-446C-8AA8-A34551069DC1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17</xdr:row>
      <xdr:rowOff>133350</xdr:rowOff>
    </xdr:from>
    <xdr:to>
      <xdr:col>13</xdr:col>
      <xdr:colOff>447674</xdr:colOff>
      <xdr:row>17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9B067BC-23DB-4583-8FA0-0C6A8AAD12D6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13</xdr:row>
      <xdr:rowOff>133350</xdr:rowOff>
    </xdr:from>
    <xdr:to>
      <xdr:col>13</xdr:col>
      <xdr:colOff>457199</xdr:colOff>
      <xdr:row>13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B3E815D-F35F-467F-8277-0C4885D92E35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11</xdr:row>
      <xdr:rowOff>133350</xdr:rowOff>
    </xdr:from>
    <xdr:to>
      <xdr:col>13</xdr:col>
      <xdr:colOff>447674</xdr:colOff>
      <xdr:row>11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A6B46DB-E4B8-449B-B0CD-377BC7ABD722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E3EEA93-3941-4720-AEE4-4077592F9EC6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123825</xdr:rowOff>
    </xdr:from>
    <xdr:to>
      <xdr:col>13</xdr:col>
      <xdr:colOff>457199</xdr:colOff>
      <xdr:row>12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90EFA87C-7A6A-45DD-A4A9-81957D5A8CA4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10</xdr:row>
      <xdr:rowOff>133350</xdr:rowOff>
    </xdr:from>
    <xdr:to>
      <xdr:col>13</xdr:col>
      <xdr:colOff>457199</xdr:colOff>
      <xdr:row>10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9DB563D-E74C-4B99-AC73-F1B2691E529D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20</xdr:row>
      <xdr:rowOff>133350</xdr:rowOff>
    </xdr:from>
    <xdr:to>
      <xdr:col>13</xdr:col>
      <xdr:colOff>457199</xdr:colOff>
      <xdr:row>20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5D04CD63-DE8E-46E2-8FB6-6D77999227A7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22</xdr:row>
      <xdr:rowOff>123825</xdr:rowOff>
    </xdr:from>
    <xdr:to>
      <xdr:col>13</xdr:col>
      <xdr:colOff>457199</xdr:colOff>
      <xdr:row>22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1D1717A-2F95-4A9A-AFE3-5821CB0B4B30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24</xdr:row>
      <xdr:rowOff>133350</xdr:rowOff>
    </xdr:from>
    <xdr:to>
      <xdr:col>13</xdr:col>
      <xdr:colOff>457199</xdr:colOff>
      <xdr:row>24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27760A0-E102-4124-8517-A32C8CB96E38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25</xdr:row>
      <xdr:rowOff>142875</xdr:rowOff>
    </xdr:from>
    <xdr:to>
      <xdr:col>13</xdr:col>
      <xdr:colOff>428624</xdr:colOff>
      <xdr:row>25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F190A1AD-F54B-405A-A6A0-B2164F800750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21</xdr:row>
      <xdr:rowOff>123825</xdr:rowOff>
    </xdr:from>
    <xdr:to>
      <xdr:col>13</xdr:col>
      <xdr:colOff>466724</xdr:colOff>
      <xdr:row>21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3E469C2D-8672-4FC3-A9BA-C47341442C22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23</xdr:row>
      <xdr:rowOff>133350</xdr:rowOff>
    </xdr:from>
    <xdr:to>
      <xdr:col>13</xdr:col>
      <xdr:colOff>438149</xdr:colOff>
      <xdr:row>23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71DF3A95-6C20-4285-8138-0825CD7C1286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4</xdr:row>
      <xdr:rowOff>133350</xdr:rowOff>
    </xdr:from>
    <xdr:to>
      <xdr:col>14</xdr:col>
      <xdr:colOff>9524</xdr:colOff>
      <xdr:row>4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1FBBA060-8373-4109-B988-F44ED7A90D00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571500</xdr:colOff>
      <xdr:row>3</xdr:row>
      <xdr:rowOff>28574</xdr:rowOff>
    </xdr:from>
    <xdr:to>
      <xdr:col>8</xdr:col>
      <xdr:colOff>581025</xdr:colOff>
      <xdr:row>4</xdr:row>
      <xdr:rowOff>322792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C3BA58-CF78-4DC8-BFC9-A00B58EB2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1028699"/>
          <a:ext cx="619125" cy="627593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DAF12AB-A26D-45B3-A78E-B7B9857EEF9E}"/>
            </a:ext>
          </a:extLst>
        </xdr:cNvPr>
        <xdr:cNvSpPr/>
      </xdr:nvSpPr>
      <xdr:spPr>
        <a:xfrm>
          <a:off x="6429375" y="11620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2EC33D8-C5A7-48A5-80AD-EECEC19E3E84}"/>
            </a:ext>
          </a:extLst>
        </xdr:cNvPr>
        <xdr:cNvSpPr/>
      </xdr:nvSpPr>
      <xdr:spPr>
        <a:xfrm>
          <a:off x="6429375" y="25431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123825</xdr:rowOff>
    </xdr:from>
    <xdr:to>
      <xdr:col>12</xdr:col>
      <xdr:colOff>476249</xdr:colOff>
      <xdr:row>9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6114399-5EF4-40E9-A267-D7C060742B10}"/>
            </a:ext>
          </a:extLst>
        </xdr:cNvPr>
        <xdr:cNvSpPr/>
      </xdr:nvSpPr>
      <xdr:spPr>
        <a:xfrm>
          <a:off x="6419850" y="21812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1A93E7D-D4EB-4F2B-AF51-AC7B43A95B30}"/>
            </a:ext>
          </a:extLst>
        </xdr:cNvPr>
        <xdr:cNvSpPr/>
      </xdr:nvSpPr>
      <xdr:spPr>
        <a:xfrm>
          <a:off x="6419850" y="28765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</xdr:row>
      <xdr:rowOff>133350</xdr:rowOff>
    </xdr:from>
    <xdr:to>
      <xdr:col>12</xdr:col>
      <xdr:colOff>466724</xdr:colOff>
      <xdr:row>8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74FB6C5-93DA-4FD7-9AD0-995098753873}"/>
            </a:ext>
          </a:extLst>
        </xdr:cNvPr>
        <xdr:cNvSpPr/>
      </xdr:nvSpPr>
      <xdr:spPr>
        <a:xfrm>
          <a:off x="6410325" y="18478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DA11467-DF7C-4A93-A587-A23B3638B128}"/>
            </a:ext>
          </a:extLst>
        </xdr:cNvPr>
        <xdr:cNvSpPr/>
      </xdr:nvSpPr>
      <xdr:spPr>
        <a:xfrm>
          <a:off x="6419850" y="1514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18</xdr:row>
      <xdr:rowOff>142875</xdr:rowOff>
    </xdr:from>
    <xdr:to>
      <xdr:col>12</xdr:col>
      <xdr:colOff>447674</xdr:colOff>
      <xdr:row>18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D5377CD-7B4D-4DAC-878A-560B7414CDF3}"/>
            </a:ext>
          </a:extLst>
        </xdr:cNvPr>
        <xdr:cNvSpPr/>
      </xdr:nvSpPr>
      <xdr:spPr>
        <a:xfrm>
          <a:off x="6391275" y="494347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19</xdr:row>
      <xdr:rowOff>133350</xdr:rowOff>
    </xdr:from>
    <xdr:to>
      <xdr:col>12</xdr:col>
      <xdr:colOff>447674</xdr:colOff>
      <xdr:row>19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F6657D2C-394C-4134-B6A8-E9EF1ACF4045}"/>
            </a:ext>
          </a:extLst>
        </xdr:cNvPr>
        <xdr:cNvSpPr/>
      </xdr:nvSpPr>
      <xdr:spPr>
        <a:xfrm>
          <a:off x="6391275" y="52768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29</xdr:row>
      <xdr:rowOff>104775</xdr:rowOff>
    </xdr:from>
    <xdr:to>
      <xdr:col>12</xdr:col>
      <xdr:colOff>342899</xdr:colOff>
      <xdr:row>29</xdr:row>
      <xdr:rowOff>304800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BEF2AE4-B15C-430F-B123-3A7FA520FEA5}"/>
            </a:ext>
          </a:extLst>
        </xdr:cNvPr>
        <xdr:cNvSpPr/>
      </xdr:nvSpPr>
      <xdr:spPr>
        <a:xfrm>
          <a:off x="6334125" y="93630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23</xdr:row>
      <xdr:rowOff>133350</xdr:rowOff>
    </xdr:from>
    <xdr:to>
      <xdr:col>12</xdr:col>
      <xdr:colOff>447674</xdr:colOff>
      <xdr:row>23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6185E7C-2D2B-4B88-BDDD-1267C4670C81}"/>
            </a:ext>
          </a:extLst>
        </xdr:cNvPr>
        <xdr:cNvSpPr/>
      </xdr:nvSpPr>
      <xdr:spPr>
        <a:xfrm>
          <a:off x="6391275" y="63055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EA6F6B3-832E-42A5-9FF2-BA4ACDC6B4F2}"/>
            </a:ext>
          </a:extLst>
        </xdr:cNvPr>
        <xdr:cNvSpPr/>
      </xdr:nvSpPr>
      <xdr:spPr>
        <a:xfrm>
          <a:off x="6400800" y="42481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14</xdr:row>
      <xdr:rowOff>133350</xdr:rowOff>
    </xdr:from>
    <xdr:to>
      <xdr:col>12</xdr:col>
      <xdr:colOff>447674</xdr:colOff>
      <xdr:row>14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CDEFFAB-B2A7-4AEA-B8C0-B013FBBECF81}"/>
            </a:ext>
          </a:extLst>
        </xdr:cNvPr>
        <xdr:cNvSpPr/>
      </xdr:nvSpPr>
      <xdr:spPr>
        <a:xfrm>
          <a:off x="6391275" y="3562350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3894B1EB-439F-43B0-A300-9609501EDB80}"/>
            </a:ext>
          </a:extLst>
        </xdr:cNvPr>
        <xdr:cNvSpPr/>
      </xdr:nvSpPr>
      <xdr:spPr>
        <a:xfrm>
          <a:off x="6391275" y="56197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123825</xdr:rowOff>
    </xdr:from>
    <xdr:to>
      <xdr:col>12</xdr:col>
      <xdr:colOff>457199</xdr:colOff>
      <xdr:row>15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F2E55DD-5ABD-41DB-9B8C-200455647C69}"/>
            </a:ext>
          </a:extLst>
        </xdr:cNvPr>
        <xdr:cNvSpPr/>
      </xdr:nvSpPr>
      <xdr:spPr>
        <a:xfrm>
          <a:off x="6400800" y="38957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C643BDD-BB3A-4C82-A1DB-D2F379243CE7}"/>
            </a:ext>
          </a:extLst>
        </xdr:cNvPr>
        <xdr:cNvSpPr/>
      </xdr:nvSpPr>
      <xdr:spPr>
        <a:xfrm>
          <a:off x="6400800" y="32194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6962977C-2D3C-4EC9-ACD4-2459F01CE7CE}"/>
            </a:ext>
          </a:extLst>
        </xdr:cNvPr>
        <xdr:cNvSpPr/>
      </xdr:nvSpPr>
      <xdr:spPr>
        <a:xfrm>
          <a:off x="6391275" y="819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133350</xdr:rowOff>
    </xdr:from>
    <xdr:to>
      <xdr:col>12</xdr:col>
      <xdr:colOff>457199</xdr:colOff>
      <xdr:row>17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D2F6446-90F9-4DD1-AF73-C7DBB0AAD48C}"/>
            </a:ext>
          </a:extLst>
        </xdr:cNvPr>
        <xdr:cNvSpPr/>
      </xdr:nvSpPr>
      <xdr:spPr>
        <a:xfrm>
          <a:off x="6400800" y="45910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22</xdr:row>
      <xdr:rowOff>133350</xdr:rowOff>
    </xdr:from>
    <xdr:to>
      <xdr:col>12</xdr:col>
      <xdr:colOff>447674</xdr:colOff>
      <xdr:row>22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3791F2BC-C9BD-4FCB-A8CB-B4A5A6426E80}"/>
            </a:ext>
          </a:extLst>
        </xdr:cNvPr>
        <xdr:cNvSpPr/>
      </xdr:nvSpPr>
      <xdr:spPr>
        <a:xfrm>
          <a:off x="6391275" y="59626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2DD859A-550B-4FB1-9B61-4016D8C3C954}"/>
            </a:ext>
          </a:extLst>
        </xdr:cNvPr>
        <xdr:cNvSpPr/>
      </xdr:nvSpPr>
      <xdr:spPr>
        <a:xfrm>
          <a:off x="6391275" y="69913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2C8301D2-F686-4237-B43A-BB3F61DEAB2F}"/>
            </a:ext>
          </a:extLst>
        </xdr:cNvPr>
        <xdr:cNvSpPr/>
      </xdr:nvSpPr>
      <xdr:spPr>
        <a:xfrm>
          <a:off x="6391275" y="73342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6213F8EE-3B3A-4443-987C-DFF661A80DDF}"/>
            </a:ext>
          </a:extLst>
        </xdr:cNvPr>
        <xdr:cNvSpPr/>
      </xdr:nvSpPr>
      <xdr:spPr>
        <a:xfrm>
          <a:off x="6391275" y="7677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E1D4992E-645E-41CB-A988-4560480B6F9F}"/>
            </a:ext>
          </a:extLst>
        </xdr:cNvPr>
        <xdr:cNvSpPr/>
      </xdr:nvSpPr>
      <xdr:spPr>
        <a:xfrm>
          <a:off x="6419850" y="1514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B1F5E2F-E720-4179-9AD4-7EA6819BE420}"/>
            </a:ext>
          </a:extLst>
        </xdr:cNvPr>
        <xdr:cNvSpPr/>
      </xdr:nvSpPr>
      <xdr:spPr>
        <a:xfrm>
          <a:off x="6429375" y="15049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4CA26B7-4EB8-4B27-B848-A86D2D973DAA}"/>
            </a:ext>
          </a:extLst>
        </xdr:cNvPr>
        <xdr:cNvSpPr/>
      </xdr:nvSpPr>
      <xdr:spPr>
        <a:xfrm>
          <a:off x="6429375" y="311467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24</xdr:row>
      <xdr:rowOff>133350</xdr:rowOff>
    </xdr:from>
    <xdr:to>
      <xdr:col>12</xdr:col>
      <xdr:colOff>447674</xdr:colOff>
      <xdr:row>24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4CC894B1-965B-4973-9E1B-815C724C3458}"/>
            </a:ext>
          </a:extLst>
        </xdr:cNvPr>
        <xdr:cNvSpPr/>
      </xdr:nvSpPr>
      <xdr:spPr>
        <a:xfrm>
          <a:off x="6391275" y="71056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CDD9C57-ACF2-4635-A0C7-20B7881B5430}"/>
            </a:ext>
          </a:extLst>
        </xdr:cNvPr>
        <xdr:cNvSpPr/>
      </xdr:nvSpPr>
      <xdr:spPr>
        <a:xfrm>
          <a:off x="6419850" y="21145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475A0647-AA90-4A31-A97F-6194C351CBC3}"/>
            </a:ext>
          </a:extLst>
        </xdr:cNvPr>
        <xdr:cNvSpPr/>
      </xdr:nvSpPr>
      <xdr:spPr>
        <a:xfrm>
          <a:off x="6391275" y="6105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36</xdr:row>
      <xdr:rowOff>133350</xdr:rowOff>
    </xdr:from>
    <xdr:to>
      <xdr:col>13</xdr:col>
      <xdr:colOff>9524</xdr:colOff>
      <xdr:row>36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0BDB8A1A-AE88-4F5C-AE34-28E452B6C757}"/>
            </a:ext>
          </a:extLst>
        </xdr:cNvPr>
        <xdr:cNvSpPr/>
      </xdr:nvSpPr>
      <xdr:spPr>
        <a:xfrm>
          <a:off x="6429375" y="13906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42</xdr:row>
      <xdr:rowOff>142875</xdr:rowOff>
    </xdr:from>
    <xdr:to>
      <xdr:col>13</xdr:col>
      <xdr:colOff>9524</xdr:colOff>
      <xdr:row>42</xdr:row>
      <xdr:rowOff>342900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E9FBA514-DAB9-4622-9745-3BDD120AD339}"/>
            </a:ext>
          </a:extLst>
        </xdr:cNvPr>
        <xdr:cNvSpPr/>
      </xdr:nvSpPr>
      <xdr:spPr>
        <a:xfrm>
          <a:off x="6429375" y="32861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41</xdr:row>
      <xdr:rowOff>123825</xdr:rowOff>
    </xdr:from>
    <xdr:to>
      <xdr:col>12</xdr:col>
      <xdr:colOff>476249</xdr:colOff>
      <xdr:row>41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03D1521F-E1A7-4066-82D9-B8DCF03338BA}"/>
            </a:ext>
          </a:extLst>
        </xdr:cNvPr>
        <xdr:cNvSpPr/>
      </xdr:nvSpPr>
      <xdr:spPr>
        <a:xfrm>
          <a:off x="6419850" y="29527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44</xdr:row>
      <xdr:rowOff>133350</xdr:rowOff>
    </xdr:from>
    <xdr:to>
      <xdr:col>12</xdr:col>
      <xdr:colOff>476249</xdr:colOff>
      <xdr:row>44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69151C75-B86F-4F1B-A076-292A396DDDCB}"/>
            </a:ext>
          </a:extLst>
        </xdr:cNvPr>
        <xdr:cNvSpPr/>
      </xdr:nvSpPr>
      <xdr:spPr>
        <a:xfrm>
          <a:off x="6419850" y="39052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40</xdr:row>
      <xdr:rowOff>123825</xdr:rowOff>
    </xdr:from>
    <xdr:to>
      <xdr:col>12</xdr:col>
      <xdr:colOff>400049</xdr:colOff>
      <xdr:row>40</xdr:row>
      <xdr:rowOff>304800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6E6E7CC4-5879-4EC7-85A3-33240E0D1BC7}"/>
            </a:ext>
          </a:extLst>
        </xdr:cNvPr>
        <xdr:cNvSpPr/>
      </xdr:nvSpPr>
      <xdr:spPr>
        <a:xfrm>
          <a:off x="6400800" y="123825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37</xdr:row>
      <xdr:rowOff>142875</xdr:rowOff>
    </xdr:from>
    <xdr:to>
      <xdr:col>12</xdr:col>
      <xdr:colOff>476249</xdr:colOff>
      <xdr:row>37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41FEA78C-61A5-419A-8EB5-7C8A3610150E}"/>
            </a:ext>
          </a:extLst>
        </xdr:cNvPr>
        <xdr:cNvSpPr/>
      </xdr:nvSpPr>
      <xdr:spPr>
        <a:xfrm>
          <a:off x="6419850" y="17145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50</xdr:row>
      <xdr:rowOff>142875</xdr:rowOff>
    </xdr:from>
    <xdr:to>
      <xdr:col>12</xdr:col>
      <xdr:colOff>447674</xdr:colOff>
      <xdr:row>50</xdr:row>
      <xdr:rowOff>342900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1CF210EB-8237-416A-A3D7-2CF7FA58B91D}"/>
            </a:ext>
          </a:extLst>
        </xdr:cNvPr>
        <xdr:cNvSpPr/>
      </xdr:nvSpPr>
      <xdr:spPr>
        <a:xfrm>
          <a:off x="6391275" y="5800725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3D8C4D09-619F-4874-8287-D69E6E5C9F44}"/>
            </a:ext>
          </a:extLst>
        </xdr:cNvPr>
        <xdr:cNvSpPr/>
      </xdr:nvSpPr>
      <xdr:spPr>
        <a:xfrm>
          <a:off x="6391275" y="6105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60</xdr:row>
      <xdr:rowOff>104775</xdr:rowOff>
    </xdr:from>
    <xdr:to>
      <xdr:col>12</xdr:col>
      <xdr:colOff>342899</xdr:colOff>
      <xdr:row>60</xdr:row>
      <xdr:rowOff>304800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19E4B8B6-14F5-455F-8BCC-83C400926256}"/>
            </a:ext>
          </a:extLst>
        </xdr:cNvPr>
        <xdr:cNvSpPr/>
      </xdr:nvSpPr>
      <xdr:spPr>
        <a:xfrm>
          <a:off x="6334125" y="89058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55</xdr:row>
      <xdr:rowOff>133350</xdr:rowOff>
    </xdr:from>
    <xdr:to>
      <xdr:col>12</xdr:col>
      <xdr:colOff>447674</xdr:colOff>
      <xdr:row>55</xdr:row>
      <xdr:rowOff>333375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030C41B5-E870-4AE9-9B22-C691665659BD}"/>
            </a:ext>
          </a:extLst>
        </xdr:cNvPr>
        <xdr:cNvSpPr/>
      </xdr:nvSpPr>
      <xdr:spPr>
        <a:xfrm>
          <a:off x="6391275" y="73628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11AB163A-5CE7-469E-9CD5-816F09DB385C}"/>
            </a:ext>
          </a:extLst>
        </xdr:cNvPr>
        <xdr:cNvSpPr/>
      </xdr:nvSpPr>
      <xdr:spPr>
        <a:xfrm>
          <a:off x="6400800" y="51625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46</xdr:row>
      <xdr:rowOff>133350</xdr:rowOff>
    </xdr:from>
    <xdr:to>
      <xdr:col>12</xdr:col>
      <xdr:colOff>447674</xdr:colOff>
      <xdr:row>46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E163A436-C0DB-4F82-ACB1-D161C51C3006}"/>
            </a:ext>
          </a:extLst>
        </xdr:cNvPr>
        <xdr:cNvSpPr/>
      </xdr:nvSpPr>
      <xdr:spPr>
        <a:xfrm>
          <a:off x="6391275" y="45339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53</xdr:row>
      <xdr:rowOff>133350</xdr:rowOff>
    </xdr:from>
    <xdr:to>
      <xdr:col>12</xdr:col>
      <xdr:colOff>447674</xdr:colOff>
      <xdr:row>53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0BC72B20-1071-4F7B-8740-55AAD55A3CAC}"/>
            </a:ext>
          </a:extLst>
        </xdr:cNvPr>
        <xdr:cNvSpPr/>
      </xdr:nvSpPr>
      <xdr:spPr>
        <a:xfrm>
          <a:off x="6391275" y="67341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123825</xdr:rowOff>
    </xdr:from>
    <xdr:to>
      <xdr:col>12</xdr:col>
      <xdr:colOff>457199</xdr:colOff>
      <xdr:row>47</xdr:row>
      <xdr:rowOff>323850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19778334-CFF8-40FB-BA03-67A2332D7A98}"/>
            </a:ext>
          </a:extLst>
        </xdr:cNvPr>
        <xdr:cNvSpPr/>
      </xdr:nvSpPr>
      <xdr:spPr>
        <a:xfrm>
          <a:off x="6400800" y="48387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45</xdr:row>
      <xdr:rowOff>133350</xdr:rowOff>
    </xdr:from>
    <xdr:to>
      <xdr:col>12</xdr:col>
      <xdr:colOff>457199</xdr:colOff>
      <xdr:row>45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16A93C7D-19FC-4A29-BAD8-59469ABF6312}"/>
            </a:ext>
          </a:extLst>
        </xdr:cNvPr>
        <xdr:cNvSpPr/>
      </xdr:nvSpPr>
      <xdr:spPr>
        <a:xfrm>
          <a:off x="6400800" y="42195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3E001835-C3EC-4C38-B3F6-31AC74D47278}"/>
            </a:ext>
          </a:extLst>
        </xdr:cNvPr>
        <xdr:cNvSpPr/>
      </xdr:nvSpPr>
      <xdr:spPr>
        <a:xfrm>
          <a:off x="6391275" y="10763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49</xdr:row>
      <xdr:rowOff>133350</xdr:rowOff>
    </xdr:from>
    <xdr:to>
      <xdr:col>12</xdr:col>
      <xdr:colOff>457199</xdr:colOff>
      <xdr:row>49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44F0FC27-E610-4F53-B434-F4925295BBF1}"/>
            </a:ext>
          </a:extLst>
        </xdr:cNvPr>
        <xdr:cNvSpPr/>
      </xdr:nvSpPr>
      <xdr:spPr>
        <a:xfrm>
          <a:off x="6400800" y="54768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54</xdr:row>
      <xdr:rowOff>133350</xdr:rowOff>
    </xdr:from>
    <xdr:to>
      <xdr:col>12</xdr:col>
      <xdr:colOff>447674</xdr:colOff>
      <xdr:row>54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24BCBEAF-68DE-457D-ACB3-995E94F79771}"/>
            </a:ext>
          </a:extLst>
        </xdr:cNvPr>
        <xdr:cNvSpPr/>
      </xdr:nvSpPr>
      <xdr:spPr>
        <a:xfrm>
          <a:off x="6391275" y="70485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6565AD17-DC3B-4554-AEA5-4EB1EA9D89FC}"/>
            </a:ext>
          </a:extLst>
        </xdr:cNvPr>
        <xdr:cNvSpPr/>
      </xdr:nvSpPr>
      <xdr:spPr>
        <a:xfrm>
          <a:off x="6391275" y="79914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085F2501-9356-4EC2-94FE-117F171D4263}"/>
            </a:ext>
          </a:extLst>
        </xdr:cNvPr>
        <xdr:cNvSpPr/>
      </xdr:nvSpPr>
      <xdr:spPr>
        <a:xfrm>
          <a:off x="6391275" y="83058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9EF1A225-70CE-4F1F-8E90-FA441164F01D}"/>
            </a:ext>
          </a:extLst>
        </xdr:cNvPr>
        <xdr:cNvSpPr/>
      </xdr:nvSpPr>
      <xdr:spPr>
        <a:xfrm>
          <a:off x="6391275" y="86201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38</xdr:row>
      <xdr:rowOff>142875</xdr:rowOff>
    </xdr:from>
    <xdr:to>
      <xdr:col>12</xdr:col>
      <xdr:colOff>476249</xdr:colOff>
      <xdr:row>38</xdr:row>
      <xdr:rowOff>342900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EAB260AC-49DE-4550-B7BF-C80E7145FBD6}"/>
            </a:ext>
          </a:extLst>
        </xdr:cNvPr>
        <xdr:cNvSpPr/>
      </xdr:nvSpPr>
      <xdr:spPr>
        <a:xfrm>
          <a:off x="6419850" y="20288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34</xdr:row>
      <xdr:rowOff>133350</xdr:rowOff>
    </xdr:from>
    <xdr:to>
      <xdr:col>13</xdr:col>
      <xdr:colOff>9524</xdr:colOff>
      <xdr:row>34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0E5D2ED4-C779-438D-A3A8-A07ADC0145C5}"/>
            </a:ext>
          </a:extLst>
        </xdr:cNvPr>
        <xdr:cNvSpPr/>
      </xdr:nvSpPr>
      <xdr:spPr>
        <a:xfrm>
          <a:off x="6429375" y="7620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43</xdr:row>
      <xdr:rowOff>142875</xdr:rowOff>
    </xdr:from>
    <xdr:to>
      <xdr:col>13</xdr:col>
      <xdr:colOff>9524</xdr:colOff>
      <xdr:row>43</xdr:row>
      <xdr:rowOff>342900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BE587C89-8A8C-404E-982D-20320477A687}"/>
            </a:ext>
          </a:extLst>
        </xdr:cNvPr>
        <xdr:cNvSpPr/>
      </xdr:nvSpPr>
      <xdr:spPr>
        <a:xfrm>
          <a:off x="6429375" y="36004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9CA962DC-779A-4D2E-8013-B08626A215AA}"/>
            </a:ext>
          </a:extLst>
        </xdr:cNvPr>
        <xdr:cNvSpPr/>
      </xdr:nvSpPr>
      <xdr:spPr>
        <a:xfrm>
          <a:off x="6391275" y="76771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142875</xdr:rowOff>
    </xdr:from>
    <xdr:to>
      <xdr:col>12</xdr:col>
      <xdr:colOff>476249</xdr:colOff>
      <xdr:row>39</xdr:row>
      <xdr:rowOff>342900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BB72C715-7AF1-4FB7-8892-66BCEA977F90}"/>
            </a:ext>
          </a:extLst>
        </xdr:cNvPr>
        <xdr:cNvSpPr/>
      </xdr:nvSpPr>
      <xdr:spPr>
        <a:xfrm>
          <a:off x="6419850" y="23431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52</xdr:row>
      <xdr:rowOff>133350</xdr:rowOff>
    </xdr:from>
    <xdr:to>
      <xdr:col>12</xdr:col>
      <xdr:colOff>447674</xdr:colOff>
      <xdr:row>52</xdr:row>
      <xdr:rowOff>333375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A60AB4DB-D1EC-49DD-B970-A830CB2D1205}"/>
            </a:ext>
          </a:extLst>
        </xdr:cNvPr>
        <xdr:cNvSpPr/>
      </xdr:nvSpPr>
      <xdr:spPr>
        <a:xfrm>
          <a:off x="6391275" y="64198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6B7A1E63-C313-4FC3-887C-36C3968C13D4}"/>
            </a:ext>
          </a:extLst>
        </xdr:cNvPr>
        <xdr:cNvSpPr/>
      </xdr:nvSpPr>
      <xdr:spPr>
        <a:xfrm>
          <a:off x="6381750" y="8491538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AE35DEE4-A8C8-47D7-8B67-45D3C4B2F092}"/>
            </a:ext>
          </a:extLst>
        </xdr:cNvPr>
        <xdr:cNvSpPr/>
      </xdr:nvSpPr>
      <xdr:spPr>
        <a:xfrm>
          <a:off x="6381750" y="8813006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5D779FA-8596-4997-AAD8-56CF2063B5FD}"/>
            </a:ext>
          </a:extLst>
        </xdr:cNvPr>
        <xdr:cNvSpPr/>
      </xdr:nvSpPr>
      <xdr:spPr>
        <a:xfrm>
          <a:off x="6429375" y="13049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9</xdr:row>
      <xdr:rowOff>142875</xdr:rowOff>
    </xdr:from>
    <xdr:to>
      <xdr:col>13</xdr:col>
      <xdr:colOff>9524</xdr:colOff>
      <xdr:row>9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7145C7F-A6DE-4DFA-997B-3E8D61B5E505}"/>
            </a:ext>
          </a:extLst>
        </xdr:cNvPr>
        <xdr:cNvSpPr/>
      </xdr:nvSpPr>
      <xdr:spPr>
        <a:xfrm>
          <a:off x="6429375" y="35147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123825</xdr:rowOff>
    </xdr:from>
    <xdr:to>
      <xdr:col>12</xdr:col>
      <xdr:colOff>476249</xdr:colOff>
      <xdr:row>8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1FEAB3C-B984-43C4-A57D-958695BE5F38}"/>
            </a:ext>
          </a:extLst>
        </xdr:cNvPr>
        <xdr:cNvSpPr/>
      </xdr:nvSpPr>
      <xdr:spPr>
        <a:xfrm>
          <a:off x="6419850" y="31813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52E2520-274D-4671-938C-E2C5FDE2FD41}"/>
            </a:ext>
          </a:extLst>
        </xdr:cNvPr>
        <xdr:cNvSpPr/>
      </xdr:nvSpPr>
      <xdr:spPr>
        <a:xfrm>
          <a:off x="6419850" y="41338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</xdr:row>
      <xdr:rowOff>133350</xdr:rowOff>
    </xdr:from>
    <xdr:to>
      <xdr:col>12</xdr:col>
      <xdr:colOff>466724</xdr:colOff>
      <xdr:row>7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70CDA8C3-FEB3-4FE0-BDDA-178E7C3A1E64}"/>
            </a:ext>
          </a:extLst>
        </xdr:cNvPr>
        <xdr:cNvSpPr/>
      </xdr:nvSpPr>
      <xdr:spPr>
        <a:xfrm>
          <a:off x="6410325" y="287655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</xdr:row>
      <xdr:rowOff>142875</xdr:rowOff>
    </xdr:from>
    <xdr:to>
      <xdr:col>12</xdr:col>
      <xdr:colOff>476249</xdr:colOff>
      <xdr:row>3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20576DC-8AA4-434A-A450-A000027E334E}"/>
            </a:ext>
          </a:extLst>
        </xdr:cNvPr>
        <xdr:cNvSpPr/>
      </xdr:nvSpPr>
      <xdr:spPr>
        <a:xfrm>
          <a:off x="6419850" y="16287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142875</xdr:rowOff>
    </xdr:from>
    <xdr:to>
      <xdr:col>12</xdr:col>
      <xdr:colOff>447674</xdr:colOff>
      <xdr:row>21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DCC9FA3-C51A-4401-966A-174D49B71856}"/>
            </a:ext>
          </a:extLst>
        </xdr:cNvPr>
        <xdr:cNvSpPr/>
      </xdr:nvSpPr>
      <xdr:spPr>
        <a:xfrm>
          <a:off x="6391275" y="76009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22</xdr:row>
      <xdr:rowOff>133350</xdr:rowOff>
    </xdr:from>
    <xdr:to>
      <xdr:col>12</xdr:col>
      <xdr:colOff>447674</xdr:colOff>
      <xdr:row>22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6CAAEF56-E97E-461A-95F5-D193843BAA41}"/>
            </a:ext>
          </a:extLst>
        </xdr:cNvPr>
        <xdr:cNvSpPr/>
      </xdr:nvSpPr>
      <xdr:spPr>
        <a:xfrm>
          <a:off x="6391275" y="7905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A79BDD9F-C043-4746-973B-9348A0FABC6B}"/>
            </a:ext>
          </a:extLst>
        </xdr:cNvPr>
        <xdr:cNvSpPr/>
      </xdr:nvSpPr>
      <xdr:spPr>
        <a:xfrm>
          <a:off x="6391275" y="91630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AD907831-0E60-4707-8621-188816EF3BAC}"/>
            </a:ext>
          </a:extLst>
        </xdr:cNvPr>
        <xdr:cNvSpPr/>
      </xdr:nvSpPr>
      <xdr:spPr>
        <a:xfrm>
          <a:off x="6400800" y="63341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14</xdr:row>
      <xdr:rowOff>133350</xdr:rowOff>
    </xdr:from>
    <xdr:to>
      <xdr:col>12</xdr:col>
      <xdr:colOff>447674</xdr:colOff>
      <xdr:row>14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EF879277-D9B7-4D9C-B9E2-DDF712CF6D65}"/>
            </a:ext>
          </a:extLst>
        </xdr:cNvPr>
        <xdr:cNvSpPr/>
      </xdr:nvSpPr>
      <xdr:spPr>
        <a:xfrm>
          <a:off x="6391275" y="47625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24</xdr:row>
      <xdr:rowOff>133350</xdr:rowOff>
    </xdr:from>
    <xdr:to>
      <xdr:col>12</xdr:col>
      <xdr:colOff>447674</xdr:colOff>
      <xdr:row>24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C9B83A8-268B-4904-A029-6A1443C9698B}"/>
            </a:ext>
          </a:extLst>
        </xdr:cNvPr>
        <xdr:cNvSpPr/>
      </xdr:nvSpPr>
      <xdr:spPr>
        <a:xfrm>
          <a:off x="6391275" y="85344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123825</xdr:rowOff>
    </xdr:from>
    <xdr:to>
      <xdr:col>12</xdr:col>
      <xdr:colOff>457199</xdr:colOff>
      <xdr:row>17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EF3D81E4-6914-419B-A033-E41F5563CD5F}"/>
            </a:ext>
          </a:extLst>
        </xdr:cNvPr>
        <xdr:cNvSpPr/>
      </xdr:nvSpPr>
      <xdr:spPr>
        <a:xfrm>
          <a:off x="6400800" y="60102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23BA2614-E41E-4043-9DE3-0967B119ED95}"/>
            </a:ext>
          </a:extLst>
        </xdr:cNvPr>
        <xdr:cNvSpPr/>
      </xdr:nvSpPr>
      <xdr:spPr>
        <a:xfrm>
          <a:off x="6400800" y="44481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B28DB19-8829-4BCC-913A-54CCE9853B4C}"/>
            </a:ext>
          </a:extLst>
        </xdr:cNvPr>
        <xdr:cNvSpPr/>
      </xdr:nvSpPr>
      <xdr:spPr>
        <a:xfrm>
          <a:off x="6391275" y="88487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73A52422-6968-40A0-994D-65A85C971E79}"/>
            </a:ext>
          </a:extLst>
        </xdr:cNvPr>
        <xdr:cNvSpPr/>
      </xdr:nvSpPr>
      <xdr:spPr>
        <a:xfrm>
          <a:off x="6419850" y="19431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1356400F-DB1D-4BE2-A2F0-A5E1315A151C}"/>
            </a:ext>
          </a:extLst>
        </xdr:cNvPr>
        <xdr:cNvSpPr/>
      </xdr:nvSpPr>
      <xdr:spPr>
        <a:xfrm>
          <a:off x="6429375" y="38290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BDF698A7-E8DC-455F-9F8B-3AAC39C9D45F}"/>
            </a:ext>
          </a:extLst>
        </xdr:cNvPr>
        <xdr:cNvSpPr/>
      </xdr:nvSpPr>
      <xdr:spPr>
        <a:xfrm>
          <a:off x="6419850" y="2257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23</xdr:row>
      <xdr:rowOff>133350</xdr:rowOff>
    </xdr:from>
    <xdr:to>
      <xdr:col>12</xdr:col>
      <xdr:colOff>447674</xdr:colOff>
      <xdr:row>23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265F46E7-D747-4DF2-89AA-5F04087F91F8}"/>
            </a:ext>
          </a:extLst>
        </xdr:cNvPr>
        <xdr:cNvSpPr/>
      </xdr:nvSpPr>
      <xdr:spPr>
        <a:xfrm>
          <a:off x="6391275" y="82200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133350</xdr:rowOff>
    </xdr:from>
    <xdr:to>
      <xdr:col>12</xdr:col>
      <xdr:colOff>457199</xdr:colOff>
      <xdr:row>19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E7EBB7B9-ACEA-4E0D-BED6-360DE5828D7A}"/>
            </a:ext>
          </a:extLst>
        </xdr:cNvPr>
        <xdr:cNvSpPr/>
      </xdr:nvSpPr>
      <xdr:spPr>
        <a:xfrm>
          <a:off x="6400800" y="69627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20</xdr:row>
      <xdr:rowOff>133350</xdr:rowOff>
    </xdr:from>
    <xdr:to>
      <xdr:col>12</xdr:col>
      <xdr:colOff>457199</xdr:colOff>
      <xdr:row>20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5C06366F-04FA-48D4-AD1F-B6F4B2FAA051}"/>
            </a:ext>
          </a:extLst>
        </xdr:cNvPr>
        <xdr:cNvSpPr/>
      </xdr:nvSpPr>
      <xdr:spPr>
        <a:xfrm>
          <a:off x="6400800" y="72771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27</xdr:row>
      <xdr:rowOff>133350</xdr:rowOff>
    </xdr:from>
    <xdr:to>
      <xdr:col>12</xdr:col>
      <xdr:colOff>466724</xdr:colOff>
      <xdr:row>27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ED7208C5-D766-4EA8-B12F-AD10EADA868B}"/>
            </a:ext>
          </a:extLst>
        </xdr:cNvPr>
        <xdr:cNvSpPr/>
      </xdr:nvSpPr>
      <xdr:spPr>
        <a:xfrm>
          <a:off x="6410325" y="94773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46</xdr:row>
      <xdr:rowOff>142875</xdr:rowOff>
    </xdr:from>
    <xdr:to>
      <xdr:col>13</xdr:col>
      <xdr:colOff>9524</xdr:colOff>
      <xdr:row>46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A069D8C5-3307-4383-A89B-76319D916448}"/>
            </a:ext>
          </a:extLst>
        </xdr:cNvPr>
        <xdr:cNvSpPr/>
      </xdr:nvSpPr>
      <xdr:spPr>
        <a:xfrm>
          <a:off x="6429375" y="146113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48</xdr:row>
      <xdr:rowOff>133350</xdr:rowOff>
    </xdr:from>
    <xdr:to>
      <xdr:col>12</xdr:col>
      <xdr:colOff>476249</xdr:colOff>
      <xdr:row>48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180E40B7-7F35-464C-AB4B-14AA6741B4A8}"/>
            </a:ext>
          </a:extLst>
        </xdr:cNvPr>
        <xdr:cNvSpPr/>
      </xdr:nvSpPr>
      <xdr:spPr>
        <a:xfrm>
          <a:off x="6419850" y="150590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60</xdr:row>
      <xdr:rowOff>133350</xdr:rowOff>
    </xdr:from>
    <xdr:to>
      <xdr:col>12</xdr:col>
      <xdr:colOff>447674</xdr:colOff>
      <xdr:row>60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D09C3D19-7F0D-4142-B5A7-543ADA2B4EF1}"/>
            </a:ext>
          </a:extLst>
        </xdr:cNvPr>
        <xdr:cNvSpPr/>
      </xdr:nvSpPr>
      <xdr:spPr>
        <a:xfrm>
          <a:off x="6391275" y="17802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52</xdr:row>
      <xdr:rowOff>133350</xdr:rowOff>
    </xdr:from>
    <xdr:to>
      <xdr:col>12</xdr:col>
      <xdr:colOff>457199</xdr:colOff>
      <xdr:row>52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EC96361B-9E81-435F-96F1-77F2D8EA37B7}"/>
            </a:ext>
          </a:extLst>
        </xdr:cNvPr>
        <xdr:cNvSpPr/>
      </xdr:nvSpPr>
      <xdr:spPr>
        <a:xfrm>
          <a:off x="6400800" y="159734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50</xdr:row>
      <xdr:rowOff>133350</xdr:rowOff>
    </xdr:from>
    <xdr:to>
      <xdr:col>12</xdr:col>
      <xdr:colOff>447674</xdr:colOff>
      <xdr:row>50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AB42AD00-9D6E-4CCE-B6FD-31083D523CB1}"/>
            </a:ext>
          </a:extLst>
        </xdr:cNvPr>
        <xdr:cNvSpPr/>
      </xdr:nvSpPr>
      <xdr:spPr>
        <a:xfrm>
          <a:off x="6391275" y="15516225"/>
          <a:ext cx="171449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8C39463C-4DDB-4E23-BF30-9848605EAA39}"/>
            </a:ext>
          </a:extLst>
        </xdr:cNvPr>
        <xdr:cNvSpPr/>
      </xdr:nvSpPr>
      <xdr:spPr>
        <a:xfrm>
          <a:off x="6391275" y="17345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51</xdr:row>
      <xdr:rowOff>123825</xdr:rowOff>
    </xdr:from>
    <xdr:to>
      <xdr:col>12</xdr:col>
      <xdr:colOff>457199</xdr:colOff>
      <xdr:row>51</xdr:row>
      <xdr:rowOff>323850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95866071-D8F6-4BB1-98A0-2D3C2D404D72}"/>
            </a:ext>
          </a:extLst>
        </xdr:cNvPr>
        <xdr:cNvSpPr/>
      </xdr:nvSpPr>
      <xdr:spPr>
        <a:xfrm>
          <a:off x="6400800" y="157353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49</xdr:row>
      <xdr:rowOff>133350</xdr:rowOff>
    </xdr:from>
    <xdr:to>
      <xdr:col>12</xdr:col>
      <xdr:colOff>457199</xdr:colOff>
      <xdr:row>49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7F38826C-EDE0-4CD1-AEEA-0D8AD16EC728}"/>
            </a:ext>
          </a:extLst>
        </xdr:cNvPr>
        <xdr:cNvSpPr/>
      </xdr:nvSpPr>
      <xdr:spPr>
        <a:xfrm>
          <a:off x="6400800" y="15287625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53</xdr:row>
      <xdr:rowOff>133350</xdr:rowOff>
    </xdr:from>
    <xdr:to>
      <xdr:col>12</xdr:col>
      <xdr:colOff>457199</xdr:colOff>
      <xdr:row>53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827122BE-1847-4263-AE6D-D5CF5A577062}"/>
            </a:ext>
          </a:extLst>
        </xdr:cNvPr>
        <xdr:cNvSpPr/>
      </xdr:nvSpPr>
      <xdr:spPr>
        <a:xfrm>
          <a:off x="6400800" y="162020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4AAB3AE8-39F9-4AA3-8885-B9B1F80F84D9}"/>
            </a:ext>
          </a:extLst>
        </xdr:cNvPr>
        <xdr:cNvSpPr/>
      </xdr:nvSpPr>
      <xdr:spPr>
        <a:xfrm>
          <a:off x="6391275" y="17573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47</xdr:row>
      <xdr:rowOff>142875</xdr:rowOff>
    </xdr:from>
    <xdr:to>
      <xdr:col>13</xdr:col>
      <xdr:colOff>9524</xdr:colOff>
      <xdr:row>47</xdr:row>
      <xdr:rowOff>342900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E7A1FED9-611C-4ACF-AF4C-7CFD50DB3BDE}"/>
            </a:ext>
          </a:extLst>
        </xdr:cNvPr>
        <xdr:cNvSpPr/>
      </xdr:nvSpPr>
      <xdr:spPr>
        <a:xfrm>
          <a:off x="6429375" y="148399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C8E4C652-74D9-426B-93A2-6E6617AA9BF6}"/>
            </a:ext>
          </a:extLst>
        </xdr:cNvPr>
        <xdr:cNvSpPr/>
      </xdr:nvSpPr>
      <xdr:spPr>
        <a:xfrm>
          <a:off x="6391275" y="17116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61</xdr:row>
      <xdr:rowOff>133350</xdr:rowOff>
    </xdr:from>
    <xdr:to>
      <xdr:col>12</xdr:col>
      <xdr:colOff>447674</xdr:colOff>
      <xdr:row>61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89270F97-CFB8-4093-BDB1-2C4B71848D74}"/>
            </a:ext>
          </a:extLst>
        </xdr:cNvPr>
        <xdr:cNvSpPr/>
      </xdr:nvSpPr>
      <xdr:spPr>
        <a:xfrm>
          <a:off x="6391275" y="18030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54</xdr:row>
      <xdr:rowOff>133350</xdr:rowOff>
    </xdr:from>
    <xdr:to>
      <xdr:col>12</xdr:col>
      <xdr:colOff>457199</xdr:colOff>
      <xdr:row>54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63CF0E6A-B12D-41C1-B188-92F4C9B3C08D}"/>
            </a:ext>
          </a:extLst>
        </xdr:cNvPr>
        <xdr:cNvSpPr/>
      </xdr:nvSpPr>
      <xdr:spPr>
        <a:xfrm>
          <a:off x="6400800" y="164306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55</xdr:row>
      <xdr:rowOff>133350</xdr:rowOff>
    </xdr:from>
    <xdr:to>
      <xdr:col>12</xdr:col>
      <xdr:colOff>457199</xdr:colOff>
      <xdr:row>55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EF1F104A-D607-4BB6-8277-10776912BCF8}"/>
            </a:ext>
          </a:extLst>
        </xdr:cNvPr>
        <xdr:cNvSpPr/>
      </xdr:nvSpPr>
      <xdr:spPr>
        <a:xfrm>
          <a:off x="6400800" y="166592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16</xdr:row>
      <xdr:rowOff>123825</xdr:rowOff>
    </xdr:from>
    <xdr:to>
      <xdr:col>12</xdr:col>
      <xdr:colOff>476249</xdr:colOff>
      <xdr:row>16</xdr:row>
      <xdr:rowOff>323850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73B3A0C0-FD4B-4E17-8A56-55354563AED9}"/>
            </a:ext>
          </a:extLst>
        </xdr:cNvPr>
        <xdr:cNvSpPr/>
      </xdr:nvSpPr>
      <xdr:spPr>
        <a:xfrm>
          <a:off x="6419850" y="56959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15</xdr:row>
      <xdr:rowOff>142875</xdr:rowOff>
    </xdr:from>
    <xdr:to>
      <xdr:col>13</xdr:col>
      <xdr:colOff>9524</xdr:colOff>
      <xdr:row>15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18F7786B-0E4F-4977-9BA1-2C45F31F7805}"/>
            </a:ext>
          </a:extLst>
        </xdr:cNvPr>
        <xdr:cNvSpPr/>
      </xdr:nvSpPr>
      <xdr:spPr>
        <a:xfrm>
          <a:off x="6429375" y="54006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869F3D8B-ACC4-48B4-A0F2-60AF6A020E9E}"/>
            </a:ext>
          </a:extLst>
        </xdr:cNvPr>
        <xdr:cNvSpPr/>
      </xdr:nvSpPr>
      <xdr:spPr>
        <a:xfrm>
          <a:off x="6391275" y="11401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1DDEBC49-41C9-4D5A-A124-55C98FF4F6E4}"/>
            </a:ext>
          </a:extLst>
        </xdr:cNvPr>
        <xdr:cNvSpPr/>
      </xdr:nvSpPr>
      <xdr:spPr>
        <a:xfrm>
          <a:off x="6391275" y="10944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1F71CDA0-E066-4202-A8AD-CD4922A9FA1F}"/>
            </a:ext>
          </a:extLst>
        </xdr:cNvPr>
        <xdr:cNvSpPr/>
      </xdr:nvSpPr>
      <xdr:spPr>
        <a:xfrm>
          <a:off x="6391275" y="11858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8E830C93-5F9C-4BE7-8DF6-8042C7AEE502}"/>
            </a:ext>
          </a:extLst>
        </xdr:cNvPr>
        <xdr:cNvSpPr/>
      </xdr:nvSpPr>
      <xdr:spPr>
        <a:xfrm>
          <a:off x="6391275" y="12087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94A2AD9B-9B72-4C27-8D63-D2BBBDCE6A5A}"/>
            </a:ext>
          </a:extLst>
        </xdr:cNvPr>
        <xdr:cNvSpPr/>
      </xdr:nvSpPr>
      <xdr:spPr>
        <a:xfrm>
          <a:off x="6391275" y="11172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45</xdr:row>
      <xdr:rowOff>133350</xdr:rowOff>
    </xdr:from>
    <xdr:to>
      <xdr:col>12</xdr:col>
      <xdr:colOff>466724</xdr:colOff>
      <xdr:row>45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AE59F14-A8D9-49D6-A99B-F87CB2080C30}"/>
            </a:ext>
          </a:extLst>
        </xdr:cNvPr>
        <xdr:cNvSpPr/>
      </xdr:nvSpPr>
      <xdr:spPr>
        <a:xfrm>
          <a:off x="6410325" y="143732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2D1629FF-2FBA-44B5-8F18-E8893FCBEBA2}"/>
            </a:ext>
          </a:extLst>
        </xdr:cNvPr>
        <xdr:cNvSpPr/>
      </xdr:nvSpPr>
      <xdr:spPr>
        <a:xfrm>
          <a:off x="6391275" y="11630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</xdr:row>
      <xdr:rowOff>142875</xdr:rowOff>
    </xdr:from>
    <xdr:to>
      <xdr:col>13</xdr:col>
      <xdr:colOff>9524</xdr:colOff>
      <xdr:row>6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2892E097-0960-49D7-80F6-8F1CBAEBD5DB}"/>
            </a:ext>
          </a:extLst>
        </xdr:cNvPr>
        <xdr:cNvSpPr/>
      </xdr:nvSpPr>
      <xdr:spPr>
        <a:xfrm>
          <a:off x="6429375" y="25717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AA4CB2BC-FAB8-44D2-9B59-E2CD6EE75AA8}"/>
            </a:ext>
          </a:extLst>
        </xdr:cNvPr>
        <xdr:cNvSpPr/>
      </xdr:nvSpPr>
      <xdr:spPr>
        <a:xfrm>
          <a:off x="6391275" y="16887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F36E85D0-1883-4096-A3AB-6C9601628A19}"/>
            </a:ext>
          </a:extLst>
        </xdr:cNvPr>
        <xdr:cNvSpPr/>
      </xdr:nvSpPr>
      <xdr:spPr>
        <a:xfrm>
          <a:off x="6391275" y="637222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29</xdr:row>
      <xdr:rowOff>133350</xdr:rowOff>
    </xdr:from>
    <xdr:to>
      <xdr:col>12</xdr:col>
      <xdr:colOff>457199</xdr:colOff>
      <xdr:row>29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B9FF361A-3E1D-44C4-9906-F94E01E44967}"/>
            </a:ext>
          </a:extLst>
        </xdr:cNvPr>
        <xdr:cNvSpPr/>
      </xdr:nvSpPr>
      <xdr:spPr>
        <a:xfrm>
          <a:off x="6400800" y="5133975"/>
          <a:ext cx="161924" cy="1143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E5D61119-0A27-4248-87F5-5AAE09B371FF}"/>
            </a:ext>
          </a:extLst>
        </xdr:cNvPr>
        <xdr:cNvSpPr/>
      </xdr:nvSpPr>
      <xdr:spPr>
        <a:xfrm>
          <a:off x="6391275" y="686752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28</xdr:row>
      <xdr:rowOff>123825</xdr:rowOff>
    </xdr:from>
    <xdr:to>
      <xdr:col>12</xdr:col>
      <xdr:colOff>457199</xdr:colOff>
      <xdr:row>28</xdr:row>
      <xdr:rowOff>323850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39321225-752B-44D9-9E48-7C5644F21124}"/>
            </a:ext>
          </a:extLst>
        </xdr:cNvPr>
        <xdr:cNvSpPr/>
      </xdr:nvSpPr>
      <xdr:spPr>
        <a:xfrm>
          <a:off x="6400800" y="4876800"/>
          <a:ext cx="16192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30</xdr:row>
      <xdr:rowOff>133350</xdr:rowOff>
    </xdr:from>
    <xdr:to>
      <xdr:col>12</xdr:col>
      <xdr:colOff>457199</xdr:colOff>
      <xdr:row>30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475CDFCD-88AE-43ED-A56F-D9359870464B}"/>
            </a:ext>
          </a:extLst>
        </xdr:cNvPr>
        <xdr:cNvSpPr/>
      </xdr:nvSpPr>
      <xdr:spPr>
        <a:xfrm>
          <a:off x="6400800" y="5381625"/>
          <a:ext cx="161924" cy="1143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CAD93171-1E9B-4345-A6D2-8FB682C71CD2}"/>
            </a:ext>
          </a:extLst>
        </xdr:cNvPr>
        <xdr:cNvSpPr/>
      </xdr:nvSpPr>
      <xdr:spPr>
        <a:xfrm>
          <a:off x="6391275" y="661987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63</xdr:row>
      <xdr:rowOff>133350</xdr:rowOff>
    </xdr:from>
    <xdr:to>
      <xdr:col>13</xdr:col>
      <xdr:colOff>9524</xdr:colOff>
      <xdr:row>63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C1210AEF-4900-4BAC-A3EF-4CF5958B55C4}"/>
            </a:ext>
          </a:extLst>
        </xdr:cNvPr>
        <xdr:cNvSpPr/>
      </xdr:nvSpPr>
      <xdr:spPr>
        <a:xfrm>
          <a:off x="6429375" y="67627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C0AA4F0D-62AB-464E-9DBC-0F2843DE78E4}"/>
            </a:ext>
          </a:extLst>
        </xdr:cNvPr>
        <xdr:cNvSpPr/>
      </xdr:nvSpPr>
      <xdr:spPr>
        <a:xfrm>
          <a:off x="6391275" y="1374457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</xdr:row>
      <xdr:rowOff>133350</xdr:rowOff>
    </xdr:from>
    <xdr:to>
      <xdr:col>12</xdr:col>
      <xdr:colOff>476249</xdr:colOff>
      <xdr:row>11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AD1B6486-6EAA-4B8D-8C22-C6B82A503FE5}"/>
            </a:ext>
          </a:extLst>
        </xdr:cNvPr>
        <xdr:cNvSpPr/>
      </xdr:nvSpPr>
      <xdr:spPr>
        <a:xfrm>
          <a:off x="6423660" y="3188970"/>
          <a:ext cx="148589" cy="11620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70</xdr:row>
      <xdr:rowOff>133350</xdr:rowOff>
    </xdr:from>
    <xdr:to>
      <xdr:col>13</xdr:col>
      <xdr:colOff>9524</xdr:colOff>
      <xdr:row>70</xdr:row>
      <xdr:rowOff>333375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4A0CC74D-C4B1-4468-893A-21AA4A3BBDE1}"/>
            </a:ext>
          </a:extLst>
        </xdr:cNvPr>
        <xdr:cNvSpPr/>
      </xdr:nvSpPr>
      <xdr:spPr>
        <a:xfrm>
          <a:off x="6433185" y="598170"/>
          <a:ext cx="14477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77</xdr:row>
      <xdr:rowOff>142875</xdr:rowOff>
    </xdr:from>
    <xdr:to>
      <xdr:col>13</xdr:col>
      <xdr:colOff>9524</xdr:colOff>
      <xdr:row>77</xdr:row>
      <xdr:rowOff>342900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6430FA7B-0108-40A8-BA84-4C21FD32B94E}"/>
            </a:ext>
          </a:extLst>
        </xdr:cNvPr>
        <xdr:cNvSpPr/>
      </xdr:nvSpPr>
      <xdr:spPr>
        <a:xfrm>
          <a:off x="6433185" y="226123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76</xdr:row>
      <xdr:rowOff>123825</xdr:rowOff>
    </xdr:from>
    <xdr:to>
      <xdr:col>12</xdr:col>
      <xdr:colOff>476249</xdr:colOff>
      <xdr:row>76</xdr:row>
      <xdr:rowOff>323850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FA580095-74D5-453A-ABC2-B7D7EF1769FB}"/>
            </a:ext>
          </a:extLst>
        </xdr:cNvPr>
        <xdr:cNvSpPr/>
      </xdr:nvSpPr>
      <xdr:spPr>
        <a:xfrm>
          <a:off x="6423660" y="2005965"/>
          <a:ext cx="14858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80</xdr:row>
      <xdr:rowOff>133350</xdr:rowOff>
    </xdr:from>
    <xdr:to>
      <xdr:col>12</xdr:col>
      <xdr:colOff>476249</xdr:colOff>
      <xdr:row>80</xdr:row>
      <xdr:rowOff>333375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48CE4A20-AE43-41BF-8397-36B720975FD5}"/>
            </a:ext>
          </a:extLst>
        </xdr:cNvPr>
        <xdr:cNvSpPr/>
      </xdr:nvSpPr>
      <xdr:spPr>
        <a:xfrm>
          <a:off x="6423660" y="2960370"/>
          <a:ext cx="14858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75</xdr:row>
      <xdr:rowOff>133350</xdr:rowOff>
    </xdr:from>
    <xdr:to>
      <xdr:col>12</xdr:col>
      <xdr:colOff>466724</xdr:colOff>
      <xdr:row>75</xdr:row>
      <xdr:rowOff>333375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2A58B70B-810E-40DB-9E63-CCD2E2BBB044}"/>
            </a:ext>
          </a:extLst>
        </xdr:cNvPr>
        <xdr:cNvSpPr/>
      </xdr:nvSpPr>
      <xdr:spPr>
        <a:xfrm>
          <a:off x="6414135" y="1779270"/>
          <a:ext cx="15620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71</xdr:row>
      <xdr:rowOff>142875</xdr:rowOff>
    </xdr:from>
    <xdr:to>
      <xdr:col>12</xdr:col>
      <xdr:colOff>476249</xdr:colOff>
      <xdr:row>71</xdr:row>
      <xdr:rowOff>342900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763BCB3D-9CB4-499A-BBCD-752B1865C648}"/>
            </a:ext>
          </a:extLst>
        </xdr:cNvPr>
        <xdr:cNvSpPr/>
      </xdr:nvSpPr>
      <xdr:spPr>
        <a:xfrm>
          <a:off x="6423660" y="843915"/>
          <a:ext cx="14858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92</xdr:row>
      <xdr:rowOff>142875</xdr:rowOff>
    </xdr:from>
    <xdr:to>
      <xdr:col>12</xdr:col>
      <xdr:colOff>447674</xdr:colOff>
      <xdr:row>92</xdr:row>
      <xdr:rowOff>342900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70DBEA05-6D75-42B0-B6F3-89FBE681AE6F}"/>
            </a:ext>
          </a:extLst>
        </xdr:cNvPr>
        <xdr:cNvSpPr/>
      </xdr:nvSpPr>
      <xdr:spPr>
        <a:xfrm>
          <a:off x="6395085" y="5568315"/>
          <a:ext cx="17144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93</xdr:row>
      <xdr:rowOff>133350</xdr:rowOff>
    </xdr:from>
    <xdr:to>
      <xdr:col>12</xdr:col>
      <xdr:colOff>447674</xdr:colOff>
      <xdr:row>93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289CD7AC-93B4-463D-86D4-8EE14EF685FA}"/>
            </a:ext>
          </a:extLst>
        </xdr:cNvPr>
        <xdr:cNvSpPr/>
      </xdr:nvSpPr>
      <xdr:spPr>
        <a:xfrm>
          <a:off x="6395085" y="579501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97</xdr:row>
      <xdr:rowOff>133350</xdr:rowOff>
    </xdr:from>
    <xdr:to>
      <xdr:col>12</xdr:col>
      <xdr:colOff>447674</xdr:colOff>
      <xdr:row>97</xdr:row>
      <xdr:rowOff>333375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20A4C762-4E97-4233-951A-C7629FECFC4A}"/>
            </a:ext>
          </a:extLst>
        </xdr:cNvPr>
        <xdr:cNvSpPr/>
      </xdr:nvSpPr>
      <xdr:spPr>
        <a:xfrm>
          <a:off x="6395085" y="673989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88</xdr:row>
      <xdr:rowOff>133350</xdr:rowOff>
    </xdr:from>
    <xdr:to>
      <xdr:col>12</xdr:col>
      <xdr:colOff>457199</xdr:colOff>
      <xdr:row>88</xdr:row>
      <xdr:rowOff>333375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57D40A66-F1DB-4305-ABB7-DA949AAC3936}"/>
            </a:ext>
          </a:extLst>
        </xdr:cNvPr>
        <xdr:cNvSpPr/>
      </xdr:nvSpPr>
      <xdr:spPr>
        <a:xfrm>
          <a:off x="6404610" y="461391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83</xdr:row>
      <xdr:rowOff>133350</xdr:rowOff>
    </xdr:from>
    <xdr:to>
      <xdr:col>12</xdr:col>
      <xdr:colOff>447674</xdr:colOff>
      <xdr:row>83</xdr:row>
      <xdr:rowOff>333375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4CAC5053-37E5-45D8-A70F-6007E8677A3E}"/>
            </a:ext>
          </a:extLst>
        </xdr:cNvPr>
        <xdr:cNvSpPr/>
      </xdr:nvSpPr>
      <xdr:spPr>
        <a:xfrm>
          <a:off x="6395085" y="3432810"/>
          <a:ext cx="17144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95</xdr:row>
      <xdr:rowOff>133350</xdr:rowOff>
    </xdr:from>
    <xdr:to>
      <xdr:col>12</xdr:col>
      <xdr:colOff>447674</xdr:colOff>
      <xdr:row>95</xdr:row>
      <xdr:rowOff>333375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E8247CFC-F001-4E6A-8B5A-80D6A6F381F1}"/>
            </a:ext>
          </a:extLst>
        </xdr:cNvPr>
        <xdr:cNvSpPr/>
      </xdr:nvSpPr>
      <xdr:spPr>
        <a:xfrm>
          <a:off x="6395085" y="626745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87</xdr:row>
      <xdr:rowOff>123825</xdr:rowOff>
    </xdr:from>
    <xdr:to>
      <xdr:col>12</xdr:col>
      <xdr:colOff>457199</xdr:colOff>
      <xdr:row>87</xdr:row>
      <xdr:rowOff>323850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B781C825-A6CD-4358-861C-339E1CF454C3}"/>
            </a:ext>
          </a:extLst>
        </xdr:cNvPr>
        <xdr:cNvSpPr/>
      </xdr:nvSpPr>
      <xdr:spPr>
        <a:xfrm>
          <a:off x="6404610" y="4368165"/>
          <a:ext cx="16382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81</xdr:row>
      <xdr:rowOff>133350</xdr:rowOff>
    </xdr:from>
    <xdr:to>
      <xdr:col>12</xdr:col>
      <xdr:colOff>457199</xdr:colOff>
      <xdr:row>81</xdr:row>
      <xdr:rowOff>333375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52EAAABA-BE62-49A4-95ED-0C6095770458}"/>
            </a:ext>
          </a:extLst>
        </xdr:cNvPr>
        <xdr:cNvSpPr/>
      </xdr:nvSpPr>
      <xdr:spPr>
        <a:xfrm>
          <a:off x="6404610" y="3196590"/>
          <a:ext cx="16382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89</xdr:row>
      <xdr:rowOff>133350</xdr:rowOff>
    </xdr:from>
    <xdr:to>
      <xdr:col>12</xdr:col>
      <xdr:colOff>457199</xdr:colOff>
      <xdr:row>89</xdr:row>
      <xdr:rowOff>333375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DCD8C654-5838-4F29-B3DC-3D3E32E29E63}"/>
            </a:ext>
          </a:extLst>
        </xdr:cNvPr>
        <xdr:cNvSpPr/>
      </xdr:nvSpPr>
      <xdr:spPr>
        <a:xfrm>
          <a:off x="6404610" y="485013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96</xdr:row>
      <xdr:rowOff>133350</xdr:rowOff>
    </xdr:from>
    <xdr:to>
      <xdr:col>12</xdr:col>
      <xdr:colOff>447674</xdr:colOff>
      <xdr:row>96</xdr:row>
      <xdr:rowOff>333375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D09BD632-6767-4EFA-9DC5-B84B0E7CA508}"/>
            </a:ext>
          </a:extLst>
        </xdr:cNvPr>
        <xdr:cNvSpPr/>
      </xdr:nvSpPr>
      <xdr:spPr>
        <a:xfrm>
          <a:off x="6395085" y="650367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72</xdr:row>
      <xdr:rowOff>142875</xdr:rowOff>
    </xdr:from>
    <xdr:to>
      <xdr:col>12</xdr:col>
      <xdr:colOff>476249</xdr:colOff>
      <xdr:row>72</xdr:row>
      <xdr:rowOff>342900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3C34B45A-8006-4F92-BC9F-E04C295EF75A}"/>
            </a:ext>
          </a:extLst>
        </xdr:cNvPr>
        <xdr:cNvSpPr/>
      </xdr:nvSpPr>
      <xdr:spPr>
        <a:xfrm>
          <a:off x="6423660" y="1080135"/>
          <a:ext cx="14858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78</xdr:row>
      <xdr:rowOff>142875</xdr:rowOff>
    </xdr:from>
    <xdr:to>
      <xdr:col>13</xdr:col>
      <xdr:colOff>9524</xdr:colOff>
      <xdr:row>78</xdr:row>
      <xdr:rowOff>342900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A8C7A74E-1FC7-44D8-90A2-A686EC930F58}"/>
            </a:ext>
          </a:extLst>
        </xdr:cNvPr>
        <xdr:cNvSpPr/>
      </xdr:nvSpPr>
      <xdr:spPr>
        <a:xfrm>
          <a:off x="6433185" y="249745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73</xdr:row>
      <xdr:rowOff>142875</xdr:rowOff>
    </xdr:from>
    <xdr:to>
      <xdr:col>12</xdr:col>
      <xdr:colOff>476249</xdr:colOff>
      <xdr:row>73</xdr:row>
      <xdr:rowOff>342900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F2101AC5-9DD1-4E91-BC2B-13CB10490126}"/>
            </a:ext>
          </a:extLst>
        </xdr:cNvPr>
        <xdr:cNvSpPr/>
      </xdr:nvSpPr>
      <xdr:spPr>
        <a:xfrm>
          <a:off x="6423660" y="1316355"/>
          <a:ext cx="14858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94</xdr:row>
      <xdr:rowOff>133350</xdr:rowOff>
    </xdr:from>
    <xdr:to>
      <xdr:col>12</xdr:col>
      <xdr:colOff>447674</xdr:colOff>
      <xdr:row>94</xdr:row>
      <xdr:rowOff>333375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F36C6EA8-C68A-4EA6-AF49-E85006C0588B}"/>
            </a:ext>
          </a:extLst>
        </xdr:cNvPr>
        <xdr:cNvSpPr/>
      </xdr:nvSpPr>
      <xdr:spPr>
        <a:xfrm>
          <a:off x="6395085" y="603123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90</xdr:row>
      <xdr:rowOff>133350</xdr:rowOff>
    </xdr:from>
    <xdr:to>
      <xdr:col>12</xdr:col>
      <xdr:colOff>457199</xdr:colOff>
      <xdr:row>90</xdr:row>
      <xdr:rowOff>333375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097B0C92-1AA9-408E-9B0E-600797893B91}"/>
            </a:ext>
          </a:extLst>
        </xdr:cNvPr>
        <xdr:cNvSpPr/>
      </xdr:nvSpPr>
      <xdr:spPr>
        <a:xfrm>
          <a:off x="6404610" y="508635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91</xdr:row>
      <xdr:rowOff>133350</xdr:rowOff>
    </xdr:from>
    <xdr:to>
      <xdr:col>12</xdr:col>
      <xdr:colOff>457199</xdr:colOff>
      <xdr:row>91</xdr:row>
      <xdr:rowOff>333375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1171AD7B-2617-4353-838C-2839E98B3D30}"/>
            </a:ext>
          </a:extLst>
        </xdr:cNvPr>
        <xdr:cNvSpPr/>
      </xdr:nvSpPr>
      <xdr:spPr>
        <a:xfrm>
          <a:off x="6404610" y="532257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98</xdr:row>
      <xdr:rowOff>133350</xdr:rowOff>
    </xdr:from>
    <xdr:to>
      <xdr:col>12</xdr:col>
      <xdr:colOff>466724</xdr:colOff>
      <xdr:row>98</xdr:row>
      <xdr:rowOff>333375</xdr:rowOff>
    </xdr:to>
    <xdr:sp macro="" textlink="">
      <xdr:nvSpPr>
        <xdr:cNvPr id="125" name="楕円 124">
          <a:extLst>
            <a:ext uri="{FF2B5EF4-FFF2-40B4-BE49-F238E27FC236}">
              <a16:creationId xmlns:a16="http://schemas.microsoft.com/office/drawing/2014/main" id="{BFE96900-D361-4296-A061-C2F7A12627F5}"/>
            </a:ext>
          </a:extLst>
        </xdr:cNvPr>
        <xdr:cNvSpPr/>
      </xdr:nvSpPr>
      <xdr:spPr>
        <a:xfrm>
          <a:off x="6414135" y="6976110"/>
          <a:ext cx="15620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86</xdr:row>
      <xdr:rowOff>123825</xdr:rowOff>
    </xdr:from>
    <xdr:to>
      <xdr:col>12</xdr:col>
      <xdr:colOff>476249</xdr:colOff>
      <xdr:row>86</xdr:row>
      <xdr:rowOff>323850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962A1500-ECED-41FD-BACF-3C0D0220DD8A}"/>
            </a:ext>
          </a:extLst>
        </xdr:cNvPr>
        <xdr:cNvSpPr/>
      </xdr:nvSpPr>
      <xdr:spPr>
        <a:xfrm>
          <a:off x="6423660" y="4131945"/>
          <a:ext cx="14858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84</xdr:row>
      <xdr:rowOff>142875</xdr:rowOff>
    </xdr:from>
    <xdr:to>
      <xdr:col>13</xdr:col>
      <xdr:colOff>9524</xdr:colOff>
      <xdr:row>84</xdr:row>
      <xdr:rowOff>342900</xdr:rowOff>
    </xdr:to>
    <xdr:sp macro="" textlink="">
      <xdr:nvSpPr>
        <xdr:cNvPr id="127" name="楕円 126">
          <a:extLst>
            <a:ext uri="{FF2B5EF4-FFF2-40B4-BE49-F238E27FC236}">
              <a16:creationId xmlns:a16="http://schemas.microsoft.com/office/drawing/2014/main" id="{BA9887C4-A0DA-479A-8416-43E7A7AACCB5}"/>
            </a:ext>
          </a:extLst>
        </xdr:cNvPr>
        <xdr:cNvSpPr/>
      </xdr:nvSpPr>
      <xdr:spPr>
        <a:xfrm>
          <a:off x="6433185" y="367855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85</xdr:row>
      <xdr:rowOff>142875</xdr:rowOff>
    </xdr:from>
    <xdr:to>
      <xdr:col>13</xdr:col>
      <xdr:colOff>9524</xdr:colOff>
      <xdr:row>85</xdr:row>
      <xdr:rowOff>342900</xdr:rowOff>
    </xdr:to>
    <xdr:sp macro="" textlink="">
      <xdr:nvSpPr>
        <xdr:cNvPr id="128" name="楕円 127">
          <a:extLst>
            <a:ext uri="{FF2B5EF4-FFF2-40B4-BE49-F238E27FC236}">
              <a16:creationId xmlns:a16="http://schemas.microsoft.com/office/drawing/2014/main" id="{2C06F848-2681-47EC-A75B-A4441B766F3A}"/>
            </a:ext>
          </a:extLst>
        </xdr:cNvPr>
        <xdr:cNvSpPr/>
      </xdr:nvSpPr>
      <xdr:spPr>
        <a:xfrm>
          <a:off x="6433185" y="391477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74</xdr:row>
      <xdr:rowOff>142875</xdr:rowOff>
    </xdr:from>
    <xdr:to>
      <xdr:col>13</xdr:col>
      <xdr:colOff>9524</xdr:colOff>
      <xdr:row>74</xdr:row>
      <xdr:rowOff>342900</xdr:rowOff>
    </xdr:to>
    <xdr:sp macro="" textlink="">
      <xdr:nvSpPr>
        <xdr:cNvPr id="129" name="楕円 128">
          <a:extLst>
            <a:ext uri="{FF2B5EF4-FFF2-40B4-BE49-F238E27FC236}">
              <a16:creationId xmlns:a16="http://schemas.microsoft.com/office/drawing/2014/main" id="{CE782F75-F3C9-425D-AD5C-C33BF9E6C761}"/>
            </a:ext>
          </a:extLst>
        </xdr:cNvPr>
        <xdr:cNvSpPr/>
      </xdr:nvSpPr>
      <xdr:spPr>
        <a:xfrm>
          <a:off x="6433185" y="155257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100</xdr:row>
      <xdr:rowOff>133350</xdr:rowOff>
    </xdr:from>
    <xdr:to>
      <xdr:col>12</xdr:col>
      <xdr:colOff>457199</xdr:colOff>
      <xdr:row>100</xdr:row>
      <xdr:rowOff>333375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C0197D8C-D9B8-492F-9F59-57C41C8ECA5B}"/>
            </a:ext>
          </a:extLst>
        </xdr:cNvPr>
        <xdr:cNvSpPr/>
      </xdr:nvSpPr>
      <xdr:spPr>
        <a:xfrm>
          <a:off x="6404610" y="744855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99</xdr:row>
      <xdr:rowOff>123825</xdr:rowOff>
    </xdr:from>
    <xdr:to>
      <xdr:col>12</xdr:col>
      <xdr:colOff>457199</xdr:colOff>
      <xdr:row>99</xdr:row>
      <xdr:rowOff>323850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5A5D4130-9FAD-4CBF-AE6A-42647E21BD19}"/>
            </a:ext>
          </a:extLst>
        </xdr:cNvPr>
        <xdr:cNvSpPr/>
      </xdr:nvSpPr>
      <xdr:spPr>
        <a:xfrm>
          <a:off x="6404610" y="7202805"/>
          <a:ext cx="16382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101</xdr:row>
      <xdr:rowOff>133350</xdr:rowOff>
    </xdr:from>
    <xdr:to>
      <xdr:col>12</xdr:col>
      <xdr:colOff>457199</xdr:colOff>
      <xdr:row>101</xdr:row>
      <xdr:rowOff>333375</xdr:rowOff>
    </xdr:to>
    <xdr:sp macro="" textlink="">
      <xdr:nvSpPr>
        <xdr:cNvPr id="135" name="楕円 134">
          <a:extLst>
            <a:ext uri="{FF2B5EF4-FFF2-40B4-BE49-F238E27FC236}">
              <a16:creationId xmlns:a16="http://schemas.microsoft.com/office/drawing/2014/main" id="{B6104AB7-7474-4DB4-B8BD-713E247DFFEF}"/>
            </a:ext>
          </a:extLst>
        </xdr:cNvPr>
        <xdr:cNvSpPr/>
      </xdr:nvSpPr>
      <xdr:spPr>
        <a:xfrm>
          <a:off x="6404610" y="768477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79</xdr:row>
      <xdr:rowOff>133350</xdr:rowOff>
    </xdr:from>
    <xdr:to>
      <xdr:col>12</xdr:col>
      <xdr:colOff>476249</xdr:colOff>
      <xdr:row>79</xdr:row>
      <xdr:rowOff>333375</xdr:rowOff>
    </xdr:to>
    <xdr:sp macro="" textlink="">
      <xdr:nvSpPr>
        <xdr:cNvPr id="139" name="楕円 138">
          <a:extLst>
            <a:ext uri="{FF2B5EF4-FFF2-40B4-BE49-F238E27FC236}">
              <a16:creationId xmlns:a16="http://schemas.microsoft.com/office/drawing/2014/main" id="{1BAE8D24-503F-438D-99E0-FD5F21E528CF}"/>
            </a:ext>
          </a:extLst>
        </xdr:cNvPr>
        <xdr:cNvSpPr/>
      </xdr:nvSpPr>
      <xdr:spPr>
        <a:xfrm>
          <a:off x="6423660" y="2724150"/>
          <a:ext cx="14858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82</xdr:row>
      <xdr:rowOff>133350</xdr:rowOff>
    </xdr:from>
    <xdr:to>
      <xdr:col>12</xdr:col>
      <xdr:colOff>447674</xdr:colOff>
      <xdr:row>82</xdr:row>
      <xdr:rowOff>333375</xdr:rowOff>
    </xdr:to>
    <xdr:sp macro="" textlink="">
      <xdr:nvSpPr>
        <xdr:cNvPr id="140" name="楕円 139">
          <a:extLst>
            <a:ext uri="{FF2B5EF4-FFF2-40B4-BE49-F238E27FC236}">
              <a16:creationId xmlns:a16="http://schemas.microsoft.com/office/drawing/2014/main" id="{63D0049D-7C3D-46E6-A2CF-9A4625719576}"/>
            </a:ext>
          </a:extLst>
        </xdr:cNvPr>
        <xdr:cNvSpPr/>
      </xdr:nvSpPr>
      <xdr:spPr>
        <a:xfrm>
          <a:off x="6395085" y="22901910"/>
          <a:ext cx="17144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109</xdr:row>
      <xdr:rowOff>133350</xdr:rowOff>
    </xdr:from>
    <xdr:to>
      <xdr:col>13</xdr:col>
      <xdr:colOff>9524</xdr:colOff>
      <xdr:row>109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C6CF7E23-6583-4056-9DDC-23992A930B56}"/>
            </a:ext>
          </a:extLst>
        </xdr:cNvPr>
        <xdr:cNvSpPr/>
      </xdr:nvSpPr>
      <xdr:spPr>
        <a:xfrm>
          <a:off x="6429375" y="111347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115</xdr:row>
      <xdr:rowOff>142875</xdr:rowOff>
    </xdr:from>
    <xdr:to>
      <xdr:col>13</xdr:col>
      <xdr:colOff>9524</xdr:colOff>
      <xdr:row>115</xdr:row>
      <xdr:rowOff>342900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15987B96-19CB-4F48-85ED-FD5675B2BD39}"/>
            </a:ext>
          </a:extLst>
        </xdr:cNvPr>
        <xdr:cNvSpPr/>
      </xdr:nvSpPr>
      <xdr:spPr>
        <a:xfrm>
          <a:off x="6429375" y="130302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114</xdr:row>
      <xdr:rowOff>123825</xdr:rowOff>
    </xdr:from>
    <xdr:to>
      <xdr:col>12</xdr:col>
      <xdr:colOff>476249</xdr:colOff>
      <xdr:row>114</xdr:row>
      <xdr:rowOff>323850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9B13011E-F705-4FB8-8411-75D092A7F608}"/>
            </a:ext>
          </a:extLst>
        </xdr:cNvPr>
        <xdr:cNvSpPr/>
      </xdr:nvSpPr>
      <xdr:spPr>
        <a:xfrm>
          <a:off x="6419850" y="1269682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117</xdr:row>
      <xdr:rowOff>133350</xdr:rowOff>
    </xdr:from>
    <xdr:to>
      <xdr:col>12</xdr:col>
      <xdr:colOff>476249</xdr:colOff>
      <xdr:row>117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5D7719CE-0C13-466A-9F37-F7D7D97E1F61}"/>
            </a:ext>
          </a:extLst>
        </xdr:cNvPr>
        <xdr:cNvSpPr/>
      </xdr:nvSpPr>
      <xdr:spPr>
        <a:xfrm>
          <a:off x="6419850" y="136493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113</xdr:row>
      <xdr:rowOff>133350</xdr:rowOff>
    </xdr:from>
    <xdr:to>
      <xdr:col>12</xdr:col>
      <xdr:colOff>466724</xdr:colOff>
      <xdr:row>113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D57CB3D1-39A7-417A-8B4C-A091BAB6ADBD}"/>
            </a:ext>
          </a:extLst>
        </xdr:cNvPr>
        <xdr:cNvSpPr/>
      </xdr:nvSpPr>
      <xdr:spPr>
        <a:xfrm>
          <a:off x="6410325" y="1239202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110</xdr:row>
      <xdr:rowOff>142875</xdr:rowOff>
    </xdr:from>
    <xdr:to>
      <xdr:col>12</xdr:col>
      <xdr:colOff>476249</xdr:colOff>
      <xdr:row>110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89EC46DD-629C-46EC-B229-2DA4F5239BE0}"/>
            </a:ext>
          </a:extLst>
        </xdr:cNvPr>
        <xdr:cNvSpPr/>
      </xdr:nvSpPr>
      <xdr:spPr>
        <a:xfrm>
          <a:off x="6419850" y="114585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123</xdr:row>
      <xdr:rowOff>142875</xdr:rowOff>
    </xdr:from>
    <xdr:to>
      <xdr:col>12</xdr:col>
      <xdr:colOff>447674</xdr:colOff>
      <xdr:row>123</xdr:row>
      <xdr:rowOff>342900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DE8760DA-4D27-4AB3-9C8E-0FEFF1E59CEB}"/>
            </a:ext>
          </a:extLst>
        </xdr:cNvPr>
        <xdr:cNvSpPr/>
      </xdr:nvSpPr>
      <xdr:spPr>
        <a:xfrm>
          <a:off x="6391275" y="15544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124</xdr:row>
      <xdr:rowOff>133350</xdr:rowOff>
    </xdr:from>
    <xdr:to>
      <xdr:col>12</xdr:col>
      <xdr:colOff>447674</xdr:colOff>
      <xdr:row>124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654476B6-5C3E-4B87-914B-015FC95455C9}"/>
            </a:ext>
          </a:extLst>
        </xdr:cNvPr>
        <xdr:cNvSpPr/>
      </xdr:nvSpPr>
      <xdr:spPr>
        <a:xfrm>
          <a:off x="6391275" y="158496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133</xdr:row>
      <xdr:rowOff>104775</xdr:rowOff>
    </xdr:from>
    <xdr:to>
      <xdr:col>12</xdr:col>
      <xdr:colOff>342899</xdr:colOff>
      <xdr:row>133</xdr:row>
      <xdr:rowOff>304800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41045CB4-6ECD-4BE4-9D2B-C760B3ECEDE3}"/>
            </a:ext>
          </a:extLst>
        </xdr:cNvPr>
        <xdr:cNvSpPr/>
      </xdr:nvSpPr>
      <xdr:spPr>
        <a:xfrm>
          <a:off x="6334125" y="186499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128</xdr:row>
      <xdr:rowOff>133350</xdr:rowOff>
    </xdr:from>
    <xdr:to>
      <xdr:col>12</xdr:col>
      <xdr:colOff>447674</xdr:colOff>
      <xdr:row>128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F68AB4CD-1F47-43EC-ADCD-AE24B7AA1326}"/>
            </a:ext>
          </a:extLst>
        </xdr:cNvPr>
        <xdr:cNvSpPr/>
      </xdr:nvSpPr>
      <xdr:spPr>
        <a:xfrm>
          <a:off x="6391275" y="171069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121</xdr:row>
      <xdr:rowOff>133350</xdr:rowOff>
    </xdr:from>
    <xdr:to>
      <xdr:col>12</xdr:col>
      <xdr:colOff>457199</xdr:colOff>
      <xdr:row>121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09FED1B2-1BD4-4AB3-A7DC-B84A2DBB278B}"/>
            </a:ext>
          </a:extLst>
        </xdr:cNvPr>
        <xdr:cNvSpPr/>
      </xdr:nvSpPr>
      <xdr:spPr>
        <a:xfrm>
          <a:off x="6400800" y="149066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119</xdr:row>
      <xdr:rowOff>133350</xdr:rowOff>
    </xdr:from>
    <xdr:to>
      <xdr:col>12</xdr:col>
      <xdr:colOff>447674</xdr:colOff>
      <xdr:row>119</xdr:row>
      <xdr:rowOff>333375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14C2FF19-C571-4FAF-AC08-2CB5799667B8}"/>
            </a:ext>
          </a:extLst>
        </xdr:cNvPr>
        <xdr:cNvSpPr/>
      </xdr:nvSpPr>
      <xdr:spPr>
        <a:xfrm>
          <a:off x="6391275" y="1427797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126</xdr:row>
      <xdr:rowOff>133350</xdr:rowOff>
    </xdr:from>
    <xdr:to>
      <xdr:col>12</xdr:col>
      <xdr:colOff>447674</xdr:colOff>
      <xdr:row>126</xdr:row>
      <xdr:rowOff>333375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21104E0E-E18F-4320-ACA5-8959E25D2C02}"/>
            </a:ext>
          </a:extLst>
        </xdr:cNvPr>
        <xdr:cNvSpPr/>
      </xdr:nvSpPr>
      <xdr:spPr>
        <a:xfrm>
          <a:off x="6391275" y="164782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120</xdr:row>
      <xdr:rowOff>123825</xdr:rowOff>
    </xdr:from>
    <xdr:to>
      <xdr:col>12</xdr:col>
      <xdr:colOff>457199</xdr:colOff>
      <xdr:row>120</xdr:row>
      <xdr:rowOff>323850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8F5036C4-0129-4707-AA5C-1558975D2122}"/>
            </a:ext>
          </a:extLst>
        </xdr:cNvPr>
        <xdr:cNvSpPr/>
      </xdr:nvSpPr>
      <xdr:spPr>
        <a:xfrm>
          <a:off x="6400800" y="145827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118</xdr:row>
      <xdr:rowOff>133350</xdr:rowOff>
    </xdr:from>
    <xdr:to>
      <xdr:col>12</xdr:col>
      <xdr:colOff>457199</xdr:colOff>
      <xdr:row>118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58548C7A-2C21-4EED-8FB0-985F3A5E0A44}"/>
            </a:ext>
          </a:extLst>
        </xdr:cNvPr>
        <xdr:cNvSpPr/>
      </xdr:nvSpPr>
      <xdr:spPr>
        <a:xfrm>
          <a:off x="6400800" y="139636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108</xdr:row>
      <xdr:rowOff>133350</xdr:rowOff>
    </xdr:from>
    <xdr:to>
      <xdr:col>12</xdr:col>
      <xdr:colOff>447674</xdr:colOff>
      <xdr:row>108</xdr:row>
      <xdr:rowOff>333375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BD972C33-D388-4465-84F7-025EC8AAFDDC}"/>
            </a:ext>
          </a:extLst>
        </xdr:cNvPr>
        <xdr:cNvSpPr/>
      </xdr:nvSpPr>
      <xdr:spPr>
        <a:xfrm>
          <a:off x="6391275" y="108204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122</xdr:row>
      <xdr:rowOff>133350</xdr:rowOff>
    </xdr:from>
    <xdr:to>
      <xdr:col>12</xdr:col>
      <xdr:colOff>457199</xdr:colOff>
      <xdr:row>122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83CDF1DB-3443-4281-83E2-A2B5896D522B}"/>
            </a:ext>
          </a:extLst>
        </xdr:cNvPr>
        <xdr:cNvSpPr/>
      </xdr:nvSpPr>
      <xdr:spPr>
        <a:xfrm>
          <a:off x="6400800" y="152209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127</xdr:row>
      <xdr:rowOff>133350</xdr:rowOff>
    </xdr:from>
    <xdr:to>
      <xdr:col>12</xdr:col>
      <xdr:colOff>447674</xdr:colOff>
      <xdr:row>127</xdr:row>
      <xdr:rowOff>333375</xdr:rowOff>
    </xdr:to>
    <xdr:sp macro="" textlink="">
      <xdr:nvSpPr>
        <xdr:cNvPr id="130" name="楕円 129">
          <a:extLst>
            <a:ext uri="{FF2B5EF4-FFF2-40B4-BE49-F238E27FC236}">
              <a16:creationId xmlns:a16="http://schemas.microsoft.com/office/drawing/2014/main" id="{19693304-35F8-41F9-9B7C-6584FF16982C}"/>
            </a:ext>
          </a:extLst>
        </xdr:cNvPr>
        <xdr:cNvSpPr/>
      </xdr:nvSpPr>
      <xdr:spPr>
        <a:xfrm>
          <a:off x="6391275" y="167925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130</xdr:row>
      <xdr:rowOff>133350</xdr:rowOff>
    </xdr:from>
    <xdr:to>
      <xdr:col>12</xdr:col>
      <xdr:colOff>447674</xdr:colOff>
      <xdr:row>130</xdr:row>
      <xdr:rowOff>333375</xdr:rowOff>
    </xdr:to>
    <xdr:sp macro="" textlink="">
      <xdr:nvSpPr>
        <xdr:cNvPr id="131" name="楕円 130">
          <a:extLst>
            <a:ext uri="{FF2B5EF4-FFF2-40B4-BE49-F238E27FC236}">
              <a16:creationId xmlns:a16="http://schemas.microsoft.com/office/drawing/2014/main" id="{DCE9FBBD-CC95-4303-83C3-16D492B5CA2A}"/>
            </a:ext>
          </a:extLst>
        </xdr:cNvPr>
        <xdr:cNvSpPr/>
      </xdr:nvSpPr>
      <xdr:spPr>
        <a:xfrm>
          <a:off x="6391275" y="177355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131</xdr:row>
      <xdr:rowOff>133350</xdr:rowOff>
    </xdr:from>
    <xdr:to>
      <xdr:col>12</xdr:col>
      <xdr:colOff>447674</xdr:colOff>
      <xdr:row>131</xdr:row>
      <xdr:rowOff>333375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46D82A52-3D3D-4666-AC43-B4FF59FB8828}"/>
            </a:ext>
          </a:extLst>
        </xdr:cNvPr>
        <xdr:cNvSpPr/>
      </xdr:nvSpPr>
      <xdr:spPr>
        <a:xfrm>
          <a:off x="6391275" y="180498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132</xdr:row>
      <xdr:rowOff>133350</xdr:rowOff>
    </xdr:from>
    <xdr:to>
      <xdr:col>12</xdr:col>
      <xdr:colOff>447674</xdr:colOff>
      <xdr:row>132</xdr:row>
      <xdr:rowOff>333375</xdr:rowOff>
    </xdr:to>
    <xdr:sp macro="" textlink="">
      <xdr:nvSpPr>
        <xdr:cNvPr id="136" name="楕円 135">
          <a:extLst>
            <a:ext uri="{FF2B5EF4-FFF2-40B4-BE49-F238E27FC236}">
              <a16:creationId xmlns:a16="http://schemas.microsoft.com/office/drawing/2014/main" id="{766C24A3-28C3-4FEB-85DA-25280FAE89E9}"/>
            </a:ext>
          </a:extLst>
        </xdr:cNvPr>
        <xdr:cNvSpPr/>
      </xdr:nvSpPr>
      <xdr:spPr>
        <a:xfrm>
          <a:off x="6391275" y="183642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111</xdr:row>
      <xdr:rowOff>142875</xdr:rowOff>
    </xdr:from>
    <xdr:to>
      <xdr:col>12</xdr:col>
      <xdr:colOff>476249</xdr:colOff>
      <xdr:row>111</xdr:row>
      <xdr:rowOff>342900</xdr:rowOff>
    </xdr:to>
    <xdr:sp macro="" textlink="">
      <xdr:nvSpPr>
        <xdr:cNvPr id="137" name="楕円 136">
          <a:extLst>
            <a:ext uri="{FF2B5EF4-FFF2-40B4-BE49-F238E27FC236}">
              <a16:creationId xmlns:a16="http://schemas.microsoft.com/office/drawing/2014/main" id="{E1116815-22B7-43F7-B6D1-3999F50494ED}"/>
            </a:ext>
          </a:extLst>
        </xdr:cNvPr>
        <xdr:cNvSpPr/>
      </xdr:nvSpPr>
      <xdr:spPr>
        <a:xfrm>
          <a:off x="6419850" y="117729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107</xdr:row>
      <xdr:rowOff>133350</xdr:rowOff>
    </xdr:from>
    <xdr:to>
      <xdr:col>13</xdr:col>
      <xdr:colOff>9524</xdr:colOff>
      <xdr:row>107</xdr:row>
      <xdr:rowOff>333375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2B1B468B-A5CD-45F9-95D5-3B77FE66762C}"/>
            </a:ext>
          </a:extLst>
        </xdr:cNvPr>
        <xdr:cNvSpPr/>
      </xdr:nvSpPr>
      <xdr:spPr>
        <a:xfrm>
          <a:off x="6429375" y="105060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116</xdr:row>
      <xdr:rowOff>142875</xdr:rowOff>
    </xdr:from>
    <xdr:to>
      <xdr:col>13</xdr:col>
      <xdr:colOff>9524</xdr:colOff>
      <xdr:row>116</xdr:row>
      <xdr:rowOff>342900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3B0EFAAB-98B6-4A26-92C5-CA57E92E633C}"/>
            </a:ext>
          </a:extLst>
        </xdr:cNvPr>
        <xdr:cNvSpPr/>
      </xdr:nvSpPr>
      <xdr:spPr>
        <a:xfrm>
          <a:off x="6429375" y="133445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129</xdr:row>
      <xdr:rowOff>133350</xdr:rowOff>
    </xdr:from>
    <xdr:to>
      <xdr:col>12</xdr:col>
      <xdr:colOff>447674</xdr:colOff>
      <xdr:row>129</xdr:row>
      <xdr:rowOff>333375</xdr:rowOff>
    </xdr:to>
    <xdr:sp macro="" textlink="">
      <xdr:nvSpPr>
        <xdr:cNvPr id="142" name="楕円 141">
          <a:extLst>
            <a:ext uri="{FF2B5EF4-FFF2-40B4-BE49-F238E27FC236}">
              <a16:creationId xmlns:a16="http://schemas.microsoft.com/office/drawing/2014/main" id="{74D95B1B-53FD-412D-8E76-CE465F270A3C}"/>
            </a:ext>
          </a:extLst>
        </xdr:cNvPr>
        <xdr:cNvSpPr/>
      </xdr:nvSpPr>
      <xdr:spPr>
        <a:xfrm>
          <a:off x="6391275" y="174212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112</xdr:row>
      <xdr:rowOff>142875</xdr:rowOff>
    </xdr:from>
    <xdr:to>
      <xdr:col>12</xdr:col>
      <xdr:colOff>476249</xdr:colOff>
      <xdr:row>112</xdr:row>
      <xdr:rowOff>342900</xdr:rowOff>
    </xdr:to>
    <xdr:sp macro="" textlink="">
      <xdr:nvSpPr>
        <xdr:cNvPr id="143" name="楕円 142">
          <a:extLst>
            <a:ext uri="{FF2B5EF4-FFF2-40B4-BE49-F238E27FC236}">
              <a16:creationId xmlns:a16="http://schemas.microsoft.com/office/drawing/2014/main" id="{C3A85F57-CF42-4614-A7D5-644FC88F33F9}"/>
            </a:ext>
          </a:extLst>
        </xdr:cNvPr>
        <xdr:cNvSpPr/>
      </xdr:nvSpPr>
      <xdr:spPr>
        <a:xfrm>
          <a:off x="6419850" y="120872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125</xdr:row>
      <xdr:rowOff>133350</xdr:rowOff>
    </xdr:from>
    <xdr:to>
      <xdr:col>12</xdr:col>
      <xdr:colOff>447674</xdr:colOff>
      <xdr:row>125</xdr:row>
      <xdr:rowOff>333375</xdr:rowOff>
    </xdr:to>
    <xdr:sp macro="" textlink="">
      <xdr:nvSpPr>
        <xdr:cNvPr id="144" name="楕円 143">
          <a:extLst>
            <a:ext uri="{FF2B5EF4-FFF2-40B4-BE49-F238E27FC236}">
              <a16:creationId xmlns:a16="http://schemas.microsoft.com/office/drawing/2014/main" id="{C840A9A9-52DB-4F1C-A661-E8E6C8373876}"/>
            </a:ext>
          </a:extLst>
        </xdr:cNvPr>
        <xdr:cNvSpPr/>
      </xdr:nvSpPr>
      <xdr:spPr>
        <a:xfrm>
          <a:off x="6391275" y="161639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C6E6366-C141-4B38-B8ED-8B8EDC3239A8}"/>
            </a:ext>
          </a:extLst>
        </xdr:cNvPr>
        <xdr:cNvSpPr/>
      </xdr:nvSpPr>
      <xdr:spPr>
        <a:xfrm>
          <a:off x="6429375" y="13906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B8ABAAB-D024-4EA0-BA53-88D81543247E}"/>
            </a:ext>
          </a:extLst>
        </xdr:cNvPr>
        <xdr:cNvSpPr/>
      </xdr:nvSpPr>
      <xdr:spPr>
        <a:xfrm>
          <a:off x="6429375" y="32861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123825</xdr:rowOff>
    </xdr:from>
    <xdr:to>
      <xdr:col>12</xdr:col>
      <xdr:colOff>476249</xdr:colOff>
      <xdr:row>9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343470C-1FBA-4402-95E3-D64B7964B517}"/>
            </a:ext>
          </a:extLst>
        </xdr:cNvPr>
        <xdr:cNvSpPr/>
      </xdr:nvSpPr>
      <xdr:spPr>
        <a:xfrm>
          <a:off x="6419850" y="29527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DB3477F-CAD1-4EEC-A5C1-4515CA3D5E4D}"/>
            </a:ext>
          </a:extLst>
        </xdr:cNvPr>
        <xdr:cNvSpPr/>
      </xdr:nvSpPr>
      <xdr:spPr>
        <a:xfrm>
          <a:off x="6419850" y="39052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</xdr:row>
      <xdr:rowOff>133350</xdr:rowOff>
    </xdr:from>
    <xdr:to>
      <xdr:col>12</xdr:col>
      <xdr:colOff>466724</xdr:colOff>
      <xdr:row>8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70F62BCE-8EAF-4C79-8664-6E466FEADD39}"/>
            </a:ext>
          </a:extLst>
        </xdr:cNvPr>
        <xdr:cNvSpPr/>
      </xdr:nvSpPr>
      <xdr:spPr>
        <a:xfrm>
          <a:off x="6410325" y="264795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F08E4E6-FE55-45EF-8B53-E21F0A4F425B}"/>
            </a:ext>
          </a:extLst>
        </xdr:cNvPr>
        <xdr:cNvSpPr/>
      </xdr:nvSpPr>
      <xdr:spPr>
        <a:xfrm>
          <a:off x="6419850" y="17145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142875</xdr:rowOff>
    </xdr:from>
    <xdr:to>
      <xdr:col>12</xdr:col>
      <xdr:colOff>447674</xdr:colOff>
      <xdr:row>20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E31B05B6-4C2F-4090-8FB2-3FC379A42BE1}"/>
            </a:ext>
          </a:extLst>
        </xdr:cNvPr>
        <xdr:cNvSpPr/>
      </xdr:nvSpPr>
      <xdr:spPr>
        <a:xfrm>
          <a:off x="6391275" y="5800725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75BEAAF-4EED-4EAB-B725-ABA580086F21}"/>
            </a:ext>
          </a:extLst>
        </xdr:cNvPr>
        <xdr:cNvSpPr/>
      </xdr:nvSpPr>
      <xdr:spPr>
        <a:xfrm>
          <a:off x="6391275" y="6105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86B03B1-7566-452C-9CD4-F5729E38B8D0}"/>
            </a:ext>
          </a:extLst>
        </xdr:cNvPr>
        <xdr:cNvSpPr/>
      </xdr:nvSpPr>
      <xdr:spPr>
        <a:xfrm>
          <a:off x="6391275" y="73628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609DB927-6FD1-42A0-ABA2-7538DBFC5C21}"/>
            </a:ext>
          </a:extLst>
        </xdr:cNvPr>
        <xdr:cNvSpPr/>
      </xdr:nvSpPr>
      <xdr:spPr>
        <a:xfrm>
          <a:off x="6400800" y="51625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14</xdr:row>
      <xdr:rowOff>133350</xdr:rowOff>
    </xdr:from>
    <xdr:to>
      <xdr:col>12</xdr:col>
      <xdr:colOff>447674</xdr:colOff>
      <xdr:row>14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BDEAAC9-70D5-41DF-9A57-75D41D44B2FE}"/>
            </a:ext>
          </a:extLst>
        </xdr:cNvPr>
        <xdr:cNvSpPr/>
      </xdr:nvSpPr>
      <xdr:spPr>
        <a:xfrm>
          <a:off x="6391275" y="45339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23</xdr:row>
      <xdr:rowOff>133350</xdr:rowOff>
    </xdr:from>
    <xdr:to>
      <xdr:col>12</xdr:col>
      <xdr:colOff>447674</xdr:colOff>
      <xdr:row>23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348B550D-D97A-4493-8F50-510171990E37}"/>
            </a:ext>
          </a:extLst>
        </xdr:cNvPr>
        <xdr:cNvSpPr/>
      </xdr:nvSpPr>
      <xdr:spPr>
        <a:xfrm>
          <a:off x="6391275" y="67341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123825</xdr:rowOff>
    </xdr:from>
    <xdr:to>
      <xdr:col>12</xdr:col>
      <xdr:colOff>457199</xdr:colOff>
      <xdr:row>15</xdr:row>
      <xdr:rowOff>323850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54A1D6AD-88D0-4EC3-9A4F-770F8B79A684}"/>
            </a:ext>
          </a:extLst>
        </xdr:cNvPr>
        <xdr:cNvSpPr/>
      </xdr:nvSpPr>
      <xdr:spPr>
        <a:xfrm>
          <a:off x="6400800" y="48387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2EDCCA92-A551-43FC-8291-3ABB5855068A}"/>
            </a:ext>
          </a:extLst>
        </xdr:cNvPr>
        <xdr:cNvSpPr/>
      </xdr:nvSpPr>
      <xdr:spPr>
        <a:xfrm>
          <a:off x="6400800" y="42195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95F58A52-D541-4BF8-99C7-6DED10EE1C5D}"/>
            </a:ext>
          </a:extLst>
        </xdr:cNvPr>
        <xdr:cNvSpPr/>
      </xdr:nvSpPr>
      <xdr:spPr>
        <a:xfrm>
          <a:off x="6391275" y="10763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133350</xdr:rowOff>
    </xdr:from>
    <xdr:to>
      <xdr:col>12</xdr:col>
      <xdr:colOff>457199</xdr:colOff>
      <xdr:row>17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424F03CC-DD85-457C-A85C-C31C5FB44455}"/>
            </a:ext>
          </a:extLst>
        </xdr:cNvPr>
        <xdr:cNvSpPr/>
      </xdr:nvSpPr>
      <xdr:spPr>
        <a:xfrm>
          <a:off x="6400800" y="54768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24</xdr:row>
      <xdr:rowOff>133350</xdr:rowOff>
    </xdr:from>
    <xdr:to>
      <xdr:col>12</xdr:col>
      <xdr:colOff>447674</xdr:colOff>
      <xdr:row>24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2B080D8-172A-4825-8F80-045A2FB07FD8}"/>
            </a:ext>
          </a:extLst>
        </xdr:cNvPr>
        <xdr:cNvSpPr/>
      </xdr:nvSpPr>
      <xdr:spPr>
        <a:xfrm>
          <a:off x="6391275" y="70485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19B21CC6-115F-44AF-BCB0-574D7888EDC6}"/>
            </a:ext>
          </a:extLst>
        </xdr:cNvPr>
        <xdr:cNvSpPr/>
      </xdr:nvSpPr>
      <xdr:spPr>
        <a:xfrm>
          <a:off x="6391275" y="79914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6955A01-88CF-4796-9F92-4D99F90CD18D}"/>
            </a:ext>
          </a:extLst>
        </xdr:cNvPr>
        <xdr:cNvSpPr/>
      </xdr:nvSpPr>
      <xdr:spPr>
        <a:xfrm>
          <a:off x="6391275" y="83058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4A972A24-00EF-43E7-B8FE-6069CD606160}"/>
            </a:ext>
          </a:extLst>
        </xdr:cNvPr>
        <xdr:cNvSpPr/>
      </xdr:nvSpPr>
      <xdr:spPr>
        <a:xfrm>
          <a:off x="6391275" y="86201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35</xdr:row>
      <xdr:rowOff>133350</xdr:rowOff>
    </xdr:from>
    <xdr:to>
      <xdr:col>12</xdr:col>
      <xdr:colOff>466724</xdr:colOff>
      <xdr:row>35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8A1EFC4-BB61-4995-8C89-10F8208ABC37}"/>
            </a:ext>
          </a:extLst>
        </xdr:cNvPr>
        <xdr:cNvSpPr/>
      </xdr:nvSpPr>
      <xdr:spPr>
        <a:xfrm>
          <a:off x="6410325" y="9248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34</xdr:row>
      <xdr:rowOff>104775</xdr:rowOff>
    </xdr:from>
    <xdr:to>
      <xdr:col>12</xdr:col>
      <xdr:colOff>342899</xdr:colOff>
      <xdr:row>34</xdr:row>
      <xdr:rowOff>304800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2A8C4BF0-2298-4366-B9C4-A64612521E54}"/>
            </a:ext>
          </a:extLst>
        </xdr:cNvPr>
        <xdr:cNvSpPr/>
      </xdr:nvSpPr>
      <xdr:spPr>
        <a:xfrm>
          <a:off x="6334125" y="89058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54CB6AAC-3150-41A0-A514-6D9FD73CAA70}"/>
            </a:ext>
          </a:extLst>
        </xdr:cNvPr>
        <xdr:cNvSpPr/>
      </xdr:nvSpPr>
      <xdr:spPr>
        <a:xfrm>
          <a:off x="6419850" y="20288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D593B882-093F-4C39-A3B8-2954C6084E87}"/>
            </a:ext>
          </a:extLst>
        </xdr:cNvPr>
        <xdr:cNvSpPr/>
      </xdr:nvSpPr>
      <xdr:spPr>
        <a:xfrm>
          <a:off x="6429375" y="7620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2A64F0E8-96BD-423C-B550-9E7B7F1F1A26}"/>
            </a:ext>
          </a:extLst>
        </xdr:cNvPr>
        <xdr:cNvSpPr/>
      </xdr:nvSpPr>
      <xdr:spPr>
        <a:xfrm>
          <a:off x="6410325" y="95631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D167B39-69EA-4B42-BA08-2F243C2758B8}"/>
            </a:ext>
          </a:extLst>
        </xdr:cNvPr>
        <xdr:cNvSpPr/>
      </xdr:nvSpPr>
      <xdr:spPr>
        <a:xfrm>
          <a:off x="6429375" y="36004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2A91EBDC-459D-42F6-9D50-AE24175A8EFD}"/>
            </a:ext>
          </a:extLst>
        </xdr:cNvPr>
        <xdr:cNvSpPr/>
      </xdr:nvSpPr>
      <xdr:spPr>
        <a:xfrm>
          <a:off x="6391275" y="76771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74C74704-7AA1-4728-954C-43A7EEF0C16B}"/>
            </a:ext>
          </a:extLst>
        </xdr:cNvPr>
        <xdr:cNvSpPr/>
      </xdr:nvSpPr>
      <xdr:spPr>
        <a:xfrm>
          <a:off x="6419850" y="23431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22</xdr:row>
      <xdr:rowOff>133350</xdr:rowOff>
    </xdr:from>
    <xdr:to>
      <xdr:col>12</xdr:col>
      <xdr:colOff>447674</xdr:colOff>
      <xdr:row>22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D8826E7B-8BAA-4728-8714-FA9DAA453CE8}"/>
            </a:ext>
          </a:extLst>
        </xdr:cNvPr>
        <xdr:cNvSpPr/>
      </xdr:nvSpPr>
      <xdr:spPr>
        <a:xfrm>
          <a:off x="6391275" y="64198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9EEC07B8-6D2A-4D86-8D11-BC3530C25A1C}"/>
            </a:ext>
          </a:extLst>
        </xdr:cNvPr>
        <xdr:cNvSpPr/>
      </xdr:nvSpPr>
      <xdr:spPr>
        <a:xfrm>
          <a:off x="6391275" y="73628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A99E5F20-876D-4E6F-92DC-504C5CC686A5}"/>
            </a:ext>
          </a:extLst>
        </xdr:cNvPr>
        <xdr:cNvSpPr/>
      </xdr:nvSpPr>
      <xdr:spPr>
        <a:xfrm>
          <a:off x="6391275" y="83058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8CAC750D-F01B-4090-9326-1839B19F838E}"/>
            </a:ext>
          </a:extLst>
        </xdr:cNvPr>
        <xdr:cNvSpPr/>
      </xdr:nvSpPr>
      <xdr:spPr>
        <a:xfrm>
          <a:off x="6391275" y="86201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916D7C4F-7399-41B7-A0A1-35C23B5AEE45}"/>
            </a:ext>
          </a:extLst>
        </xdr:cNvPr>
        <xdr:cNvSpPr/>
      </xdr:nvSpPr>
      <xdr:spPr>
        <a:xfrm>
          <a:off x="6391275" y="707707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E5EBCE60-2E62-4E26-8AF3-C87313DDF4E9}"/>
            </a:ext>
          </a:extLst>
        </xdr:cNvPr>
        <xdr:cNvSpPr/>
      </xdr:nvSpPr>
      <xdr:spPr>
        <a:xfrm>
          <a:off x="6400800" y="486727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19</xdr:row>
      <xdr:rowOff>133350</xdr:rowOff>
    </xdr:from>
    <xdr:to>
      <xdr:col>12</xdr:col>
      <xdr:colOff>457199</xdr:colOff>
      <xdr:row>19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3BAB0BAA-60E7-4A62-84FA-CB4407328425}"/>
            </a:ext>
          </a:extLst>
        </xdr:cNvPr>
        <xdr:cNvSpPr/>
      </xdr:nvSpPr>
      <xdr:spPr>
        <a:xfrm>
          <a:off x="6400800" y="514350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44</xdr:row>
      <xdr:rowOff>133350</xdr:rowOff>
    </xdr:from>
    <xdr:to>
      <xdr:col>13</xdr:col>
      <xdr:colOff>9524</xdr:colOff>
      <xdr:row>44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8ADED0DA-311B-46D1-B7C5-6CEE87E0FDB7}"/>
            </a:ext>
          </a:extLst>
        </xdr:cNvPr>
        <xdr:cNvSpPr/>
      </xdr:nvSpPr>
      <xdr:spPr>
        <a:xfrm>
          <a:off x="6429375" y="318420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50</xdr:row>
      <xdr:rowOff>142875</xdr:rowOff>
    </xdr:from>
    <xdr:to>
      <xdr:col>13</xdr:col>
      <xdr:colOff>9524</xdr:colOff>
      <xdr:row>50</xdr:row>
      <xdr:rowOff>342900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652E38BD-2167-45B5-9364-2E0385AEA90B}"/>
            </a:ext>
          </a:extLst>
        </xdr:cNvPr>
        <xdr:cNvSpPr/>
      </xdr:nvSpPr>
      <xdr:spPr>
        <a:xfrm>
          <a:off x="6429375" y="337375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49</xdr:row>
      <xdr:rowOff>123825</xdr:rowOff>
    </xdr:from>
    <xdr:to>
      <xdr:col>12</xdr:col>
      <xdr:colOff>476249</xdr:colOff>
      <xdr:row>49</xdr:row>
      <xdr:rowOff>323850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ACE290B1-AE74-4127-A311-5C11C4D8E6E3}"/>
            </a:ext>
          </a:extLst>
        </xdr:cNvPr>
        <xdr:cNvSpPr/>
      </xdr:nvSpPr>
      <xdr:spPr>
        <a:xfrm>
          <a:off x="6419850" y="3340417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52</xdr:row>
      <xdr:rowOff>133350</xdr:rowOff>
    </xdr:from>
    <xdr:to>
      <xdr:col>12</xdr:col>
      <xdr:colOff>476249</xdr:colOff>
      <xdr:row>52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BA6AD2E9-AC88-4349-9590-48BDC0801E5B}"/>
            </a:ext>
          </a:extLst>
        </xdr:cNvPr>
        <xdr:cNvSpPr/>
      </xdr:nvSpPr>
      <xdr:spPr>
        <a:xfrm>
          <a:off x="6419850" y="343566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48</xdr:row>
      <xdr:rowOff>133350</xdr:rowOff>
    </xdr:from>
    <xdr:to>
      <xdr:col>12</xdr:col>
      <xdr:colOff>466724</xdr:colOff>
      <xdr:row>48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EA902DE7-E746-41E1-B563-2118336564AA}"/>
            </a:ext>
          </a:extLst>
        </xdr:cNvPr>
        <xdr:cNvSpPr/>
      </xdr:nvSpPr>
      <xdr:spPr>
        <a:xfrm>
          <a:off x="6410325" y="330993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45</xdr:row>
      <xdr:rowOff>142875</xdr:rowOff>
    </xdr:from>
    <xdr:to>
      <xdr:col>12</xdr:col>
      <xdr:colOff>476249</xdr:colOff>
      <xdr:row>45</xdr:row>
      <xdr:rowOff>342900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4DB42012-0F5C-4879-992E-2CFEA8DD25AC}"/>
            </a:ext>
          </a:extLst>
        </xdr:cNvPr>
        <xdr:cNvSpPr/>
      </xdr:nvSpPr>
      <xdr:spPr>
        <a:xfrm>
          <a:off x="6419850" y="321659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142875</xdr:rowOff>
    </xdr:from>
    <xdr:to>
      <xdr:col>12</xdr:col>
      <xdr:colOff>447674</xdr:colOff>
      <xdr:row>58</xdr:row>
      <xdr:rowOff>342900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F888956D-D54B-4E62-85B9-CD3D007723CA}"/>
            </a:ext>
          </a:extLst>
        </xdr:cNvPr>
        <xdr:cNvSpPr/>
      </xdr:nvSpPr>
      <xdr:spPr>
        <a:xfrm>
          <a:off x="6391275" y="362521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D1B2697E-5BCD-46F5-8F1B-90C2C56E227E}"/>
            </a:ext>
          </a:extLst>
        </xdr:cNvPr>
        <xdr:cNvSpPr/>
      </xdr:nvSpPr>
      <xdr:spPr>
        <a:xfrm>
          <a:off x="6391275" y="365569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68</xdr:row>
      <xdr:rowOff>104775</xdr:rowOff>
    </xdr:from>
    <xdr:to>
      <xdr:col>12</xdr:col>
      <xdr:colOff>342899</xdr:colOff>
      <xdr:row>68</xdr:row>
      <xdr:rowOff>304800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49B18949-7A71-4F56-816D-59CD2A59C14C}"/>
            </a:ext>
          </a:extLst>
        </xdr:cNvPr>
        <xdr:cNvSpPr/>
      </xdr:nvSpPr>
      <xdr:spPr>
        <a:xfrm>
          <a:off x="6334125" y="393573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63</xdr:row>
      <xdr:rowOff>133350</xdr:rowOff>
    </xdr:from>
    <xdr:to>
      <xdr:col>12</xdr:col>
      <xdr:colOff>447674</xdr:colOff>
      <xdr:row>63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603BDFEE-266E-4D84-865E-7B676463510B}"/>
            </a:ext>
          </a:extLst>
        </xdr:cNvPr>
        <xdr:cNvSpPr/>
      </xdr:nvSpPr>
      <xdr:spPr>
        <a:xfrm>
          <a:off x="6391275" y="378142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40FC2BE9-2988-4B6C-B921-EE9340FBC0E6}"/>
            </a:ext>
          </a:extLst>
        </xdr:cNvPr>
        <xdr:cNvSpPr/>
      </xdr:nvSpPr>
      <xdr:spPr>
        <a:xfrm>
          <a:off x="6400800" y="356139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54</xdr:row>
      <xdr:rowOff>133350</xdr:rowOff>
    </xdr:from>
    <xdr:to>
      <xdr:col>12</xdr:col>
      <xdr:colOff>447674</xdr:colOff>
      <xdr:row>54</xdr:row>
      <xdr:rowOff>333375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DB0C5FDE-E427-4D0E-AFE0-31646F18571F}"/>
            </a:ext>
          </a:extLst>
        </xdr:cNvPr>
        <xdr:cNvSpPr/>
      </xdr:nvSpPr>
      <xdr:spPr>
        <a:xfrm>
          <a:off x="6391275" y="3498532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61</xdr:row>
      <xdr:rowOff>133350</xdr:rowOff>
    </xdr:from>
    <xdr:to>
      <xdr:col>12</xdr:col>
      <xdr:colOff>447674</xdr:colOff>
      <xdr:row>61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82C97D35-F4FD-4623-B562-1484E8E8638C}"/>
            </a:ext>
          </a:extLst>
        </xdr:cNvPr>
        <xdr:cNvSpPr/>
      </xdr:nvSpPr>
      <xdr:spPr>
        <a:xfrm>
          <a:off x="6391275" y="371856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55</xdr:row>
      <xdr:rowOff>123825</xdr:rowOff>
    </xdr:from>
    <xdr:to>
      <xdr:col>12</xdr:col>
      <xdr:colOff>457199</xdr:colOff>
      <xdr:row>55</xdr:row>
      <xdr:rowOff>323850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55A4F0EE-96A1-4CEE-8D05-1BEFE9B37AE2}"/>
            </a:ext>
          </a:extLst>
        </xdr:cNvPr>
        <xdr:cNvSpPr/>
      </xdr:nvSpPr>
      <xdr:spPr>
        <a:xfrm>
          <a:off x="6400800" y="3529012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53</xdr:row>
      <xdr:rowOff>133350</xdr:rowOff>
    </xdr:from>
    <xdr:to>
      <xdr:col>12</xdr:col>
      <xdr:colOff>457199</xdr:colOff>
      <xdr:row>53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A2D9A8B9-FE60-47DE-BF84-AA394B6B49FE}"/>
            </a:ext>
          </a:extLst>
        </xdr:cNvPr>
        <xdr:cNvSpPr/>
      </xdr:nvSpPr>
      <xdr:spPr>
        <a:xfrm>
          <a:off x="6400800" y="346710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9B2F0910-8D9A-4FE7-91D9-8DD22B936920}"/>
            </a:ext>
          </a:extLst>
        </xdr:cNvPr>
        <xdr:cNvSpPr/>
      </xdr:nvSpPr>
      <xdr:spPr>
        <a:xfrm>
          <a:off x="6391275" y="31527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57</xdr:row>
      <xdr:rowOff>133350</xdr:rowOff>
    </xdr:from>
    <xdr:to>
      <xdr:col>12</xdr:col>
      <xdr:colOff>457199</xdr:colOff>
      <xdr:row>57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24461A6A-CEEC-4E57-B32A-4383A549E35E}"/>
            </a:ext>
          </a:extLst>
        </xdr:cNvPr>
        <xdr:cNvSpPr/>
      </xdr:nvSpPr>
      <xdr:spPr>
        <a:xfrm>
          <a:off x="6400800" y="359283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62</xdr:row>
      <xdr:rowOff>133350</xdr:rowOff>
    </xdr:from>
    <xdr:to>
      <xdr:col>12</xdr:col>
      <xdr:colOff>447674</xdr:colOff>
      <xdr:row>62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70D11BA4-7D42-4C41-B75A-F0217F3471F8}"/>
            </a:ext>
          </a:extLst>
        </xdr:cNvPr>
        <xdr:cNvSpPr/>
      </xdr:nvSpPr>
      <xdr:spPr>
        <a:xfrm>
          <a:off x="6391275" y="374999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65</xdr:row>
      <xdr:rowOff>133350</xdr:rowOff>
    </xdr:from>
    <xdr:to>
      <xdr:col>12</xdr:col>
      <xdr:colOff>447674</xdr:colOff>
      <xdr:row>65</xdr:row>
      <xdr:rowOff>333375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462495E1-45BB-4F15-9BEC-0F6084F58016}"/>
            </a:ext>
          </a:extLst>
        </xdr:cNvPr>
        <xdr:cNvSpPr/>
      </xdr:nvSpPr>
      <xdr:spPr>
        <a:xfrm>
          <a:off x="6391275" y="384429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66</xdr:row>
      <xdr:rowOff>133350</xdr:rowOff>
    </xdr:from>
    <xdr:to>
      <xdr:col>12</xdr:col>
      <xdr:colOff>447674</xdr:colOff>
      <xdr:row>66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2E9F5554-BA1B-4385-909A-039CA48AE971}"/>
            </a:ext>
          </a:extLst>
        </xdr:cNvPr>
        <xdr:cNvSpPr/>
      </xdr:nvSpPr>
      <xdr:spPr>
        <a:xfrm>
          <a:off x="6391275" y="387572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5DB05F52-381E-4A1C-B896-1198FB3B311D}"/>
            </a:ext>
          </a:extLst>
        </xdr:cNvPr>
        <xdr:cNvSpPr/>
      </xdr:nvSpPr>
      <xdr:spPr>
        <a:xfrm>
          <a:off x="6391275" y="390715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46</xdr:row>
      <xdr:rowOff>142875</xdr:rowOff>
    </xdr:from>
    <xdr:to>
      <xdr:col>12</xdr:col>
      <xdr:colOff>476249</xdr:colOff>
      <xdr:row>46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10C76A1F-23A3-4048-BC4A-D4CD8CB66A17}"/>
            </a:ext>
          </a:extLst>
        </xdr:cNvPr>
        <xdr:cNvSpPr/>
      </xdr:nvSpPr>
      <xdr:spPr>
        <a:xfrm>
          <a:off x="6419850" y="324802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42</xdr:row>
      <xdr:rowOff>133350</xdr:rowOff>
    </xdr:from>
    <xdr:to>
      <xdr:col>13</xdr:col>
      <xdr:colOff>9524</xdr:colOff>
      <xdr:row>42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DCB0F2A2-BBAC-4A8A-B5F0-AD1E3AAD03F2}"/>
            </a:ext>
          </a:extLst>
        </xdr:cNvPr>
        <xdr:cNvSpPr/>
      </xdr:nvSpPr>
      <xdr:spPr>
        <a:xfrm>
          <a:off x="6429375" y="312134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51</xdr:row>
      <xdr:rowOff>142875</xdr:rowOff>
    </xdr:from>
    <xdr:to>
      <xdr:col>13</xdr:col>
      <xdr:colOff>9524</xdr:colOff>
      <xdr:row>51</xdr:row>
      <xdr:rowOff>342900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18BCDEC0-79CA-4308-8F2D-4E4FB2EF1344}"/>
            </a:ext>
          </a:extLst>
        </xdr:cNvPr>
        <xdr:cNvSpPr/>
      </xdr:nvSpPr>
      <xdr:spPr>
        <a:xfrm>
          <a:off x="6429375" y="340518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64</xdr:row>
      <xdr:rowOff>133350</xdr:rowOff>
    </xdr:from>
    <xdr:to>
      <xdr:col>12</xdr:col>
      <xdr:colOff>447674</xdr:colOff>
      <xdr:row>64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8E5A6085-B6F1-4946-AFA7-88328ACB18AD}"/>
            </a:ext>
          </a:extLst>
        </xdr:cNvPr>
        <xdr:cNvSpPr/>
      </xdr:nvSpPr>
      <xdr:spPr>
        <a:xfrm>
          <a:off x="6391275" y="381285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47</xdr:row>
      <xdr:rowOff>142875</xdr:rowOff>
    </xdr:from>
    <xdr:to>
      <xdr:col>12</xdr:col>
      <xdr:colOff>476249</xdr:colOff>
      <xdr:row>47</xdr:row>
      <xdr:rowOff>342900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884B47FB-7873-4D71-9B6A-23313002FC6A}"/>
            </a:ext>
          </a:extLst>
        </xdr:cNvPr>
        <xdr:cNvSpPr/>
      </xdr:nvSpPr>
      <xdr:spPr>
        <a:xfrm>
          <a:off x="6419850" y="327945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60</xdr:row>
      <xdr:rowOff>133350</xdr:rowOff>
    </xdr:from>
    <xdr:to>
      <xdr:col>12</xdr:col>
      <xdr:colOff>447674</xdr:colOff>
      <xdr:row>60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DDF511FA-9CBE-49F2-A55B-4283A3B334C0}"/>
            </a:ext>
          </a:extLst>
        </xdr:cNvPr>
        <xdr:cNvSpPr/>
      </xdr:nvSpPr>
      <xdr:spPr>
        <a:xfrm>
          <a:off x="6391275" y="368712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40DCA92-8892-40B4-BD41-FEE754CF062B}"/>
            </a:ext>
          </a:extLst>
        </xdr:cNvPr>
        <xdr:cNvSpPr/>
      </xdr:nvSpPr>
      <xdr:spPr>
        <a:xfrm>
          <a:off x="6429375" y="1162050"/>
          <a:ext cx="14287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D2B2BDE-B469-4F8A-AF12-CA5CFB01B3E6}"/>
            </a:ext>
          </a:extLst>
        </xdr:cNvPr>
        <xdr:cNvSpPr/>
      </xdr:nvSpPr>
      <xdr:spPr>
        <a:xfrm>
          <a:off x="6429375" y="271462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35C6E74-023E-4AC2-B433-DF83CB957609}"/>
            </a:ext>
          </a:extLst>
        </xdr:cNvPr>
        <xdr:cNvSpPr/>
      </xdr:nvSpPr>
      <xdr:spPr>
        <a:xfrm>
          <a:off x="6419850" y="24384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3C5517D-756B-4FE2-B71A-2AB326355EB2}"/>
            </a:ext>
          </a:extLst>
        </xdr:cNvPr>
        <xdr:cNvSpPr/>
      </xdr:nvSpPr>
      <xdr:spPr>
        <a:xfrm>
          <a:off x="6419850" y="3219450"/>
          <a:ext cx="14287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BCB5D7F-D731-4381-BDCF-5A19AF181A5A}"/>
            </a:ext>
          </a:extLst>
        </xdr:cNvPr>
        <xdr:cNvSpPr/>
      </xdr:nvSpPr>
      <xdr:spPr>
        <a:xfrm>
          <a:off x="6410325" y="2190750"/>
          <a:ext cx="15239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E72C26A-17AC-4F9D-95F0-FD97227B7A07}"/>
            </a:ext>
          </a:extLst>
        </xdr:cNvPr>
        <xdr:cNvSpPr/>
      </xdr:nvSpPr>
      <xdr:spPr>
        <a:xfrm>
          <a:off x="6419850" y="142875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142875</xdr:rowOff>
    </xdr:from>
    <xdr:to>
      <xdr:col>12</xdr:col>
      <xdr:colOff>447674</xdr:colOff>
      <xdr:row>25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13DD449-C75B-4F41-91C7-DB2C25F93041}"/>
            </a:ext>
          </a:extLst>
        </xdr:cNvPr>
        <xdr:cNvSpPr/>
      </xdr:nvSpPr>
      <xdr:spPr>
        <a:xfrm>
          <a:off x="6391275" y="528637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EBA429E1-68C1-487E-B7C1-A3EB12A91946}"/>
            </a:ext>
          </a:extLst>
        </xdr:cNvPr>
        <xdr:cNvSpPr/>
      </xdr:nvSpPr>
      <xdr:spPr>
        <a:xfrm>
          <a:off x="6391275" y="553402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089ADB6-158F-45FB-9B99-89C3845EF034}"/>
            </a:ext>
          </a:extLst>
        </xdr:cNvPr>
        <xdr:cNvSpPr/>
      </xdr:nvSpPr>
      <xdr:spPr>
        <a:xfrm>
          <a:off x="6391275" y="656272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20</xdr:row>
      <xdr:rowOff>133350</xdr:rowOff>
    </xdr:from>
    <xdr:to>
      <xdr:col>12</xdr:col>
      <xdr:colOff>457199</xdr:colOff>
      <xdr:row>20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50C9B3D-D7EC-4E43-9B66-090EBB9F9420}"/>
            </a:ext>
          </a:extLst>
        </xdr:cNvPr>
        <xdr:cNvSpPr/>
      </xdr:nvSpPr>
      <xdr:spPr>
        <a:xfrm>
          <a:off x="6400800" y="4248150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AC96E81-80F8-4F2F-9A84-2ACEF27FE76D}"/>
            </a:ext>
          </a:extLst>
        </xdr:cNvPr>
        <xdr:cNvSpPr/>
      </xdr:nvSpPr>
      <xdr:spPr>
        <a:xfrm>
          <a:off x="6391275" y="3733800"/>
          <a:ext cx="171449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1BB9432E-2F20-4FEC-A05F-681C69EF3D77}"/>
            </a:ext>
          </a:extLst>
        </xdr:cNvPr>
        <xdr:cNvSpPr/>
      </xdr:nvSpPr>
      <xdr:spPr>
        <a:xfrm>
          <a:off x="6391275" y="604837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123825</xdr:rowOff>
    </xdr:from>
    <xdr:to>
      <xdr:col>12</xdr:col>
      <xdr:colOff>457199</xdr:colOff>
      <xdr:row>19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4FCFB7D-FDE2-40CB-B963-1B19E339D980}"/>
            </a:ext>
          </a:extLst>
        </xdr:cNvPr>
        <xdr:cNvSpPr/>
      </xdr:nvSpPr>
      <xdr:spPr>
        <a:xfrm>
          <a:off x="6400800" y="3981450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14</xdr:row>
      <xdr:rowOff>133350</xdr:rowOff>
    </xdr:from>
    <xdr:to>
      <xdr:col>12</xdr:col>
      <xdr:colOff>457199</xdr:colOff>
      <xdr:row>14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FD9D9D81-9FDC-4020-8FE3-27A88E48B06F}"/>
            </a:ext>
          </a:extLst>
        </xdr:cNvPr>
        <xdr:cNvSpPr/>
      </xdr:nvSpPr>
      <xdr:spPr>
        <a:xfrm>
          <a:off x="6400800" y="3476625"/>
          <a:ext cx="16192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9F58A2F-F550-4F38-A800-370B7262BEBD}"/>
            </a:ext>
          </a:extLst>
        </xdr:cNvPr>
        <xdr:cNvSpPr/>
      </xdr:nvSpPr>
      <xdr:spPr>
        <a:xfrm>
          <a:off x="6391275" y="90487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42E31C4-6001-45F4-99D5-F273A64BAB04}"/>
            </a:ext>
          </a:extLst>
        </xdr:cNvPr>
        <xdr:cNvSpPr/>
      </xdr:nvSpPr>
      <xdr:spPr>
        <a:xfrm>
          <a:off x="6400800" y="4505325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C07B38D-37B4-454C-A408-F25EF5E4ACBF}"/>
            </a:ext>
          </a:extLst>
        </xdr:cNvPr>
        <xdr:cNvSpPr/>
      </xdr:nvSpPr>
      <xdr:spPr>
        <a:xfrm>
          <a:off x="6391275" y="630555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C5A4750-F54C-4963-8110-CF6341D00CFA}"/>
            </a:ext>
          </a:extLst>
        </xdr:cNvPr>
        <xdr:cNvSpPr/>
      </xdr:nvSpPr>
      <xdr:spPr>
        <a:xfrm>
          <a:off x="6419850" y="168592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147C91DC-1473-4513-A371-DE50321AAB39}"/>
            </a:ext>
          </a:extLst>
        </xdr:cNvPr>
        <xdr:cNvSpPr/>
      </xdr:nvSpPr>
      <xdr:spPr>
        <a:xfrm>
          <a:off x="6429375" y="647700"/>
          <a:ext cx="14287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546612CA-CA2B-4033-B871-CF2F84E5AD62}"/>
            </a:ext>
          </a:extLst>
        </xdr:cNvPr>
        <xdr:cNvSpPr/>
      </xdr:nvSpPr>
      <xdr:spPr>
        <a:xfrm>
          <a:off x="6429375" y="29718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B9C91FE4-9495-428D-A394-7945AC5FC60E}"/>
            </a:ext>
          </a:extLst>
        </xdr:cNvPr>
        <xdr:cNvSpPr/>
      </xdr:nvSpPr>
      <xdr:spPr>
        <a:xfrm>
          <a:off x="6419850" y="19431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D10B9173-F050-4AFB-8CAB-B1679BBD8824}"/>
            </a:ext>
          </a:extLst>
        </xdr:cNvPr>
        <xdr:cNvSpPr/>
      </xdr:nvSpPr>
      <xdr:spPr>
        <a:xfrm>
          <a:off x="6391275" y="579120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D85223CA-9DF4-4BD6-9282-3C4D11CB4D23}"/>
            </a:ext>
          </a:extLst>
        </xdr:cNvPr>
        <xdr:cNvSpPr/>
      </xdr:nvSpPr>
      <xdr:spPr>
        <a:xfrm>
          <a:off x="6400800" y="4762500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03DE2867-3A05-4215-B8B3-4C569F2ECFBB}"/>
            </a:ext>
          </a:extLst>
        </xdr:cNvPr>
        <xdr:cNvSpPr/>
      </xdr:nvSpPr>
      <xdr:spPr>
        <a:xfrm>
          <a:off x="6400800" y="5019675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31</xdr:row>
      <xdr:rowOff>133350</xdr:rowOff>
    </xdr:from>
    <xdr:to>
      <xdr:col>12</xdr:col>
      <xdr:colOff>466724</xdr:colOff>
      <xdr:row>31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70DB7B75-8216-453D-B931-FB654079933B}"/>
            </a:ext>
          </a:extLst>
        </xdr:cNvPr>
        <xdr:cNvSpPr/>
      </xdr:nvSpPr>
      <xdr:spPr>
        <a:xfrm>
          <a:off x="6410325" y="10163175"/>
          <a:ext cx="15239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50</xdr:row>
      <xdr:rowOff>133350</xdr:rowOff>
    </xdr:from>
    <xdr:to>
      <xdr:col>12</xdr:col>
      <xdr:colOff>447674</xdr:colOff>
      <xdr:row>50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B41DA651-006E-4E59-AEF9-404F2683E9B0}"/>
            </a:ext>
          </a:extLst>
        </xdr:cNvPr>
        <xdr:cNvSpPr/>
      </xdr:nvSpPr>
      <xdr:spPr>
        <a:xfrm>
          <a:off x="6391275" y="656272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48</xdr:row>
      <xdr:rowOff>133350</xdr:rowOff>
    </xdr:from>
    <xdr:to>
      <xdr:col>12</xdr:col>
      <xdr:colOff>447674</xdr:colOff>
      <xdr:row>48</xdr:row>
      <xdr:rowOff>333375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438DB141-6A46-4D01-A349-97664C56740A}"/>
            </a:ext>
          </a:extLst>
        </xdr:cNvPr>
        <xdr:cNvSpPr/>
      </xdr:nvSpPr>
      <xdr:spPr>
        <a:xfrm>
          <a:off x="6391275" y="604837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D3596FD5-D776-4633-AA68-B73B8ECD900A}"/>
            </a:ext>
          </a:extLst>
        </xdr:cNvPr>
        <xdr:cNvSpPr/>
      </xdr:nvSpPr>
      <xdr:spPr>
        <a:xfrm>
          <a:off x="6391275" y="630555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47</xdr:row>
      <xdr:rowOff>133350</xdr:rowOff>
    </xdr:from>
    <xdr:to>
      <xdr:col>12</xdr:col>
      <xdr:colOff>447674</xdr:colOff>
      <xdr:row>47</xdr:row>
      <xdr:rowOff>333375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E2EAEE40-8804-4F2F-B59D-CF0A4669161A}"/>
            </a:ext>
          </a:extLst>
        </xdr:cNvPr>
        <xdr:cNvSpPr/>
      </xdr:nvSpPr>
      <xdr:spPr>
        <a:xfrm>
          <a:off x="6391275" y="579120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B89E6161-2EB3-4A54-B600-CF4AE8E464B1}"/>
            </a:ext>
          </a:extLst>
        </xdr:cNvPr>
        <xdr:cNvSpPr/>
      </xdr:nvSpPr>
      <xdr:spPr>
        <a:xfrm>
          <a:off x="6391275" y="681990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18</xdr:row>
      <xdr:rowOff>123825</xdr:rowOff>
    </xdr:from>
    <xdr:to>
      <xdr:col>12</xdr:col>
      <xdr:colOff>476249</xdr:colOff>
      <xdr:row>18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74187FCC-2D09-4156-ABEC-1A865E28644F}"/>
            </a:ext>
          </a:extLst>
        </xdr:cNvPr>
        <xdr:cNvSpPr/>
      </xdr:nvSpPr>
      <xdr:spPr>
        <a:xfrm>
          <a:off x="6419850" y="24384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16</xdr:row>
      <xdr:rowOff>142875</xdr:rowOff>
    </xdr:from>
    <xdr:to>
      <xdr:col>13</xdr:col>
      <xdr:colOff>9524</xdr:colOff>
      <xdr:row>16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0EF10A2B-B105-4F97-BDB2-687635D377A2}"/>
            </a:ext>
          </a:extLst>
        </xdr:cNvPr>
        <xdr:cNvSpPr/>
      </xdr:nvSpPr>
      <xdr:spPr>
        <a:xfrm>
          <a:off x="6429375" y="271462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17</xdr:row>
      <xdr:rowOff>142875</xdr:rowOff>
    </xdr:from>
    <xdr:to>
      <xdr:col>13</xdr:col>
      <xdr:colOff>9524</xdr:colOff>
      <xdr:row>17</xdr:row>
      <xdr:rowOff>342900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8281FC79-E104-463F-8532-E1D784926CDD}"/>
            </a:ext>
          </a:extLst>
        </xdr:cNvPr>
        <xdr:cNvSpPr/>
      </xdr:nvSpPr>
      <xdr:spPr>
        <a:xfrm>
          <a:off x="6429375" y="40005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B41D4287-3564-4F55-9E4D-F0955401D95F}"/>
            </a:ext>
          </a:extLst>
        </xdr:cNvPr>
        <xdr:cNvSpPr/>
      </xdr:nvSpPr>
      <xdr:spPr>
        <a:xfrm>
          <a:off x="6391275" y="214884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83FB4A89-41BF-4104-A2F4-DEF872F91601}"/>
            </a:ext>
          </a:extLst>
        </xdr:cNvPr>
        <xdr:cNvSpPr/>
      </xdr:nvSpPr>
      <xdr:spPr>
        <a:xfrm>
          <a:off x="6391275" y="208026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B53A70F1-BF97-4F02-B144-74A193A29343}"/>
            </a:ext>
          </a:extLst>
        </xdr:cNvPr>
        <xdr:cNvSpPr/>
      </xdr:nvSpPr>
      <xdr:spPr>
        <a:xfrm>
          <a:off x="6391275" y="221742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37</xdr:row>
      <xdr:rowOff>133350</xdr:rowOff>
    </xdr:from>
    <xdr:to>
      <xdr:col>12</xdr:col>
      <xdr:colOff>447674</xdr:colOff>
      <xdr:row>37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A36BF06C-7A6E-46BE-A6BF-FCC2050BAD62}"/>
            </a:ext>
          </a:extLst>
        </xdr:cNvPr>
        <xdr:cNvSpPr/>
      </xdr:nvSpPr>
      <xdr:spPr>
        <a:xfrm>
          <a:off x="6391275" y="225171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5E5B45FE-02E7-4E22-88AC-2A4D5252E7BB}"/>
            </a:ext>
          </a:extLst>
        </xdr:cNvPr>
        <xdr:cNvSpPr/>
      </xdr:nvSpPr>
      <xdr:spPr>
        <a:xfrm>
          <a:off x="6391275" y="211455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6C8FA048-0561-42DE-B15D-A8459B554B47}"/>
            </a:ext>
          </a:extLst>
        </xdr:cNvPr>
        <xdr:cNvSpPr/>
      </xdr:nvSpPr>
      <xdr:spPr>
        <a:xfrm>
          <a:off x="6391275" y="218313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C99AAB34-7876-4551-8E5F-92A6BBF76315}"/>
            </a:ext>
          </a:extLst>
        </xdr:cNvPr>
        <xdr:cNvSpPr/>
      </xdr:nvSpPr>
      <xdr:spPr>
        <a:xfrm>
          <a:off x="6391275" y="245745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88E5C165-6E22-49A5-B9EC-945F572E596F}"/>
            </a:ext>
          </a:extLst>
        </xdr:cNvPr>
        <xdr:cNvSpPr/>
      </xdr:nvSpPr>
      <xdr:spPr>
        <a:xfrm>
          <a:off x="6391275" y="259461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0F3BCB59-7512-479E-8900-9B7928B985F7}"/>
            </a:ext>
          </a:extLst>
        </xdr:cNvPr>
        <xdr:cNvSpPr/>
      </xdr:nvSpPr>
      <xdr:spPr>
        <a:xfrm>
          <a:off x="6391275" y="262890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2BD4A20D-6B60-4BCD-85DA-7264D095F15B}"/>
            </a:ext>
          </a:extLst>
        </xdr:cNvPr>
        <xdr:cNvSpPr/>
      </xdr:nvSpPr>
      <xdr:spPr>
        <a:xfrm>
          <a:off x="6391275" y="238887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9412905F-E3B6-408E-B049-3DF6732EC713}"/>
            </a:ext>
          </a:extLst>
        </xdr:cNvPr>
        <xdr:cNvSpPr/>
      </xdr:nvSpPr>
      <xdr:spPr>
        <a:xfrm>
          <a:off x="6391275" y="252603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778AAC99-607D-438D-9D60-2271687C1DA7}"/>
            </a:ext>
          </a:extLst>
        </xdr:cNvPr>
        <xdr:cNvSpPr/>
      </xdr:nvSpPr>
      <xdr:spPr>
        <a:xfrm>
          <a:off x="6391275" y="256032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4A17E81E-0579-48AD-8A44-3BD4A9F5E3EE}"/>
            </a:ext>
          </a:extLst>
        </xdr:cNvPr>
        <xdr:cNvSpPr/>
      </xdr:nvSpPr>
      <xdr:spPr>
        <a:xfrm>
          <a:off x="6391275" y="242316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46</xdr:row>
      <xdr:rowOff>133350</xdr:rowOff>
    </xdr:from>
    <xdr:to>
      <xdr:col>12</xdr:col>
      <xdr:colOff>466724</xdr:colOff>
      <xdr:row>46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C3DA8C9D-78EF-45C3-9EE2-1BDBCD7AB6D2}"/>
            </a:ext>
          </a:extLst>
        </xdr:cNvPr>
        <xdr:cNvSpPr/>
      </xdr:nvSpPr>
      <xdr:spPr>
        <a:xfrm>
          <a:off x="6410325" y="2663190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0978BF59-DC75-4E3E-B048-2160194AFECB}"/>
            </a:ext>
          </a:extLst>
        </xdr:cNvPr>
        <xdr:cNvSpPr/>
      </xdr:nvSpPr>
      <xdr:spPr>
        <a:xfrm>
          <a:off x="6391275" y="249174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9F466384-5319-42B0-A5C7-A2441D5CD2BB}"/>
            </a:ext>
          </a:extLst>
        </xdr:cNvPr>
        <xdr:cNvSpPr/>
      </xdr:nvSpPr>
      <xdr:spPr>
        <a:xfrm>
          <a:off x="6429375" y="322897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EA5DC07D-48BE-4661-BA40-FB449B5AB306}"/>
            </a:ext>
          </a:extLst>
        </xdr:cNvPr>
        <xdr:cNvSpPr/>
      </xdr:nvSpPr>
      <xdr:spPr>
        <a:xfrm>
          <a:off x="6400800" y="561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59</xdr:row>
      <xdr:rowOff>133350</xdr:rowOff>
    </xdr:from>
    <xdr:to>
      <xdr:col>13</xdr:col>
      <xdr:colOff>9524</xdr:colOff>
      <xdr:row>59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605C783A-95DA-428E-BB3B-552541C0786C}"/>
            </a:ext>
          </a:extLst>
        </xdr:cNvPr>
        <xdr:cNvSpPr/>
      </xdr:nvSpPr>
      <xdr:spPr>
        <a:xfrm>
          <a:off x="6429375" y="114204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65</xdr:row>
      <xdr:rowOff>142875</xdr:rowOff>
    </xdr:from>
    <xdr:to>
      <xdr:col>13</xdr:col>
      <xdr:colOff>9524</xdr:colOff>
      <xdr:row>65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1B879D80-0EB2-47DD-BD8C-90F40CD63E1D}"/>
            </a:ext>
          </a:extLst>
        </xdr:cNvPr>
        <xdr:cNvSpPr/>
      </xdr:nvSpPr>
      <xdr:spPr>
        <a:xfrm>
          <a:off x="6429375" y="13315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64</xdr:row>
      <xdr:rowOff>123825</xdr:rowOff>
    </xdr:from>
    <xdr:to>
      <xdr:col>12</xdr:col>
      <xdr:colOff>476249</xdr:colOff>
      <xdr:row>64</xdr:row>
      <xdr:rowOff>323850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8BABC036-314B-47BC-BDEF-3AE4C9D23E00}"/>
            </a:ext>
          </a:extLst>
        </xdr:cNvPr>
        <xdr:cNvSpPr/>
      </xdr:nvSpPr>
      <xdr:spPr>
        <a:xfrm>
          <a:off x="6419850" y="1298257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67</xdr:row>
      <xdr:rowOff>133350</xdr:rowOff>
    </xdr:from>
    <xdr:to>
      <xdr:col>12</xdr:col>
      <xdr:colOff>476249</xdr:colOff>
      <xdr:row>67</xdr:row>
      <xdr:rowOff>333375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A2C9F3E5-F097-4EC0-ADED-F2D992429691}"/>
            </a:ext>
          </a:extLst>
        </xdr:cNvPr>
        <xdr:cNvSpPr/>
      </xdr:nvSpPr>
      <xdr:spPr>
        <a:xfrm>
          <a:off x="6419850" y="139350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63</xdr:row>
      <xdr:rowOff>133350</xdr:rowOff>
    </xdr:from>
    <xdr:to>
      <xdr:col>12</xdr:col>
      <xdr:colOff>466724</xdr:colOff>
      <xdr:row>63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1B9D77C3-7F13-4FC4-A153-62EAEA1B6114}"/>
            </a:ext>
          </a:extLst>
        </xdr:cNvPr>
        <xdr:cNvSpPr/>
      </xdr:nvSpPr>
      <xdr:spPr>
        <a:xfrm>
          <a:off x="6410325" y="12677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6300B2D7-EBDC-485B-8B73-C97C9E032B92}"/>
            </a:ext>
          </a:extLst>
        </xdr:cNvPr>
        <xdr:cNvSpPr/>
      </xdr:nvSpPr>
      <xdr:spPr>
        <a:xfrm>
          <a:off x="6419850" y="117443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142875</xdr:rowOff>
    </xdr:from>
    <xdr:to>
      <xdr:col>12</xdr:col>
      <xdr:colOff>447674</xdr:colOff>
      <xdr:row>73</xdr:row>
      <xdr:rowOff>342900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F8BEC634-1BED-473B-BA7C-3409E9C071DB}"/>
            </a:ext>
          </a:extLst>
        </xdr:cNvPr>
        <xdr:cNvSpPr/>
      </xdr:nvSpPr>
      <xdr:spPr>
        <a:xfrm>
          <a:off x="6391275" y="158305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1573A944-74BE-470D-A37A-D7349DE0B193}"/>
            </a:ext>
          </a:extLst>
        </xdr:cNvPr>
        <xdr:cNvSpPr/>
      </xdr:nvSpPr>
      <xdr:spPr>
        <a:xfrm>
          <a:off x="6391275" y="161353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83</xdr:row>
      <xdr:rowOff>104775</xdr:rowOff>
    </xdr:from>
    <xdr:to>
      <xdr:col>12</xdr:col>
      <xdr:colOff>342899</xdr:colOff>
      <xdr:row>83</xdr:row>
      <xdr:rowOff>304800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6581D4BC-6601-4BF4-A896-A6F265600CC8}"/>
            </a:ext>
          </a:extLst>
        </xdr:cNvPr>
        <xdr:cNvSpPr/>
      </xdr:nvSpPr>
      <xdr:spPr>
        <a:xfrm>
          <a:off x="6334125" y="189357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0A0FE39B-A9AF-4220-80C4-B37F12A1782E}"/>
            </a:ext>
          </a:extLst>
        </xdr:cNvPr>
        <xdr:cNvSpPr/>
      </xdr:nvSpPr>
      <xdr:spPr>
        <a:xfrm>
          <a:off x="6391275" y="173926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71</xdr:row>
      <xdr:rowOff>133350</xdr:rowOff>
    </xdr:from>
    <xdr:to>
      <xdr:col>12</xdr:col>
      <xdr:colOff>457199</xdr:colOff>
      <xdr:row>71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C42C402C-6A7B-4D69-A137-6C2A200E12BB}"/>
            </a:ext>
          </a:extLst>
        </xdr:cNvPr>
        <xdr:cNvSpPr/>
      </xdr:nvSpPr>
      <xdr:spPr>
        <a:xfrm>
          <a:off x="6400800" y="151923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69</xdr:row>
      <xdr:rowOff>133350</xdr:rowOff>
    </xdr:from>
    <xdr:to>
      <xdr:col>12</xdr:col>
      <xdr:colOff>447674</xdr:colOff>
      <xdr:row>69</xdr:row>
      <xdr:rowOff>333375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3792ECD3-1399-40CF-8392-1CE051E0D8C4}"/>
            </a:ext>
          </a:extLst>
        </xdr:cNvPr>
        <xdr:cNvSpPr/>
      </xdr:nvSpPr>
      <xdr:spPr>
        <a:xfrm>
          <a:off x="6391275" y="1456372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B809ABF0-6D93-43C9-9489-B943BECC9776}"/>
            </a:ext>
          </a:extLst>
        </xdr:cNvPr>
        <xdr:cNvSpPr/>
      </xdr:nvSpPr>
      <xdr:spPr>
        <a:xfrm>
          <a:off x="6391275" y="167640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123825</xdr:rowOff>
    </xdr:from>
    <xdr:to>
      <xdr:col>12</xdr:col>
      <xdr:colOff>457199</xdr:colOff>
      <xdr:row>70</xdr:row>
      <xdr:rowOff>323850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5ADFD998-6573-406F-8328-F122EB06B5BA}"/>
            </a:ext>
          </a:extLst>
        </xdr:cNvPr>
        <xdr:cNvSpPr/>
      </xdr:nvSpPr>
      <xdr:spPr>
        <a:xfrm>
          <a:off x="6400800" y="1486852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68</xdr:row>
      <xdr:rowOff>133350</xdr:rowOff>
    </xdr:from>
    <xdr:to>
      <xdr:col>12</xdr:col>
      <xdr:colOff>457199</xdr:colOff>
      <xdr:row>68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0552958B-AB3A-49CB-BD1E-C9398325ED2E}"/>
            </a:ext>
          </a:extLst>
        </xdr:cNvPr>
        <xdr:cNvSpPr/>
      </xdr:nvSpPr>
      <xdr:spPr>
        <a:xfrm>
          <a:off x="6400800" y="14249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BD56027E-3986-48AB-A307-8D4BD354384D}"/>
            </a:ext>
          </a:extLst>
        </xdr:cNvPr>
        <xdr:cNvSpPr/>
      </xdr:nvSpPr>
      <xdr:spPr>
        <a:xfrm>
          <a:off x="6391275" y="111061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72</xdr:row>
      <xdr:rowOff>133350</xdr:rowOff>
    </xdr:from>
    <xdr:to>
      <xdr:col>12</xdr:col>
      <xdr:colOff>457199</xdr:colOff>
      <xdr:row>72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89AA5E3B-5826-4849-8C74-1DC4D15A866D}"/>
            </a:ext>
          </a:extLst>
        </xdr:cNvPr>
        <xdr:cNvSpPr/>
      </xdr:nvSpPr>
      <xdr:spPr>
        <a:xfrm>
          <a:off x="6400800" y="155067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0F3D2C0E-7A8B-40A3-9F19-082EF422E729}"/>
            </a:ext>
          </a:extLst>
        </xdr:cNvPr>
        <xdr:cNvSpPr/>
      </xdr:nvSpPr>
      <xdr:spPr>
        <a:xfrm>
          <a:off x="6391275" y="170783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D21E3DAF-4D83-4B1B-A82B-458320820895}"/>
            </a:ext>
          </a:extLst>
        </xdr:cNvPr>
        <xdr:cNvSpPr/>
      </xdr:nvSpPr>
      <xdr:spPr>
        <a:xfrm>
          <a:off x="6391275" y="180213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81</xdr:row>
      <xdr:rowOff>133350</xdr:rowOff>
    </xdr:from>
    <xdr:to>
      <xdr:col>12</xdr:col>
      <xdr:colOff>447674</xdr:colOff>
      <xdr:row>81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F8EB5567-FF66-4B60-8CE4-76A818B4C68E}"/>
            </a:ext>
          </a:extLst>
        </xdr:cNvPr>
        <xdr:cNvSpPr/>
      </xdr:nvSpPr>
      <xdr:spPr>
        <a:xfrm>
          <a:off x="6391275" y="183356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82</xdr:row>
      <xdr:rowOff>133350</xdr:rowOff>
    </xdr:from>
    <xdr:to>
      <xdr:col>12</xdr:col>
      <xdr:colOff>447674</xdr:colOff>
      <xdr:row>82</xdr:row>
      <xdr:rowOff>333375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9D6BB990-FED3-4E41-B272-AFE1499C7D14}"/>
            </a:ext>
          </a:extLst>
        </xdr:cNvPr>
        <xdr:cNvSpPr/>
      </xdr:nvSpPr>
      <xdr:spPr>
        <a:xfrm>
          <a:off x="6391275" y="186499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61</xdr:row>
      <xdr:rowOff>142875</xdr:rowOff>
    </xdr:from>
    <xdr:to>
      <xdr:col>12</xdr:col>
      <xdr:colOff>476249</xdr:colOff>
      <xdr:row>61</xdr:row>
      <xdr:rowOff>342900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F5859642-5982-4AEA-A976-FF58529B3CAF}"/>
            </a:ext>
          </a:extLst>
        </xdr:cNvPr>
        <xdr:cNvSpPr/>
      </xdr:nvSpPr>
      <xdr:spPr>
        <a:xfrm>
          <a:off x="6419850" y="120586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57</xdr:row>
      <xdr:rowOff>133350</xdr:rowOff>
    </xdr:from>
    <xdr:to>
      <xdr:col>13</xdr:col>
      <xdr:colOff>9524</xdr:colOff>
      <xdr:row>57</xdr:row>
      <xdr:rowOff>333375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7EB2FEB1-BDC5-4FE4-AD03-4B8BDE55C0DB}"/>
            </a:ext>
          </a:extLst>
        </xdr:cNvPr>
        <xdr:cNvSpPr/>
      </xdr:nvSpPr>
      <xdr:spPr>
        <a:xfrm>
          <a:off x="6429375" y="107918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66</xdr:row>
      <xdr:rowOff>142875</xdr:rowOff>
    </xdr:from>
    <xdr:to>
      <xdr:col>13</xdr:col>
      <xdr:colOff>9524</xdr:colOff>
      <xdr:row>66</xdr:row>
      <xdr:rowOff>342900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9AF7198A-05A0-44B5-8482-6F7A824DCE56}"/>
            </a:ext>
          </a:extLst>
        </xdr:cNvPr>
        <xdr:cNvSpPr/>
      </xdr:nvSpPr>
      <xdr:spPr>
        <a:xfrm>
          <a:off x="6429375" y="136302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82D3E302-EC07-4BEC-8DEB-05137740869B}"/>
            </a:ext>
          </a:extLst>
        </xdr:cNvPr>
        <xdr:cNvSpPr/>
      </xdr:nvSpPr>
      <xdr:spPr>
        <a:xfrm>
          <a:off x="6391275" y="17706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142875</xdr:rowOff>
    </xdr:from>
    <xdr:to>
      <xdr:col>12</xdr:col>
      <xdr:colOff>476249</xdr:colOff>
      <xdr:row>62</xdr:row>
      <xdr:rowOff>342900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871FC1FB-6024-4F09-A6E1-13F904D9B5EB}"/>
            </a:ext>
          </a:extLst>
        </xdr:cNvPr>
        <xdr:cNvSpPr/>
      </xdr:nvSpPr>
      <xdr:spPr>
        <a:xfrm>
          <a:off x="6419850" y="123729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61480090-0A16-4F4D-9411-31CD26851326}"/>
            </a:ext>
          </a:extLst>
        </xdr:cNvPr>
        <xdr:cNvSpPr/>
      </xdr:nvSpPr>
      <xdr:spPr>
        <a:xfrm>
          <a:off x="6391275" y="164496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A20DB6B-010F-482A-A949-A61F8233FFA6}"/>
            </a:ext>
          </a:extLst>
        </xdr:cNvPr>
        <xdr:cNvSpPr/>
      </xdr:nvSpPr>
      <xdr:spPr>
        <a:xfrm>
          <a:off x="6429375" y="5905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0B60FFD-0AF6-4A8C-A6C0-62B04AA21E2F}"/>
            </a:ext>
          </a:extLst>
        </xdr:cNvPr>
        <xdr:cNvSpPr/>
      </xdr:nvSpPr>
      <xdr:spPr>
        <a:xfrm>
          <a:off x="6429375" y="22002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123825</xdr:rowOff>
    </xdr:from>
    <xdr:to>
      <xdr:col>12</xdr:col>
      <xdr:colOff>476249</xdr:colOff>
      <xdr:row>9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042CD5A-CB3A-48D6-9D68-C0A76C471999}"/>
            </a:ext>
          </a:extLst>
        </xdr:cNvPr>
        <xdr:cNvSpPr/>
      </xdr:nvSpPr>
      <xdr:spPr>
        <a:xfrm>
          <a:off x="6419850" y="195262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33F3E6B-FA58-4FD0-A2BD-55E002488FE9}"/>
            </a:ext>
          </a:extLst>
        </xdr:cNvPr>
        <xdr:cNvSpPr/>
      </xdr:nvSpPr>
      <xdr:spPr>
        <a:xfrm>
          <a:off x="6419850" y="28765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</xdr:row>
      <xdr:rowOff>133350</xdr:rowOff>
    </xdr:from>
    <xdr:to>
      <xdr:col>12</xdr:col>
      <xdr:colOff>466724</xdr:colOff>
      <xdr:row>8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74A55FB-85B8-4D0A-9F39-4B8E3B6E0C97}"/>
            </a:ext>
          </a:extLst>
        </xdr:cNvPr>
        <xdr:cNvSpPr/>
      </xdr:nvSpPr>
      <xdr:spPr>
        <a:xfrm>
          <a:off x="6410325" y="1733550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D8D1C64-40B5-4FBF-A506-685E9DE47425}"/>
            </a:ext>
          </a:extLst>
        </xdr:cNvPr>
        <xdr:cNvSpPr/>
      </xdr:nvSpPr>
      <xdr:spPr>
        <a:xfrm>
          <a:off x="6419850" y="8286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CE88E4C1-2740-41CB-90E7-9094FC8CDA9B}"/>
            </a:ext>
          </a:extLst>
        </xdr:cNvPr>
        <xdr:cNvSpPr/>
      </xdr:nvSpPr>
      <xdr:spPr>
        <a:xfrm>
          <a:off x="6400800" y="4476750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16</xdr:row>
      <xdr:rowOff>133350</xdr:rowOff>
    </xdr:from>
    <xdr:to>
      <xdr:col>12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C296A62F-0D7B-4B50-B469-1431820EBB76}"/>
            </a:ext>
          </a:extLst>
        </xdr:cNvPr>
        <xdr:cNvSpPr/>
      </xdr:nvSpPr>
      <xdr:spPr>
        <a:xfrm>
          <a:off x="6391275" y="3333750"/>
          <a:ext cx="171449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20</xdr:row>
      <xdr:rowOff>123825</xdr:rowOff>
    </xdr:from>
    <xdr:to>
      <xdr:col>12</xdr:col>
      <xdr:colOff>457199</xdr:colOff>
      <xdr:row>20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6896DC1-0B04-41D1-A529-5B3552B8345C}"/>
            </a:ext>
          </a:extLst>
        </xdr:cNvPr>
        <xdr:cNvSpPr/>
      </xdr:nvSpPr>
      <xdr:spPr>
        <a:xfrm>
          <a:off x="6400800" y="42386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49DA1C3C-AE25-4355-AF6B-B077F2CE664D}"/>
            </a:ext>
          </a:extLst>
        </xdr:cNvPr>
        <xdr:cNvSpPr/>
      </xdr:nvSpPr>
      <xdr:spPr>
        <a:xfrm>
          <a:off x="6400800" y="3105150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D011A15D-3926-48F2-BB86-AA41AFCCC3B9}"/>
            </a:ext>
          </a:extLst>
        </xdr:cNvPr>
        <xdr:cNvSpPr/>
      </xdr:nvSpPr>
      <xdr:spPr>
        <a:xfrm>
          <a:off x="6400800" y="4705350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BE2D54DC-6398-4E02-88B5-F3E6DAD51F35}"/>
            </a:ext>
          </a:extLst>
        </xdr:cNvPr>
        <xdr:cNvSpPr/>
      </xdr:nvSpPr>
      <xdr:spPr>
        <a:xfrm>
          <a:off x="6419850" y="10572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FF309A62-5A71-4D1D-B464-BA1518D8B679}"/>
            </a:ext>
          </a:extLst>
        </xdr:cNvPr>
        <xdr:cNvSpPr/>
      </xdr:nvSpPr>
      <xdr:spPr>
        <a:xfrm>
          <a:off x="6429375" y="24288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022ED5E-1162-43CC-A440-FF8DB0AC3542}"/>
            </a:ext>
          </a:extLst>
        </xdr:cNvPr>
        <xdr:cNvSpPr/>
      </xdr:nvSpPr>
      <xdr:spPr>
        <a:xfrm>
          <a:off x="6419850" y="12858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36</xdr:row>
      <xdr:rowOff>142875</xdr:rowOff>
    </xdr:from>
    <xdr:to>
      <xdr:col>13</xdr:col>
      <xdr:colOff>9524</xdr:colOff>
      <xdr:row>36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A606A35-D0CF-4A89-AD44-7573ABF65D72}"/>
            </a:ext>
          </a:extLst>
        </xdr:cNvPr>
        <xdr:cNvSpPr/>
      </xdr:nvSpPr>
      <xdr:spPr>
        <a:xfrm>
          <a:off x="6429375" y="12954000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38</xdr:row>
      <xdr:rowOff>133350</xdr:rowOff>
    </xdr:from>
    <xdr:to>
      <xdr:col>12</xdr:col>
      <xdr:colOff>476249</xdr:colOff>
      <xdr:row>38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AF9D00CB-7F54-4C86-B3FF-3B27C5FD4A96}"/>
            </a:ext>
          </a:extLst>
        </xdr:cNvPr>
        <xdr:cNvSpPr/>
      </xdr:nvSpPr>
      <xdr:spPr>
        <a:xfrm>
          <a:off x="6419850" y="13515975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9E7C629-F5EF-46DF-BA72-70F68DD7C64E}"/>
            </a:ext>
          </a:extLst>
        </xdr:cNvPr>
        <xdr:cNvSpPr/>
      </xdr:nvSpPr>
      <xdr:spPr>
        <a:xfrm>
          <a:off x="6400800" y="1465897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38B1E41-B4B7-4D29-8DDA-442E6ACCBC66}"/>
            </a:ext>
          </a:extLst>
        </xdr:cNvPr>
        <xdr:cNvSpPr/>
      </xdr:nvSpPr>
      <xdr:spPr>
        <a:xfrm>
          <a:off x="6391275" y="14087475"/>
          <a:ext cx="171449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41</xdr:row>
      <xdr:rowOff>123825</xdr:rowOff>
    </xdr:from>
    <xdr:to>
      <xdr:col>12</xdr:col>
      <xdr:colOff>457199</xdr:colOff>
      <xdr:row>41</xdr:row>
      <xdr:rowOff>323850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8AC0E485-0DF7-402F-8E56-5587EEAA04FC}"/>
            </a:ext>
          </a:extLst>
        </xdr:cNvPr>
        <xdr:cNvSpPr/>
      </xdr:nvSpPr>
      <xdr:spPr>
        <a:xfrm>
          <a:off x="6400800" y="14363700"/>
          <a:ext cx="16192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39</xdr:row>
      <xdr:rowOff>133350</xdr:rowOff>
    </xdr:from>
    <xdr:to>
      <xdr:col>12</xdr:col>
      <xdr:colOff>457199</xdr:colOff>
      <xdr:row>39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662ACB71-6EAB-4641-9DF5-57EFD6482F36}"/>
            </a:ext>
          </a:extLst>
        </xdr:cNvPr>
        <xdr:cNvSpPr/>
      </xdr:nvSpPr>
      <xdr:spPr>
        <a:xfrm>
          <a:off x="6400800" y="13801725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43</xdr:row>
      <xdr:rowOff>133350</xdr:rowOff>
    </xdr:from>
    <xdr:to>
      <xdr:col>12</xdr:col>
      <xdr:colOff>457199</xdr:colOff>
      <xdr:row>43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72F2E1FF-892E-404E-86C5-7D9A9E0DB4AD}"/>
            </a:ext>
          </a:extLst>
        </xdr:cNvPr>
        <xdr:cNvSpPr/>
      </xdr:nvSpPr>
      <xdr:spPr>
        <a:xfrm>
          <a:off x="6400800" y="1494472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E198DFAD-03D9-44C1-BB9A-A18323BD13C9}"/>
            </a:ext>
          </a:extLst>
        </xdr:cNvPr>
        <xdr:cNvSpPr/>
      </xdr:nvSpPr>
      <xdr:spPr>
        <a:xfrm>
          <a:off x="6429375" y="13239750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F6022D4C-05BF-4296-9EA0-4731930B595F}"/>
            </a:ext>
          </a:extLst>
        </xdr:cNvPr>
        <xdr:cNvSpPr/>
      </xdr:nvSpPr>
      <xdr:spPr>
        <a:xfrm>
          <a:off x="6400800" y="1523047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45</xdr:row>
      <xdr:rowOff>133350</xdr:rowOff>
    </xdr:from>
    <xdr:to>
      <xdr:col>12</xdr:col>
      <xdr:colOff>457199</xdr:colOff>
      <xdr:row>45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C8246B28-A1BE-457F-A7D6-CF5E5DC72A1D}"/>
            </a:ext>
          </a:extLst>
        </xdr:cNvPr>
        <xdr:cNvSpPr/>
      </xdr:nvSpPr>
      <xdr:spPr>
        <a:xfrm>
          <a:off x="6400800" y="1551622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19</xdr:row>
      <xdr:rowOff>123825</xdr:rowOff>
    </xdr:from>
    <xdr:to>
      <xdr:col>12</xdr:col>
      <xdr:colOff>476249</xdr:colOff>
      <xdr:row>19</xdr:row>
      <xdr:rowOff>323850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3F0658C6-A2E1-461D-8ED6-B55A68350FB9}"/>
            </a:ext>
          </a:extLst>
        </xdr:cNvPr>
        <xdr:cNvSpPr/>
      </xdr:nvSpPr>
      <xdr:spPr>
        <a:xfrm>
          <a:off x="6419850" y="401002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17</xdr:row>
      <xdr:rowOff>142875</xdr:rowOff>
    </xdr:from>
    <xdr:to>
      <xdr:col>13</xdr:col>
      <xdr:colOff>9524</xdr:colOff>
      <xdr:row>17</xdr:row>
      <xdr:rowOff>342900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AC0E5C3E-0664-4DF5-959C-F5B76581A87C}"/>
            </a:ext>
          </a:extLst>
        </xdr:cNvPr>
        <xdr:cNvSpPr/>
      </xdr:nvSpPr>
      <xdr:spPr>
        <a:xfrm>
          <a:off x="6429375" y="35718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61DC27D6-ED94-4B3D-9C07-7291F4734832}"/>
            </a:ext>
          </a:extLst>
        </xdr:cNvPr>
        <xdr:cNvSpPr/>
      </xdr:nvSpPr>
      <xdr:spPr>
        <a:xfrm>
          <a:off x="6429375" y="38004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BE6E8234-6474-4AAE-B940-0CF189012B12}"/>
            </a:ext>
          </a:extLst>
        </xdr:cNvPr>
        <xdr:cNvSpPr/>
      </xdr:nvSpPr>
      <xdr:spPr>
        <a:xfrm>
          <a:off x="6391275" y="106584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20AA538A-67C1-4CEB-912E-907A928753C2}"/>
            </a:ext>
          </a:extLst>
        </xdr:cNvPr>
        <xdr:cNvSpPr/>
      </xdr:nvSpPr>
      <xdr:spPr>
        <a:xfrm>
          <a:off x="6391275" y="10086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25F3C9FF-240E-4E5A-B99C-13AF1BA37E96}"/>
            </a:ext>
          </a:extLst>
        </xdr:cNvPr>
        <xdr:cNvSpPr/>
      </xdr:nvSpPr>
      <xdr:spPr>
        <a:xfrm>
          <a:off x="6391275" y="11229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1290AC4D-CFCA-4A3C-8D0A-30D132ECA6C7}"/>
            </a:ext>
          </a:extLst>
        </xdr:cNvPr>
        <xdr:cNvSpPr/>
      </xdr:nvSpPr>
      <xdr:spPr>
        <a:xfrm>
          <a:off x="6391275" y="1151572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0D9F24CD-C121-433F-8022-C6023EE35991}"/>
            </a:ext>
          </a:extLst>
        </xdr:cNvPr>
        <xdr:cNvSpPr/>
      </xdr:nvSpPr>
      <xdr:spPr>
        <a:xfrm>
          <a:off x="6391275" y="1037272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35</xdr:row>
      <xdr:rowOff>133350</xdr:rowOff>
    </xdr:from>
    <xdr:to>
      <xdr:col>12</xdr:col>
      <xdr:colOff>466724</xdr:colOff>
      <xdr:row>35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9D4CA8F6-456C-4E71-9B42-950244DEBA63}"/>
            </a:ext>
          </a:extLst>
        </xdr:cNvPr>
        <xdr:cNvSpPr/>
      </xdr:nvSpPr>
      <xdr:spPr>
        <a:xfrm>
          <a:off x="6410325" y="12658725"/>
          <a:ext cx="15239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2854730-AD2E-4F97-BC1A-944992B44A32}"/>
            </a:ext>
          </a:extLst>
        </xdr:cNvPr>
        <xdr:cNvSpPr/>
      </xdr:nvSpPr>
      <xdr:spPr>
        <a:xfrm>
          <a:off x="6391275" y="12372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</xdr:row>
      <xdr:rowOff>142875</xdr:rowOff>
    </xdr:from>
    <xdr:to>
      <xdr:col>13</xdr:col>
      <xdr:colOff>9524</xdr:colOff>
      <xdr:row>7</xdr:row>
      <xdr:rowOff>342900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0EFB25E4-2DF7-4505-84DD-58F3A5C898AF}"/>
            </a:ext>
          </a:extLst>
        </xdr:cNvPr>
        <xdr:cNvSpPr/>
      </xdr:nvSpPr>
      <xdr:spPr>
        <a:xfrm>
          <a:off x="6429375" y="15144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46</xdr:row>
      <xdr:rowOff>133350</xdr:rowOff>
    </xdr:from>
    <xdr:to>
      <xdr:col>12</xdr:col>
      <xdr:colOff>447674</xdr:colOff>
      <xdr:row>46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7DDFD837-41AA-407F-BFF7-CD971569C5A3}"/>
            </a:ext>
          </a:extLst>
        </xdr:cNvPr>
        <xdr:cNvSpPr/>
      </xdr:nvSpPr>
      <xdr:spPr>
        <a:xfrm>
          <a:off x="6391275" y="15801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95E3DAC7-96C8-4CF7-ABE6-90E5AA07EB0F}"/>
            </a:ext>
          </a:extLst>
        </xdr:cNvPr>
        <xdr:cNvSpPr/>
      </xdr:nvSpPr>
      <xdr:spPr>
        <a:xfrm>
          <a:off x="6391275" y="118014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17DB892B-6731-4592-8191-721B1BFCD415}"/>
            </a:ext>
          </a:extLst>
        </xdr:cNvPr>
        <xdr:cNvSpPr/>
      </xdr:nvSpPr>
      <xdr:spPr>
        <a:xfrm>
          <a:off x="6419850" y="26479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</xdr:row>
      <xdr:rowOff>142875</xdr:rowOff>
    </xdr:from>
    <xdr:to>
      <xdr:col>12</xdr:col>
      <xdr:colOff>476249</xdr:colOff>
      <xdr:row>3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A68D8ADC-AEC6-4412-A458-12EE226D0231}"/>
            </a:ext>
          </a:extLst>
        </xdr:cNvPr>
        <xdr:cNvSpPr/>
      </xdr:nvSpPr>
      <xdr:spPr>
        <a:xfrm>
          <a:off x="6415617" y="1878542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14</xdr:row>
      <xdr:rowOff>133350</xdr:rowOff>
    </xdr:from>
    <xdr:to>
      <xdr:col>12</xdr:col>
      <xdr:colOff>457199</xdr:colOff>
      <xdr:row>14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8B89A2E-26CB-45D9-B689-8D54CF7A0C20}"/>
            </a:ext>
          </a:extLst>
        </xdr:cNvPr>
        <xdr:cNvSpPr/>
      </xdr:nvSpPr>
      <xdr:spPr>
        <a:xfrm>
          <a:off x="6396567" y="66421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57</xdr:row>
      <xdr:rowOff>133350</xdr:rowOff>
    </xdr:from>
    <xdr:to>
      <xdr:col>13</xdr:col>
      <xdr:colOff>9524</xdr:colOff>
      <xdr:row>57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B7F8E41-FA01-4FE4-B4E6-1347FD5088DE}"/>
            </a:ext>
          </a:extLst>
        </xdr:cNvPr>
        <xdr:cNvSpPr/>
      </xdr:nvSpPr>
      <xdr:spPr>
        <a:xfrm>
          <a:off x="6429375" y="13944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63</xdr:row>
      <xdr:rowOff>142875</xdr:rowOff>
    </xdr:from>
    <xdr:to>
      <xdr:col>13</xdr:col>
      <xdr:colOff>9524</xdr:colOff>
      <xdr:row>63</xdr:row>
      <xdr:rowOff>342900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747320DA-F61A-46B1-A0F9-1964E0242600}"/>
            </a:ext>
          </a:extLst>
        </xdr:cNvPr>
        <xdr:cNvSpPr/>
      </xdr:nvSpPr>
      <xdr:spPr>
        <a:xfrm>
          <a:off x="6429375" y="15382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123825</xdr:rowOff>
    </xdr:from>
    <xdr:to>
      <xdr:col>12</xdr:col>
      <xdr:colOff>476249</xdr:colOff>
      <xdr:row>62</xdr:row>
      <xdr:rowOff>323850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A7D54923-A001-4EC6-BC0F-AC4CB4860D59}"/>
            </a:ext>
          </a:extLst>
        </xdr:cNvPr>
        <xdr:cNvSpPr/>
      </xdr:nvSpPr>
      <xdr:spPr>
        <a:xfrm>
          <a:off x="6419850" y="151257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65</xdr:row>
      <xdr:rowOff>133350</xdr:rowOff>
    </xdr:from>
    <xdr:to>
      <xdr:col>12</xdr:col>
      <xdr:colOff>476249</xdr:colOff>
      <xdr:row>65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7A1288A-E63E-4BB8-8439-BFFFE92FADFE}"/>
            </a:ext>
          </a:extLst>
        </xdr:cNvPr>
        <xdr:cNvSpPr/>
      </xdr:nvSpPr>
      <xdr:spPr>
        <a:xfrm>
          <a:off x="6419850" y="15849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61</xdr:row>
      <xdr:rowOff>133350</xdr:rowOff>
    </xdr:from>
    <xdr:to>
      <xdr:col>12</xdr:col>
      <xdr:colOff>466724</xdr:colOff>
      <xdr:row>61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8F31E78E-EA12-43DC-8384-CA609B155BDB}"/>
            </a:ext>
          </a:extLst>
        </xdr:cNvPr>
        <xdr:cNvSpPr/>
      </xdr:nvSpPr>
      <xdr:spPr>
        <a:xfrm>
          <a:off x="6410325" y="148971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58</xdr:row>
      <xdr:rowOff>142875</xdr:rowOff>
    </xdr:from>
    <xdr:to>
      <xdr:col>12</xdr:col>
      <xdr:colOff>476249</xdr:colOff>
      <xdr:row>58</xdr:row>
      <xdr:rowOff>342900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5D2364B-C0C7-4C19-8581-C12EB5258ABD}"/>
            </a:ext>
          </a:extLst>
        </xdr:cNvPr>
        <xdr:cNvSpPr/>
      </xdr:nvSpPr>
      <xdr:spPr>
        <a:xfrm>
          <a:off x="6419850" y="14192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71</xdr:row>
      <xdr:rowOff>142875</xdr:rowOff>
    </xdr:from>
    <xdr:to>
      <xdr:col>12</xdr:col>
      <xdr:colOff>447674</xdr:colOff>
      <xdr:row>71</xdr:row>
      <xdr:rowOff>342900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616FDB01-AE4F-4BF0-879D-138147E3C1B6}"/>
            </a:ext>
          </a:extLst>
        </xdr:cNvPr>
        <xdr:cNvSpPr/>
      </xdr:nvSpPr>
      <xdr:spPr>
        <a:xfrm>
          <a:off x="6391275" y="172878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72</xdr:row>
      <xdr:rowOff>133350</xdr:rowOff>
    </xdr:from>
    <xdr:to>
      <xdr:col>12</xdr:col>
      <xdr:colOff>447674</xdr:colOff>
      <xdr:row>72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73AAD741-BC73-49C6-8BD5-72CF4AC2D5DA}"/>
            </a:ext>
          </a:extLst>
        </xdr:cNvPr>
        <xdr:cNvSpPr/>
      </xdr:nvSpPr>
      <xdr:spPr>
        <a:xfrm>
          <a:off x="6391275" y="1751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81</xdr:row>
      <xdr:rowOff>104775</xdr:rowOff>
    </xdr:from>
    <xdr:to>
      <xdr:col>12</xdr:col>
      <xdr:colOff>342899</xdr:colOff>
      <xdr:row>81</xdr:row>
      <xdr:rowOff>304800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916D0894-D98F-4EB3-8858-FB2BB9B65DA9}"/>
            </a:ext>
          </a:extLst>
        </xdr:cNvPr>
        <xdr:cNvSpPr/>
      </xdr:nvSpPr>
      <xdr:spPr>
        <a:xfrm>
          <a:off x="6334125" y="196310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414D8ACC-DDB7-446B-875D-A5DC48A2EEA2}"/>
            </a:ext>
          </a:extLst>
        </xdr:cNvPr>
        <xdr:cNvSpPr/>
      </xdr:nvSpPr>
      <xdr:spPr>
        <a:xfrm>
          <a:off x="6391275" y="184689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133350</xdr:rowOff>
    </xdr:from>
    <xdr:to>
      <xdr:col>12</xdr:col>
      <xdr:colOff>457199</xdr:colOff>
      <xdr:row>69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7C312B2-FCB8-4B5C-B7FC-16D6952DDCB6}"/>
            </a:ext>
          </a:extLst>
        </xdr:cNvPr>
        <xdr:cNvSpPr/>
      </xdr:nvSpPr>
      <xdr:spPr>
        <a:xfrm>
          <a:off x="6400800" y="1680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B2DF7592-FA20-4E61-8FD4-2E3C7A99FDA8}"/>
            </a:ext>
          </a:extLst>
        </xdr:cNvPr>
        <xdr:cNvSpPr/>
      </xdr:nvSpPr>
      <xdr:spPr>
        <a:xfrm>
          <a:off x="6391275" y="163258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21C25104-89A4-4509-8E47-D68AB51A6AFB}"/>
            </a:ext>
          </a:extLst>
        </xdr:cNvPr>
        <xdr:cNvSpPr/>
      </xdr:nvSpPr>
      <xdr:spPr>
        <a:xfrm>
          <a:off x="6391275" y="17992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68</xdr:row>
      <xdr:rowOff>123825</xdr:rowOff>
    </xdr:from>
    <xdr:to>
      <xdr:col>12</xdr:col>
      <xdr:colOff>457199</xdr:colOff>
      <xdr:row>68</xdr:row>
      <xdr:rowOff>323850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B941877A-CA45-4A1E-9DF9-9C42D3FFD087}"/>
            </a:ext>
          </a:extLst>
        </xdr:cNvPr>
        <xdr:cNvSpPr/>
      </xdr:nvSpPr>
      <xdr:spPr>
        <a:xfrm>
          <a:off x="6400800" y="165544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66</xdr:row>
      <xdr:rowOff>133350</xdr:rowOff>
    </xdr:from>
    <xdr:to>
      <xdr:col>12</xdr:col>
      <xdr:colOff>457199</xdr:colOff>
      <xdr:row>66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C0AF779B-2EB5-4591-8025-BD77A0148421}"/>
            </a:ext>
          </a:extLst>
        </xdr:cNvPr>
        <xdr:cNvSpPr/>
      </xdr:nvSpPr>
      <xdr:spPr>
        <a:xfrm>
          <a:off x="6400800" y="16087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0DDEC591-3554-40FE-947B-F16723C52D18}"/>
            </a:ext>
          </a:extLst>
        </xdr:cNvPr>
        <xdr:cNvSpPr/>
      </xdr:nvSpPr>
      <xdr:spPr>
        <a:xfrm>
          <a:off x="6391275" y="1370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54032C39-089B-4EA2-95ED-070897D28B38}"/>
            </a:ext>
          </a:extLst>
        </xdr:cNvPr>
        <xdr:cNvSpPr/>
      </xdr:nvSpPr>
      <xdr:spPr>
        <a:xfrm>
          <a:off x="6400800" y="1704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1C1F7333-27C9-4186-BF06-D91EC38D9BBE}"/>
            </a:ext>
          </a:extLst>
        </xdr:cNvPr>
        <xdr:cNvSpPr/>
      </xdr:nvSpPr>
      <xdr:spPr>
        <a:xfrm>
          <a:off x="6391275" y="18230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2CE7CFE7-C998-4D15-845D-041F01417E41}"/>
            </a:ext>
          </a:extLst>
        </xdr:cNvPr>
        <xdr:cNvSpPr/>
      </xdr:nvSpPr>
      <xdr:spPr>
        <a:xfrm>
          <a:off x="6391275" y="18945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4D73FE83-C8CA-4677-888A-F28B9EF3BBF5}"/>
            </a:ext>
          </a:extLst>
        </xdr:cNvPr>
        <xdr:cNvSpPr/>
      </xdr:nvSpPr>
      <xdr:spPr>
        <a:xfrm>
          <a:off x="6391275" y="19183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2D859E0D-5565-4AD8-B9B7-497F73ED6DD4}"/>
            </a:ext>
          </a:extLst>
        </xdr:cNvPr>
        <xdr:cNvSpPr/>
      </xdr:nvSpPr>
      <xdr:spPr>
        <a:xfrm>
          <a:off x="6391275" y="19421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142875</xdr:rowOff>
    </xdr:from>
    <xdr:to>
      <xdr:col>12</xdr:col>
      <xdr:colOff>476249</xdr:colOff>
      <xdr:row>59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D5C58E12-D79E-4E11-9586-5BB8AADE3C9B}"/>
            </a:ext>
          </a:extLst>
        </xdr:cNvPr>
        <xdr:cNvSpPr/>
      </xdr:nvSpPr>
      <xdr:spPr>
        <a:xfrm>
          <a:off x="6419850" y="14430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55</xdr:row>
      <xdr:rowOff>133350</xdr:rowOff>
    </xdr:from>
    <xdr:to>
      <xdr:col>13</xdr:col>
      <xdr:colOff>9524</xdr:colOff>
      <xdr:row>55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F782E345-4477-4CBA-AA63-25DE80BF03F7}"/>
            </a:ext>
          </a:extLst>
        </xdr:cNvPr>
        <xdr:cNvSpPr/>
      </xdr:nvSpPr>
      <xdr:spPr>
        <a:xfrm>
          <a:off x="6429375" y="134683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64</xdr:row>
      <xdr:rowOff>142875</xdr:rowOff>
    </xdr:from>
    <xdr:to>
      <xdr:col>13</xdr:col>
      <xdr:colOff>9524</xdr:colOff>
      <xdr:row>64</xdr:row>
      <xdr:rowOff>342900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FEDB8396-B4DB-4120-A2AF-B677A81600BE}"/>
            </a:ext>
          </a:extLst>
        </xdr:cNvPr>
        <xdr:cNvSpPr/>
      </xdr:nvSpPr>
      <xdr:spPr>
        <a:xfrm>
          <a:off x="6429375" y="156210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74FA3F4A-AF1C-4EA9-9765-505ABB7AC97D}"/>
            </a:ext>
          </a:extLst>
        </xdr:cNvPr>
        <xdr:cNvSpPr/>
      </xdr:nvSpPr>
      <xdr:spPr>
        <a:xfrm>
          <a:off x="6391275" y="187071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42B9AD89-83E1-4CAA-A3AB-BD115802443B}"/>
            </a:ext>
          </a:extLst>
        </xdr:cNvPr>
        <xdr:cNvSpPr/>
      </xdr:nvSpPr>
      <xdr:spPr>
        <a:xfrm>
          <a:off x="6419850" y="146685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133350</xdr:rowOff>
    </xdr:from>
    <xdr:to>
      <xdr:col>12</xdr:col>
      <xdr:colOff>447674</xdr:colOff>
      <xdr:row>73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44FD33EE-BC05-4CD4-993B-C16752B4D365}"/>
            </a:ext>
          </a:extLst>
        </xdr:cNvPr>
        <xdr:cNvSpPr/>
      </xdr:nvSpPr>
      <xdr:spPr>
        <a:xfrm>
          <a:off x="6391275" y="17754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57</xdr:row>
      <xdr:rowOff>133350</xdr:rowOff>
    </xdr:from>
    <xdr:to>
      <xdr:col>13</xdr:col>
      <xdr:colOff>9524</xdr:colOff>
      <xdr:row>57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C08AEC7E-8B1F-4067-B131-C89DD5F80D91}"/>
            </a:ext>
          </a:extLst>
        </xdr:cNvPr>
        <xdr:cNvSpPr/>
      </xdr:nvSpPr>
      <xdr:spPr>
        <a:xfrm>
          <a:off x="6429375" y="13944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63</xdr:row>
      <xdr:rowOff>142875</xdr:rowOff>
    </xdr:from>
    <xdr:to>
      <xdr:col>13</xdr:col>
      <xdr:colOff>9524</xdr:colOff>
      <xdr:row>63</xdr:row>
      <xdr:rowOff>342900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FA12B8FE-2323-4F11-936F-59D80B3FCFBE}"/>
            </a:ext>
          </a:extLst>
        </xdr:cNvPr>
        <xdr:cNvSpPr/>
      </xdr:nvSpPr>
      <xdr:spPr>
        <a:xfrm>
          <a:off x="6429375" y="15382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123825</xdr:rowOff>
    </xdr:from>
    <xdr:to>
      <xdr:col>12</xdr:col>
      <xdr:colOff>476249</xdr:colOff>
      <xdr:row>62</xdr:row>
      <xdr:rowOff>323850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5E9296E6-4A41-46F9-8F83-5D642EF31208}"/>
            </a:ext>
          </a:extLst>
        </xdr:cNvPr>
        <xdr:cNvSpPr/>
      </xdr:nvSpPr>
      <xdr:spPr>
        <a:xfrm>
          <a:off x="6419850" y="151257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65</xdr:row>
      <xdr:rowOff>133350</xdr:rowOff>
    </xdr:from>
    <xdr:to>
      <xdr:col>12</xdr:col>
      <xdr:colOff>476249</xdr:colOff>
      <xdr:row>65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370BA399-DBF5-4B2C-AC15-A75DAE64623A}"/>
            </a:ext>
          </a:extLst>
        </xdr:cNvPr>
        <xdr:cNvSpPr/>
      </xdr:nvSpPr>
      <xdr:spPr>
        <a:xfrm>
          <a:off x="6419850" y="15849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61</xdr:row>
      <xdr:rowOff>133350</xdr:rowOff>
    </xdr:from>
    <xdr:to>
      <xdr:col>12</xdr:col>
      <xdr:colOff>466724</xdr:colOff>
      <xdr:row>61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05654F85-8A0C-4B3B-A4F4-4EE919482589}"/>
            </a:ext>
          </a:extLst>
        </xdr:cNvPr>
        <xdr:cNvSpPr/>
      </xdr:nvSpPr>
      <xdr:spPr>
        <a:xfrm>
          <a:off x="6410325" y="148971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58</xdr:row>
      <xdr:rowOff>142875</xdr:rowOff>
    </xdr:from>
    <xdr:to>
      <xdr:col>12</xdr:col>
      <xdr:colOff>476249</xdr:colOff>
      <xdr:row>58</xdr:row>
      <xdr:rowOff>342900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1FF438DE-247E-49F6-83E8-33F0072B34C4}"/>
            </a:ext>
          </a:extLst>
        </xdr:cNvPr>
        <xdr:cNvSpPr/>
      </xdr:nvSpPr>
      <xdr:spPr>
        <a:xfrm>
          <a:off x="6419850" y="14192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71</xdr:row>
      <xdr:rowOff>142875</xdr:rowOff>
    </xdr:from>
    <xdr:to>
      <xdr:col>12</xdr:col>
      <xdr:colOff>447674</xdr:colOff>
      <xdr:row>71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58A3225D-8386-443C-9DC4-6574719FCC60}"/>
            </a:ext>
          </a:extLst>
        </xdr:cNvPr>
        <xdr:cNvSpPr/>
      </xdr:nvSpPr>
      <xdr:spPr>
        <a:xfrm>
          <a:off x="6391275" y="172878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72</xdr:row>
      <xdr:rowOff>133350</xdr:rowOff>
    </xdr:from>
    <xdr:to>
      <xdr:col>12</xdr:col>
      <xdr:colOff>447674</xdr:colOff>
      <xdr:row>72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4B00486C-FED1-4187-89D3-9C28A96F5F28}"/>
            </a:ext>
          </a:extLst>
        </xdr:cNvPr>
        <xdr:cNvSpPr/>
      </xdr:nvSpPr>
      <xdr:spPr>
        <a:xfrm>
          <a:off x="6391275" y="1751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81</xdr:row>
      <xdr:rowOff>104775</xdr:rowOff>
    </xdr:from>
    <xdr:to>
      <xdr:col>12</xdr:col>
      <xdr:colOff>342899</xdr:colOff>
      <xdr:row>81</xdr:row>
      <xdr:rowOff>304800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607387F2-7A48-48A3-B920-F908B0BE5521}"/>
            </a:ext>
          </a:extLst>
        </xdr:cNvPr>
        <xdr:cNvSpPr/>
      </xdr:nvSpPr>
      <xdr:spPr>
        <a:xfrm>
          <a:off x="6334125" y="196310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35304132-D7E9-4360-AC65-018E565A2573}"/>
            </a:ext>
          </a:extLst>
        </xdr:cNvPr>
        <xdr:cNvSpPr/>
      </xdr:nvSpPr>
      <xdr:spPr>
        <a:xfrm>
          <a:off x="6391275" y="184689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133350</xdr:rowOff>
    </xdr:from>
    <xdr:to>
      <xdr:col>12</xdr:col>
      <xdr:colOff>457199</xdr:colOff>
      <xdr:row>69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87C0D19D-6E69-4B44-8742-0E5B62365A0C}"/>
            </a:ext>
          </a:extLst>
        </xdr:cNvPr>
        <xdr:cNvSpPr/>
      </xdr:nvSpPr>
      <xdr:spPr>
        <a:xfrm>
          <a:off x="6400800" y="1680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4D27621C-13E3-49F3-A1C1-0786D16971CB}"/>
            </a:ext>
          </a:extLst>
        </xdr:cNvPr>
        <xdr:cNvSpPr/>
      </xdr:nvSpPr>
      <xdr:spPr>
        <a:xfrm>
          <a:off x="6391275" y="163258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AE6F3D7B-A76C-4672-BDD6-1FCBCB3F9CFF}"/>
            </a:ext>
          </a:extLst>
        </xdr:cNvPr>
        <xdr:cNvSpPr/>
      </xdr:nvSpPr>
      <xdr:spPr>
        <a:xfrm>
          <a:off x="6391275" y="17992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68</xdr:row>
      <xdr:rowOff>123825</xdr:rowOff>
    </xdr:from>
    <xdr:to>
      <xdr:col>12</xdr:col>
      <xdr:colOff>457199</xdr:colOff>
      <xdr:row>68</xdr:row>
      <xdr:rowOff>323850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F6035EAC-5EED-4CB5-9DA5-5B764A8B5FFA}"/>
            </a:ext>
          </a:extLst>
        </xdr:cNvPr>
        <xdr:cNvSpPr/>
      </xdr:nvSpPr>
      <xdr:spPr>
        <a:xfrm>
          <a:off x="6400800" y="165544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66</xdr:row>
      <xdr:rowOff>133350</xdr:rowOff>
    </xdr:from>
    <xdr:to>
      <xdr:col>12</xdr:col>
      <xdr:colOff>457199</xdr:colOff>
      <xdr:row>66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32D2008F-5390-4B37-8D9D-F2F37CE687AD}"/>
            </a:ext>
          </a:extLst>
        </xdr:cNvPr>
        <xdr:cNvSpPr/>
      </xdr:nvSpPr>
      <xdr:spPr>
        <a:xfrm>
          <a:off x="6400800" y="16087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3184CB0F-546D-41F6-8858-DEAB49A3F445}"/>
            </a:ext>
          </a:extLst>
        </xdr:cNvPr>
        <xdr:cNvSpPr/>
      </xdr:nvSpPr>
      <xdr:spPr>
        <a:xfrm>
          <a:off x="6391275" y="1370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C7EA978B-7168-47A2-9361-72F1AEDCAA5F}"/>
            </a:ext>
          </a:extLst>
        </xdr:cNvPr>
        <xdr:cNvSpPr/>
      </xdr:nvSpPr>
      <xdr:spPr>
        <a:xfrm>
          <a:off x="6400800" y="1704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7707E634-CD1B-45B8-B85D-4E4C026B449E}"/>
            </a:ext>
          </a:extLst>
        </xdr:cNvPr>
        <xdr:cNvSpPr/>
      </xdr:nvSpPr>
      <xdr:spPr>
        <a:xfrm>
          <a:off x="6391275" y="18230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AEAF4131-9692-4A35-8780-EF1491D46A46}"/>
            </a:ext>
          </a:extLst>
        </xdr:cNvPr>
        <xdr:cNvSpPr/>
      </xdr:nvSpPr>
      <xdr:spPr>
        <a:xfrm>
          <a:off x="6391275" y="18945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6F652EA3-95FC-475F-8A94-027357715778}"/>
            </a:ext>
          </a:extLst>
        </xdr:cNvPr>
        <xdr:cNvSpPr/>
      </xdr:nvSpPr>
      <xdr:spPr>
        <a:xfrm>
          <a:off x="6391275" y="19183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852956F2-5542-4692-ADDF-AA2BB4813554}"/>
            </a:ext>
          </a:extLst>
        </xdr:cNvPr>
        <xdr:cNvSpPr/>
      </xdr:nvSpPr>
      <xdr:spPr>
        <a:xfrm>
          <a:off x="6391275" y="19421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142875</xdr:rowOff>
    </xdr:from>
    <xdr:to>
      <xdr:col>12</xdr:col>
      <xdr:colOff>476249</xdr:colOff>
      <xdr:row>59</xdr:row>
      <xdr:rowOff>342900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58D94BB3-96F4-4034-A219-D648FF2D743A}"/>
            </a:ext>
          </a:extLst>
        </xdr:cNvPr>
        <xdr:cNvSpPr/>
      </xdr:nvSpPr>
      <xdr:spPr>
        <a:xfrm>
          <a:off x="6419850" y="14430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55</xdr:row>
      <xdr:rowOff>133350</xdr:rowOff>
    </xdr:from>
    <xdr:to>
      <xdr:col>13</xdr:col>
      <xdr:colOff>9524</xdr:colOff>
      <xdr:row>55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C130579E-FA00-47D9-9778-58A3B3430C6A}"/>
            </a:ext>
          </a:extLst>
        </xdr:cNvPr>
        <xdr:cNvSpPr/>
      </xdr:nvSpPr>
      <xdr:spPr>
        <a:xfrm>
          <a:off x="6429375" y="134683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64</xdr:row>
      <xdr:rowOff>142875</xdr:rowOff>
    </xdr:from>
    <xdr:to>
      <xdr:col>13</xdr:col>
      <xdr:colOff>9524</xdr:colOff>
      <xdr:row>64</xdr:row>
      <xdr:rowOff>342900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66BC866B-2211-482B-8E1A-D08495D6C923}"/>
            </a:ext>
          </a:extLst>
        </xdr:cNvPr>
        <xdr:cNvSpPr/>
      </xdr:nvSpPr>
      <xdr:spPr>
        <a:xfrm>
          <a:off x="6429375" y="156210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03A02213-D5A9-4689-B054-D09B655BB667}"/>
            </a:ext>
          </a:extLst>
        </xdr:cNvPr>
        <xdr:cNvSpPr/>
      </xdr:nvSpPr>
      <xdr:spPr>
        <a:xfrm>
          <a:off x="6391275" y="187071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2F8D6978-A509-4AD1-9FE0-9F3F751267B1}"/>
            </a:ext>
          </a:extLst>
        </xdr:cNvPr>
        <xdr:cNvSpPr/>
      </xdr:nvSpPr>
      <xdr:spPr>
        <a:xfrm>
          <a:off x="6419850" y="146685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133350</xdr:rowOff>
    </xdr:from>
    <xdr:to>
      <xdr:col>12</xdr:col>
      <xdr:colOff>447674</xdr:colOff>
      <xdr:row>73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46FBA3C2-6576-4E79-9A1A-78A6009D14E2}"/>
            </a:ext>
          </a:extLst>
        </xdr:cNvPr>
        <xdr:cNvSpPr/>
      </xdr:nvSpPr>
      <xdr:spPr>
        <a:xfrm>
          <a:off x="6391275" y="17754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43698-ABFE-4B2B-9E93-0286D169738B}">
  <dimension ref="A1:DO549"/>
  <sheetViews>
    <sheetView topLeftCell="A297" zoomScaleNormal="100" workbookViewId="0">
      <selection activeCell="N54" sqref="N54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3.625" style="46" customWidth="1"/>
    <col min="11" max="11" width="5.5" style="46" customWidth="1"/>
    <col min="12" max="12" width="2.875" style="46" customWidth="1"/>
    <col min="13" max="13" width="6.25" style="46"/>
    <col min="14" max="14" width="8" style="46" customWidth="1"/>
    <col min="15" max="15" width="12.25" style="46" customWidth="1"/>
    <col min="16" max="16" width="6.25" style="46"/>
    <col min="17" max="17" width="10.125" style="46" customWidth="1"/>
    <col min="18" max="18" width="10.375" style="46" customWidth="1"/>
    <col min="19" max="19" width="9.875" style="46" customWidth="1"/>
    <col min="20" max="20" width="33.25" style="46" customWidth="1"/>
    <col min="21" max="16384" width="6.25" style="46"/>
  </cols>
  <sheetData>
    <row r="1" spans="1:10" ht="24.75" customHeight="1">
      <c r="A1" s="45" t="s">
        <v>81</v>
      </c>
      <c r="B1" s="111" t="s">
        <v>1323</v>
      </c>
      <c r="E1" s="127"/>
      <c r="J1" s="85"/>
    </row>
    <row r="2" spans="1:10" ht="24.75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</row>
    <row r="3" spans="1:10" ht="24.75" customHeight="1">
      <c r="A3" s="248" t="s">
        <v>253</v>
      </c>
      <c r="B3" s="56" t="s">
        <v>1273</v>
      </c>
      <c r="C3" s="243"/>
      <c r="D3" s="244"/>
      <c r="E3" s="123">
        <v>8000</v>
      </c>
      <c r="F3" s="251" t="s">
        <v>469</v>
      </c>
      <c r="G3" s="252"/>
      <c r="H3" s="55" t="s">
        <v>474</v>
      </c>
      <c r="I3" s="83"/>
    </row>
    <row r="4" spans="1:10" ht="24.75" customHeight="1">
      <c r="A4" s="250"/>
      <c r="B4" s="56" t="s">
        <v>96</v>
      </c>
      <c r="C4" s="253"/>
      <c r="D4" s="253"/>
      <c r="E4" s="82">
        <v>3148</v>
      </c>
      <c r="F4" s="251" t="s">
        <v>469</v>
      </c>
      <c r="G4" s="252"/>
      <c r="H4" s="55" t="s">
        <v>98</v>
      </c>
      <c r="I4" s="83" t="s">
        <v>347</v>
      </c>
    </row>
    <row r="5" spans="1:10" ht="24.75" customHeight="1">
      <c r="A5" s="248" t="s">
        <v>257</v>
      </c>
      <c r="B5" s="56" t="s">
        <v>200</v>
      </c>
      <c r="C5" s="243"/>
      <c r="D5" s="244"/>
      <c r="E5" s="82">
        <v>780</v>
      </c>
      <c r="F5" s="251" t="s">
        <v>469</v>
      </c>
      <c r="G5" s="252"/>
      <c r="H5" s="55" t="s">
        <v>474</v>
      </c>
      <c r="I5" s="83" t="s">
        <v>1274</v>
      </c>
    </row>
    <row r="6" spans="1:10" ht="24.75" customHeight="1">
      <c r="A6" s="249"/>
      <c r="B6" s="56" t="s">
        <v>234</v>
      </c>
      <c r="C6" s="243"/>
      <c r="D6" s="244"/>
      <c r="E6" s="82">
        <v>11388</v>
      </c>
      <c r="F6" s="251" t="s">
        <v>469</v>
      </c>
      <c r="G6" s="252"/>
      <c r="H6" s="55" t="s">
        <v>54</v>
      </c>
      <c r="I6" s="83" t="s">
        <v>1275</v>
      </c>
    </row>
    <row r="7" spans="1:10" ht="24.75" customHeight="1">
      <c r="A7" s="250"/>
      <c r="B7" s="56" t="s">
        <v>96</v>
      </c>
      <c r="C7" s="253"/>
      <c r="D7" s="253"/>
      <c r="E7" s="82">
        <v>3000</v>
      </c>
      <c r="F7" s="251" t="s">
        <v>469</v>
      </c>
      <c r="G7" s="252"/>
      <c r="H7" s="55" t="s">
        <v>54</v>
      </c>
      <c r="I7" s="83" t="s">
        <v>347</v>
      </c>
    </row>
    <row r="8" spans="1:10" ht="24.75" customHeight="1">
      <c r="A8" s="248" t="s">
        <v>95</v>
      </c>
      <c r="B8" s="56" t="s">
        <v>311</v>
      </c>
      <c r="C8" s="217"/>
      <c r="D8" s="218"/>
      <c r="E8" s="174">
        <v>1120</v>
      </c>
      <c r="F8" s="251" t="s">
        <v>469</v>
      </c>
      <c r="G8" s="252"/>
      <c r="H8" s="55" t="s">
        <v>54</v>
      </c>
      <c r="I8" s="83" t="s">
        <v>674</v>
      </c>
    </row>
    <row r="9" spans="1:10" ht="24.75" customHeight="1">
      <c r="A9" s="249"/>
      <c r="B9" s="56" t="s">
        <v>120</v>
      </c>
      <c r="C9" s="257"/>
      <c r="D9" s="257"/>
      <c r="E9" s="174">
        <v>4934</v>
      </c>
      <c r="F9" s="251" t="s">
        <v>469</v>
      </c>
      <c r="G9" s="252"/>
      <c r="H9" s="55" t="s">
        <v>54</v>
      </c>
      <c r="I9" s="83" t="s">
        <v>1276</v>
      </c>
    </row>
    <row r="10" spans="1:10" ht="24.75" customHeight="1">
      <c r="A10" s="250"/>
      <c r="B10" s="56" t="s">
        <v>120</v>
      </c>
      <c r="C10" s="253"/>
      <c r="D10" s="253"/>
      <c r="E10" s="174">
        <v>864</v>
      </c>
      <c r="F10" s="251" t="s">
        <v>469</v>
      </c>
      <c r="G10" s="252"/>
      <c r="H10" s="55" t="s">
        <v>54</v>
      </c>
      <c r="I10" s="83" t="s">
        <v>1276</v>
      </c>
    </row>
    <row r="11" spans="1:10" ht="24.75" customHeight="1">
      <c r="A11" s="233" t="s">
        <v>40</v>
      </c>
      <c r="B11" s="56" t="s">
        <v>234</v>
      </c>
      <c r="C11" s="253"/>
      <c r="D11" s="253"/>
      <c r="E11" s="82">
        <v>16580</v>
      </c>
      <c r="F11" s="251" t="s">
        <v>469</v>
      </c>
      <c r="G11" s="252"/>
      <c r="H11" s="55" t="s">
        <v>474</v>
      </c>
      <c r="I11" s="83" t="s">
        <v>1277</v>
      </c>
    </row>
    <row r="12" spans="1:10" ht="24.75" customHeight="1">
      <c r="A12" s="134" t="s">
        <v>263</v>
      </c>
      <c r="B12" s="56" t="s">
        <v>96</v>
      </c>
      <c r="C12" s="253"/>
      <c r="D12" s="253"/>
      <c r="E12" s="82">
        <v>4080</v>
      </c>
      <c r="F12" s="251" t="s">
        <v>469</v>
      </c>
      <c r="G12" s="252"/>
      <c r="H12" s="55" t="s">
        <v>98</v>
      </c>
      <c r="I12" s="83" t="s">
        <v>347</v>
      </c>
    </row>
    <row r="13" spans="1:10" ht="24.75" customHeight="1">
      <c r="A13" s="248" t="s">
        <v>266</v>
      </c>
      <c r="B13" s="56" t="s">
        <v>311</v>
      </c>
      <c r="C13" s="253"/>
      <c r="D13" s="253"/>
      <c r="E13" s="174">
        <v>4472</v>
      </c>
      <c r="F13" s="251" t="s">
        <v>469</v>
      </c>
      <c r="G13" s="252"/>
      <c r="H13" s="55" t="s">
        <v>54</v>
      </c>
      <c r="I13" s="83" t="s">
        <v>127</v>
      </c>
    </row>
    <row r="14" spans="1:10" ht="24.75" customHeight="1">
      <c r="A14" s="250"/>
      <c r="B14" s="56" t="s">
        <v>200</v>
      </c>
      <c r="C14" s="253"/>
      <c r="D14" s="253"/>
      <c r="E14" s="82">
        <v>430</v>
      </c>
      <c r="F14" s="251" t="s">
        <v>469</v>
      </c>
      <c r="G14" s="252"/>
      <c r="H14" s="55" t="s">
        <v>474</v>
      </c>
      <c r="I14" s="83" t="s">
        <v>69</v>
      </c>
    </row>
    <row r="15" spans="1:10" ht="24.75" customHeight="1">
      <c r="A15" s="134" t="s">
        <v>70</v>
      </c>
      <c r="B15" s="56" t="s">
        <v>311</v>
      </c>
      <c r="C15" s="253"/>
      <c r="D15" s="253"/>
      <c r="E15" s="82">
        <v>5589</v>
      </c>
      <c r="F15" s="251" t="s">
        <v>469</v>
      </c>
      <c r="G15" s="252"/>
      <c r="H15" s="55" t="s">
        <v>474</v>
      </c>
      <c r="I15" s="83" t="s">
        <v>1320</v>
      </c>
    </row>
    <row r="16" spans="1:10" ht="24.75" customHeight="1">
      <c r="A16" s="231" t="s">
        <v>365</v>
      </c>
      <c r="B16" s="56" t="s">
        <v>56</v>
      </c>
      <c r="C16" s="253"/>
      <c r="D16" s="253"/>
      <c r="E16" s="82">
        <v>125590</v>
      </c>
      <c r="F16" s="251" t="s">
        <v>469</v>
      </c>
      <c r="G16" s="252"/>
      <c r="H16" s="55" t="s">
        <v>474</v>
      </c>
      <c r="I16" s="83" t="s">
        <v>1282</v>
      </c>
    </row>
    <row r="17" spans="1:9" ht="24.75" customHeight="1">
      <c r="A17" s="248" t="s">
        <v>269</v>
      </c>
      <c r="B17" s="56" t="s">
        <v>96</v>
      </c>
      <c r="C17" s="253"/>
      <c r="D17" s="253"/>
      <c r="E17" s="174">
        <v>3000</v>
      </c>
      <c r="F17" s="251" t="s">
        <v>469</v>
      </c>
      <c r="G17" s="252"/>
      <c r="H17" s="55" t="s">
        <v>54</v>
      </c>
      <c r="I17" s="83" t="s">
        <v>347</v>
      </c>
    </row>
    <row r="18" spans="1:9" ht="24.75" customHeight="1">
      <c r="A18" s="249"/>
      <c r="B18" s="56" t="s">
        <v>96</v>
      </c>
      <c r="C18" s="253"/>
      <c r="D18" s="253"/>
      <c r="E18" s="174">
        <v>5000</v>
      </c>
      <c r="F18" s="251" t="s">
        <v>469</v>
      </c>
      <c r="G18" s="252"/>
      <c r="H18" s="55" t="s">
        <v>54</v>
      </c>
      <c r="I18" s="83" t="s">
        <v>1278</v>
      </c>
    </row>
    <row r="19" spans="1:9" ht="24.75" customHeight="1">
      <c r="A19" s="249"/>
      <c r="B19" s="56" t="s">
        <v>56</v>
      </c>
      <c r="C19" s="253"/>
      <c r="D19" s="253"/>
      <c r="E19" s="174">
        <v>8380</v>
      </c>
      <c r="F19" s="251" t="s">
        <v>469</v>
      </c>
      <c r="G19" s="252"/>
      <c r="H19" s="55" t="s">
        <v>54</v>
      </c>
      <c r="I19" s="83" t="s">
        <v>511</v>
      </c>
    </row>
    <row r="20" spans="1:9" ht="24.75" customHeight="1">
      <c r="A20" s="250"/>
      <c r="B20" s="56" t="s">
        <v>120</v>
      </c>
      <c r="C20" s="253"/>
      <c r="D20" s="253"/>
      <c r="E20" s="82">
        <v>21225</v>
      </c>
      <c r="F20" s="251" t="s">
        <v>469</v>
      </c>
      <c r="G20" s="252"/>
      <c r="H20" s="55" t="s">
        <v>474</v>
      </c>
      <c r="I20" s="83" t="s">
        <v>1279</v>
      </c>
    </row>
    <row r="21" spans="1:9" ht="24.75" customHeight="1">
      <c r="A21" s="248" t="s">
        <v>129</v>
      </c>
      <c r="B21" s="56" t="s">
        <v>56</v>
      </c>
      <c r="C21" s="253"/>
      <c r="D21" s="253"/>
      <c r="E21" s="174">
        <v>4500</v>
      </c>
      <c r="F21" s="251" t="s">
        <v>469</v>
      </c>
      <c r="G21" s="252"/>
      <c r="H21" s="55" t="s">
        <v>54</v>
      </c>
      <c r="I21" s="83" t="s">
        <v>511</v>
      </c>
    </row>
    <row r="22" spans="1:9" ht="24.75" customHeight="1">
      <c r="A22" s="249"/>
      <c r="B22" s="56" t="s">
        <v>234</v>
      </c>
      <c r="C22" s="243"/>
      <c r="D22" s="244"/>
      <c r="E22" s="82">
        <v>1700</v>
      </c>
      <c r="F22" s="251" t="s">
        <v>469</v>
      </c>
      <c r="G22" s="252"/>
      <c r="H22" s="55" t="s">
        <v>474</v>
      </c>
      <c r="I22" s="83" t="s">
        <v>291</v>
      </c>
    </row>
    <row r="23" spans="1:9" ht="24.75" customHeight="1">
      <c r="A23" s="249"/>
      <c r="B23" s="56" t="s">
        <v>56</v>
      </c>
      <c r="C23" s="253"/>
      <c r="D23" s="253"/>
      <c r="E23" s="174">
        <v>4500</v>
      </c>
      <c r="F23" s="251" t="s">
        <v>469</v>
      </c>
      <c r="G23" s="252"/>
      <c r="H23" s="55" t="s">
        <v>54</v>
      </c>
      <c r="I23" s="83" t="s">
        <v>108</v>
      </c>
    </row>
    <row r="24" spans="1:9" ht="24.75" customHeight="1">
      <c r="A24" s="250"/>
      <c r="B24" s="56" t="s">
        <v>120</v>
      </c>
      <c r="C24" s="253"/>
      <c r="D24" s="253"/>
      <c r="E24" s="82">
        <v>19199</v>
      </c>
      <c r="F24" s="251" t="s">
        <v>469</v>
      </c>
      <c r="G24" s="252"/>
      <c r="H24" s="55" t="s">
        <v>54</v>
      </c>
      <c r="I24" s="83" t="s">
        <v>1171</v>
      </c>
    </row>
    <row r="25" spans="1:9" ht="24.75" customHeight="1">
      <c r="A25" s="248" t="s">
        <v>132</v>
      </c>
      <c r="B25" s="56" t="s">
        <v>120</v>
      </c>
      <c r="C25" s="243"/>
      <c r="D25" s="244"/>
      <c r="E25" s="174">
        <v>770</v>
      </c>
      <c r="F25" s="251" t="s">
        <v>469</v>
      </c>
      <c r="G25" s="252"/>
      <c r="H25" s="55" t="s">
        <v>54</v>
      </c>
      <c r="I25" s="83" t="s">
        <v>1171</v>
      </c>
    </row>
    <row r="26" spans="1:9" ht="24.75" customHeight="1">
      <c r="A26" s="249"/>
      <c r="B26" s="56" t="s">
        <v>200</v>
      </c>
      <c r="C26" s="243"/>
      <c r="D26" s="244"/>
      <c r="E26" s="82">
        <v>2493</v>
      </c>
      <c r="F26" s="251" t="s">
        <v>469</v>
      </c>
      <c r="G26" s="252"/>
      <c r="H26" s="55" t="s">
        <v>54</v>
      </c>
      <c r="I26" s="83" t="s">
        <v>896</v>
      </c>
    </row>
    <row r="27" spans="1:9" ht="24.75" customHeight="1">
      <c r="A27" s="249"/>
      <c r="B27" s="56" t="s">
        <v>120</v>
      </c>
      <c r="C27" s="253"/>
      <c r="D27" s="253"/>
      <c r="E27" s="174">
        <v>2960</v>
      </c>
      <c r="F27" s="251" t="s">
        <v>469</v>
      </c>
      <c r="G27" s="252"/>
      <c r="H27" s="55" t="s">
        <v>54</v>
      </c>
      <c r="I27" s="83" t="s">
        <v>1171</v>
      </c>
    </row>
    <row r="28" spans="1:9" ht="24.75" customHeight="1">
      <c r="A28" s="248" t="s">
        <v>132</v>
      </c>
      <c r="B28" s="56" t="s">
        <v>96</v>
      </c>
      <c r="C28" s="253"/>
      <c r="D28" s="253"/>
      <c r="E28" s="82">
        <v>30000</v>
      </c>
      <c r="F28" s="251" t="s">
        <v>469</v>
      </c>
      <c r="G28" s="252"/>
      <c r="H28" s="55" t="s">
        <v>474</v>
      </c>
      <c r="I28" s="83" t="s">
        <v>961</v>
      </c>
    </row>
    <row r="29" spans="1:9" ht="24.75" customHeight="1">
      <c r="A29" s="249"/>
      <c r="B29" s="56" t="s">
        <v>96</v>
      </c>
      <c r="C29" s="243"/>
      <c r="D29" s="244"/>
      <c r="E29" s="82">
        <v>1810</v>
      </c>
      <c r="F29" s="251" t="s">
        <v>469</v>
      </c>
      <c r="G29" s="252"/>
      <c r="H29" s="55" t="s">
        <v>98</v>
      </c>
      <c r="I29" s="83" t="s">
        <v>347</v>
      </c>
    </row>
    <row r="30" spans="1:9" ht="24.75" customHeight="1">
      <c r="A30" s="249"/>
      <c r="B30" s="56" t="s">
        <v>200</v>
      </c>
      <c r="C30" s="243"/>
      <c r="D30" s="244"/>
      <c r="E30" s="82">
        <v>185</v>
      </c>
      <c r="F30" s="251" t="s">
        <v>469</v>
      </c>
      <c r="G30" s="252"/>
      <c r="H30" s="55" t="s">
        <v>474</v>
      </c>
      <c r="I30" s="83" t="s">
        <v>49</v>
      </c>
    </row>
    <row r="31" spans="1:9" ht="24.75" customHeight="1">
      <c r="A31" s="250"/>
      <c r="B31" s="56" t="s">
        <v>120</v>
      </c>
      <c r="C31" s="243"/>
      <c r="D31" s="244"/>
      <c r="E31" s="197">
        <v>2094</v>
      </c>
      <c r="F31" s="251" t="s">
        <v>469</v>
      </c>
      <c r="G31" s="252"/>
      <c r="H31" s="55" t="s">
        <v>321</v>
      </c>
      <c r="I31" s="83" t="s">
        <v>1308</v>
      </c>
    </row>
    <row r="32" spans="1:9" ht="24.75" customHeight="1">
      <c r="A32" s="248" t="s">
        <v>161</v>
      </c>
      <c r="B32" s="56" t="s">
        <v>311</v>
      </c>
      <c r="C32" s="243"/>
      <c r="D32" s="244"/>
      <c r="E32" s="82">
        <v>1252</v>
      </c>
      <c r="F32" s="251" t="s">
        <v>469</v>
      </c>
      <c r="G32" s="252"/>
      <c r="H32" s="55" t="s">
        <v>474</v>
      </c>
      <c r="I32" s="83" t="s">
        <v>1280</v>
      </c>
    </row>
    <row r="33" spans="1:15" ht="24.75" customHeight="1">
      <c r="A33" s="250"/>
      <c r="B33" s="56" t="s">
        <v>96</v>
      </c>
      <c r="C33" s="243"/>
      <c r="D33" s="244"/>
      <c r="E33" s="82">
        <v>3902</v>
      </c>
      <c r="F33" s="251" t="s">
        <v>469</v>
      </c>
      <c r="G33" s="252"/>
      <c r="H33" s="141" t="s">
        <v>535</v>
      </c>
      <c r="I33" s="83" t="s">
        <v>1352</v>
      </c>
    </row>
    <row r="34" spans="1:15" ht="24.75" customHeight="1">
      <c r="A34" s="248" t="s">
        <v>174</v>
      </c>
      <c r="B34" s="56" t="s">
        <v>120</v>
      </c>
      <c r="C34" s="243"/>
      <c r="D34" s="244"/>
      <c r="E34" s="82">
        <v>770</v>
      </c>
      <c r="F34" s="251" t="s">
        <v>469</v>
      </c>
      <c r="G34" s="252"/>
      <c r="H34" s="55" t="s">
        <v>474</v>
      </c>
      <c r="I34" s="83" t="s">
        <v>33</v>
      </c>
    </row>
    <row r="35" spans="1:15" ht="24.75" customHeight="1">
      <c r="A35" s="249"/>
      <c r="B35" s="56" t="s">
        <v>120</v>
      </c>
      <c r="C35" s="243"/>
      <c r="D35" s="244"/>
      <c r="E35" s="174">
        <v>976</v>
      </c>
      <c r="F35" s="251" t="s">
        <v>469</v>
      </c>
      <c r="G35" s="252"/>
      <c r="H35" s="55" t="s">
        <v>54</v>
      </c>
      <c r="I35" s="83" t="s">
        <v>1171</v>
      </c>
    </row>
    <row r="36" spans="1:15" ht="24.75" customHeight="1">
      <c r="A36" s="249"/>
      <c r="B36" s="56" t="s">
        <v>96</v>
      </c>
      <c r="C36" s="243"/>
      <c r="D36" s="244"/>
      <c r="E36" s="174">
        <v>3000</v>
      </c>
      <c r="F36" s="251" t="s">
        <v>469</v>
      </c>
      <c r="G36" s="252"/>
      <c r="H36" s="55" t="s">
        <v>54</v>
      </c>
      <c r="I36" s="83" t="s">
        <v>347</v>
      </c>
    </row>
    <row r="37" spans="1:15" ht="24.75" customHeight="1">
      <c r="A37" s="249"/>
      <c r="B37" s="56" t="s">
        <v>120</v>
      </c>
      <c r="C37" s="253"/>
      <c r="D37" s="253"/>
      <c r="E37" s="174">
        <v>7838</v>
      </c>
      <c r="F37" s="251" t="s">
        <v>469</v>
      </c>
      <c r="G37" s="252"/>
      <c r="H37" s="55" t="s">
        <v>54</v>
      </c>
      <c r="I37" s="83" t="s">
        <v>1171</v>
      </c>
    </row>
    <row r="38" spans="1:15" ht="24.75" customHeight="1">
      <c r="A38" s="250"/>
      <c r="B38" s="56" t="s">
        <v>56</v>
      </c>
      <c r="C38" s="243"/>
      <c r="D38" s="244"/>
      <c r="E38" s="197">
        <v>7942</v>
      </c>
      <c r="F38" s="251" t="s">
        <v>469</v>
      </c>
      <c r="G38" s="252"/>
      <c r="H38" s="55" t="s">
        <v>321</v>
      </c>
      <c r="I38" s="83" t="s">
        <v>108</v>
      </c>
    </row>
    <row r="39" spans="1:15" ht="24.75" customHeight="1" thickBot="1">
      <c r="A39" s="134" t="s">
        <v>136</v>
      </c>
      <c r="B39" s="56" t="s">
        <v>234</v>
      </c>
      <c r="C39" s="253"/>
      <c r="D39" s="253"/>
      <c r="E39" s="82">
        <v>1898</v>
      </c>
      <c r="F39" s="251" t="s">
        <v>469</v>
      </c>
      <c r="G39" s="252"/>
      <c r="H39" s="55" t="s">
        <v>98</v>
      </c>
      <c r="I39" s="83" t="s">
        <v>1281</v>
      </c>
    </row>
    <row r="40" spans="1:15" ht="24.75" customHeight="1" thickBot="1">
      <c r="A40" s="96"/>
      <c r="B40" s="96"/>
      <c r="C40" s="258" t="s">
        <v>38</v>
      </c>
      <c r="D40" s="259"/>
      <c r="E40" s="98">
        <f>SUM(E3:E39)</f>
        <v>325369</v>
      </c>
      <c r="F40" s="260" t="s">
        <v>8</v>
      </c>
      <c r="G40" s="261"/>
      <c r="H40" s="261"/>
      <c r="I40" s="261"/>
    </row>
    <row r="41" spans="1:15" ht="24" customHeight="1">
      <c r="A41" s="45"/>
      <c r="B41" s="111"/>
      <c r="E41" s="127"/>
      <c r="J41" s="85"/>
    </row>
    <row r="42" spans="1:15" ht="24" customHeight="1">
      <c r="A42" s="45" t="s">
        <v>82</v>
      </c>
      <c r="B42" s="111" t="s">
        <v>1323</v>
      </c>
      <c r="E42" s="127"/>
      <c r="J42" s="85"/>
    </row>
    <row r="43" spans="1:15" ht="24" customHeight="1">
      <c r="A43" s="49" t="s">
        <v>1</v>
      </c>
      <c r="B43" s="49" t="s">
        <v>2</v>
      </c>
      <c r="C43" s="253" t="s">
        <v>4</v>
      </c>
      <c r="D43" s="253"/>
      <c r="E43" s="49" t="s">
        <v>5</v>
      </c>
      <c r="F43" s="253" t="s">
        <v>468</v>
      </c>
      <c r="G43" s="253"/>
      <c r="H43" s="55" t="s">
        <v>424</v>
      </c>
      <c r="I43" s="50" t="s">
        <v>6</v>
      </c>
    </row>
    <row r="44" spans="1:15" ht="23.25" customHeight="1">
      <c r="A44" s="248" t="s">
        <v>175</v>
      </c>
      <c r="B44" s="56" t="s">
        <v>67</v>
      </c>
      <c r="C44" s="253"/>
      <c r="D44" s="253"/>
      <c r="E44" s="174">
        <v>550</v>
      </c>
      <c r="F44" s="251" t="s">
        <v>469</v>
      </c>
      <c r="G44" s="252"/>
      <c r="H44" s="55" t="s">
        <v>54</v>
      </c>
      <c r="I44" s="83" t="s">
        <v>152</v>
      </c>
    </row>
    <row r="45" spans="1:15" ht="23.25" customHeight="1">
      <c r="A45" s="250"/>
      <c r="B45" s="56" t="s">
        <v>120</v>
      </c>
      <c r="C45" s="253"/>
      <c r="D45" s="253"/>
      <c r="E45" s="174">
        <v>3480</v>
      </c>
      <c r="F45" s="251" t="s">
        <v>469</v>
      </c>
      <c r="G45" s="252"/>
      <c r="H45" s="55" t="s">
        <v>54</v>
      </c>
      <c r="I45" s="83" t="s">
        <v>283</v>
      </c>
    </row>
    <row r="46" spans="1:15" ht="24" customHeight="1">
      <c r="A46" s="122" t="s">
        <v>140</v>
      </c>
      <c r="B46" s="56" t="s">
        <v>67</v>
      </c>
      <c r="C46" s="253"/>
      <c r="D46" s="253"/>
      <c r="E46" s="197">
        <v>700</v>
      </c>
      <c r="F46" s="251" t="s">
        <v>469</v>
      </c>
      <c r="G46" s="252"/>
      <c r="H46" s="55" t="s">
        <v>321</v>
      </c>
      <c r="I46" s="83" t="s">
        <v>152</v>
      </c>
      <c r="O46" s="224" t="s">
        <v>321</v>
      </c>
    </row>
    <row r="47" spans="1:15" ht="24" customHeight="1">
      <c r="A47" s="122" t="s">
        <v>191</v>
      </c>
      <c r="B47" s="56" t="s">
        <v>96</v>
      </c>
      <c r="C47" s="243"/>
      <c r="D47" s="244"/>
      <c r="E47" s="82">
        <v>2000</v>
      </c>
      <c r="F47" s="251" t="s">
        <v>469</v>
      </c>
      <c r="G47" s="252"/>
      <c r="H47" s="55" t="s">
        <v>474</v>
      </c>
      <c r="I47" s="83" t="s">
        <v>347</v>
      </c>
      <c r="O47" s="226">
        <f>E31+E46+E68+E73+E38</f>
        <v>60608</v>
      </c>
    </row>
    <row r="48" spans="1:15" ht="24" customHeight="1">
      <c r="A48" s="216" t="s">
        <v>145</v>
      </c>
      <c r="B48" s="56" t="s">
        <v>96</v>
      </c>
      <c r="C48" s="253"/>
      <c r="D48" s="253"/>
      <c r="E48" s="82">
        <v>3799</v>
      </c>
      <c r="F48" s="251" t="s">
        <v>469</v>
      </c>
      <c r="G48" s="252"/>
      <c r="H48" s="55" t="s">
        <v>98</v>
      </c>
      <c r="I48" s="83" t="s">
        <v>347</v>
      </c>
      <c r="O48" s="226"/>
    </row>
    <row r="49" spans="1:15" ht="24" customHeight="1">
      <c r="A49" s="248" t="s">
        <v>146</v>
      </c>
      <c r="B49" s="56" t="s">
        <v>120</v>
      </c>
      <c r="C49" s="243"/>
      <c r="D49" s="244"/>
      <c r="E49" s="82">
        <v>553</v>
      </c>
      <c r="F49" s="251" t="s">
        <v>469</v>
      </c>
      <c r="G49" s="252"/>
      <c r="H49" s="55" t="s">
        <v>474</v>
      </c>
      <c r="I49" s="83" t="s">
        <v>33</v>
      </c>
    </row>
    <row r="50" spans="1:15" ht="24" customHeight="1">
      <c r="A50" s="249"/>
      <c r="B50" s="56" t="s">
        <v>120</v>
      </c>
      <c r="C50" s="253"/>
      <c r="D50" s="253"/>
      <c r="E50" s="82">
        <v>440</v>
      </c>
      <c r="F50" s="251" t="s">
        <v>469</v>
      </c>
      <c r="G50" s="252"/>
      <c r="H50" s="55" t="s">
        <v>474</v>
      </c>
      <c r="I50" s="83" t="s">
        <v>33</v>
      </c>
      <c r="O50" s="172" t="s">
        <v>656</v>
      </c>
    </row>
    <row r="51" spans="1:15" ht="24" customHeight="1">
      <c r="A51" s="249"/>
      <c r="B51" s="56" t="s">
        <v>120</v>
      </c>
      <c r="C51" s="243"/>
      <c r="D51" s="244"/>
      <c r="E51" s="82">
        <v>6270</v>
      </c>
      <c r="F51" s="251" t="s">
        <v>469</v>
      </c>
      <c r="G51" s="252"/>
      <c r="H51" s="55" t="s">
        <v>474</v>
      </c>
      <c r="I51" s="83" t="s">
        <v>1344</v>
      </c>
    </row>
    <row r="52" spans="1:15" ht="24" customHeight="1">
      <c r="A52" s="250"/>
      <c r="B52" s="56" t="s">
        <v>120</v>
      </c>
      <c r="C52" s="253"/>
      <c r="D52" s="253"/>
      <c r="E52" s="82">
        <v>3690</v>
      </c>
      <c r="F52" s="251" t="s">
        <v>469</v>
      </c>
      <c r="G52" s="252"/>
      <c r="H52" s="55" t="s">
        <v>474</v>
      </c>
      <c r="I52" s="83" t="s">
        <v>1345</v>
      </c>
      <c r="O52" s="172" t="s">
        <v>656</v>
      </c>
    </row>
    <row r="53" spans="1:15" ht="24" customHeight="1">
      <c r="A53" s="134" t="s">
        <v>192</v>
      </c>
      <c r="B53" s="56" t="s">
        <v>67</v>
      </c>
      <c r="C53" s="243"/>
      <c r="D53" s="244"/>
      <c r="E53" s="174">
        <v>800</v>
      </c>
      <c r="F53" s="251" t="s">
        <v>469</v>
      </c>
      <c r="G53" s="252"/>
      <c r="H53" s="55" t="s">
        <v>54</v>
      </c>
      <c r="I53" s="83" t="s">
        <v>152</v>
      </c>
      <c r="O53" s="226">
        <f>E8+E9+E10+E13+E17+E18+E19+E21+E23+E25+E27+E35+E36+E37+E44+E45+E53+E55+E56+E58+E59+E61+E62+E65+E66+E75+E81</f>
        <v>83864</v>
      </c>
    </row>
    <row r="54" spans="1:15" ht="24" customHeight="1">
      <c r="A54" s="248" t="s">
        <v>165</v>
      </c>
      <c r="B54" s="56" t="s">
        <v>234</v>
      </c>
      <c r="C54" s="243"/>
      <c r="D54" s="244"/>
      <c r="E54" s="82">
        <v>6800</v>
      </c>
      <c r="F54" s="251" t="s">
        <v>469</v>
      </c>
      <c r="G54" s="252"/>
      <c r="H54" s="55" t="s">
        <v>474</v>
      </c>
      <c r="I54" s="83" t="s">
        <v>1309</v>
      </c>
      <c r="O54" s="226"/>
    </row>
    <row r="55" spans="1:15" ht="24" customHeight="1">
      <c r="A55" s="249"/>
      <c r="B55" s="56" t="s">
        <v>67</v>
      </c>
      <c r="C55" s="253"/>
      <c r="D55" s="253"/>
      <c r="E55" s="174">
        <v>700</v>
      </c>
      <c r="F55" s="251" t="s">
        <v>469</v>
      </c>
      <c r="G55" s="252"/>
      <c r="H55" s="55" t="s">
        <v>54</v>
      </c>
      <c r="I55" s="83" t="s">
        <v>152</v>
      </c>
    </row>
    <row r="56" spans="1:15" ht="24" customHeight="1">
      <c r="A56" s="250"/>
      <c r="B56" s="56" t="s">
        <v>67</v>
      </c>
      <c r="C56" s="253"/>
      <c r="D56" s="253"/>
      <c r="E56" s="174">
        <v>300</v>
      </c>
      <c r="F56" s="251" t="s">
        <v>469</v>
      </c>
      <c r="G56" s="252"/>
      <c r="H56" s="55" t="s">
        <v>54</v>
      </c>
      <c r="I56" s="83" t="s">
        <v>152</v>
      </c>
    </row>
    <row r="57" spans="1:15" ht="24" customHeight="1">
      <c r="A57" s="248" t="s">
        <v>157</v>
      </c>
      <c r="B57" s="56" t="s">
        <v>67</v>
      </c>
      <c r="C57" s="243"/>
      <c r="D57" s="244"/>
      <c r="E57" s="82">
        <v>5100</v>
      </c>
      <c r="F57" s="251" t="s">
        <v>469</v>
      </c>
      <c r="G57" s="252"/>
      <c r="H57" s="55" t="s">
        <v>189</v>
      </c>
      <c r="I57" s="83" t="s">
        <v>1310</v>
      </c>
      <c r="O57" s="49"/>
    </row>
    <row r="58" spans="1:15" ht="24" customHeight="1">
      <c r="A58" s="249"/>
      <c r="B58" s="56" t="s">
        <v>120</v>
      </c>
      <c r="C58" s="243"/>
      <c r="D58" s="244"/>
      <c r="E58" s="174">
        <v>1958</v>
      </c>
      <c r="F58" s="251" t="s">
        <v>469</v>
      </c>
      <c r="G58" s="252"/>
      <c r="H58" s="55" t="s">
        <v>54</v>
      </c>
      <c r="I58" s="83" t="s">
        <v>1171</v>
      </c>
      <c r="O58" s="49"/>
    </row>
    <row r="59" spans="1:15" ht="24" customHeight="1">
      <c r="A59" s="250"/>
      <c r="B59" s="56" t="s">
        <v>120</v>
      </c>
      <c r="C59" s="243"/>
      <c r="D59" s="244"/>
      <c r="E59" s="174">
        <v>6820</v>
      </c>
      <c r="F59" s="251" t="s">
        <v>469</v>
      </c>
      <c r="G59" s="252"/>
      <c r="H59" s="55" t="s">
        <v>54</v>
      </c>
      <c r="I59" s="83" t="s">
        <v>1313</v>
      </c>
      <c r="O59" s="49"/>
    </row>
    <row r="60" spans="1:15" ht="24" customHeight="1">
      <c r="A60" s="248" t="s">
        <v>167</v>
      </c>
      <c r="B60" s="56" t="s">
        <v>96</v>
      </c>
      <c r="C60" s="251"/>
      <c r="D60" s="252"/>
      <c r="E60" s="82">
        <v>2000</v>
      </c>
      <c r="F60" s="251" t="s">
        <v>469</v>
      </c>
      <c r="G60" s="252"/>
      <c r="H60" s="232" t="s">
        <v>535</v>
      </c>
      <c r="I60" s="83" t="s">
        <v>347</v>
      </c>
    </row>
    <row r="61" spans="1:15" ht="24" customHeight="1">
      <c r="A61" s="250"/>
      <c r="B61" s="56" t="s">
        <v>301</v>
      </c>
      <c r="C61" s="251"/>
      <c r="D61" s="252"/>
      <c r="E61" s="174">
        <v>2080</v>
      </c>
      <c r="F61" s="251" t="s">
        <v>469</v>
      </c>
      <c r="G61" s="252"/>
      <c r="H61" s="55" t="s">
        <v>54</v>
      </c>
      <c r="I61" s="83" t="s">
        <v>127</v>
      </c>
    </row>
    <row r="62" spans="1:15" ht="24" customHeight="1">
      <c r="A62" s="248" t="s">
        <v>149</v>
      </c>
      <c r="B62" s="56" t="s">
        <v>96</v>
      </c>
      <c r="C62" s="217"/>
      <c r="D62" s="218"/>
      <c r="E62" s="174">
        <v>4000</v>
      </c>
      <c r="F62" s="251" t="s">
        <v>469</v>
      </c>
      <c r="G62" s="252"/>
      <c r="H62" s="55" t="s">
        <v>54</v>
      </c>
      <c r="I62" s="83" t="s">
        <v>347</v>
      </c>
    </row>
    <row r="63" spans="1:15" ht="24" customHeight="1">
      <c r="A63" s="249"/>
      <c r="B63" s="56" t="s">
        <v>96</v>
      </c>
      <c r="C63" s="217"/>
      <c r="D63" s="218"/>
      <c r="E63" s="82">
        <v>2920</v>
      </c>
      <c r="F63" s="251" t="s">
        <v>469</v>
      </c>
      <c r="G63" s="252"/>
      <c r="H63" s="55" t="s">
        <v>98</v>
      </c>
      <c r="I63" s="83" t="s">
        <v>347</v>
      </c>
    </row>
    <row r="64" spans="1:15" ht="24" customHeight="1">
      <c r="A64" s="249"/>
      <c r="B64" s="56" t="s">
        <v>200</v>
      </c>
      <c r="C64" s="257"/>
      <c r="D64" s="257"/>
      <c r="E64" s="82">
        <v>185</v>
      </c>
      <c r="F64" s="251" t="s">
        <v>469</v>
      </c>
      <c r="G64" s="252"/>
      <c r="H64" s="55" t="s">
        <v>474</v>
      </c>
      <c r="I64" s="83" t="s">
        <v>49</v>
      </c>
    </row>
    <row r="65" spans="1:9" ht="24" customHeight="1">
      <c r="A65" s="249"/>
      <c r="B65" s="56" t="s">
        <v>120</v>
      </c>
      <c r="C65" s="253"/>
      <c r="D65" s="253"/>
      <c r="E65" s="174">
        <v>976</v>
      </c>
      <c r="F65" s="251" t="s">
        <v>469</v>
      </c>
      <c r="G65" s="252"/>
      <c r="H65" s="55" t="s">
        <v>54</v>
      </c>
      <c r="I65" s="83" t="s">
        <v>1314</v>
      </c>
    </row>
    <row r="66" spans="1:9" ht="24" customHeight="1">
      <c r="A66" s="249"/>
      <c r="B66" s="56" t="s">
        <v>120</v>
      </c>
      <c r="C66" s="253"/>
      <c r="D66" s="253"/>
      <c r="E66" s="174">
        <v>5576</v>
      </c>
      <c r="F66" s="251" t="s">
        <v>469</v>
      </c>
      <c r="G66" s="252"/>
      <c r="H66" s="55" t="s">
        <v>54</v>
      </c>
      <c r="I66" s="83" t="s">
        <v>1315</v>
      </c>
    </row>
    <row r="67" spans="1:9" ht="24" customHeight="1">
      <c r="A67" s="250"/>
      <c r="B67" s="56" t="s">
        <v>301</v>
      </c>
      <c r="C67" s="253"/>
      <c r="D67" s="253"/>
      <c r="E67" s="123">
        <v>6402</v>
      </c>
      <c r="F67" s="251" t="s">
        <v>469</v>
      </c>
      <c r="G67" s="252"/>
      <c r="H67" s="55" t="s">
        <v>54</v>
      </c>
      <c r="I67" s="83" t="s">
        <v>127</v>
      </c>
    </row>
    <row r="68" spans="1:9" ht="24" customHeight="1">
      <c r="A68" s="248" t="s">
        <v>168</v>
      </c>
      <c r="B68" s="56" t="s">
        <v>120</v>
      </c>
      <c r="C68" s="253"/>
      <c r="D68" s="253"/>
      <c r="E68" s="197">
        <v>16100</v>
      </c>
      <c r="F68" s="251" t="s">
        <v>469</v>
      </c>
      <c r="G68" s="252"/>
      <c r="H68" s="55" t="s">
        <v>321</v>
      </c>
      <c r="I68" s="83" t="s">
        <v>1311</v>
      </c>
    </row>
    <row r="69" spans="1:9" ht="24" customHeight="1">
      <c r="A69" s="249"/>
      <c r="B69" s="56" t="s">
        <v>96</v>
      </c>
      <c r="C69" s="253"/>
      <c r="D69" s="253"/>
      <c r="E69" s="82">
        <v>3750</v>
      </c>
      <c r="F69" s="251" t="s">
        <v>469</v>
      </c>
      <c r="G69" s="252"/>
      <c r="H69" s="55" t="s">
        <v>98</v>
      </c>
      <c r="I69" s="83" t="s">
        <v>347</v>
      </c>
    </row>
    <row r="70" spans="1:9" ht="24" customHeight="1">
      <c r="A70" s="250"/>
      <c r="B70" s="56" t="s">
        <v>96</v>
      </c>
      <c r="C70" s="253"/>
      <c r="D70" s="253"/>
      <c r="E70" s="82">
        <v>2000</v>
      </c>
      <c r="F70" s="251" t="s">
        <v>469</v>
      </c>
      <c r="G70" s="252"/>
      <c r="H70" s="55" t="s">
        <v>51</v>
      </c>
      <c r="I70" s="83" t="s">
        <v>347</v>
      </c>
    </row>
    <row r="71" spans="1:9" ht="24" customHeight="1">
      <c r="A71" s="248" t="s">
        <v>186</v>
      </c>
      <c r="B71" s="56" t="s">
        <v>234</v>
      </c>
      <c r="C71" s="253"/>
      <c r="D71" s="253"/>
      <c r="E71" s="82">
        <v>9420</v>
      </c>
      <c r="F71" s="251" t="s">
        <v>469</v>
      </c>
      <c r="G71" s="252"/>
      <c r="H71" s="55" t="s">
        <v>474</v>
      </c>
      <c r="I71" s="83" t="s">
        <v>1312</v>
      </c>
    </row>
    <row r="72" spans="1:9" ht="24" customHeight="1">
      <c r="A72" s="249"/>
      <c r="B72" s="56" t="s">
        <v>311</v>
      </c>
      <c r="C72" s="253"/>
      <c r="D72" s="253"/>
      <c r="E72" s="82">
        <v>9741</v>
      </c>
      <c r="F72" s="251" t="s">
        <v>469</v>
      </c>
      <c r="G72" s="252"/>
      <c r="H72" s="55" t="s">
        <v>474</v>
      </c>
      <c r="I72" s="83" t="s">
        <v>1316</v>
      </c>
    </row>
    <row r="73" spans="1:9" ht="24" customHeight="1">
      <c r="A73" s="250"/>
      <c r="B73" s="56" t="s">
        <v>120</v>
      </c>
      <c r="C73" s="253"/>
      <c r="D73" s="253"/>
      <c r="E73" s="197">
        <v>33772</v>
      </c>
      <c r="F73" s="251" t="s">
        <v>469</v>
      </c>
      <c r="G73" s="252"/>
      <c r="H73" s="55" t="s">
        <v>321</v>
      </c>
      <c r="I73" s="83" t="s">
        <v>1322</v>
      </c>
    </row>
    <row r="74" spans="1:9" ht="24" customHeight="1">
      <c r="A74" s="122" t="s">
        <v>31</v>
      </c>
      <c r="B74" s="56" t="s">
        <v>120</v>
      </c>
      <c r="C74" s="253"/>
      <c r="D74" s="253"/>
      <c r="E74" s="82">
        <v>660</v>
      </c>
      <c r="F74" s="251" t="s">
        <v>469</v>
      </c>
      <c r="G74" s="252"/>
      <c r="H74" s="55" t="s">
        <v>474</v>
      </c>
      <c r="I74" s="83" t="s">
        <v>33</v>
      </c>
    </row>
    <row r="75" spans="1:9" ht="24" customHeight="1">
      <c r="A75" s="248" t="s">
        <v>29</v>
      </c>
      <c r="B75" s="56" t="s">
        <v>120</v>
      </c>
      <c r="C75" s="253"/>
      <c r="D75" s="253"/>
      <c r="E75" s="174">
        <v>2960</v>
      </c>
      <c r="F75" s="251" t="s">
        <v>469</v>
      </c>
      <c r="G75" s="252"/>
      <c r="H75" s="55" t="s">
        <v>54</v>
      </c>
      <c r="I75" s="83" t="s">
        <v>1317</v>
      </c>
    </row>
    <row r="76" spans="1:9" ht="24" customHeight="1">
      <c r="A76" s="249"/>
      <c r="B76" s="56" t="s">
        <v>301</v>
      </c>
      <c r="C76" s="253"/>
      <c r="D76" s="253"/>
      <c r="E76" s="123">
        <v>1560</v>
      </c>
      <c r="F76" s="251" t="s">
        <v>469</v>
      </c>
      <c r="G76" s="252"/>
      <c r="H76" s="55" t="s">
        <v>98</v>
      </c>
      <c r="I76" s="83" t="s">
        <v>1318</v>
      </c>
    </row>
    <row r="77" spans="1:9" ht="24" customHeight="1">
      <c r="A77" s="250"/>
      <c r="B77" s="56" t="s">
        <v>120</v>
      </c>
      <c r="C77" s="253"/>
      <c r="D77" s="253"/>
      <c r="E77" s="82">
        <v>7660</v>
      </c>
      <c r="F77" s="251" t="s">
        <v>469</v>
      </c>
      <c r="G77" s="252"/>
      <c r="H77" s="55" t="s">
        <v>474</v>
      </c>
      <c r="I77" s="83" t="s">
        <v>1331</v>
      </c>
    </row>
    <row r="78" spans="1:9" ht="24" customHeight="1">
      <c r="A78" s="248" t="s">
        <v>112</v>
      </c>
      <c r="B78" s="56" t="s">
        <v>120</v>
      </c>
      <c r="C78" s="253"/>
      <c r="D78" s="253"/>
      <c r="E78" s="82">
        <v>22482</v>
      </c>
      <c r="F78" s="251" t="s">
        <v>469</v>
      </c>
      <c r="G78" s="252"/>
      <c r="H78" s="55" t="s">
        <v>474</v>
      </c>
      <c r="I78" s="83" t="s">
        <v>1319</v>
      </c>
    </row>
    <row r="79" spans="1:9" ht="24" customHeight="1">
      <c r="A79" s="249"/>
      <c r="B79" s="56" t="s">
        <v>200</v>
      </c>
      <c r="C79" s="253"/>
      <c r="D79" s="253"/>
      <c r="E79" s="82">
        <v>4400</v>
      </c>
      <c r="F79" s="251" t="s">
        <v>469</v>
      </c>
      <c r="G79" s="252"/>
      <c r="H79" s="55" t="s">
        <v>474</v>
      </c>
      <c r="I79" s="83" t="s">
        <v>42</v>
      </c>
    </row>
    <row r="80" spans="1:9" ht="24" customHeight="1">
      <c r="A80" s="249"/>
      <c r="B80" s="56" t="s">
        <v>200</v>
      </c>
      <c r="C80" s="253"/>
      <c r="D80" s="253"/>
      <c r="E80" s="82">
        <v>3300</v>
      </c>
      <c r="F80" s="251" t="s">
        <v>469</v>
      </c>
      <c r="G80" s="252"/>
      <c r="H80" s="55" t="s">
        <v>474</v>
      </c>
      <c r="I80" s="83" t="s">
        <v>42</v>
      </c>
    </row>
    <row r="81" spans="1:10" ht="24" customHeight="1" thickBot="1">
      <c r="A81" s="250"/>
      <c r="B81" s="56" t="s">
        <v>249</v>
      </c>
      <c r="C81" s="253"/>
      <c r="D81" s="253"/>
      <c r="E81" s="174">
        <v>1350</v>
      </c>
      <c r="F81" s="251" t="s">
        <v>469</v>
      </c>
      <c r="G81" s="252"/>
      <c r="H81" s="55" t="s">
        <v>54</v>
      </c>
      <c r="I81" s="83" t="s">
        <v>1321</v>
      </c>
    </row>
    <row r="82" spans="1:10" ht="24" customHeight="1" thickBot="1">
      <c r="A82" s="96"/>
      <c r="B82" s="96"/>
      <c r="C82" s="258" t="s">
        <v>38</v>
      </c>
      <c r="D82" s="259"/>
      <c r="E82" s="98">
        <f>SUM(E44:E81)</f>
        <v>187254</v>
      </c>
      <c r="F82" s="281"/>
      <c r="G82" s="282"/>
      <c r="H82" s="236" t="s">
        <v>1351</v>
      </c>
      <c r="I82" s="212">
        <f>E40+E82</f>
        <v>512623</v>
      </c>
    </row>
    <row r="83" spans="1:10" ht="42" customHeight="1">
      <c r="A83" s="289" t="s">
        <v>945</v>
      </c>
      <c r="B83" s="289"/>
      <c r="C83" s="289"/>
      <c r="E83" s="127"/>
      <c r="J83" s="85"/>
    </row>
    <row r="84" spans="1:10" ht="42" customHeight="1">
      <c r="A84" s="49" t="s">
        <v>1</v>
      </c>
      <c r="B84" s="49" t="s">
        <v>2</v>
      </c>
      <c r="C84" s="251" t="s">
        <v>4</v>
      </c>
      <c r="D84" s="252"/>
      <c r="E84" s="49" t="s">
        <v>5</v>
      </c>
      <c r="F84" s="251" t="s">
        <v>468</v>
      </c>
      <c r="G84" s="252"/>
      <c r="H84" s="55" t="s">
        <v>424</v>
      </c>
      <c r="I84" s="50" t="s">
        <v>6</v>
      </c>
    </row>
    <row r="85" spans="1:10" ht="42" customHeight="1">
      <c r="A85" s="227"/>
      <c r="B85" s="49" t="s">
        <v>67</v>
      </c>
      <c r="C85" s="253"/>
      <c r="D85" s="253"/>
      <c r="E85" s="123"/>
      <c r="F85" s="251" t="s">
        <v>469</v>
      </c>
      <c r="G85" s="252"/>
      <c r="H85" s="55" t="s">
        <v>54</v>
      </c>
      <c r="I85" s="83"/>
    </row>
    <row r="86" spans="1:10" ht="42" customHeight="1">
      <c r="A86" s="227"/>
      <c r="B86" s="49" t="s">
        <v>120</v>
      </c>
      <c r="C86" s="253"/>
      <c r="D86" s="253"/>
      <c r="E86" s="123"/>
      <c r="F86" s="251" t="s">
        <v>469</v>
      </c>
      <c r="G86" s="252"/>
      <c r="H86" s="55" t="s">
        <v>54</v>
      </c>
      <c r="I86" s="83"/>
    </row>
    <row r="87" spans="1:10" ht="42" customHeight="1">
      <c r="A87" s="183"/>
      <c r="B87" s="49"/>
      <c r="C87" s="243"/>
      <c r="D87" s="244"/>
      <c r="E87" s="123"/>
      <c r="F87" s="251"/>
      <c r="G87" s="252"/>
      <c r="H87" s="55"/>
      <c r="I87" s="83"/>
    </row>
    <row r="88" spans="1:10" ht="42" customHeight="1">
      <c r="A88" s="183"/>
      <c r="B88" s="56" t="s">
        <v>120</v>
      </c>
      <c r="C88" s="251"/>
      <c r="D88" s="252"/>
      <c r="E88" s="123"/>
      <c r="F88" s="251" t="s">
        <v>469</v>
      </c>
      <c r="G88" s="252"/>
      <c r="H88" s="55" t="s">
        <v>474</v>
      </c>
      <c r="I88" s="83"/>
    </row>
    <row r="89" spans="1:10" ht="42" customHeight="1">
      <c r="A89" s="182"/>
      <c r="B89" s="56" t="s">
        <v>249</v>
      </c>
      <c r="C89" s="251"/>
      <c r="D89" s="252"/>
      <c r="E89" s="123"/>
      <c r="F89" s="251" t="s">
        <v>469</v>
      </c>
      <c r="G89" s="252"/>
      <c r="H89" s="55" t="s">
        <v>54</v>
      </c>
      <c r="I89" s="83"/>
    </row>
    <row r="90" spans="1:10" ht="42" customHeight="1">
      <c r="A90" s="183"/>
      <c r="B90" s="49" t="s">
        <v>120</v>
      </c>
      <c r="C90" s="251"/>
      <c r="D90" s="252"/>
      <c r="E90" s="123"/>
      <c r="F90" s="251" t="s">
        <v>469</v>
      </c>
      <c r="G90" s="252"/>
      <c r="H90" s="55" t="s">
        <v>54</v>
      </c>
      <c r="I90" s="83"/>
    </row>
    <row r="91" spans="1:10" ht="42" customHeight="1">
      <c r="A91" s="248"/>
      <c r="B91" s="49" t="s">
        <v>120</v>
      </c>
      <c r="C91" s="251"/>
      <c r="D91" s="252"/>
      <c r="E91" s="123"/>
      <c r="F91" s="251" t="s">
        <v>469</v>
      </c>
      <c r="G91" s="252"/>
      <c r="H91" s="55" t="s">
        <v>54</v>
      </c>
      <c r="I91" s="83"/>
    </row>
    <row r="92" spans="1:10" ht="42" customHeight="1">
      <c r="A92" s="250"/>
      <c r="B92" s="49" t="s">
        <v>56</v>
      </c>
      <c r="C92" s="251"/>
      <c r="D92" s="252"/>
      <c r="E92" s="123"/>
      <c r="F92" s="251" t="s">
        <v>469</v>
      </c>
      <c r="G92" s="252"/>
      <c r="H92" s="55" t="s">
        <v>321</v>
      </c>
      <c r="I92" s="83"/>
    </row>
    <row r="93" spans="1:10" ht="42" customHeight="1">
      <c r="A93" s="183"/>
      <c r="B93" s="49" t="s">
        <v>120</v>
      </c>
      <c r="C93" s="251"/>
      <c r="D93" s="252"/>
      <c r="E93" s="123"/>
      <c r="F93" s="251" t="s">
        <v>469</v>
      </c>
      <c r="G93" s="252"/>
      <c r="H93" s="55" t="s">
        <v>474</v>
      </c>
      <c r="I93" s="83"/>
    </row>
    <row r="94" spans="1:10" ht="42" customHeight="1">
      <c r="A94" s="182"/>
      <c r="B94" s="49" t="s">
        <v>96</v>
      </c>
      <c r="C94" s="251"/>
      <c r="D94" s="252"/>
      <c r="E94" s="123"/>
      <c r="F94" s="251" t="s">
        <v>469</v>
      </c>
      <c r="G94" s="252"/>
      <c r="H94" s="55" t="s">
        <v>98</v>
      </c>
      <c r="I94" s="83"/>
    </row>
    <row r="95" spans="1:10" ht="42" customHeight="1">
      <c r="A95" s="248"/>
      <c r="B95" s="49" t="s">
        <v>120</v>
      </c>
      <c r="C95" s="251"/>
      <c r="D95" s="252"/>
      <c r="E95" s="123"/>
      <c r="F95" s="251" t="s">
        <v>469</v>
      </c>
      <c r="G95" s="252"/>
      <c r="H95" s="55" t="s">
        <v>54</v>
      </c>
      <c r="I95" s="83"/>
    </row>
    <row r="96" spans="1:10" ht="42" customHeight="1">
      <c r="A96" s="250"/>
      <c r="B96" s="49" t="s">
        <v>311</v>
      </c>
      <c r="C96" s="251"/>
      <c r="D96" s="252"/>
      <c r="E96" s="123"/>
      <c r="F96" s="251" t="s">
        <v>469</v>
      </c>
      <c r="G96" s="252"/>
      <c r="H96" s="55" t="s">
        <v>474</v>
      </c>
      <c r="I96" s="83"/>
    </row>
    <row r="97" spans="1:10" ht="42" customHeight="1">
      <c r="A97" s="248"/>
      <c r="B97" s="49" t="s">
        <v>311</v>
      </c>
      <c r="C97" s="251"/>
      <c r="D97" s="252"/>
      <c r="E97" s="123"/>
      <c r="F97" s="251" t="s">
        <v>469</v>
      </c>
      <c r="G97" s="252"/>
      <c r="H97" s="55" t="s">
        <v>54</v>
      </c>
      <c r="I97" s="83"/>
    </row>
    <row r="98" spans="1:10" ht="42" customHeight="1">
      <c r="A98" s="250"/>
      <c r="B98" s="49" t="s">
        <v>96</v>
      </c>
      <c r="C98" s="251"/>
      <c r="D98" s="252"/>
      <c r="E98" s="123"/>
      <c r="F98" s="251" t="s">
        <v>469</v>
      </c>
      <c r="G98" s="252"/>
      <c r="H98" s="55" t="s">
        <v>51</v>
      </c>
      <c r="I98" s="83"/>
    </row>
    <row r="99" spans="1:10" ht="42" customHeight="1">
      <c r="A99" s="183"/>
      <c r="B99" s="49" t="s">
        <v>200</v>
      </c>
      <c r="C99" s="251"/>
      <c r="D99" s="252"/>
      <c r="E99" s="123"/>
      <c r="F99" s="251" t="s">
        <v>469</v>
      </c>
      <c r="G99" s="252"/>
      <c r="H99" s="55" t="s">
        <v>54</v>
      </c>
      <c r="I99" s="83"/>
    </row>
    <row r="100" spans="1:10" ht="42" customHeight="1">
      <c r="A100" s="183"/>
      <c r="B100" s="49"/>
      <c r="C100" s="253"/>
      <c r="D100" s="253"/>
      <c r="E100" s="82"/>
      <c r="F100" s="251"/>
      <c r="G100" s="252"/>
      <c r="H100" s="55"/>
      <c r="I100" s="83"/>
    </row>
    <row r="101" spans="1:10" ht="42" customHeight="1">
      <c r="A101" s="183"/>
      <c r="B101" s="49"/>
      <c r="C101" s="243"/>
      <c r="D101" s="244"/>
      <c r="E101" s="82"/>
      <c r="F101" s="251"/>
      <c r="G101" s="252"/>
      <c r="H101" s="55"/>
      <c r="I101" s="83"/>
    </row>
    <row r="102" spans="1:10" ht="42" customHeight="1">
      <c r="A102" s="183"/>
      <c r="B102" s="49"/>
      <c r="C102" s="243"/>
      <c r="D102" s="244"/>
      <c r="E102" s="82"/>
      <c r="F102" s="251"/>
      <c r="G102" s="252"/>
      <c r="H102" s="55"/>
      <c r="I102" s="83"/>
    </row>
    <row r="103" spans="1:10" ht="42" customHeight="1">
      <c r="A103" s="183"/>
      <c r="B103" s="49"/>
      <c r="C103" s="243"/>
      <c r="D103" s="244"/>
      <c r="E103" s="82"/>
      <c r="F103" s="251"/>
      <c r="G103" s="252"/>
      <c r="H103" s="55"/>
      <c r="I103" s="83"/>
    </row>
    <row r="104" spans="1:10" ht="42" customHeight="1">
      <c r="A104" s="183"/>
      <c r="B104" s="49"/>
      <c r="C104" s="253"/>
      <c r="D104" s="253"/>
      <c r="E104" s="82"/>
      <c r="F104" s="251"/>
      <c r="G104" s="252"/>
      <c r="H104" s="55"/>
      <c r="I104" s="83"/>
    </row>
    <row r="105" spans="1:10" ht="42" customHeight="1" thickBot="1">
      <c r="A105" s="183"/>
      <c r="B105" s="49"/>
      <c r="C105" s="302"/>
      <c r="D105" s="303"/>
      <c r="E105" s="82"/>
      <c r="F105" s="251"/>
      <c r="G105" s="252"/>
      <c r="H105" s="55"/>
      <c r="I105" s="83"/>
    </row>
    <row r="106" spans="1:10" ht="42" customHeight="1" thickBot="1">
      <c r="A106" s="96"/>
      <c r="B106" s="96"/>
      <c r="C106" s="258" t="s">
        <v>38</v>
      </c>
      <c r="D106" s="259"/>
      <c r="E106" s="98">
        <f>SUM(E85:E105)</f>
        <v>0</v>
      </c>
      <c r="F106" s="208"/>
      <c r="G106" s="209"/>
      <c r="H106" s="211"/>
      <c r="I106" s="212"/>
    </row>
    <row r="107" spans="1:10" ht="39.75" customHeight="1">
      <c r="A107" s="45"/>
      <c r="B107" s="129" t="s">
        <v>703</v>
      </c>
      <c r="E107" s="127"/>
      <c r="J107" s="85"/>
    </row>
    <row r="108" spans="1:10" ht="39.75" customHeight="1">
      <c r="A108" s="251" t="s">
        <v>1181</v>
      </c>
      <c r="B108" s="252"/>
      <c r="C108" s="251" t="s">
        <v>2</v>
      </c>
      <c r="D108" s="252"/>
      <c r="E108" s="49" t="s">
        <v>5</v>
      </c>
      <c r="F108" s="251"/>
      <c r="G108" s="252"/>
      <c r="H108" s="55" t="s">
        <v>424</v>
      </c>
      <c r="I108" s="50" t="s">
        <v>6</v>
      </c>
    </row>
    <row r="109" spans="1:10" ht="39.75" customHeight="1">
      <c r="A109" s="228"/>
      <c r="B109" s="229"/>
      <c r="C109" s="243"/>
      <c r="D109" s="244"/>
      <c r="E109" s="123"/>
      <c r="F109" s="243"/>
      <c r="G109" s="244"/>
      <c r="H109" s="55"/>
      <c r="I109" s="84"/>
    </row>
    <row r="110" spans="1:10" ht="39.75" customHeight="1">
      <c r="A110" s="228"/>
      <c r="B110" s="229"/>
      <c r="C110" s="243"/>
      <c r="D110" s="244"/>
      <c r="E110" s="123"/>
      <c r="F110" s="243"/>
      <c r="G110" s="244"/>
      <c r="H110" s="55"/>
      <c r="I110" s="84"/>
    </row>
    <row r="111" spans="1:10" ht="39.75" customHeight="1">
      <c r="A111" s="228"/>
      <c r="B111" s="229"/>
      <c r="C111" s="243"/>
      <c r="D111" s="244"/>
      <c r="E111" s="123"/>
      <c r="F111" s="243"/>
      <c r="G111" s="244"/>
      <c r="H111" s="55"/>
      <c r="I111" s="84"/>
    </row>
    <row r="112" spans="1:10" ht="39.75" customHeight="1">
      <c r="A112" s="228"/>
      <c r="B112" s="229"/>
      <c r="C112" s="243"/>
      <c r="D112" s="244"/>
      <c r="E112" s="123"/>
      <c r="F112" s="243"/>
      <c r="G112" s="244"/>
      <c r="H112" s="55"/>
      <c r="I112" s="84"/>
    </row>
    <row r="113" spans="1:9" ht="39.75" customHeight="1">
      <c r="A113" s="228"/>
      <c r="B113" s="229"/>
      <c r="C113" s="243"/>
      <c r="D113" s="244"/>
      <c r="E113" s="123"/>
      <c r="F113" s="243"/>
      <c r="G113" s="244"/>
      <c r="H113" s="55"/>
      <c r="I113" s="84"/>
    </row>
    <row r="114" spans="1:9" ht="39.75" customHeight="1">
      <c r="A114" s="228"/>
      <c r="B114" s="229"/>
      <c r="C114" s="243"/>
      <c r="D114" s="244"/>
      <c r="E114" s="123"/>
      <c r="F114" s="243"/>
      <c r="G114" s="244"/>
      <c r="H114" s="55"/>
      <c r="I114" s="84"/>
    </row>
    <row r="115" spans="1:9" ht="39.75" customHeight="1">
      <c r="A115" s="228"/>
      <c r="B115" s="229"/>
      <c r="C115" s="243"/>
      <c r="D115" s="244"/>
      <c r="E115" s="123"/>
      <c r="F115" s="243"/>
      <c r="G115" s="244"/>
      <c r="H115" s="55"/>
      <c r="I115" s="84"/>
    </row>
    <row r="116" spans="1:9" ht="39.75" customHeight="1">
      <c r="A116" s="228"/>
      <c r="B116" s="229"/>
      <c r="C116" s="243"/>
      <c r="D116" s="244"/>
      <c r="E116" s="123"/>
      <c r="F116" s="243"/>
      <c r="G116" s="244"/>
      <c r="H116" s="55"/>
      <c r="I116" s="84"/>
    </row>
    <row r="117" spans="1:9" ht="39.75" customHeight="1">
      <c r="A117" s="228"/>
      <c r="B117" s="229"/>
      <c r="C117" s="243"/>
      <c r="D117" s="244"/>
      <c r="E117" s="123"/>
      <c r="F117" s="243"/>
      <c r="G117" s="244"/>
      <c r="H117" s="55"/>
      <c r="I117" s="84"/>
    </row>
    <row r="118" spans="1:9" ht="39.75" customHeight="1">
      <c r="A118" s="228"/>
      <c r="B118" s="229"/>
      <c r="C118" s="243"/>
      <c r="D118" s="244"/>
      <c r="E118" s="123"/>
      <c r="F118" s="243"/>
      <c r="G118" s="244"/>
      <c r="H118" s="55"/>
      <c r="I118" s="84"/>
    </row>
    <row r="119" spans="1:9" ht="39.75" customHeight="1">
      <c r="A119" s="228"/>
      <c r="B119" s="229"/>
      <c r="C119" s="243"/>
      <c r="D119" s="244"/>
      <c r="E119" s="123"/>
      <c r="F119" s="243"/>
      <c r="G119" s="244"/>
      <c r="H119" s="55"/>
      <c r="I119" s="84"/>
    </row>
    <row r="120" spans="1:9" ht="39.75" customHeight="1">
      <c r="A120" s="228"/>
      <c r="B120" s="229"/>
      <c r="C120" s="243"/>
      <c r="D120" s="244"/>
      <c r="E120" s="123"/>
      <c r="F120" s="243"/>
      <c r="G120" s="244"/>
      <c r="H120" s="55"/>
      <c r="I120" s="84"/>
    </row>
    <row r="121" spans="1:9" ht="39.75" customHeight="1">
      <c r="A121" s="228"/>
      <c r="B121" s="229"/>
      <c r="C121" s="243"/>
      <c r="D121" s="244"/>
      <c r="E121" s="123"/>
      <c r="F121" s="243"/>
      <c r="G121" s="244"/>
      <c r="H121" s="55"/>
      <c r="I121" s="84"/>
    </row>
    <row r="122" spans="1:9" ht="39.75" customHeight="1">
      <c r="A122" s="228"/>
      <c r="B122" s="229"/>
      <c r="C122" s="243"/>
      <c r="D122" s="244"/>
      <c r="E122" s="123"/>
      <c r="F122" s="243"/>
      <c r="G122" s="244"/>
      <c r="H122" s="55"/>
      <c r="I122" s="84"/>
    </row>
    <row r="123" spans="1:9" ht="39.75" customHeight="1">
      <c r="A123" s="228"/>
      <c r="B123" s="229"/>
      <c r="C123" s="243"/>
      <c r="D123" s="244"/>
      <c r="E123" s="123"/>
      <c r="F123" s="243"/>
      <c r="G123" s="244"/>
      <c r="H123" s="55"/>
      <c r="I123" s="84"/>
    </row>
    <row r="124" spans="1:9" ht="39.75" customHeight="1">
      <c r="A124" s="228"/>
      <c r="B124" s="229"/>
      <c r="C124" s="243"/>
      <c r="D124" s="244"/>
      <c r="E124" s="123"/>
      <c r="F124" s="243"/>
      <c r="G124" s="244"/>
      <c r="H124" s="55"/>
      <c r="I124" s="84"/>
    </row>
    <row r="125" spans="1:9" ht="39.75" customHeight="1">
      <c r="A125" s="228"/>
      <c r="B125" s="229"/>
      <c r="C125" s="243"/>
      <c r="D125" s="244"/>
      <c r="E125" s="123"/>
      <c r="F125" s="243"/>
      <c r="G125" s="244"/>
      <c r="H125" s="55"/>
      <c r="I125" s="84"/>
    </row>
    <row r="126" spans="1:9" ht="39.75" customHeight="1">
      <c r="A126" s="228"/>
      <c r="B126" s="229"/>
      <c r="C126" s="243"/>
      <c r="D126" s="244"/>
      <c r="E126" s="123"/>
      <c r="F126" s="243"/>
      <c r="G126" s="244"/>
      <c r="H126" s="55"/>
      <c r="I126" s="84"/>
    </row>
    <row r="127" spans="1:9" ht="39.75" customHeight="1">
      <c r="A127" s="228"/>
      <c r="B127" s="229"/>
      <c r="C127" s="243"/>
      <c r="D127" s="244"/>
      <c r="E127" s="123"/>
      <c r="F127" s="243"/>
      <c r="G127" s="244"/>
      <c r="H127" s="55"/>
      <c r="I127" s="84"/>
    </row>
    <row r="128" spans="1:9" ht="39.75" customHeight="1">
      <c r="A128" s="241"/>
      <c r="B128" s="242"/>
      <c r="C128" s="243"/>
      <c r="D128" s="244"/>
      <c r="E128" s="123"/>
      <c r="F128" s="243"/>
      <c r="G128" s="244"/>
      <c r="H128" s="55"/>
      <c r="I128" s="84"/>
    </row>
    <row r="129" spans="1:9" ht="39.75" customHeight="1">
      <c r="A129" s="241"/>
      <c r="B129" s="242"/>
      <c r="C129" s="243"/>
      <c r="D129" s="244"/>
      <c r="E129" s="123"/>
      <c r="F129" s="243"/>
      <c r="G129" s="244"/>
      <c r="H129" s="55"/>
      <c r="I129" s="84"/>
    </row>
    <row r="130" spans="1:9" ht="39.75" customHeight="1" thickBot="1">
      <c r="A130" s="241"/>
      <c r="B130" s="242"/>
      <c r="C130" s="243"/>
      <c r="D130" s="244"/>
      <c r="E130" s="123"/>
      <c r="F130" s="243"/>
      <c r="G130" s="244"/>
      <c r="H130" s="55"/>
      <c r="I130" s="84"/>
    </row>
    <row r="131" spans="1:9" ht="39.75" customHeight="1" thickBot="1">
      <c r="E131" s="213">
        <f>SUM(E109:E130)</f>
        <v>0</v>
      </c>
      <c r="H131" s="46"/>
      <c r="I131" s="46"/>
    </row>
    <row r="132" spans="1:9" ht="36.75" customHeight="1">
      <c r="A132" s="263" t="s">
        <v>703</v>
      </c>
      <c r="B132" s="263"/>
      <c r="C132" s="263"/>
      <c r="D132" s="263"/>
      <c r="E132" s="263"/>
      <c r="F132" s="290"/>
      <c r="G132" s="290"/>
      <c r="H132" s="290"/>
      <c r="I132" s="179"/>
    </row>
    <row r="133" spans="1:9" ht="36.75" customHeight="1">
      <c r="A133" s="251" t="s">
        <v>1182</v>
      </c>
      <c r="B133" s="252"/>
      <c r="C133" s="253" t="s">
        <v>2</v>
      </c>
      <c r="D133" s="253"/>
      <c r="E133" s="49" t="s">
        <v>5</v>
      </c>
      <c r="F133" s="253"/>
      <c r="G133" s="253"/>
      <c r="H133" s="55" t="s">
        <v>424</v>
      </c>
      <c r="I133" s="55" t="s">
        <v>6</v>
      </c>
    </row>
    <row r="134" spans="1:9" ht="36.75" customHeight="1">
      <c r="A134" s="291">
        <v>46084</v>
      </c>
      <c r="B134" s="291"/>
      <c r="C134" s="243" t="s">
        <v>120</v>
      </c>
      <c r="D134" s="244"/>
      <c r="E134" s="123">
        <v>33000</v>
      </c>
      <c r="F134" s="243" t="s">
        <v>722</v>
      </c>
      <c r="G134" s="244"/>
      <c r="H134" s="55" t="s">
        <v>474</v>
      </c>
      <c r="I134" s="84" t="s">
        <v>1072</v>
      </c>
    </row>
    <row r="135" spans="1:9" ht="36.75" customHeight="1">
      <c r="A135" s="241">
        <v>46084</v>
      </c>
      <c r="B135" s="242"/>
      <c r="C135" s="243" t="s">
        <v>120</v>
      </c>
      <c r="D135" s="244"/>
      <c r="E135" s="123">
        <v>33000</v>
      </c>
      <c r="F135" s="243" t="s">
        <v>722</v>
      </c>
      <c r="G135" s="244"/>
      <c r="H135" s="55" t="s">
        <v>474</v>
      </c>
      <c r="I135" s="84" t="s">
        <v>1072</v>
      </c>
    </row>
    <row r="136" spans="1:9" ht="36.75" customHeight="1">
      <c r="A136" s="241">
        <v>46086</v>
      </c>
      <c r="B136" s="242"/>
      <c r="C136" s="257" t="s">
        <v>311</v>
      </c>
      <c r="D136" s="257"/>
      <c r="E136" s="123">
        <v>8550</v>
      </c>
      <c r="F136" s="243" t="s">
        <v>722</v>
      </c>
      <c r="G136" s="244"/>
      <c r="H136" s="55" t="s">
        <v>474</v>
      </c>
      <c r="I136" s="84" t="s">
        <v>1324</v>
      </c>
    </row>
    <row r="137" spans="1:9" ht="36.75" customHeight="1">
      <c r="A137" s="241">
        <v>46089</v>
      </c>
      <c r="B137" s="242"/>
      <c r="C137" s="257" t="s">
        <v>120</v>
      </c>
      <c r="D137" s="257"/>
      <c r="E137" s="174">
        <v>14476</v>
      </c>
      <c r="F137" s="243" t="s">
        <v>723</v>
      </c>
      <c r="G137" s="244"/>
      <c r="H137" s="55" t="s">
        <v>54</v>
      </c>
      <c r="I137" s="84" t="s">
        <v>283</v>
      </c>
    </row>
    <row r="138" spans="1:9" ht="36.75" customHeight="1">
      <c r="A138" s="283">
        <v>46089</v>
      </c>
      <c r="B138" s="284"/>
      <c r="C138" s="243" t="s">
        <v>67</v>
      </c>
      <c r="D138" s="244"/>
      <c r="E138" s="123">
        <v>1410</v>
      </c>
      <c r="F138" s="243" t="s">
        <v>654</v>
      </c>
      <c r="G138" s="244"/>
      <c r="H138" s="55" t="s">
        <v>54</v>
      </c>
      <c r="I138" s="84" t="s">
        <v>346</v>
      </c>
    </row>
    <row r="139" spans="1:9" ht="36.75" customHeight="1">
      <c r="A139" s="285"/>
      <c r="B139" s="286"/>
      <c r="C139" s="243" t="s">
        <v>67</v>
      </c>
      <c r="D139" s="244"/>
      <c r="E139" s="123">
        <v>1050</v>
      </c>
      <c r="F139" s="243" t="s">
        <v>654</v>
      </c>
      <c r="G139" s="244"/>
      <c r="H139" s="55" t="s">
        <v>54</v>
      </c>
      <c r="I139" s="84" t="s">
        <v>346</v>
      </c>
    </row>
    <row r="140" spans="1:9" ht="36.75" customHeight="1">
      <c r="A140" s="241">
        <v>46091</v>
      </c>
      <c r="B140" s="242"/>
      <c r="C140" s="257" t="s">
        <v>120</v>
      </c>
      <c r="D140" s="257"/>
      <c r="E140" s="174">
        <v>14492</v>
      </c>
      <c r="F140" s="243" t="s">
        <v>723</v>
      </c>
      <c r="G140" s="244"/>
      <c r="H140" s="55" t="s">
        <v>54</v>
      </c>
      <c r="I140" s="84" t="s">
        <v>1171</v>
      </c>
    </row>
    <row r="141" spans="1:9" ht="36.75" customHeight="1">
      <c r="A141" s="241">
        <v>46092</v>
      </c>
      <c r="B141" s="242"/>
      <c r="C141" s="257" t="s">
        <v>120</v>
      </c>
      <c r="D141" s="257"/>
      <c r="E141" s="174">
        <v>796</v>
      </c>
      <c r="F141" s="243" t="s">
        <v>723</v>
      </c>
      <c r="G141" s="244"/>
      <c r="H141" s="55" t="s">
        <v>54</v>
      </c>
      <c r="I141" s="84" t="s">
        <v>1171</v>
      </c>
    </row>
    <row r="142" spans="1:9" ht="36.75" customHeight="1">
      <c r="A142" s="241">
        <v>46092</v>
      </c>
      <c r="B142" s="242"/>
      <c r="C142" s="257" t="s">
        <v>120</v>
      </c>
      <c r="D142" s="257"/>
      <c r="E142" s="174">
        <v>11220</v>
      </c>
      <c r="F142" s="243" t="s">
        <v>723</v>
      </c>
      <c r="G142" s="244"/>
      <c r="H142" s="55" t="s">
        <v>54</v>
      </c>
      <c r="I142" s="84" t="s">
        <v>1353</v>
      </c>
    </row>
    <row r="143" spans="1:9" ht="36.75" customHeight="1">
      <c r="A143" s="241">
        <v>46094</v>
      </c>
      <c r="B143" s="242"/>
      <c r="C143" s="257" t="s">
        <v>120</v>
      </c>
      <c r="D143" s="257"/>
      <c r="E143" s="174">
        <v>7280</v>
      </c>
      <c r="F143" s="243" t="s">
        <v>723</v>
      </c>
      <c r="G143" s="244"/>
      <c r="H143" s="55" t="s">
        <v>54</v>
      </c>
      <c r="I143" s="84" t="s">
        <v>1353</v>
      </c>
    </row>
    <row r="144" spans="1:9" ht="36.75" customHeight="1">
      <c r="A144" s="241">
        <v>46099</v>
      </c>
      <c r="B144" s="242"/>
      <c r="C144" s="257" t="s">
        <v>120</v>
      </c>
      <c r="D144" s="257"/>
      <c r="E144" s="174">
        <v>15464</v>
      </c>
      <c r="F144" s="243" t="s">
        <v>723</v>
      </c>
      <c r="G144" s="244"/>
      <c r="H144" s="55" t="s">
        <v>54</v>
      </c>
      <c r="I144" s="84" t="s">
        <v>1171</v>
      </c>
    </row>
    <row r="145" spans="1:13" ht="36.75" customHeight="1">
      <c r="A145" s="241">
        <v>46100</v>
      </c>
      <c r="B145" s="242"/>
      <c r="C145" s="257" t="s">
        <v>311</v>
      </c>
      <c r="D145" s="257"/>
      <c r="E145" s="174">
        <v>8900</v>
      </c>
      <c r="F145" s="243" t="s">
        <v>723</v>
      </c>
      <c r="G145" s="244"/>
      <c r="H145" s="55" t="s">
        <v>54</v>
      </c>
      <c r="I145" s="84" t="s">
        <v>1325</v>
      </c>
    </row>
    <row r="146" spans="1:13" ht="36.75" customHeight="1">
      <c r="A146" s="241">
        <v>46101</v>
      </c>
      <c r="B146" s="242"/>
      <c r="C146" s="257" t="s">
        <v>120</v>
      </c>
      <c r="D146" s="257"/>
      <c r="E146" s="174">
        <v>8960</v>
      </c>
      <c r="F146" s="243" t="s">
        <v>723</v>
      </c>
      <c r="G146" s="244"/>
      <c r="H146" s="55" t="s">
        <v>54</v>
      </c>
      <c r="I146" s="84" t="s">
        <v>1171</v>
      </c>
    </row>
    <row r="147" spans="1:13" ht="36.75" customHeight="1">
      <c r="A147" s="241">
        <v>46102</v>
      </c>
      <c r="B147" s="242"/>
      <c r="C147" s="257" t="s">
        <v>120</v>
      </c>
      <c r="D147" s="257"/>
      <c r="E147" s="123">
        <v>3321</v>
      </c>
      <c r="F147" s="243" t="s">
        <v>723</v>
      </c>
      <c r="G147" s="244"/>
      <c r="H147" s="55" t="s">
        <v>474</v>
      </c>
      <c r="I147" s="84" t="s">
        <v>1326</v>
      </c>
    </row>
    <row r="148" spans="1:13" ht="36.75" customHeight="1">
      <c r="A148" s="291">
        <v>46103</v>
      </c>
      <c r="B148" s="291"/>
      <c r="C148" s="257" t="s">
        <v>120</v>
      </c>
      <c r="D148" s="257"/>
      <c r="E148" s="123">
        <v>16480</v>
      </c>
      <c r="F148" s="243" t="s">
        <v>723</v>
      </c>
      <c r="G148" s="244"/>
      <c r="H148" s="55" t="s">
        <v>474</v>
      </c>
      <c r="I148" s="84" t="s">
        <v>1327</v>
      </c>
    </row>
    <row r="149" spans="1:13" ht="36.75" customHeight="1">
      <c r="A149" s="283">
        <v>46105</v>
      </c>
      <c r="B149" s="284"/>
      <c r="C149" s="257" t="s">
        <v>120</v>
      </c>
      <c r="D149" s="257"/>
      <c r="E149" s="123">
        <v>1990</v>
      </c>
      <c r="F149" s="243" t="s">
        <v>722</v>
      </c>
      <c r="G149" s="244"/>
      <c r="H149" s="55" t="s">
        <v>474</v>
      </c>
      <c r="I149" s="84" t="s">
        <v>1328</v>
      </c>
    </row>
    <row r="150" spans="1:13" ht="36.75" customHeight="1">
      <c r="A150" s="287"/>
      <c r="B150" s="288"/>
      <c r="C150" s="257" t="s">
        <v>120</v>
      </c>
      <c r="D150" s="257"/>
      <c r="E150" s="174">
        <v>10488</v>
      </c>
      <c r="F150" s="243" t="s">
        <v>722</v>
      </c>
      <c r="G150" s="244"/>
      <c r="H150" s="55" t="s">
        <v>54</v>
      </c>
      <c r="I150" s="84" t="s">
        <v>1276</v>
      </c>
    </row>
    <row r="151" spans="1:13" ht="36.75" customHeight="1">
      <c r="A151" s="285"/>
      <c r="B151" s="286"/>
      <c r="C151" s="257" t="s">
        <v>120</v>
      </c>
      <c r="D151" s="257"/>
      <c r="E151" s="174">
        <v>5214</v>
      </c>
      <c r="F151" s="243" t="s">
        <v>722</v>
      </c>
      <c r="G151" s="244"/>
      <c r="H151" s="55" t="s">
        <v>54</v>
      </c>
      <c r="I151" s="84" t="s">
        <v>1171</v>
      </c>
    </row>
    <row r="152" spans="1:13" ht="36.75" customHeight="1">
      <c r="A152" s="283">
        <v>46106</v>
      </c>
      <c r="B152" s="284"/>
      <c r="C152" s="257" t="s">
        <v>120</v>
      </c>
      <c r="D152" s="257"/>
      <c r="E152" s="123">
        <v>2998</v>
      </c>
      <c r="F152" s="243" t="s">
        <v>722</v>
      </c>
      <c r="G152" s="244"/>
      <c r="H152" s="55" t="s">
        <v>474</v>
      </c>
      <c r="I152" s="84" t="s">
        <v>1329</v>
      </c>
    </row>
    <row r="153" spans="1:13" ht="36.75" customHeight="1">
      <c r="A153" s="285"/>
      <c r="B153" s="286"/>
      <c r="C153" s="257" t="s">
        <v>120</v>
      </c>
      <c r="D153" s="257"/>
      <c r="E153" s="174">
        <v>4378</v>
      </c>
      <c r="F153" s="243" t="s">
        <v>722</v>
      </c>
      <c r="G153" s="244"/>
      <c r="H153" s="55" t="s">
        <v>54</v>
      </c>
      <c r="I153" s="84" t="s">
        <v>1343</v>
      </c>
    </row>
    <row r="154" spans="1:13" ht="36.75" customHeight="1">
      <c r="A154" s="241">
        <v>46108</v>
      </c>
      <c r="B154" s="242"/>
      <c r="C154" s="243" t="s">
        <v>120</v>
      </c>
      <c r="D154" s="244"/>
      <c r="E154" s="174">
        <v>7109</v>
      </c>
      <c r="F154" s="243" t="s">
        <v>654</v>
      </c>
      <c r="G154" s="244"/>
      <c r="H154" s="55" t="s">
        <v>54</v>
      </c>
      <c r="I154" s="84" t="s">
        <v>1171</v>
      </c>
    </row>
    <row r="155" spans="1:13" ht="36.75" customHeight="1">
      <c r="A155" s="291">
        <v>46109</v>
      </c>
      <c r="B155" s="291"/>
      <c r="C155" s="257" t="s">
        <v>120</v>
      </c>
      <c r="D155" s="257"/>
      <c r="E155" s="123">
        <v>11560</v>
      </c>
      <c r="F155" s="243" t="s">
        <v>723</v>
      </c>
      <c r="G155" s="244"/>
      <c r="H155" s="55" t="s">
        <v>474</v>
      </c>
      <c r="I155" s="84" t="s">
        <v>1330</v>
      </c>
    </row>
    <row r="156" spans="1:13" ht="36.75" customHeight="1">
      <c r="A156" s="291"/>
      <c r="B156" s="291"/>
      <c r="C156" s="257" t="s">
        <v>120</v>
      </c>
      <c r="D156" s="257"/>
      <c r="E156" s="123">
        <v>9336</v>
      </c>
      <c r="F156" s="243" t="s">
        <v>722</v>
      </c>
      <c r="G156" s="244"/>
      <c r="H156" s="55" t="s">
        <v>474</v>
      </c>
      <c r="I156" s="84" t="s">
        <v>1330</v>
      </c>
    </row>
    <row r="157" spans="1:13" ht="36.75" customHeight="1" thickBot="1">
      <c r="A157" s="241">
        <v>46112</v>
      </c>
      <c r="B157" s="242"/>
      <c r="C157" s="257" t="s">
        <v>120</v>
      </c>
      <c r="D157" s="257"/>
      <c r="E157" s="174">
        <v>25826</v>
      </c>
      <c r="F157" s="243" t="s">
        <v>722</v>
      </c>
      <c r="G157" s="244"/>
      <c r="H157" s="55" t="s">
        <v>54</v>
      </c>
      <c r="I157" s="84" t="s">
        <v>1171</v>
      </c>
      <c r="K157" s="304">
        <f>E137+E143+E144+E145+E146+E150+E151+E153+E154+E157+E140+E141+E142</f>
        <v>134603</v>
      </c>
      <c r="L157" s="305"/>
      <c r="M157" s="305"/>
    </row>
    <row r="158" spans="1:13" ht="36.75" customHeight="1" thickBot="1">
      <c r="E158" s="133">
        <f>SUM(E134:E157)</f>
        <v>257298</v>
      </c>
      <c r="G158" s="292" t="s">
        <v>38</v>
      </c>
      <c r="H158" s="293"/>
      <c r="I158" s="205">
        <f>E158+E131</f>
        <v>257298</v>
      </c>
    </row>
    <row r="159" spans="1:13" ht="54" customHeight="1">
      <c r="A159" s="263" t="s">
        <v>1143</v>
      </c>
      <c r="B159" s="263"/>
      <c r="C159" s="263"/>
      <c r="D159" s="263"/>
      <c r="E159" s="263"/>
      <c r="F159" s="294"/>
      <c r="G159" s="294"/>
      <c r="H159" s="294"/>
      <c r="I159" s="294"/>
    </row>
    <row r="160" spans="1:13" ht="32.25" customHeight="1">
      <c r="A160" s="251" t="s">
        <v>1</v>
      </c>
      <c r="B160" s="252"/>
      <c r="C160" s="253" t="s">
        <v>2</v>
      </c>
      <c r="D160" s="253"/>
      <c r="E160" s="49" t="s">
        <v>5</v>
      </c>
      <c r="F160" s="253" t="s">
        <v>426</v>
      </c>
      <c r="G160" s="253"/>
      <c r="H160" s="55" t="s">
        <v>424</v>
      </c>
      <c r="I160" s="55" t="s">
        <v>6</v>
      </c>
    </row>
    <row r="161" spans="1:9" ht="32.25" customHeight="1">
      <c r="A161" s="283">
        <v>46071</v>
      </c>
      <c r="B161" s="284"/>
      <c r="C161" s="243" t="s">
        <v>67</v>
      </c>
      <c r="D161" s="244"/>
      <c r="E161" s="123">
        <v>3620</v>
      </c>
      <c r="F161" s="243" t="s">
        <v>654</v>
      </c>
      <c r="G161" s="244"/>
      <c r="H161" s="55" t="s">
        <v>321</v>
      </c>
      <c r="I161" s="84" t="s">
        <v>346</v>
      </c>
    </row>
    <row r="162" spans="1:9" ht="32.25" customHeight="1">
      <c r="A162" s="285"/>
      <c r="B162" s="286"/>
      <c r="C162" s="243" t="s">
        <v>67</v>
      </c>
      <c r="D162" s="244"/>
      <c r="E162" s="123">
        <v>1480</v>
      </c>
      <c r="F162" s="243" t="s">
        <v>654</v>
      </c>
      <c r="G162" s="244"/>
      <c r="H162" s="55" t="s">
        <v>321</v>
      </c>
      <c r="I162" s="84" t="s">
        <v>346</v>
      </c>
    </row>
    <row r="163" spans="1:9" ht="32.25" customHeight="1">
      <c r="A163" s="283">
        <v>46076</v>
      </c>
      <c r="B163" s="284"/>
      <c r="C163" s="243" t="s">
        <v>67</v>
      </c>
      <c r="D163" s="244"/>
      <c r="E163" s="123">
        <v>1040</v>
      </c>
      <c r="F163" s="243" t="s">
        <v>654</v>
      </c>
      <c r="G163" s="244"/>
      <c r="H163" s="55" t="s">
        <v>321</v>
      </c>
      <c r="I163" s="84" t="s">
        <v>346</v>
      </c>
    </row>
    <row r="164" spans="1:9" ht="32.25" customHeight="1">
      <c r="A164" s="285"/>
      <c r="B164" s="286"/>
      <c r="C164" s="243" t="s">
        <v>67</v>
      </c>
      <c r="D164" s="244"/>
      <c r="E164" s="123">
        <v>100</v>
      </c>
      <c r="F164" s="243" t="s">
        <v>654</v>
      </c>
      <c r="G164" s="244"/>
      <c r="H164" s="55" t="s">
        <v>321</v>
      </c>
      <c r="I164" s="84" t="s">
        <v>346</v>
      </c>
    </row>
    <row r="165" spans="1:9" ht="32.25" customHeight="1">
      <c r="A165" s="241">
        <v>46077</v>
      </c>
      <c r="B165" s="242"/>
      <c r="C165" s="243" t="s">
        <v>67</v>
      </c>
      <c r="D165" s="244"/>
      <c r="E165" s="123">
        <v>3070</v>
      </c>
      <c r="F165" s="243" t="s">
        <v>654</v>
      </c>
      <c r="G165" s="244"/>
      <c r="H165" s="55" t="s">
        <v>321</v>
      </c>
      <c r="I165" s="84" t="s">
        <v>346</v>
      </c>
    </row>
    <row r="166" spans="1:9" ht="32.25" customHeight="1">
      <c r="A166" s="283">
        <v>46078</v>
      </c>
      <c r="B166" s="284"/>
      <c r="C166" s="243" t="s">
        <v>67</v>
      </c>
      <c r="D166" s="244"/>
      <c r="E166" s="123">
        <v>1630</v>
      </c>
      <c r="F166" s="243" t="s">
        <v>654</v>
      </c>
      <c r="G166" s="244"/>
      <c r="H166" s="55" t="s">
        <v>321</v>
      </c>
      <c r="I166" s="84" t="s">
        <v>346</v>
      </c>
    </row>
    <row r="167" spans="1:9" ht="32.25" customHeight="1">
      <c r="A167" s="285"/>
      <c r="B167" s="286"/>
      <c r="C167" s="243" t="s">
        <v>67</v>
      </c>
      <c r="D167" s="244"/>
      <c r="E167" s="123">
        <v>1480</v>
      </c>
      <c r="F167" s="243" t="s">
        <v>654</v>
      </c>
      <c r="G167" s="244"/>
      <c r="H167" s="55" t="s">
        <v>321</v>
      </c>
      <c r="I167" s="84" t="s">
        <v>346</v>
      </c>
    </row>
    <row r="168" spans="1:9" ht="32.25" customHeight="1">
      <c r="A168" s="283"/>
      <c r="B168" s="284"/>
      <c r="C168" s="243"/>
      <c r="D168" s="244"/>
      <c r="E168" s="123"/>
      <c r="F168" s="243"/>
      <c r="G168" s="244"/>
      <c r="H168" s="55"/>
      <c r="I168" s="84"/>
    </row>
    <row r="169" spans="1:9" ht="32.25" customHeight="1">
      <c r="A169" s="285"/>
      <c r="B169" s="286"/>
      <c r="C169" s="243"/>
      <c r="D169" s="244"/>
      <c r="E169" s="123"/>
      <c r="F169" s="243"/>
      <c r="G169" s="244"/>
      <c r="H169" s="55"/>
      <c r="I169" s="84"/>
    </row>
    <row r="170" spans="1:9" ht="32.25" customHeight="1">
      <c r="A170" s="283"/>
      <c r="B170" s="284"/>
      <c r="C170" s="243"/>
      <c r="D170" s="244"/>
      <c r="E170" s="123"/>
      <c r="F170" s="243"/>
      <c r="G170" s="244"/>
      <c r="H170" s="55"/>
      <c r="I170" s="84"/>
    </row>
    <row r="171" spans="1:9" ht="32.25" customHeight="1">
      <c r="A171" s="285"/>
      <c r="B171" s="286"/>
      <c r="C171" s="243"/>
      <c r="D171" s="244"/>
      <c r="E171" s="123"/>
      <c r="F171" s="243"/>
      <c r="G171" s="244"/>
      <c r="H171" s="55"/>
      <c r="I171" s="84"/>
    </row>
    <row r="172" spans="1:9" ht="32.25" customHeight="1">
      <c r="A172" s="283"/>
      <c r="B172" s="284"/>
      <c r="C172" s="243"/>
      <c r="D172" s="244"/>
      <c r="E172" s="123"/>
      <c r="F172" s="243"/>
      <c r="G172" s="244"/>
      <c r="H172" s="55"/>
      <c r="I172" s="84"/>
    </row>
    <row r="173" spans="1:9" ht="32.25" customHeight="1">
      <c r="A173" s="285"/>
      <c r="B173" s="286"/>
      <c r="C173" s="243"/>
      <c r="D173" s="244"/>
      <c r="E173" s="123"/>
      <c r="F173" s="243"/>
      <c r="G173" s="244"/>
      <c r="H173" s="55"/>
      <c r="I173" s="84"/>
    </row>
    <row r="174" spans="1:9" ht="32.25" customHeight="1">
      <c r="A174" s="283"/>
      <c r="B174" s="284"/>
      <c r="C174" s="243"/>
      <c r="D174" s="244"/>
      <c r="E174" s="123"/>
      <c r="F174" s="243"/>
      <c r="G174" s="244"/>
      <c r="H174" s="55"/>
      <c r="I174" s="84"/>
    </row>
    <row r="175" spans="1:9" ht="32.25" customHeight="1">
      <c r="A175" s="287"/>
      <c r="B175" s="288"/>
      <c r="C175" s="243"/>
      <c r="D175" s="244"/>
      <c r="E175" s="123"/>
      <c r="F175" s="243"/>
      <c r="G175" s="244"/>
      <c r="H175" s="55"/>
      <c r="I175" s="84"/>
    </row>
    <row r="176" spans="1:9" ht="32.25" customHeight="1">
      <c r="A176" s="285"/>
      <c r="B176" s="286"/>
      <c r="C176" s="243"/>
      <c r="D176" s="244"/>
      <c r="E176" s="123"/>
      <c r="F176" s="243"/>
      <c r="G176" s="244"/>
      <c r="H176" s="55"/>
      <c r="I176" s="84"/>
    </row>
    <row r="177" spans="1:9" ht="32.25" customHeight="1">
      <c r="A177" s="241"/>
      <c r="B177" s="242"/>
      <c r="C177" s="257"/>
      <c r="D177" s="257"/>
      <c r="E177" s="123"/>
      <c r="F177" s="243"/>
      <c r="G177" s="244"/>
      <c r="H177" s="55"/>
      <c r="I177" s="84"/>
    </row>
    <row r="178" spans="1:9" ht="32.25" customHeight="1">
      <c r="A178" s="241"/>
      <c r="B178" s="242"/>
      <c r="C178" s="257"/>
      <c r="D178" s="257"/>
      <c r="E178" s="123"/>
      <c r="F178" s="243"/>
      <c r="G178" s="244"/>
      <c r="H178" s="55"/>
      <c r="I178" s="84"/>
    </row>
    <row r="179" spans="1:9" ht="32.25" customHeight="1">
      <c r="A179" s="241"/>
      <c r="B179" s="242"/>
      <c r="C179" s="257"/>
      <c r="D179" s="257"/>
      <c r="E179" s="123"/>
      <c r="F179" s="243"/>
      <c r="G179" s="244"/>
      <c r="H179" s="55"/>
      <c r="I179" s="84"/>
    </row>
    <row r="180" spans="1:9" ht="32.25" customHeight="1">
      <c r="A180" s="228"/>
      <c r="B180" s="229"/>
      <c r="C180" s="257"/>
      <c r="D180" s="257"/>
      <c r="E180" s="123"/>
      <c r="F180" s="243"/>
      <c r="G180" s="244"/>
      <c r="H180" s="55"/>
      <c r="I180" s="84"/>
    </row>
    <row r="181" spans="1:9" ht="32.25" customHeight="1">
      <c r="A181" s="228"/>
      <c r="B181" s="229"/>
      <c r="C181" s="257"/>
      <c r="D181" s="257"/>
      <c r="E181" s="123"/>
      <c r="F181" s="243"/>
      <c r="G181" s="244"/>
      <c r="H181" s="55"/>
      <c r="I181" s="84"/>
    </row>
    <row r="182" spans="1:9" ht="32.25" customHeight="1">
      <c r="A182" s="228"/>
      <c r="B182" s="229"/>
      <c r="C182" s="257"/>
      <c r="D182" s="257"/>
      <c r="E182" s="123"/>
      <c r="F182" s="243"/>
      <c r="G182" s="244"/>
      <c r="H182" s="55"/>
      <c r="I182" s="84"/>
    </row>
    <row r="183" spans="1:9" ht="32.25" customHeight="1">
      <c r="A183" s="228"/>
      <c r="B183" s="229"/>
      <c r="C183" s="257"/>
      <c r="D183" s="257"/>
      <c r="E183" s="123"/>
      <c r="F183" s="243"/>
      <c r="G183" s="244"/>
      <c r="H183" s="55"/>
      <c r="I183" s="84"/>
    </row>
    <row r="184" spans="1:9" ht="32.25" customHeight="1">
      <c r="A184" s="228"/>
      <c r="B184" s="229"/>
      <c r="C184" s="257"/>
      <c r="D184" s="257"/>
      <c r="E184" s="123"/>
      <c r="F184" s="243"/>
      <c r="G184" s="244"/>
      <c r="H184" s="55"/>
      <c r="I184" s="84"/>
    </row>
    <row r="185" spans="1:9" ht="32.25" customHeight="1">
      <c r="A185" s="228"/>
      <c r="B185" s="229"/>
      <c r="C185" s="257"/>
      <c r="D185" s="257"/>
      <c r="E185" s="123"/>
      <c r="F185" s="243"/>
      <c r="G185" s="244"/>
      <c r="H185" s="55"/>
      <c r="I185" s="84"/>
    </row>
    <row r="186" spans="1:9" ht="32.25" customHeight="1">
      <c r="A186" s="228"/>
      <c r="B186" s="229"/>
      <c r="C186" s="257"/>
      <c r="D186" s="257"/>
      <c r="E186" s="123"/>
      <c r="F186" s="243"/>
      <c r="G186" s="244"/>
      <c r="H186" s="55"/>
      <c r="I186" s="84"/>
    </row>
    <row r="187" spans="1:9" ht="32.25" customHeight="1" thickBot="1">
      <c r="A187" s="228"/>
      <c r="B187" s="229"/>
      <c r="C187" s="257"/>
      <c r="D187" s="257"/>
      <c r="E187" s="123"/>
      <c r="F187" s="243"/>
      <c r="G187" s="244"/>
      <c r="H187" s="55"/>
      <c r="I187" s="84"/>
    </row>
    <row r="188" spans="1:9" ht="32.25" customHeight="1" thickBot="1">
      <c r="E188" s="213">
        <f>SUM(E161:E187)</f>
        <v>12420</v>
      </c>
      <c r="H188" s="46"/>
      <c r="I188" s="185">
        <f>E188+E158+E131</f>
        <v>269718</v>
      </c>
    </row>
    <row r="189" spans="1:9" ht="48" customHeight="1">
      <c r="A189" s="263" t="s">
        <v>704</v>
      </c>
      <c r="B189" s="263"/>
      <c r="C189" s="263"/>
      <c r="D189" s="289"/>
      <c r="E189" s="289"/>
      <c r="F189" s="289"/>
    </row>
    <row r="190" spans="1:9" ht="48" customHeight="1">
      <c r="A190" s="251" t="s">
        <v>1</v>
      </c>
      <c r="B190" s="252"/>
      <c r="C190" s="253" t="s">
        <v>2</v>
      </c>
      <c r="D190" s="253"/>
      <c r="E190" s="49" t="s">
        <v>5</v>
      </c>
      <c r="F190" s="253"/>
      <c r="G190" s="253"/>
      <c r="H190" s="55" t="s">
        <v>424</v>
      </c>
      <c r="I190" s="50" t="s">
        <v>6</v>
      </c>
    </row>
    <row r="191" spans="1:9" ht="48" customHeight="1">
      <c r="A191" s="241">
        <v>46083</v>
      </c>
      <c r="B191" s="242"/>
      <c r="C191" s="243" t="s">
        <v>96</v>
      </c>
      <c r="D191" s="244"/>
      <c r="E191" s="123">
        <v>2297</v>
      </c>
      <c r="F191" s="243" t="s">
        <v>654</v>
      </c>
      <c r="G191" s="244"/>
      <c r="H191" s="55" t="s">
        <v>321</v>
      </c>
      <c r="I191" s="84" t="s">
        <v>347</v>
      </c>
    </row>
    <row r="192" spans="1:9" ht="48" customHeight="1">
      <c r="A192" s="241">
        <v>46094</v>
      </c>
      <c r="B192" s="242"/>
      <c r="C192" s="243" t="s">
        <v>96</v>
      </c>
      <c r="D192" s="244"/>
      <c r="E192" s="123">
        <v>3313</v>
      </c>
      <c r="F192" s="243" t="s">
        <v>654</v>
      </c>
      <c r="G192" s="244"/>
      <c r="H192" s="55" t="s">
        <v>321</v>
      </c>
      <c r="I192" s="84" t="s">
        <v>347</v>
      </c>
    </row>
    <row r="193" spans="1:10" ht="48" customHeight="1">
      <c r="A193" s="241">
        <v>46099</v>
      </c>
      <c r="B193" s="242"/>
      <c r="C193" s="243" t="s">
        <v>96</v>
      </c>
      <c r="D193" s="244"/>
      <c r="E193" s="123">
        <v>3092</v>
      </c>
      <c r="F193" s="243" t="s">
        <v>654</v>
      </c>
      <c r="G193" s="244"/>
      <c r="H193" s="55" t="s">
        <v>321</v>
      </c>
      <c r="I193" s="84" t="s">
        <v>347</v>
      </c>
    </row>
    <row r="194" spans="1:10" ht="48" customHeight="1">
      <c r="A194" s="241">
        <v>46100</v>
      </c>
      <c r="B194" s="242"/>
      <c r="C194" s="243" t="s">
        <v>96</v>
      </c>
      <c r="D194" s="244"/>
      <c r="E194" s="123">
        <v>1911</v>
      </c>
      <c r="F194" s="243" t="s">
        <v>654</v>
      </c>
      <c r="G194" s="244"/>
      <c r="H194" s="55" t="s">
        <v>321</v>
      </c>
      <c r="I194" s="84" t="s">
        <v>347</v>
      </c>
    </row>
    <row r="195" spans="1:10" ht="48" customHeight="1">
      <c r="A195" s="241">
        <v>46102</v>
      </c>
      <c r="B195" s="242"/>
      <c r="C195" s="243" t="s">
        <v>96</v>
      </c>
      <c r="D195" s="244"/>
      <c r="E195" s="123">
        <v>2796</v>
      </c>
      <c r="F195" s="243" t="s">
        <v>654</v>
      </c>
      <c r="G195" s="244"/>
      <c r="H195" s="55" t="s">
        <v>321</v>
      </c>
      <c r="I195" s="84" t="s">
        <v>347</v>
      </c>
    </row>
    <row r="196" spans="1:10" ht="48" customHeight="1">
      <c r="A196" s="241">
        <v>46107</v>
      </c>
      <c r="B196" s="242"/>
      <c r="C196" s="243" t="s">
        <v>96</v>
      </c>
      <c r="D196" s="244"/>
      <c r="E196" s="123">
        <v>3838</v>
      </c>
      <c r="F196" s="243" t="s">
        <v>654</v>
      </c>
      <c r="G196" s="244"/>
      <c r="H196" s="55" t="s">
        <v>321</v>
      </c>
      <c r="I196" s="84" t="s">
        <v>347</v>
      </c>
    </row>
    <row r="197" spans="1:10" ht="48" customHeight="1">
      <c r="A197" s="241"/>
      <c r="B197" s="242"/>
      <c r="C197" s="243"/>
      <c r="D197" s="244"/>
      <c r="E197" s="123"/>
      <c r="F197" s="243"/>
      <c r="G197" s="244"/>
      <c r="H197" s="55"/>
      <c r="I197" s="84"/>
    </row>
    <row r="198" spans="1:10" ht="48" customHeight="1">
      <c r="A198" s="241"/>
      <c r="B198" s="242"/>
      <c r="C198" s="243"/>
      <c r="D198" s="244"/>
      <c r="E198" s="123"/>
      <c r="F198" s="243"/>
      <c r="G198" s="244"/>
      <c r="H198" s="55"/>
      <c r="I198" s="84"/>
    </row>
    <row r="199" spans="1:10" ht="48" customHeight="1">
      <c r="A199" s="241"/>
      <c r="B199" s="242"/>
      <c r="C199" s="243"/>
      <c r="D199" s="244"/>
      <c r="E199" s="123"/>
      <c r="F199" s="243"/>
      <c r="G199" s="244"/>
      <c r="H199" s="55"/>
      <c r="I199" s="84"/>
    </row>
    <row r="200" spans="1:10" ht="48" customHeight="1">
      <c r="A200" s="241"/>
      <c r="B200" s="242"/>
      <c r="C200" s="243"/>
      <c r="D200" s="244"/>
      <c r="E200" s="123"/>
      <c r="F200" s="243"/>
      <c r="G200" s="244"/>
      <c r="H200" s="55"/>
      <c r="I200" s="84"/>
    </row>
    <row r="201" spans="1:10" ht="48" customHeight="1">
      <c r="A201" s="241"/>
      <c r="B201" s="242"/>
      <c r="C201" s="243"/>
      <c r="D201" s="244"/>
      <c r="E201" s="123"/>
      <c r="F201" s="243"/>
      <c r="G201" s="244"/>
      <c r="H201" s="55"/>
      <c r="I201" s="84"/>
    </row>
    <row r="202" spans="1:10" ht="48" customHeight="1">
      <c r="A202" s="241"/>
      <c r="B202" s="242"/>
      <c r="C202" s="243"/>
      <c r="D202" s="244"/>
      <c r="E202" s="123"/>
      <c r="F202" s="243"/>
      <c r="G202" s="244"/>
      <c r="H202" s="55"/>
      <c r="I202" s="84"/>
    </row>
    <row r="203" spans="1:10" ht="48" customHeight="1">
      <c r="A203" s="241"/>
      <c r="B203" s="242"/>
      <c r="C203" s="257"/>
      <c r="D203" s="257"/>
      <c r="E203" s="123"/>
      <c r="F203" s="243"/>
      <c r="G203" s="244"/>
      <c r="H203" s="55"/>
      <c r="I203" s="84"/>
    </row>
    <row r="204" spans="1:10" ht="48" customHeight="1">
      <c r="A204" s="241"/>
      <c r="B204" s="242"/>
      <c r="C204" s="257"/>
      <c r="D204" s="257"/>
      <c r="E204" s="123"/>
      <c r="F204" s="243"/>
      <c r="G204" s="244"/>
      <c r="H204" s="55"/>
      <c r="I204" s="84"/>
    </row>
    <row r="205" spans="1:10" ht="48" customHeight="1">
      <c r="A205" s="241"/>
      <c r="B205" s="242"/>
      <c r="C205" s="257"/>
      <c r="D205" s="257"/>
      <c r="E205" s="123"/>
      <c r="F205" s="243"/>
      <c r="G205" s="244"/>
      <c r="H205" s="55"/>
      <c r="I205" s="84"/>
      <c r="J205" s="85"/>
    </row>
    <row r="206" spans="1:10" ht="49.5" customHeight="1">
      <c r="A206" s="241"/>
      <c r="B206" s="242"/>
      <c r="C206" s="257"/>
      <c r="D206" s="257"/>
      <c r="E206" s="123"/>
      <c r="F206" s="243"/>
      <c r="G206" s="244"/>
      <c r="H206" s="55"/>
      <c r="I206" s="84"/>
    </row>
    <row r="207" spans="1:10" ht="48" customHeight="1">
      <c r="A207" s="241"/>
      <c r="B207" s="242"/>
      <c r="C207" s="257"/>
      <c r="D207" s="257"/>
      <c r="E207" s="123"/>
      <c r="F207" s="243"/>
      <c r="G207" s="244"/>
      <c r="H207" s="55"/>
      <c r="I207" s="84"/>
    </row>
    <row r="208" spans="1:10" ht="49.5" customHeight="1" thickBot="1">
      <c r="A208" s="241"/>
      <c r="B208" s="242"/>
      <c r="C208" s="257"/>
      <c r="D208" s="257"/>
      <c r="E208" s="123"/>
      <c r="F208" s="243"/>
      <c r="G208" s="244"/>
      <c r="H208" s="55"/>
      <c r="I208" s="84"/>
    </row>
    <row r="209" spans="1:9" ht="48" customHeight="1" thickBot="1">
      <c r="E209" s="133">
        <f>SUM(E191:E208)</f>
        <v>17247</v>
      </c>
      <c r="H209" s="96"/>
      <c r="I209" s="179"/>
    </row>
    <row r="210" spans="1:9" ht="70.5" customHeight="1">
      <c r="A210" s="263" t="s">
        <v>834</v>
      </c>
      <c r="B210" s="263"/>
      <c r="C210" s="263"/>
      <c r="D210" s="263"/>
      <c r="E210" s="263"/>
      <c r="H210" s="178"/>
      <c r="I210" s="179"/>
    </row>
    <row r="211" spans="1:9" ht="70.5" customHeight="1">
      <c r="A211" s="251" t="s">
        <v>1</v>
      </c>
      <c r="B211" s="252"/>
      <c r="C211" s="253" t="s">
        <v>2</v>
      </c>
      <c r="D211" s="253"/>
      <c r="E211" s="49" t="s">
        <v>5</v>
      </c>
      <c r="F211" s="253"/>
      <c r="G211" s="253"/>
      <c r="H211" s="55" t="s">
        <v>424</v>
      </c>
      <c r="I211" s="55" t="s">
        <v>6</v>
      </c>
    </row>
    <row r="212" spans="1:9" ht="70.5" customHeight="1">
      <c r="A212" s="241">
        <v>46081</v>
      </c>
      <c r="B212" s="242"/>
      <c r="C212" s="257" t="s">
        <v>200</v>
      </c>
      <c r="D212" s="257"/>
      <c r="E212" s="123">
        <v>5756</v>
      </c>
      <c r="F212" s="243" t="s">
        <v>654</v>
      </c>
      <c r="G212" s="244"/>
      <c r="H212" s="55" t="s">
        <v>321</v>
      </c>
      <c r="I212" s="84" t="s">
        <v>869</v>
      </c>
    </row>
    <row r="213" spans="1:9" ht="70.5" customHeight="1">
      <c r="A213" s="241"/>
      <c r="B213" s="242"/>
      <c r="C213" s="257"/>
      <c r="D213" s="257"/>
      <c r="E213" s="123"/>
      <c r="F213" s="243"/>
      <c r="G213" s="244"/>
      <c r="H213" s="55"/>
      <c r="I213" s="84"/>
    </row>
    <row r="214" spans="1:9" ht="70.5" customHeight="1">
      <c r="A214" s="241"/>
      <c r="B214" s="242"/>
      <c r="C214" s="257"/>
      <c r="D214" s="257"/>
      <c r="E214" s="123"/>
      <c r="F214" s="243"/>
      <c r="G214" s="244"/>
      <c r="H214" s="55"/>
      <c r="I214" s="84"/>
    </row>
    <row r="215" spans="1:9" ht="70.5" customHeight="1">
      <c r="A215" s="241"/>
      <c r="B215" s="242"/>
      <c r="C215" s="257"/>
      <c r="D215" s="257"/>
      <c r="E215" s="123"/>
      <c r="F215" s="243"/>
      <c r="G215" s="244"/>
      <c r="H215" s="55"/>
      <c r="I215" s="84"/>
    </row>
    <row r="216" spans="1:9" ht="70.5" customHeight="1">
      <c r="A216" s="241"/>
      <c r="B216" s="242"/>
      <c r="C216" s="257"/>
      <c r="D216" s="257"/>
      <c r="E216" s="123"/>
      <c r="F216" s="243"/>
      <c r="G216" s="244"/>
      <c r="H216" s="55"/>
      <c r="I216" s="84"/>
    </row>
    <row r="217" spans="1:9" ht="70.5" customHeight="1">
      <c r="A217" s="241"/>
      <c r="B217" s="242"/>
      <c r="C217" s="257"/>
      <c r="D217" s="257"/>
      <c r="E217" s="123"/>
      <c r="F217" s="243"/>
      <c r="G217" s="244"/>
      <c r="H217" s="55"/>
      <c r="I217" s="84"/>
    </row>
    <row r="218" spans="1:9" ht="70.5" customHeight="1">
      <c r="A218" s="241"/>
      <c r="B218" s="242"/>
      <c r="C218" s="257"/>
      <c r="D218" s="257"/>
      <c r="E218" s="130"/>
      <c r="F218" s="243"/>
      <c r="G218" s="244"/>
      <c r="H218" s="55"/>
      <c r="I218" s="84"/>
    </row>
    <row r="219" spans="1:9" ht="70.5" customHeight="1">
      <c r="A219" s="241"/>
      <c r="B219" s="242"/>
      <c r="C219" s="257"/>
      <c r="D219" s="257"/>
      <c r="E219" s="130"/>
      <c r="F219" s="243"/>
      <c r="G219" s="244"/>
      <c r="H219" s="55"/>
      <c r="I219" s="84"/>
    </row>
    <row r="220" spans="1:9" ht="70.5" customHeight="1">
      <c r="A220" s="241"/>
      <c r="B220" s="242"/>
      <c r="C220" s="257"/>
      <c r="D220" s="257"/>
      <c r="E220" s="130"/>
      <c r="F220" s="243"/>
      <c r="G220" s="244"/>
      <c r="H220" s="55"/>
      <c r="I220" s="84"/>
    </row>
    <row r="221" spans="1:9" ht="70.5" customHeight="1">
      <c r="A221" s="241"/>
      <c r="B221" s="242"/>
      <c r="C221" s="257"/>
      <c r="D221" s="257"/>
      <c r="E221" s="130"/>
      <c r="F221" s="243"/>
      <c r="G221" s="244"/>
      <c r="H221" s="55"/>
      <c r="I221" s="84"/>
    </row>
    <row r="222" spans="1:9" ht="93" customHeight="1" thickBot="1">
      <c r="A222" s="241"/>
      <c r="B222" s="242"/>
      <c r="C222" s="257"/>
      <c r="D222" s="257"/>
      <c r="E222" s="130"/>
      <c r="F222" s="243"/>
      <c r="G222" s="244"/>
      <c r="H222" s="55"/>
      <c r="I222" s="84"/>
    </row>
    <row r="223" spans="1:9" ht="70.5" customHeight="1" thickBot="1">
      <c r="E223" s="133">
        <f>SUM(E212:E218)</f>
        <v>5756</v>
      </c>
      <c r="H223" s="46"/>
      <c r="I223" s="185">
        <f>E223+E209</f>
        <v>23003</v>
      </c>
    </row>
    <row r="224" spans="1:9" ht="26.25" customHeight="1">
      <c r="A224" s="264" t="s">
        <v>920</v>
      </c>
      <c r="B224" s="264"/>
      <c r="C224" s="264"/>
      <c r="F224" s="265"/>
      <c r="G224" s="265"/>
      <c r="H224" s="265"/>
      <c r="I224" s="265"/>
    </row>
    <row r="225" spans="1:9" ht="26.25" customHeight="1">
      <c r="A225" s="53" t="s">
        <v>543</v>
      </c>
      <c r="B225" s="53" t="s">
        <v>2</v>
      </c>
      <c r="C225" s="243" t="s">
        <v>732</v>
      </c>
      <c r="D225" s="244"/>
      <c r="E225" s="53" t="s">
        <v>5</v>
      </c>
      <c r="F225" s="243" t="s">
        <v>480</v>
      </c>
      <c r="G225" s="244"/>
      <c r="H225" s="55"/>
      <c r="I225" s="55" t="s">
        <v>6</v>
      </c>
    </row>
    <row r="226" spans="1:9" ht="26.25" customHeight="1">
      <c r="A226" s="107" t="s">
        <v>257</v>
      </c>
      <c r="B226" s="53" t="s">
        <v>120</v>
      </c>
      <c r="C226" s="243" t="s">
        <v>524</v>
      </c>
      <c r="D226" s="244"/>
      <c r="E226" s="54">
        <v>45540</v>
      </c>
      <c r="F226" s="243" t="s">
        <v>487</v>
      </c>
      <c r="G226" s="244"/>
      <c r="H226" s="55" t="s">
        <v>655</v>
      </c>
      <c r="I226" s="84" t="s">
        <v>1283</v>
      </c>
    </row>
    <row r="227" spans="1:9" ht="26.25" customHeight="1">
      <c r="A227" s="107" t="s">
        <v>257</v>
      </c>
      <c r="B227" s="53" t="s">
        <v>120</v>
      </c>
      <c r="C227" s="243" t="s">
        <v>524</v>
      </c>
      <c r="D227" s="244"/>
      <c r="E227" s="54">
        <v>32160</v>
      </c>
      <c r="F227" s="243" t="s">
        <v>487</v>
      </c>
      <c r="G227" s="244"/>
      <c r="H227" s="55" t="s">
        <v>655</v>
      </c>
      <c r="I227" s="84" t="s">
        <v>1284</v>
      </c>
    </row>
    <row r="228" spans="1:9" ht="26.25" customHeight="1">
      <c r="A228" s="107" t="s">
        <v>257</v>
      </c>
      <c r="B228" s="53" t="s">
        <v>120</v>
      </c>
      <c r="C228" s="243" t="s">
        <v>524</v>
      </c>
      <c r="D228" s="244"/>
      <c r="E228" s="54">
        <v>20020</v>
      </c>
      <c r="F228" s="243" t="s">
        <v>487</v>
      </c>
      <c r="G228" s="244"/>
      <c r="H228" s="55" t="s">
        <v>655</v>
      </c>
      <c r="I228" s="84" t="s">
        <v>1285</v>
      </c>
    </row>
    <row r="229" spans="1:9" ht="26.25" customHeight="1">
      <c r="A229" s="187" t="s">
        <v>258</v>
      </c>
      <c r="B229" s="53" t="s">
        <v>249</v>
      </c>
      <c r="C229" s="243" t="s">
        <v>523</v>
      </c>
      <c r="D229" s="244"/>
      <c r="E229" s="54">
        <v>4180</v>
      </c>
      <c r="F229" s="243" t="s">
        <v>487</v>
      </c>
      <c r="G229" s="244"/>
      <c r="H229" s="55" t="s">
        <v>655</v>
      </c>
      <c r="I229" s="84" t="s">
        <v>1286</v>
      </c>
    </row>
    <row r="230" spans="1:9" ht="26.25" customHeight="1">
      <c r="A230" s="187" t="s">
        <v>258</v>
      </c>
      <c r="B230" s="53" t="s">
        <v>56</v>
      </c>
      <c r="C230" s="243" t="s">
        <v>523</v>
      </c>
      <c r="D230" s="244"/>
      <c r="E230" s="54">
        <v>318000</v>
      </c>
      <c r="F230" s="243" t="s">
        <v>487</v>
      </c>
      <c r="G230" s="244"/>
      <c r="H230" s="55" t="s">
        <v>655</v>
      </c>
      <c r="I230" s="84" t="s">
        <v>1287</v>
      </c>
    </row>
    <row r="231" spans="1:9" ht="26.25" customHeight="1">
      <c r="A231" s="107" t="s">
        <v>269</v>
      </c>
      <c r="B231" s="53" t="s">
        <v>120</v>
      </c>
      <c r="C231" s="243" t="s">
        <v>524</v>
      </c>
      <c r="D231" s="244"/>
      <c r="E231" s="54">
        <v>300000</v>
      </c>
      <c r="F231" s="243" t="s">
        <v>487</v>
      </c>
      <c r="G231" s="244"/>
      <c r="H231" s="55" t="s">
        <v>655</v>
      </c>
      <c r="I231" s="84" t="s">
        <v>1288</v>
      </c>
    </row>
    <row r="232" spans="1:9" ht="26.25" customHeight="1">
      <c r="A232" s="107" t="s">
        <v>269</v>
      </c>
      <c r="B232" s="53" t="s">
        <v>120</v>
      </c>
      <c r="C232" s="243" t="s">
        <v>524</v>
      </c>
      <c r="D232" s="244"/>
      <c r="E232" s="54">
        <v>19199</v>
      </c>
      <c r="F232" s="243" t="s">
        <v>487</v>
      </c>
      <c r="G232" s="244"/>
      <c r="H232" s="55" t="s">
        <v>655</v>
      </c>
      <c r="I232" s="84" t="s">
        <v>1289</v>
      </c>
    </row>
    <row r="233" spans="1:9" ht="26.25" customHeight="1">
      <c r="A233" s="107" t="s">
        <v>269</v>
      </c>
      <c r="B233" s="53" t="s">
        <v>311</v>
      </c>
      <c r="C233" s="243" t="s">
        <v>524</v>
      </c>
      <c r="D233" s="244"/>
      <c r="E233" s="54">
        <v>1500000</v>
      </c>
      <c r="F233" s="243" t="s">
        <v>487</v>
      </c>
      <c r="G233" s="244"/>
      <c r="H233" s="55" t="s">
        <v>655</v>
      </c>
      <c r="I233" s="84" t="s">
        <v>1290</v>
      </c>
    </row>
    <row r="234" spans="1:9" ht="26.25" customHeight="1">
      <c r="A234" s="107" t="s">
        <v>269</v>
      </c>
      <c r="B234" s="53"/>
      <c r="C234" s="243" t="s">
        <v>524</v>
      </c>
      <c r="D234" s="244"/>
      <c r="E234" s="54">
        <v>3000000</v>
      </c>
      <c r="F234" s="243" t="s">
        <v>487</v>
      </c>
      <c r="G234" s="244"/>
      <c r="H234" s="55" t="s">
        <v>655</v>
      </c>
      <c r="I234" s="84" t="s">
        <v>1291</v>
      </c>
    </row>
    <row r="235" spans="1:9" ht="26.25" customHeight="1">
      <c r="A235" s="107" t="s">
        <v>161</v>
      </c>
      <c r="B235" s="53" t="s">
        <v>120</v>
      </c>
      <c r="C235" s="243" t="s">
        <v>524</v>
      </c>
      <c r="D235" s="244"/>
      <c r="E235" s="54">
        <v>22330</v>
      </c>
      <c r="F235" s="243" t="s">
        <v>487</v>
      </c>
      <c r="G235" s="244"/>
      <c r="H235" s="55" t="s">
        <v>655</v>
      </c>
      <c r="I235" s="84" t="s">
        <v>1292</v>
      </c>
    </row>
    <row r="236" spans="1:9" ht="26.25" customHeight="1">
      <c r="A236" s="187" t="s">
        <v>161</v>
      </c>
      <c r="B236" s="53" t="s">
        <v>311</v>
      </c>
      <c r="C236" s="243" t="s">
        <v>524</v>
      </c>
      <c r="D236" s="244"/>
      <c r="E236" s="54">
        <v>43088</v>
      </c>
      <c r="F236" s="243" t="s">
        <v>487</v>
      </c>
      <c r="G236" s="244"/>
      <c r="H236" s="55" t="s">
        <v>655</v>
      </c>
      <c r="I236" s="84" t="s">
        <v>1293</v>
      </c>
    </row>
    <row r="237" spans="1:9" ht="26.25" customHeight="1">
      <c r="A237" s="107" t="s">
        <v>174</v>
      </c>
      <c r="B237" s="53" t="s">
        <v>1135</v>
      </c>
      <c r="C237" s="243" t="s">
        <v>524</v>
      </c>
      <c r="D237" s="244"/>
      <c r="E237" s="54">
        <v>1733820</v>
      </c>
      <c r="F237" s="243" t="s">
        <v>487</v>
      </c>
      <c r="G237" s="244"/>
      <c r="H237" s="55" t="s">
        <v>655</v>
      </c>
      <c r="I237" s="84" t="s">
        <v>1294</v>
      </c>
    </row>
    <row r="238" spans="1:9" ht="26.25" customHeight="1">
      <c r="A238" s="107" t="s">
        <v>174</v>
      </c>
      <c r="B238" s="53" t="s">
        <v>1135</v>
      </c>
      <c r="C238" s="243" t="s">
        <v>524</v>
      </c>
      <c r="D238" s="244"/>
      <c r="E238" s="54">
        <v>22000</v>
      </c>
      <c r="F238" s="243" t="s">
        <v>487</v>
      </c>
      <c r="G238" s="244"/>
      <c r="H238" s="55" t="s">
        <v>655</v>
      </c>
      <c r="I238" s="84" t="s">
        <v>1295</v>
      </c>
    </row>
    <row r="239" spans="1:9" ht="26.25" customHeight="1">
      <c r="A239" s="107" t="s">
        <v>174</v>
      </c>
      <c r="B239" s="53" t="s">
        <v>56</v>
      </c>
      <c r="C239" s="243" t="s">
        <v>524</v>
      </c>
      <c r="D239" s="244"/>
      <c r="E239" s="54">
        <v>85900</v>
      </c>
      <c r="F239" s="243" t="s">
        <v>487</v>
      </c>
      <c r="G239" s="244"/>
      <c r="H239" s="55" t="s">
        <v>655</v>
      </c>
      <c r="I239" s="84" t="s">
        <v>1282</v>
      </c>
    </row>
    <row r="240" spans="1:9" ht="26.25" customHeight="1">
      <c r="A240" s="107" t="s">
        <v>141</v>
      </c>
      <c r="B240" s="53" t="s">
        <v>1307</v>
      </c>
      <c r="C240" s="243" t="s">
        <v>523</v>
      </c>
      <c r="D240" s="244"/>
      <c r="E240" s="54">
        <v>63000</v>
      </c>
      <c r="F240" s="243" t="s">
        <v>487</v>
      </c>
      <c r="G240" s="244"/>
      <c r="H240" s="55" t="s">
        <v>655</v>
      </c>
      <c r="I240" s="84" t="s">
        <v>1296</v>
      </c>
    </row>
    <row r="241" spans="1:9" ht="26.25" customHeight="1">
      <c r="A241" s="107" t="s">
        <v>141</v>
      </c>
      <c r="B241" s="53" t="s">
        <v>1307</v>
      </c>
      <c r="C241" s="243" t="s">
        <v>524</v>
      </c>
      <c r="D241" s="244"/>
      <c r="E241" s="54">
        <v>110200</v>
      </c>
      <c r="F241" s="243" t="s">
        <v>487</v>
      </c>
      <c r="G241" s="244"/>
      <c r="H241" s="55" t="s">
        <v>655</v>
      </c>
      <c r="I241" s="84" t="s">
        <v>530</v>
      </c>
    </row>
    <row r="242" spans="1:9" ht="26.25" customHeight="1">
      <c r="A242" s="107" t="s">
        <v>141</v>
      </c>
      <c r="B242" s="53" t="s">
        <v>311</v>
      </c>
      <c r="C242" s="243" t="s">
        <v>524</v>
      </c>
      <c r="D242" s="244"/>
      <c r="E242" s="54">
        <v>18093</v>
      </c>
      <c r="F242" s="243" t="s">
        <v>487</v>
      </c>
      <c r="G242" s="244"/>
      <c r="H242" s="55" t="s">
        <v>655</v>
      </c>
      <c r="I242" s="84" t="s">
        <v>1297</v>
      </c>
    </row>
    <row r="243" spans="1:9" ht="26.25" customHeight="1">
      <c r="A243" s="107" t="s">
        <v>141</v>
      </c>
      <c r="B243" s="53" t="s">
        <v>120</v>
      </c>
      <c r="C243" s="243" t="s">
        <v>524</v>
      </c>
      <c r="D243" s="244"/>
      <c r="E243" s="54">
        <v>46200</v>
      </c>
      <c r="F243" s="243" t="s">
        <v>487</v>
      </c>
      <c r="G243" s="244"/>
      <c r="H243" s="55" t="s">
        <v>655</v>
      </c>
      <c r="I243" s="84" t="s">
        <v>1299</v>
      </c>
    </row>
    <row r="244" spans="1:9" ht="26.25" customHeight="1">
      <c r="A244" s="187" t="s">
        <v>141</v>
      </c>
      <c r="B244" s="53"/>
      <c r="C244" s="243" t="s">
        <v>524</v>
      </c>
      <c r="D244" s="244"/>
      <c r="E244" s="54">
        <v>30000</v>
      </c>
      <c r="F244" s="243" t="s">
        <v>487</v>
      </c>
      <c r="G244" s="244"/>
      <c r="H244" s="55" t="s">
        <v>655</v>
      </c>
      <c r="I244" s="84" t="s">
        <v>1298</v>
      </c>
    </row>
    <row r="245" spans="1:9" ht="26.25" customHeight="1">
      <c r="A245" s="107" t="s">
        <v>141</v>
      </c>
      <c r="B245" s="53" t="s">
        <v>439</v>
      </c>
      <c r="C245" s="243" t="s">
        <v>524</v>
      </c>
      <c r="D245" s="244"/>
      <c r="E245" s="54">
        <v>7971</v>
      </c>
      <c r="F245" s="243" t="s">
        <v>487</v>
      </c>
      <c r="G245" s="244"/>
      <c r="H245" s="55" t="s">
        <v>655</v>
      </c>
      <c r="I245" s="84" t="s">
        <v>1120</v>
      </c>
    </row>
    <row r="246" spans="1:9" ht="26.25" customHeight="1">
      <c r="A246" s="187" t="s">
        <v>141</v>
      </c>
      <c r="B246" s="53" t="s">
        <v>439</v>
      </c>
      <c r="C246" s="243" t="s">
        <v>524</v>
      </c>
      <c r="D246" s="244"/>
      <c r="E246" s="54">
        <v>3694</v>
      </c>
      <c r="F246" s="243" t="s">
        <v>487</v>
      </c>
      <c r="G246" s="244"/>
      <c r="H246" s="55" t="s">
        <v>655</v>
      </c>
      <c r="I246" s="84" t="s">
        <v>1119</v>
      </c>
    </row>
    <row r="247" spans="1:9" ht="26.25" customHeight="1">
      <c r="A247" s="107" t="s">
        <v>141</v>
      </c>
      <c r="B247" s="53" t="s">
        <v>311</v>
      </c>
      <c r="C247" s="243" t="s">
        <v>524</v>
      </c>
      <c r="D247" s="244"/>
      <c r="E247" s="54">
        <v>64000</v>
      </c>
      <c r="F247" s="243" t="s">
        <v>487</v>
      </c>
      <c r="G247" s="244"/>
      <c r="H247" s="55" t="s">
        <v>655</v>
      </c>
      <c r="I247" s="84" t="s">
        <v>1300</v>
      </c>
    </row>
    <row r="248" spans="1:9" ht="26.25" customHeight="1">
      <c r="A248" s="107" t="s">
        <v>106</v>
      </c>
      <c r="B248" s="53" t="s">
        <v>56</v>
      </c>
      <c r="C248" s="243" t="s">
        <v>524</v>
      </c>
      <c r="D248" s="244"/>
      <c r="E248" s="54">
        <v>273690</v>
      </c>
      <c r="F248" s="243" t="s">
        <v>487</v>
      </c>
      <c r="G248" s="244"/>
      <c r="H248" s="55" t="s">
        <v>655</v>
      </c>
      <c r="I248" s="84" t="s">
        <v>1301</v>
      </c>
    </row>
    <row r="249" spans="1:9" ht="26.25" customHeight="1">
      <c r="A249" s="107" t="s">
        <v>165</v>
      </c>
      <c r="B249" s="53" t="s">
        <v>1307</v>
      </c>
      <c r="C249" s="243" t="s">
        <v>524</v>
      </c>
      <c r="D249" s="244"/>
      <c r="E249" s="54">
        <v>63000</v>
      </c>
      <c r="F249" s="243" t="s">
        <v>487</v>
      </c>
      <c r="G249" s="244"/>
      <c r="H249" s="55" t="s">
        <v>655</v>
      </c>
      <c r="I249" s="84" t="s">
        <v>1296</v>
      </c>
    </row>
    <row r="250" spans="1:9" ht="26.25" customHeight="1">
      <c r="A250" s="107" t="s">
        <v>165</v>
      </c>
      <c r="B250" s="53" t="s">
        <v>120</v>
      </c>
      <c r="C250" s="243" t="s">
        <v>524</v>
      </c>
      <c r="D250" s="244"/>
      <c r="E250" s="54">
        <v>118800</v>
      </c>
      <c r="F250" s="243" t="s">
        <v>487</v>
      </c>
      <c r="G250" s="244"/>
      <c r="H250" s="55" t="s">
        <v>655</v>
      </c>
      <c r="I250" s="84" t="s">
        <v>1302</v>
      </c>
    </row>
    <row r="251" spans="1:9" ht="26.25" customHeight="1">
      <c r="A251" s="107" t="s">
        <v>157</v>
      </c>
      <c r="B251" s="53" t="s">
        <v>1135</v>
      </c>
      <c r="C251" s="243" t="s">
        <v>524</v>
      </c>
      <c r="D251" s="244"/>
      <c r="E251" s="54">
        <v>110250</v>
      </c>
      <c r="F251" s="243" t="s">
        <v>487</v>
      </c>
      <c r="G251" s="244"/>
      <c r="H251" s="55" t="s">
        <v>655</v>
      </c>
      <c r="I251" s="84" t="s">
        <v>1303</v>
      </c>
    </row>
    <row r="252" spans="1:9" ht="26.25" customHeight="1">
      <c r="A252" s="107" t="s">
        <v>157</v>
      </c>
      <c r="B252" s="53" t="s">
        <v>1135</v>
      </c>
      <c r="C252" s="243" t="s">
        <v>524</v>
      </c>
      <c r="D252" s="244"/>
      <c r="E252" s="54">
        <v>320000</v>
      </c>
      <c r="F252" s="243" t="s">
        <v>487</v>
      </c>
      <c r="G252" s="244"/>
      <c r="H252" s="55" t="s">
        <v>655</v>
      </c>
      <c r="I252" s="84" t="s">
        <v>1304</v>
      </c>
    </row>
    <row r="253" spans="1:9" ht="26.25" customHeight="1">
      <c r="A253" s="107" t="s">
        <v>157</v>
      </c>
      <c r="B253" s="53" t="s">
        <v>56</v>
      </c>
      <c r="C253" s="243" t="s">
        <v>524</v>
      </c>
      <c r="D253" s="244"/>
      <c r="E253" s="54">
        <v>35200</v>
      </c>
      <c r="F253" s="243" t="s">
        <v>487</v>
      </c>
      <c r="G253" s="244"/>
      <c r="H253" s="55" t="s">
        <v>655</v>
      </c>
      <c r="I253" s="84" t="s">
        <v>511</v>
      </c>
    </row>
    <row r="254" spans="1:9" ht="26.25" customHeight="1">
      <c r="A254" s="107" t="s">
        <v>331</v>
      </c>
      <c r="B254" s="53" t="s">
        <v>439</v>
      </c>
      <c r="C254" s="243" t="s">
        <v>524</v>
      </c>
      <c r="D254" s="244"/>
      <c r="E254" s="54">
        <v>8415</v>
      </c>
      <c r="F254" s="243" t="s">
        <v>487</v>
      </c>
      <c r="G254" s="244"/>
      <c r="H254" s="55" t="s">
        <v>655</v>
      </c>
      <c r="I254" s="84" t="s">
        <v>1305</v>
      </c>
    </row>
    <row r="255" spans="1:9" ht="26.25" customHeight="1">
      <c r="A255" s="107" t="s">
        <v>168</v>
      </c>
      <c r="B255" s="53" t="s">
        <v>120</v>
      </c>
      <c r="C255" s="243" t="s">
        <v>524</v>
      </c>
      <c r="D255" s="244"/>
      <c r="E255" s="54">
        <v>809380</v>
      </c>
      <c r="F255" s="243" t="s">
        <v>487</v>
      </c>
      <c r="G255" s="244"/>
      <c r="H255" s="55" t="s">
        <v>655</v>
      </c>
      <c r="I255" s="84" t="s">
        <v>1306</v>
      </c>
    </row>
    <row r="256" spans="1:9" ht="26.25" customHeight="1">
      <c r="A256" s="107" t="s">
        <v>150</v>
      </c>
      <c r="B256" s="53" t="s">
        <v>1307</v>
      </c>
      <c r="C256" s="243" t="s">
        <v>524</v>
      </c>
      <c r="D256" s="244"/>
      <c r="E256" s="54">
        <v>94000</v>
      </c>
      <c r="F256" s="243" t="s">
        <v>487</v>
      </c>
      <c r="G256" s="244"/>
      <c r="H256" s="55" t="s">
        <v>655</v>
      </c>
      <c r="I256" s="84" t="s">
        <v>1296</v>
      </c>
    </row>
    <row r="257" spans="1:9" ht="26.25" customHeight="1">
      <c r="A257" s="107" t="s">
        <v>150</v>
      </c>
      <c r="B257" s="53" t="s">
        <v>1346</v>
      </c>
      <c r="C257" s="243" t="s">
        <v>524</v>
      </c>
      <c r="D257" s="244"/>
      <c r="E257" s="54">
        <v>53000</v>
      </c>
      <c r="F257" s="243" t="s">
        <v>487</v>
      </c>
      <c r="G257" s="244"/>
      <c r="H257" s="55" t="s">
        <v>655</v>
      </c>
      <c r="I257" s="84" t="s">
        <v>1347</v>
      </c>
    </row>
    <row r="258" spans="1:9" ht="26.25" customHeight="1">
      <c r="A258" s="107" t="s">
        <v>268</v>
      </c>
      <c r="B258" s="53" t="s">
        <v>1307</v>
      </c>
      <c r="C258" s="243" t="s">
        <v>524</v>
      </c>
      <c r="D258" s="244"/>
      <c r="E258" s="54">
        <v>75000</v>
      </c>
      <c r="F258" s="243" t="s">
        <v>487</v>
      </c>
      <c r="G258" s="244"/>
      <c r="H258" s="55" t="s">
        <v>655</v>
      </c>
      <c r="I258" s="84" t="s">
        <v>1348</v>
      </c>
    </row>
    <row r="259" spans="1:9" ht="26.25" customHeight="1">
      <c r="A259" s="107" t="s">
        <v>268</v>
      </c>
      <c r="B259" s="53" t="s">
        <v>120</v>
      </c>
      <c r="C259" s="243" t="s">
        <v>524</v>
      </c>
      <c r="D259" s="244"/>
      <c r="E259" s="54">
        <v>14496</v>
      </c>
      <c r="F259" s="243" t="s">
        <v>487</v>
      </c>
      <c r="G259" s="244"/>
      <c r="H259" s="55" t="s">
        <v>655</v>
      </c>
      <c r="I259" s="84" t="s">
        <v>1349</v>
      </c>
    </row>
    <row r="260" spans="1:9" ht="26.25" customHeight="1">
      <c r="A260" s="107" t="s">
        <v>268</v>
      </c>
      <c r="B260" s="53" t="s">
        <v>120</v>
      </c>
      <c r="C260" s="243" t="s">
        <v>524</v>
      </c>
      <c r="D260" s="244"/>
      <c r="E260" s="54">
        <v>304260</v>
      </c>
      <c r="F260" s="243" t="s">
        <v>487</v>
      </c>
      <c r="G260" s="244"/>
      <c r="H260" s="55" t="s">
        <v>655</v>
      </c>
      <c r="I260" s="84" t="s">
        <v>1350</v>
      </c>
    </row>
    <row r="261" spans="1:9" ht="26.25" customHeight="1" thickBot="1">
      <c r="A261" s="168"/>
      <c r="B261" s="85"/>
      <c r="C261" s="299"/>
      <c r="D261" s="300"/>
      <c r="E261" s="170">
        <f>SUM(E226:E260)</f>
        <v>9768886</v>
      </c>
      <c r="F261" s="301"/>
      <c r="G261" s="299"/>
      <c r="I261" s="169"/>
    </row>
    <row r="262" spans="1:9" ht="26.25" customHeight="1">
      <c r="A262" s="263" t="s">
        <v>1201</v>
      </c>
      <c r="B262" s="263"/>
      <c r="C262" s="263"/>
      <c r="D262" s="263"/>
      <c r="E262" s="263"/>
    </row>
    <row r="263" spans="1:9" ht="26.25" customHeight="1">
      <c r="A263" s="251" t="s">
        <v>1181</v>
      </c>
      <c r="B263" s="252"/>
      <c r="C263" s="251" t="s">
        <v>2</v>
      </c>
      <c r="D263" s="252"/>
      <c r="E263" s="49" t="s">
        <v>1202</v>
      </c>
      <c r="F263" s="251"/>
      <c r="G263" s="252"/>
      <c r="H263" s="295" t="s">
        <v>6</v>
      </c>
      <c r="I263" s="296"/>
    </row>
    <row r="264" spans="1:9" ht="26.25" customHeight="1">
      <c r="A264" s="283">
        <v>46082</v>
      </c>
      <c r="B264" s="284"/>
      <c r="C264" s="243" t="s">
        <v>200</v>
      </c>
      <c r="D264" s="244"/>
      <c r="E264" s="234">
        <v>5240</v>
      </c>
      <c r="F264" s="251" t="s">
        <v>1203</v>
      </c>
      <c r="G264" s="252"/>
      <c r="H264" s="297"/>
      <c r="I264" s="298"/>
    </row>
    <row r="265" spans="1:9" ht="26.25" customHeight="1">
      <c r="A265" s="285"/>
      <c r="B265" s="286"/>
      <c r="C265" s="243" t="s">
        <v>120</v>
      </c>
      <c r="D265" s="244"/>
      <c r="E265" s="123">
        <v>2792</v>
      </c>
      <c r="F265" s="251" t="s">
        <v>1332</v>
      </c>
      <c r="G265" s="252"/>
      <c r="H265" s="297" t="s">
        <v>1333</v>
      </c>
      <c r="I265" s="298"/>
    </row>
    <row r="266" spans="1:9" ht="26.25" customHeight="1">
      <c r="A266" s="283">
        <v>46083</v>
      </c>
      <c r="B266" s="284"/>
      <c r="C266" s="243" t="s">
        <v>120</v>
      </c>
      <c r="D266" s="244"/>
      <c r="E266" s="123">
        <v>663</v>
      </c>
      <c r="F266" s="251" t="s">
        <v>1205</v>
      </c>
      <c r="G266" s="252"/>
      <c r="H266" s="297"/>
      <c r="I266" s="298"/>
    </row>
    <row r="267" spans="1:9" ht="26.25" customHeight="1">
      <c r="A267" s="287"/>
      <c r="B267" s="288"/>
      <c r="C267" s="243" t="s">
        <v>120</v>
      </c>
      <c r="D267" s="244"/>
      <c r="E267" s="123">
        <v>1300</v>
      </c>
      <c r="F267" s="243" t="s">
        <v>1204</v>
      </c>
      <c r="G267" s="244"/>
      <c r="H267" s="297" t="s">
        <v>1334</v>
      </c>
      <c r="I267" s="298"/>
    </row>
    <row r="268" spans="1:9" ht="26.25" customHeight="1">
      <c r="A268" s="285"/>
      <c r="B268" s="286"/>
      <c r="C268" s="243" t="s">
        <v>120</v>
      </c>
      <c r="D268" s="244"/>
      <c r="E268" s="123">
        <v>1998</v>
      </c>
      <c r="F268" s="243" t="s">
        <v>1204</v>
      </c>
      <c r="G268" s="244"/>
      <c r="H268" s="297" t="s">
        <v>1334</v>
      </c>
      <c r="I268" s="298"/>
    </row>
    <row r="269" spans="1:9" ht="26.25" customHeight="1">
      <c r="A269" s="241">
        <v>46085</v>
      </c>
      <c r="B269" s="242"/>
      <c r="C269" s="243" t="s">
        <v>120</v>
      </c>
      <c r="D269" s="244"/>
      <c r="E269" s="123">
        <v>5199</v>
      </c>
      <c r="F269" s="243" t="s">
        <v>1332</v>
      </c>
      <c r="G269" s="244"/>
      <c r="H269" s="297" t="s">
        <v>1335</v>
      </c>
      <c r="I269" s="298"/>
    </row>
    <row r="270" spans="1:9" ht="26.25" customHeight="1">
      <c r="A270" s="241">
        <v>46086</v>
      </c>
      <c r="B270" s="242"/>
      <c r="C270" s="243" t="s">
        <v>200</v>
      </c>
      <c r="D270" s="244"/>
      <c r="E270" s="123">
        <v>1470</v>
      </c>
      <c r="F270" s="243" t="s">
        <v>1219</v>
      </c>
      <c r="G270" s="244"/>
      <c r="H270" s="297"/>
      <c r="I270" s="298"/>
    </row>
    <row r="271" spans="1:9" ht="26.25" customHeight="1">
      <c r="A271" s="241">
        <v>46087</v>
      </c>
      <c r="B271" s="242"/>
      <c r="C271" s="257" t="s">
        <v>200</v>
      </c>
      <c r="D271" s="257"/>
      <c r="E271" s="234">
        <v>4800</v>
      </c>
      <c r="F271" s="243" t="s">
        <v>1203</v>
      </c>
      <c r="G271" s="244"/>
      <c r="H271" s="297"/>
      <c r="I271" s="298"/>
    </row>
    <row r="272" spans="1:9" ht="26.25" customHeight="1">
      <c r="A272" s="241">
        <v>46089</v>
      </c>
      <c r="B272" s="242"/>
      <c r="C272" s="257" t="s">
        <v>200</v>
      </c>
      <c r="D272" s="257"/>
      <c r="E272" s="234">
        <v>5160</v>
      </c>
      <c r="F272" s="243" t="s">
        <v>1203</v>
      </c>
      <c r="G272" s="244"/>
      <c r="H272" s="297"/>
      <c r="I272" s="298"/>
    </row>
    <row r="273" spans="1:9" ht="26.25" customHeight="1">
      <c r="A273" s="241">
        <v>46091</v>
      </c>
      <c r="B273" s="242"/>
      <c r="C273" s="257" t="s">
        <v>200</v>
      </c>
      <c r="D273" s="257"/>
      <c r="E273" s="234">
        <v>4800</v>
      </c>
      <c r="F273" s="243" t="s">
        <v>1203</v>
      </c>
      <c r="G273" s="244"/>
      <c r="H273" s="297"/>
      <c r="I273" s="298"/>
    </row>
    <row r="274" spans="1:9" ht="26.25" customHeight="1">
      <c r="A274" s="283">
        <v>46092</v>
      </c>
      <c r="B274" s="284"/>
      <c r="C274" s="257" t="s">
        <v>200</v>
      </c>
      <c r="D274" s="257"/>
      <c r="E274" s="234">
        <v>4800</v>
      </c>
      <c r="F274" s="243" t="s">
        <v>1203</v>
      </c>
      <c r="G274" s="244"/>
      <c r="H274" s="297"/>
      <c r="I274" s="298"/>
    </row>
    <row r="275" spans="1:9" ht="26.25" customHeight="1">
      <c r="A275" s="285"/>
      <c r="B275" s="286"/>
      <c r="C275" s="257" t="s">
        <v>200</v>
      </c>
      <c r="D275" s="257"/>
      <c r="E275" s="234">
        <v>4800</v>
      </c>
      <c r="F275" s="243" t="s">
        <v>1203</v>
      </c>
      <c r="G275" s="244"/>
      <c r="H275" s="297"/>
      <c r="I275" s="298"/>
    </row>
    <row r="276" spans="1:9" ht="26.25" customHeight="1">
      <c r="A276" s="241">
        <v>46095</v>
      </c>
      <c r="B276" s="242"/>
      <c r="C276" s="257" t="s">
        <v>120</v>
      </c>
      <c r="D276" s="257"/>
      <c r="E276" s="123">
        <v>3834</v>
      </c>
      <c r="F276" s="243" t="s">
        <v>1332</v>
      </c>
      <c r="G276" s="244"/>
      <c r="H276" s="297" t="s">
        <v>1336</v>
      </c>
      <c r="I276" s="298"/>
    </row>
    <row r="277" spans="1:9" ht="26.25" customHeight="1">
      <c r="A277" s="283">
        <v>46096</v>
      </c>
      <c r="B277" s="284"/>
      <c r="C277" s="257" t="s">
        <v>200</v>
      </c>
      <c r="D277" s="257"/>
      <c r="E277" s="123">
        <v>62238</v>
      </c>
      <c r="F277" s="243" t="s">
        <v>1219</v>
      </c>
      <c r="G277" s="244"/>
      <c r="H277" s="297"/>
      <c r="I277" s="298"/>
    </row>
    <row r="278" spans="1:9" ht="26.25" customHeight="1">
      <c r="A278" s="241">
        <v>46097</v>
      </c>
      <c r="B278" s="242"/>
      <c r="C278" s="257" t="s">
        <v>120</v>
      </c>
      <c r="D278" s="257"/>
      <c r="E278" s="123">
        <v>8340</v>
      </c>
      <c r="F278" s="243" t="s">
        <v>1332</v>
      </c>
      <c r="G278" s="244"/>
      <c r="H278" s="297" t="s">
        <v>1337</v>
      </c>
      <c r="I278" s="298"/>
    </row>
    <row r="279" spans="1:9" ht="26.25" customHeight="1">
      <c r="A279" s="283">
        <v>46099</v>
      </c>
      <c r="B279" s="284"/>
      <c r="C279" s="257" t="s">
        <v>120</v>
      </c>
      <c r="D279" s="257"/>
      <c r="E279" s="123">
        <v>1999</v>
      </c>
      <c r="F279" s="243" t="s">
        <v>1204</v>
      </c>
      <c r="G279" s="244"/>
      <c r="H279" s="297" t="s">
        <v>1260</v>
      </c>
      <c r="I279" s="298"/>
    </row>
    <row r="280" spans="1:9" ht="26.25" customHeight="1">
      <c r="A280" s="287"/>
      <c r="B280" s="288"/>
      <c r="C280" s="257" t="s">
        <v>120</v>
      </c>
      <c r="D280" s="257"/>
      <c r="E280" s="123">
        <v>1788</v>
      </c>
      <c r="F280" s="243" t="s">
        <v>1204</v>
      </c>
      <c r="G280" s="244"/>
      <c r="H280" s="297" t="s">
        <v>1260</v>
      </c>
      <c r="I280" s="298"/>
    </row>
    <row r="281" spans="1:9" ht="26.25" customHeight="1">
      <c r="A281" s="287"/>
      <c r="B281" s="288"/>
      <c r="C281" s="257" t="s">
        <v>200</v>
      </c>
      <c r="D281" s="257"/>
      <c r="E281" s="234">
        <v>1785</v>
      </c>
      <c r="F281" s="243" t="s">
        <v>1203</v>
      </c>
      <c r="G281" s="244"/>
      <c r="H281" s="297"/>
      <c r="I281" s="298"/>
    </row>
    <row r="282" spans="1:9" ht="26.25" customHeight="1">
      <c r="A282" s="285"/>
      <c r="B282" s="286"/>
      <c r="C282" s="257" t="s">
        <v>200</v>
      </c>
      <c r="D282" s="257"/>
      <c r="E282" s="234">
        <v>1530</v>
      </c>
      <c r="F282" s="243" t="s">
        <v>1203</v>
      </c>
      <c r="G282" s="244"/>
      <c r="H282" s="297"/>
      <c r="I282" s="298"/>
    </row>
    <row r="283" spans="1:9" ht="26.25" customHeight="1">
      <c r="A283" s="241">
        <v>46100</v>
      </c>
      <c r="B283" s="242"/>
      <c r="C283" s="257" t="s">
        <v>200</v>
      </c>
      <c r="D283" s="257"/>
      <c r="E283" s="234">
        <v>4800</v>
      </c>
      <c r="F283" s="243" t="s">
        <v>1203</v>
      </c>
      <c r="G283" s="244"/>
      <c r="H283" s="297"/>
      <c r="I283" s="298"/>
    </row>
    <row r="284" spans="1:9" ht="26.25" customHeight="1">
      <c r="A284" s="283">
        <v>46101</v>
      </c>
      <c r="B284" s="284"/>
      <c r="C284" s="257" t="s">
        <v>200</v>
      </c>
      <c r="D284" s="257"/>
      <c r="E284" s="234">
        <v>4800</v>
      </c>
      <c r="F284" s="243" t="s">
        <v>1203</v>
      </c>
      <c r="G284" s="244"/>
      <c r="H284" s="297"/>
      <c r="I284" s="298"/>
    </row>
    <row r="285" spans="1:9" ht="26.25" customHeight="1">
      <c r="A285" s="285"/>
      <c r="B285" s="286"/>
      <c r="C285" s="257" t="s">
        <v>120</v>
      </c>
      <c r="D285" s="257"/>
      <c r="E285" s="123">
        <v>280</v>
      </c>
      <c r="F285" s="243" t="s">
        <v>1205</v>
      </c>
      <c r="G285" s="244"/>
      <c r="H285" s="297"/>
      <c r="I285" s="298"/>
    </row>
    <row r="286" spans="1:9" ht="26.25" customHeight="1">
      <c r="A286" s="241">
        <v>46102</v>
      </c>
      <c r="B286" s="242"/>
      <c r="C286" s="257" t="s">
        <v>200</v>
      </c>
      <c r="D286" s="257"/>
      <c r="E286" s="234">
        <v>4800</v>
      </c>
      <c r="F286" s="243" t="s">
        <v>1203</v>
      </c>
      <c r="G286" s="244"/>
      <c r="H286" s="297"/>
      <c r="I286" s="298"/>
    </row>
    <row r="287" spans="1:9" ht="26.25" customHeight="1">
      <c r="A287" s="285">
        <v>46103</v>
      </c>
      <c r="B287" s="286"/>
      <c r="C287" s="257" t="s">
        <v>120</v>
      </c>
      <c r="D287" s="257"/>
      <c r="E287" s="123">
        <v>1799</v>
      </c>
      <c r="F287" s="243" t="s">
        <v>1204</v>
      </c>
      <c r="G287" s="244"/>
      <c r="H287" s="297" t="s">
        <v>1260</v>
      </c>
      <c r="I287" s="298"/>
    </row>
    <row r="288" spans="1:9" ht="26.25" customHeight="1">
      <c r="A288" s="283">
        <v>46104</v>
      </c>
      <c r="B288" s="284"/>
      <c r="C288" s="257" t="s">
        <v>200</v>
      </c>
      <c r="D288" s="257"/>
      <c r="E288" s="234">
        <v>3000</v>
      </c>
      <c r="F288" s="243" t="s">
        <v>1203</v>
      </c>
      <c r="G288" s="244"/>
      <c r="H288" s="297"/>
      <c r="I288" s="298"/>
    </row>
    <row r="289" spans="1:9" ht="26.25" customHeight="1">
      <c r="A289" s="285"/>
      <c r="B289" s="286"/>
      <c r="C289" s="257" t="s">
        <v>120</v>
      </c>
      <c r="D289" s="257"/>
      <c r="E289" s="123">
        <v>747</v>
      </c>
      <c r="F289" s="243" t="s">
        <v>1205</v>
      </c>
      <c r="G289" s="244"/>
      <c r="H289" s="297"/>
      <c r="I289" s="298"/>
    </row>
    <row r="290" spans="1:9" ht="26.25" customHeight="1">
      <c r="A290" s="241">
        <v>46105</v>
      </c>
      <c r="B290" s="242"/>
      <c r="C290" s="257" t="s">
        <v>120</v>
      </c>
      <c r="D290" s="257"/>
      <c r="E290" s="123">
        <v>1799</v>
      </c>
      <c r="F290" s="243" t="s">
        <v>1204</v>
      </c>
      <c r="G290" s="244"/>
      <c r="H290" s="297" t="s">
        <v>1338</v>
      </c>
      <c r="I290" s="298"/>
    </row>
    <row r="291" spans="1:9" ht="26.25" customHeight="1">
      <c r="A291" s="283">
        <v>46106</v>
      </c>
      <c r="B291" s="284"/>
      <c r="C291" s="257" t="s">
        <v>200</v>
      </c>
      <c r="D291" s="257"/>
      <c r="E291" s="234">
        <v>4800</v>
      </c>
      <c r="F291" s="243" t="s">
        <v>1203</v>
      </c>
      <c r="G291" s="244"/>
      <c r="H291" s="297"/>
      <c r="I291" s="298"/>
    </row>
    <row r="292" spans="1:9" ht="26.25" customHeight="1">
      <c r="A292" s="285"/>
      <c r="B292" s="286"/>
      <c r="C292" s="257" t="s">
        <v>314</v>
      </c>
      <c r="D292" s="257"/>
      <c r="E292" s="123">
        <v>26460</v>
      </c>
      <c r="F292" s="243" t="s">
        <v>1225</v>
      </c>
      <c r="G292" s="244"/>
      <c r="H292" s="297" t="s">
        <v>1339</v>
      </c>
      <c r="I292" s="298"/>
    </row>
    <row r="293" spans="1:9" ht="26.25" customHeight="1">
      <c r="A293" s="241">
        <v>46107</v>
      </c>
      <c r="B293" s="242"/>
      <c r="C293" s="257" t="s">
        <v>200</v>
      </c>
      <c r="D293" s="257"/>
      <c r="E293" s="234">
        <v>6000</v>
      </c>
      <c r="F293" s="243" t="s">
        <v>1203</v>
      </c>
      <c r="G293" s="244"/>
      <c r="H293" s="297"/>
      <c r="I293" s="298"/>
    </row>
    <row r="294" spans="1:9" ht="26.25" customHeight="1">
      <c r="A294" s="241">
        <v>46108</v>
      </c>
      <c r="B294" s="242"/>
      <c r="C294" s="257" t="s">
        <v>200</v>
      </c>
      <c r="D294" s="257"/>
      <c r="E294" s="123">
        <v>275</v>
      </c>
      <c r="F294" s="243"/>
      <c r="G294" s="244"/>
      <c r="H294" s="297" t="s">
        <v>1340</v>
      </c>
      <c r="I294" s="298"/>
    </row>
    <row r="295" spans="1:9" ht="26.25" customHeight="1">
      <c r="A295" s="241">
        <v>46109</v>
      </c>
      <c r="B295" s="242"/>
      <c r="C295" s="257" t="s">
        <v>200</v>
      </c>
      <c r="D295" s="257"/>
      <c r="E295" s="234">
        <v>450</v>
      </c>
      <c r="F295" s="243" t="s">
        <v>1203</v>
      </c>
      <c r="G295" s="244"/>
      <c r="H295" s="297"/>
      <c r="I295" s="298"/>
    </row>
    <row r="296" spans="1:9" ht="26.25" customHeight="1">
      <c r="A296" s="291">
        <v>46110</v>
      </c>
      <c r="B296" s="291"/>
      <c r="C296" s="257" t="s">
        <v>200</v>
      </c>
      <c r="D296" s="257"/>
      <c r="E296" s="234">
        <v>4800</v>
      </c>
      <c r="F296" s="243" t="s">
        <v>1203</v>
      </c>
      <c r="G296" s="244"/>
      <c r="H296" s="297"/>
      <c r="I296" s="298"/>
    </row>
    <row r="297" spans="1:9" ht="26.25" customHeight="1">
      <c r="A297" s="241">
        <v>46112</v>
      </c>
      <c r="B297" s="242"/>
      <c r="C297" s="257" t="s">
        <v>200</v>
      </c>
      <c r="D297" s="257"/>
      <c r="E297" s="234">
        <v>4800</v>
      </c>
      <c r="F297" s="243" t="s">
        <v>1203</v>
      </c>
      <c r="G297" s="244"/>
      <c r="H297" s="297"/>
      <c r="I297" s="298"/>
    </row>
    <row r="298" spans="1:9" ht="26.25" customHeight="1" thickBot="1">
      <c r="A298" s="241">
        <v>46112</v>
      </c>
      <c r="B298" s="242"/>
      <c r="C298" s="257" t="s">
        <v>120</v>
      </c>
      <c r="D298" s="257"/>
      <c r="E298" s="123">
        <v>13815</v>
      </c>
      <c r="F298" s="243" t="s">
        <v>1332</v>
      </c>
      <c r="G298" s="244"/>
      <c r="H298" s="297" t="s">
        <v>1341</v>
      </c>
      <c r="I298" s="298"/>
    </row>
    <row r="299" spans="1:9" ht="26.25" customHeight="1" thickBot="1">
      <c r="E299" s="133">
        <f>SUM(E264:E298)</f>
        <v>207961</v>
      </c>
      <c r="H299" s="46" t="s">
        <v>1342</v>
      </c>
      <c r="I299" s="235">
        <f>E297+E296+E295+E293+E291+E288+E286+E284+E283+E282+E281+E275+E274+E273+E272+E271+E264</f>
        <v>71165</v>
      </c>
    </row>
    <row r="300" spans="1:9" ht="49.5" customHeight="1">
      <c r="E300" s="46"/>
      <c r="H300" s="46"/>
      <c r="I300" s="46"/>
    </row>
    <row r="301" spans="1:9" ht="49.5" customHeight="1">
      <c r="A301" s="267" t="s">
        <v>545</v>
      </c>
      <c r="B301" s="267"/>
      <c r="C301" s="267"/>
      <c r="D301" s="267"/>
      <c r="E301" s="267"/>
      <c r="F301" s="268"/>
      <c r="G301" s="268"/>
      <c r="H301" s="135"/>
      <c r="I301" s="135"/>
    </row>
    <row r="302" spans="1:9" ht="49.5" customHeight="1">
      <c r="A302" s="53" t="s">
        <v>1</v>
      </c>
      <c r="B302" s="53" t="s">
        <v>2</v>
      </c>
      <c r="C302" s="243" t="s">
        <v>4</v>
      </c>
      <c r="D302" s="244"/>
      <c r="E302" s="53" t="s">
        <v>5</v>
      </c>
      <c r="F302" s="243"/>
      <c r="G302" s="244"/>
      <c r="H302" s="55" t="s">
        <v>424</v>
      </c>
      <c r="I302" s="55" t="s">
        <v>6</v>
      </c>
    </row>
    <row r="303" spans="1:9" ht="49.5" customHeight="1">
      <c r="A303" s="58"/>
      <c r="B303" s="53"/>
      <c r="C303" s="243"/>
      <c r="D303" s="244"/>
      <c r="E303" s="108">
        <f>E40+E82</f>
        <v>512623</v>
      </c>
      <c r="F303" s="243"/>
      <c r="G303" s="244"/>
      <c r="H303" s="55"/>
      <c r="I303" s="113" t="s">
        <v>655</v>
      </c>
    </row>
    <row r="304" spans="1:9" ht="49.5" customHeight="1">
      <c r="A304" s="58"/>
      <c r="B304" s="53"/>
      <c r="C304" s="243"/>
      <c r="D304" s="244"/>
      <c r="E304" s="108">
        <f>E131+E158+E209</f>
        <v>274545</v>
      </c>
      <c r="F304" s="243"/>
      <c r="G304" s="244"/>
      <c r="H304" s="55"/>
      <c r="I304" s="113" t="s">
        <v>426</v>
      </c>
    </row>
    <row r="305" spans="1:9" ht="49.5" customHeight="1">
      <c r="A305" s="58"/>
      <c r="B305" s="53"/>
      <c r="C305" s="243"/>
      <c r="D305" s="244"/>
      <c r="E305" s="108">
        <f>E223+E188</f>
        <v>18176</v>
      </c>
      <c r="F305" s="243"/>
      <c r="G305" s="244"/>
      <c r="H305" s="55"/>
      <c r="I305" s="113" t="s">
        <v>936</v>
      </c>
    </row>
    <row r="306" spans="1:9" ht="49.5" customHeight="1">
      <c r="A306" s="58"/>
      <c r="B306" s="53"/>
      <c r="C306" s="243"/>
      <c r="D306" s="244"/>
      <c r="E306" s="108">
        <f>E106</f>
        <v>0</v>
      </c>
      <c r="F306" s="243"/>
      <c r="G306" s="244"/>
      <c r="H306" s="55"/>
      <c r="I306" s="113" t="s">
        <v>1227</v>
      </c>
    </row>
    <row r="307" spans="1:9" ht="49.5" customHeight="1">
      <c r="A307" s="58"/>
      <c r="B307" s="53"/>
      <c r="C307" s="243"/>
      <c r="D307" s="244"/>
      <c r="E307" s="108"/>
      <c r="F307" s="243"/>
      <c r="G307" s="244"/>
      <c r="H307" s="55"/>
      <c r="I307" s="84"/>
    </row>
    <row r="308" spans="1:9" ht="49.5" customHeight="1">
      <c r="A308" s="106"/>
      <c r="B308" s="53"/>
      <c r="C308" s="243"/>
      <c r="D308" s="244"/>
      <c r="E308" s="230">
        <f>E299</f>
        <v>207961</v>
      </c>
      <c r="F308" s="243"/>
      <c r="G308" s="244"/>
      <c r="H308" s="55"/>
      <c r="I308" s="113" t="s">
        <v>1268</v>
      </c>
    </row>
    <row r="309" spans="1:9" ht="49.5" customHeight="1" thickBot="1">
      <c r="A309" s="58"/>
      <c r="B309" s="53"/>
      <c r="C309" s="243"/>
      <c r="D309" s="244"/>
      <c r="E309" s="54"/>
      <c r="F309" s="243"/>
      <c r="G309" s="244"/>
      <c r="H309" s="55"/>
      <c r="I309" s="84"/>
    </row>
    <row r="310" spans="1:9" ht="49.5" customHeight="1" thickBot="1">
      <c r="A310" s="85"/>
      <c r="B310" s="85"/>
      <c r="C310" s="85"/>
      <c r="D310" s="85"/>
      <c r="E310" s="164">
        <f>SUM(E303:E308)</f>
        <v>1013305</v>
      </c>
      <c r="F310" s="85"/>
      <c r="G310" s="85"/>
      <c r="H310" s="85"/>
      <c r="I310" s="104"/>
    </row>
    <row r="311" spans="1:9" ht="47.25" customHeight="1">
      <c r="E311" s="46"/>
      <c r="H311" s="46"/>
      <c r="I311" s="46"/>
    </row>
    <row r="312" spans="1:9" ht="47.25" customHeight="1">
      <c r="E312" s="46"/>
      <c r="H312" s="46"/>
      <c r="I312" s="46"/>
    </row>
    <row r="313" spans="1:9" ht="17.25" customHeight="1">
      <c r="E313" s="46"/>
      <c r="H313" s="46"/>
      <c r="I313" s="46"/>
    </row>
    <row r="314" spans="1:9" ht="17.25" customHeight="1">
      <c r="E314" s="46"/>
      <c r="H314" s="46"/>
      <c r="I314" s="46"/>
    </row>
    <row r="315" spans="1:9" s="85" customFormat="1" ht="17.25" customHeight="1"/>
    <row r="316" spans="1:9" ht="17.25" customHeight="1">
      <c r="E316" s="46"/>
      <c r="H316" s="46"/>
      <c r="I316" s="46"/>
    </row>
    <row r="317" spans="1:9" ht="17.25" customHeight="1">
      <c r="E317" s="46"/>
      <c r="H317" s="46"/>
      <c r="I317" s="46"/>
    </row>
    <row r="318" spans="1:9" ht="17.25" customHeight="1">
      <c r="E318" s="46"/>
      <c r="H318" s="46"/>
      <c r="I318" s="46"/>
    </row>
    <row r="319" spans="1:9" ht="17.25" customHeight="1">
      <c r="E319" s="46"/>
      <c r="H319" s="46"/>
      <c r="I319" s="46"/>
    </row>
    <row r="320" spans="1:9" ht="17.25" customHeight="1">
      <c r="E320" s="46"/>
      <c r="H320" s="46"/>
      <c r="I320" s="46"/>
    </row>
    <row r="321" s="46" customFormat="1" ht="17.25" customHeight="1"/>
    <row r="322" s="46" customFormat="1" ht="17.25" customHeight="1"/>
    <row r="323" s="46" customFormat="1" ht="17.25" customHeight="1"/>
    <row r="324" s="46" customFormat="1" ht="17.25" customHeight="1"/>
    <row r="325" s="46" customFormat="1" ht="17.25" customHeight="1"/>
    <row r="326" s="46" customFormat="1" ht="17.25" customHeight="1"/>
    <row r="327" s="46" customFormat="1" ht="17.25" customHeight="1"/>
    <row r="328" s="46" customFormat="1" ht="17.25" customHeight="1"/>
    <row r="329" s="46" customFormat="1" ht="17.25" customHeight="1"/>
    <row r="330" s="46" customFormat="1" ht="17.25" customHeight="1"/>
    <row r="331" s="46" customFormat="1" ht="17.25" customHeight="1"/>
    <row r="332" s="46" customFormat="1" ht="17.25" customHeight="1"/>
    <row r="333" s="46" customFormat="1" ht="17.25" customHeight="1"/>
    <row r="334" s="46" customFormat="1" ht="17.25" customHeight="1"/>
    <row r="335" s="46" customFormat="1" ht="17.25" customHeight="1"/>
    <row r="336" s="46" customFormat="1" ht="17.25" customHeight="1"/>
    <row r="337" s="46" customFormat="1" ht="17.25" customHeight="1"/>
    <row r="338" s="46" customFormat="1" ht="17.25" customHeight="1"/>
    <row r="339" s="46" customFormat="1" ht="17.25" customHeight="1"/>
    <row r="340" s="46" customFormat="1" ht="17.25" customHeight="1"/>
    <row r="341" s="46" customFormat="1" ht="17.25" customHeight="1"/>
    <row r="342" s="46" customFormat="1" ht="17.25" customHeight="1"/>
    <row r="343" s="46" customFormat="1" ht="17.25" customHeight="1"/>
    <row r="344" s="46" customFormat="1" ht="17.25" customHeight="1"/>
    <row r="345" s="46" customFormat="1" ht="17.25" customHeight="1"/>
    <row r="346" s="46" customFormat="1" ht="17.25" customHeight="1"/>
    <row r="347" s="46" customFormat="1" ht="17.25" customHeight="1"/>
    <row r="348" s="46" customFormat="1" ht="21" customHeight="1"/>
    <row r="349" s="46" customFormat="1" ht="21" customHeight="1"/>
    <row r="350" s="46" customFormat="1" ht="21" customHeight="1"/>
    <row r="351" s="46" customFormat="1" ht="21" customHeight="1"/>
    <row r="352" s="46" customFormat="1" ht="21" customHeight="1"/>
    <row r="353" spans="1:109" ht="21" customHeight="1">
      <c r="E353" s="46"/>
      <c r="H353" s="46"/>
      <c r="I353" s="46"/>
    </row>
    <row r="354" spans="1:109" ht="21" customHeight="1">
      <c r="E354" s="46"/>
      <c r="H354" s="46"/>
      <c r="I354" s="46"/>
    </row>
    <row r="355" spans="1:109" ht="21" customHeight="1">
      <c r="E355" s="46"/>
      <c r="H355" s="46"/>
      <c r="I355" s="46"/>
    </row>
    <row r="356" spans="1:109" ht="21" customHeight="1">
      <c r="E356" s="46"/>
      <c r="H356" s="46"/>
      <c r="I356" s="46"/>
    </row>
    <row r="357" spans="1:109" ht="21" customHeight="1">
      <c r="E357" s="46"/>
      <c r="H357" s="46"/>
      <c r="I357" s="46"/>
    </row>
    <row r="358" spans="1:109" s="85" customFormat="1" ht="21" customHeight="1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6"/>
      <c r="DD358" s="46"/>
      <c r="DE358" s="46"/>
    </row>
    <row r="359" spans="1:109" ht="21" customHeight="1">
      <c r="E359" s="46"/>
      <c r="H359" s="46"/>
      <c r="I359" s="46"/>
    </row>
    <row r="360" spans="1:109" ht="21" customHeight="1">
      <c r="E360" s="46"/>
      <c r="H360" s="46"/>
      <c r="I360" s="46"/>
    </row>
    <row r="361" spans="1:109" ht="21" customHeight="1">
      <c r="E361" s="46"/>
      <c r="H361" s="46"/>
      <c r="I361" s="46"/>
    </row>
    <row r="362" spans="1:109" ht="21" customHeight="1">
      <c r="E362" s="46"/>
      <c r="H362" s="46"/>
      <c r="I362" s="46"/>
    </row>
    <row r="363" spans="1:109" ht="21" customHeight="1">
      <c r="E363" s="46"/>
      <c r="H363" s="46"/>
      <c r="I363" s="46"/>
    </row>
    <row r="364" spans="1:109" ht="21" customHeight="1">
      <c r="E364" s="46"/>
      <c r="H364" s="46"/>
      <c r="I364" s="46"/>
    </row>
    <row r="365" spans="1:109" ht="21" customHeight="1">
      <c r="E365" s="46"/>
      <c r="H365" s="46"/>
      <c r="I365" s="46"/>
    </row>
    <row r="366" spans="1:109" ht="21" customHeight="1">
      <c r="E366" s="46"/>
      <c r="H366" s="46"/>
      <c r="I366" s="46"/>
    </row>
    <row r="367" spans="1:109" ht="21" customHeight="1">
      <c r="E367" s="46"/>
      <c r="H367" s="46"/>
      <c r="I367" s="46"/>
    </row>
    <row r="368" spans="1:109" ht="21" customHeight="1">
      <c r="E368" s="46"/>
      <c r="H368" s="46"/>
      <c r="I368" s="46"/>
    </row>
    <row r="369" s="46" customFormat="1" ht="21" customHeight="1"/>
    <row r="370" s="46" customFormat="1" ht="21" customHeight="1"/>
    <row r="371" s="46" customFormat="1" ht="21" customHeight="1"/>
    <row r="372" s="46" customFormat="1" ht="21" customHeight="1"/>
    <row r="373" s="46" customFormat="1" ht="21" customHeight="1"/>
    <row r="374" s="46" customFormat="1" ht="21" customHeight="1"/>
    <row r="375" s="46" customFormat="1" ht="21" customHeight="1"/>
    <row r="376" s="46" customFormat="1" ht="21" customHeight="1"/>
    <row r="377" s="46" customFormat="1" ht="21" customHeight="1"/>
    <row r="378" s="46" customFormat="1" ht="21" customHeight="1"/>
    <row r="379" s="46" customFormat="1" ht="21" customHeight="1"/>
    <row r="380" s="46" customFormat="1" ht="21" customHeight="1"/>
    <row r="381" s="46" customFormat="1" ht="21" customHeight="1"/>
    <row r="382" s="46" customFormat="1" ht="21" customHeight="1"/>
    <row r="383" s="46" customFormat="1" ht="21" customHeight="1"/>
    <row r="384" s="46" customFormat="1" ht="21" customHeight="1"/>
    <row r="385" s="46" customFormat="1" ht="21" customHeight="1"/>
    <row r="386" s="46" customFormat="1" ht="21" customHeight="1"/>
    <row r="387" s="46" customFormat="1" ht="21" customHeight="1"/>
    <row r="388" s="46" customFormat="1" ht="21" customHeight="1"/>
    <row r="389" s="46" customFormat="1" ht="21" customHeight="1"/>
    <row r="390" s="46" customFormat="1" ht="21" customHeight="1"/>
    <row r="391" s="46" customFormat="1" ht="21" customHeight="1"/>
    <row r="392" s="46" customFormat="1" ht="21" customHeight="1"/>
    <row r="393" s="46" customFormat="1" ht="21" customHeight="1"/>
    <row r="394" s="46" customFormat="1" ht="21" customHeight="1"/>
    <row r="395" s="46" customFormat="1" ht="21" customHeight="1"/>
    <row r="396" s="46" customFormat="1" ht="21" customHeight="1"/>
    <row r="397" s="46" customFormat="1" ht="27" customHeight="1"/>
    <row r="398" s="46" customFormat="1" ht="33" customHeight="1"/>
    <row r="399" s="46" customFormat="1" ht="33" customHeight="1"/>
    <row r="400" s="46" customFormat="1" ht="33" customHeight="1"/>
    <row r="401" spans="1:110" ht="33" customHeight="1">
      <c r="E401" s="46"/>
      <c r="H401" s="46"/>
      <c r="I401" s="46"/>
    </row>
    <row r="402" spans="1:110" ht="33" customHeight="1">
      <c r="E402" s="46"/>
      <c r="H402" s="46"/>
      <c r="I402" s="46"/>
    </row>
    <row r="403" spans="1:110" ht="33" customHeight="1">
      <c r="E403" s="46"/>
      <c r="H403" s="46"/>
      <c r="I403" s="46"/>
    </row>
    <row r="404" spans="1:110" ht="33" customHeight="1">
      <c r="E404" s="46"/>
      <c r="H404" s="46"/>
      <c r="I404" s="46"/>
    </row>
    <row r="405" spans="1:110" ht="33" customHeight="1">
      <c r="E405" s="46"/>
      <c r="H405" s="46"/>
      <c r="I405" s="46"/>
    </row>
    <row r="406" spans="1:110" ht="33" customHeight="1">
      <c r="E406" s="46"/>
      <c r="H406" s="46"/>
      <c r="I406" s="46"/>
    </row>
    <row r="407" spans="1:110" s="85" customFormat="1" ht="33" customHeight="1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/>
      <c r="BA407" s="46"/>
      <c r="BB407" s="46"/>
      <c r="BC407" s="46"/>
      <c r="BD407" s="46"/>
      <c r="BE407" s="46"/>
      <c r="BF407" s="46"/>
      <c r="BG407" s="46"/>
      <c r="BH407" s="46"/>
      <c r="BI407" s="46"/>
      <c r="BJ407" s="46"/>
      <c r="BK407" s="46"/>
      <c r="BL407" s="46"/>
      <c r="BM407" s="46"/>
      <c r="BN407" s="46"/>
      <c r="BO407" s="46"/>
      <c r="BP407" s="46"/>
      <c r="BQ407" s="46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6"/>
      <c r="DD407" s="46"/>
      <c r="DE407" s="46"/>
      <c r="DF407" s="46"/>
    </row>
    <row r="408" spans="1:110" ht="33" customHeight="1"/>
    <row r="409" spans="1:110" ht="33" customHeight="1"/>
    <row r="410" spans="1:110" ht="33" customHeight="1"/>
    <row r="411" spans="1:110" ht="33" customHeight="1">
      <c r="E411" s="46"/>
      <c r="H411" s="46"/>
      <c r="I411" s="46"/>
    </row>
    <row r="412" spans="1:110" ht="33" customHeight="1">
      <c r="E412" s="46"/>
      <c r="H412" s="46"/>
      <c r="I412" s="46"/>
    </row>
    <row r="413" spans="1:110" s="85" customFormat="1" ht="33" customHeight="1"/>
    <row r="414" spans="1:110" ht="33" customHeight="1">
      <c r="E414" s="46"/>
      <c r="H414" s="46"/>
      <c r="I414" s="46"/>
    </row>
    <row r="415" spans="1:110" ht="33" customHeight="1">
      <c r="E415" s="46"/>
      <c r="H415" s="46"/>
      <c r="I415" s="46"/>
    </row>
    <row r="416" spans="1:110" ht="33" customHeight="1">
      <c r="E416" s="46"/>
      <c r="H416" s="46"/>
      <c r="I416" s="46"/>
    </row>
    <row r="417" spans="1:9" ht="33" customHeight="1">
      <c r="E417" s="46"/>
      <c r="H417" s="46"/>
      <c r="I417" s="46"/>
    </row>
    <row r="418" spans="1:9" ht="33" customHeight="1">
      <c r="E418" s="46"/>
      <c r="H418" s="46"/>
      <c r="I418" s="46"/>
    </row>
    <row r="419" spans="1:9" ht="33" customHeight="1">
      <c r="E419" s="46"/>
      <c r="H419" s="46"/>
      <c r="I419" s="46"/>
    </row>
    <row r="420" spans="1:9" ht="33" customHeight="1">
      <c r="E420" s="46"/>
      <c r="H420" s="46"/>
      <c r="I420" s="46"/>
    </row>
    <row r="421" spans="1:9" ht="33" customHeight="1">
      <c r="E421" s="46"/>
      <c r="H421" s="46"/>
      <c r="I421" s="46"/>
    </row>
    <row r="422" spans="1:9" ht="33" customHeight="1">
      <c r="E422" s="46"/>
      <c r="H422" s="46"/>
      <c r="I422" s="46"/>
    </row>
    <row r="423" spans="1:9" ht="33" customHeight="1">
      <c r="E423" s="46"/>
      <c r="H423" s="46"/>
      <c r="I423" s="46"/>
    </row>
    <row r="424" spans="1:9" ht="33" customHeight="1">
      <c r="E424" s="46"/>
      <c r="H424" s="46"/>
      <c r="I424" s="46"/>
    </row>
    <row r="425" spans="1:9" ht="33" customHeight="1">
      <c r="E425" s="46"/>
      <c r="H425" s="46"/>
      <c r="I425" s="46"/>
    </row>
    <row r="426" spans="1:9" ht="33" customHeight="1">
      <c r="E426" s="46"/>
      <c r="H426" s="46"/>
      <c r="I426" s="46"/>
    </row>
    <row r="427" spans="1:9" ht="21" customHeight="1">
      <c r="E427" s="46"/>
      <c r="H427" s="46"/>
      <c r="I427" s="46"/>
    </row>
    <row r="428" spans="1:9" ht="23.25" customHeight="1">
      <c r="A428" s="267" t="s">
        <v>545</v>
      </c>
      <c r="B428" s="267"/>
      <c r="C428" s="267"/>
      <c r="D428" s="267"/>
      <c r="E428" s="267"/>
      <c r="F428" s="268"/>
      <c r="G428" s="268"/>
      <c r="H428" s="135"/>
      <c r="I428" s="135"/>
    </row>
    <row r="429" spans="1:9" ht="23.25" customHeight="1">
      <c r="A429" s="53" t="s">
        <v>1</v>
      </c>
      <c r="B429" s="53" t="s">
        <v>2</v>
      </c>
      <c r="C429" s="243" t="s">
        <v>4</v>
      </c>
      <c r="D429" s="244"/>
      <c r="E429" s="53" t="s">
        <v>5</v>
      </c>
      <c r="F429" s="243"/>
      <c r="G429" s="244"/>
      <c r="H429" s="55" t="s">
        <v>424</v>
      </c>
      <c r="I429" s="55" t="s">
        <v>6</v>
      </c>
    </row>
    <row r="430" spans="1:9" ht="23.25" customHeight="1">
      <c r="A430" s="58"/>
      <c r="B430" s="53"/>
      <c r="C430" s="243"/>
      <c r="D430" s="244"/>
      <c r="E430" s="108" t="e">
        <f>#REF!</f>
        <v>#REF!</v>
      </c>
      <c r="F430" s="243"/>
      <c r="G430" s="244"/>
      <c r="H430" s="55"/>
      <c r="I430" s="113" t="s">
        <v>655</v>
      </c>
    </row>
    <row r="431" spans="1:9" ht="23.25" customHeight="1">
      <c r="A431" s="58"/>
      <c r="B431" s="53"/>
      <c r="C431" s="243"/>
      <c r="D431" s="244"/>
      <c r="E431" s="108" t="e">
        <f>#REF!</f>
        <v>#REF!</v>
      </c>
      <c r="F431" s="243"/>
      <c r="G431" s="244"/>
      <c r="H431" s="55"/>
      <c r="I431" s="113" t="s">
        <v>589</v>
      </c>
    </row>
    <row r="432" spans="1:9" ht="23.25" customHeight="1">
      <c r="A432" s="58"/>
      <c r="B432" s="53"/>
      <c r="C432" s="243"/>
      <c r="D432" s="244"/>
      <c r="E432" s="108" t="e">
        <f>#REF!+#REF!</f>
        <v>#REF!</v>
      </c>
      <c r="F432" s="243"/>
      <c r="G432" s="244"/>
      <c r="H432" s="55"/>
      <c r="I432" s="113" t="s">
        <v>656</v>
      </c>
    </row>
    <row r="433" spans="1:119" ht="23.25" customHeight="1">
      <c r="A433" s="58"/>
      <c r="B433" s="53"/>
      <c r="C433" s="243"/>
      <c r="D433" s="244"/>
      <c r="E433" s="108" t="e">
        <f>#REF!</f>
        <v>#REF!</v>
      </c>
      <c r="F433" s="243"/>
      <c r="G433" s="244"/>
      <c r="H433" s="55"/>
      <c r="I433" s="113" t="s">
        <v>657</v>
      </c>
    </row>
    <row r="434" spans="1:119" ht="23.25" customHeight="1">
      <c r="A434" s="58"/>
      <c r="B434" s="53"/>
      <c r="C434" s="243"/>
      <c r="D434" s="244"/>
      <c r="E434" s="108" t="e">
        <f>#REF!</f>
        <v>#REF!</v>
      </c>
      <c r="F434" s="243"/>
      <c r="G434" s="244"/>
      <c r="H434" s="55"/>
      <c r="I434" s="113" t="s">
        <v>321</v>
      </c>
    </row>
    <row r="435" spans="1:119" ht="23.25" customHeight="1">
      <c r="A435" s="58"/>
      <c r="B435" s="53"/>
      <c r="C435" s="243"/>
      <c r="D435" s="244"/>
      <c r="E435" s="108" t="e">
        <f>#REF!+#REF!</f>
        <v>#REF!</v>
      </c>
      <c r="F435" s="243"/>
      <c r="G435" s="244"/>
      <c r="H435" s="55"/>
      <c r="I435" s="84" t="s">
        <v>426</v>
      </c>
    </row>
    <row r="436" spans="1:119" ht="23.25" customHeight="1">
      <c r="A436" s="106"/>
      <c r="B436" s="53"/>
      <c r="C436" s="243"/>
      <c r="D436" s="244"/>
      <c r="E436" s="54" t="e">
        <f>E131+#REF!</f>
        <v>#REF!</v>
      </c>
      <c r="F436" s="243"/>
      <c r="G436" s="244"/>
      <c r="H436" s="55"/>
      <c r="I436" s="84" t="s">
        <v>658</v>
      </c>
    </row>
    <row r="437" spans="1:119" s="85" customFormat="1" ht="23.25" customHeight="1" thickBot="1">
      <c r="A437" s="58"/>
      <c r="B437" s="53"/>
      <c r="C437" s="243"/>
      <c r="D437" s="244"/>
      <c r="E437" s="54"/>
      <c r="F437" s="243"/>
      <c r="G437" s="244"/>
      <c r="H437" s="55"/>
      <c r="I437" s="84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  <c r="AD437" s="46"/>
      <c r="AE437" s="46"/>
      <c r="AF437" s="46"/>
      <c r="AG437" s="46"/>
      <c r="AH437" s="46"/>
      <c r="AI437" s="46"/>
      <c r="AJ437" s="46"/>
      <c r="AK437" s="46"/>
      <c r="AL437" s="46"/>
      <c r="AM437" s="46"/>
      <c r="AN437" s="46"/>
      <c r="AO437" s="46"/>
      <c r="AP437" s="46"/>
      <c r="AQ437" s="46"/>
      <c r="AR437" s="46"/>
      <c r="AS437" s="46"/>
      <c r="AT437" s="46"/>
      <c r="AU437" s="46"/>
      <c r="AV437" s="46"/>
      <c r="AW437" s="46"/>
      <c r="AX437" s="46"/>
      <c r="AY437" s="46"/>
      <c r="AZ437" s="46"/>
      <c r="BA437" s="46"/>
      <c r="BB437" s="46"/>
      <c r="BC437" s="46"/>
      <c r="BD437" s="46"/>
      <c r="BE437" s="46"/>
      <c r="BF437" s="46"/>
      <c r="BG437" s="46"/>
      <c r="BH437" s="46"/>
      <c r="BI437" s="46"/>
      <c r="BJ437" s="46"/>
      <c r="BK437" s="46"/>
      <c r="BL437" s="46"/>
      <c r="BM437" s="46"/>
      <c r="BN437" s="46"/>
      <c r="BO437" s="46"/>
      <c r="BP437" s="46"/>
      <c r="BQ437" s="46"/>
      <c r="BR437" s="46"/>
      <c r="BS437" s="46"/>
      <c r="BT437" s="46"/>
      <c r="BU437" s="46"/>
      <c r="BV437" s="46"/>
      <c r="BW437" s="46"/>
      <c r="BX437" s="46"/>
      <c r="BY437" s="46"/>
      <c r="BZ437" s="46"/>
      <c r="CA437" s="46"/>
      <c r="CB437" s="46"/>
      <c r="CC437" s="46"/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6"/>
      <c r="DD437" s="46"/>
      <c r="DE437" s="46"/>
      <c r="DF437" s="46"/>
      <c r="DG437" s="46"/>
      <c r="DH437" s="46"/>
      <c r="DI437" s="46"/>
      <c r="DJ437" s="46"/>
      <c r="DK437" s="46"/>
      <c r="DL437" s="46"/>
      <c r="DM437" s="46"/>
      <c r="DN437" s="46"/>
      <c r="DO437" s="46"/>
    </row>
    <row r="438" spans="1:119" ht="23.25" customHeight="1" thickBot="1">
      <c r="A438" s="85"/>
      <c r="B438" s="85"/>
      <c r="C438" s="85"/>
      <c r="D438" s="85"/>
      <c r="E438" s="164" t="e">
        <f>SUM(E430:E436)</f>
        <v>#REF!</v>
      </c>
      <c r="F438" s="85"/>
      <c r="G438" s="85"/>
      <c r="H438" s="85"/>
      <c r="I438" s="104"/>
    </row>
    <row r="439" spans="1:119" ht="23.25" customHeight="1">
      <c r="E439" s="46"/>
      <c r="H439" s="46"/>
      <c r="I439" s="46"/>
    </row>
    <row r="440" spans="1:119" ht="23.25" customHeight="1">
      <c r="E440" s="46"/>
      <c r="H440" s="46"/>
      <c r="I440" s="46"/>
    </row>
    <row r="441" spans="1:119" ht="23.25" customHeight="1">
      <c r="E441" s="46"/>
      <c r="H441" s="46"/>
      <c r="I441" s="46"/>
    </row>
    <row r="442" spans="1:119" ht="23.25" customHeight="1">
      <c r="E442" s="46"/>
      <c r="H442" s="46"/>
      <c r="I442" s="46"/>
    </row>
    <row r="443" spans="1:119" s="85" customFormat="1" ht="23.25" customHeight="1"/>
    <row r="444" spans="1:119" ht="23.25" customHeight="1">
      <c r="E444" s="46"/>
      <c r="H444" s="46"/>
      <c r="I444" s="46"/>
    </row>
    <row r="445" spans="1:119" ht="23.25" customHeight="1">
      <c r="E445" s="46"/>
      <c r="H445" s="46"/>
      <c r="I445" s="46"/>
    </row>
    <row r="446" spans="1:119" ht="23.25" customHeight="1">
      <c r="E446" s="46"/>
      <c r="H446" s="46"/>
      <c r="I446" s="46"/>
    </row>
    <row r="447" spans="1:119" ht="23.25" customHeight="1">
      <c r="E447" s="46"/>
      <c r="H447" s="46"/>
      <c r="I447" s="46"/>
    </row>
    <row r="448" spans="1:119" ht="23.25" customHeight="1">
      <c r="E448" s="46"/>
      <c r="H448" s="46"/>
      <c r="I448" s="46"/>
    </row>
    <row r="449" s="46" customFormat="1" ht="23.25" customHeight="1"/>
    <row r="450" s="46" customFormat="1" ht="23.25" customHeight="1"/>
    <row r="451" s="46" customFormat="1" ht="23.25" customHeight="1"/>
    <row r="452" s="46" customFormat="1" ht="23.25" customHeight="1"/>
    <row r="453" s="46" customFormat="1" ht="23.25" customHeight="1"/>
    <row r="454" s="46" customFormat="1" ht="23.25" customHeight="1"/>
    <row r="455" s="46" customFormat="1" ht="23.25" customHeight="1"/>
    <row r="456" s="46" customFormat="1" ht="23.25" customHeight="1"/>
    <row r="457" s="46" customFormat="1" ht="23.25" customHeight="1"/>
    <row r="458" s="46" customFormat="1" ht="23.25" customHeight="1"/>
    <row r="459" s="46" customFormat="1" ht="23.25" customHeight="1"/>
    <row r="460" s="46" customFormat="1" ht="23.25" customHeight="1"/>
    <row r="461" s="46" customFormat="1" ht="23.25" customHeight="1"/>
    <row r="462" s="46" customFormat="1" ht="23.25" customHeight="1"/>
    <row r="463" s="46" customFormat="1" ht="23.25" customHeight="1"/>
    <row r="464" s="46" customFormat="1" ht="23.25" customHeight="1"/>
    <row r="465" s="46" customFormat="1" ht="23.25" customHeight="1"/>
    <row r="466" s="46" customFormat="1" ht="23.25" customHeight="1"/>
    <row r="467" s="46" customFormat="1" ht="23.25" customHeight="1"/>
    <row r="468" s="46" customFormat="1" ht="23.25" customHeight="1"/>
    <row r="469" s="46" customFormat="1" ht="23.25" customHeight="1"/>
    <row r="471" s="46" customFormat="1" ht="22.5" customHeight="1"/>
    <row r="472" s="46" customFormat="1" ht="22.5" customHeight="1"/>
    <row r="473" s="46" customFormat="1" ht="22.5" customHeight="1"/>
    <row r="474" s="46" customFormat="1" ht="22.5" customHeight="1"/>
    <row r="475" s="46" customFormat="1" ht="22.5" customHeight="1"/>
    <row r="476" s="46" customFormat="1" ht="22.5" customHeight="1"/>
    <row r="477" s="46" customFormat="1" ht="22.5" customHeight="1"/>
    <row r="478" s="46" customFormat="1" ht="22.5" customHeight="1"/>
    <row r="479" s="46" customFormat="1" ht="22.5" customHeight="1"/>
    <row r="480" s="46" customFormat="1" ht="22.5" customHeight="1"/>
    <row r="481" spans="5:11" ht="22.5" customHeight="1">
      <c r="E481" s="46"/>
      <c r="H481" s="46"/>
      <c r="I481" s="46"/>
    </row>
    <row r="482" spans="5:11" ht="22.5" customHeight="1">
      <c r="E482" s="46"/>
      <c r="H482" s="46"/>
      <c r="I482" s="46"/>
    </row>
    <row r="483" spans="5:11" ht="22.5" customHeight="1">
      <c r="E483" s="46"/>
      <c r="H483" s="46"/>
      <c r="I483" s="46"/>
    </row>
    <row r="484" spans="5:11" ht="22.5" customHeight="1">
      <c r="E484" s="46"/>
      <c r="H484" s="46"/>
      <c r="I484" s="46"/>
    </row>
    <row r="485" spans="5:11" ht="22.5" customHeight="1">
      <c r="E485" s="46"/>
      <c r="H485" s="46"/>
      <c r="I485" s="46"/>
    </row>
    <row r="486" spans="5:11" ht="22.5" customHeight="1">
      <c r="E486" s="46"/>
      <c r="H486" s="46"/>
      <c r="I486" s="46"/>
    </row>
    <row r="487" spans="5:11" ht="22.5" customHeight="1">
      <c r="E487" s="46"/>
      <c r="H487" s="46"/>
      <c r="I487" s="46"/>
    </row>
    <row r="488" spans="5:11" ht="22.5" customHeight="1">
      <c r="E488" s="46"/>
      <c r="H488" s="46"/>
      <c r="I488" s="46"/>
      <c r="K488" s="163"/>
    </row>
    <row r="489" spans="5:11" ht="22.5" customHeight="1">
      <c r="E489" s="46"/>
      <c r="H489" s="46"/>
      <c r="I489" s="46"/>
      <c r="K489" s="163"/>
    </row>
    <row r="490" spans="5:11" ht="22.5" customHeight="1">
      <c r="E490" s="46"/>
      <c r="H490" s="46"/>
      <c r="I490" s="46"/>
    </row>
    <row r="491" spans="5:11" ht="22.5" customHeight="1">
      <c r="E491" s="46"/>
      <c r="H491" s="46"/>
      <c r="I491" s="46"/>
    </row>
    <row r="492" spans="5:11" ht="22.5" customHeight="1">
      <c r="E492" s="46"/>
      <c r="H492" s="46"/>
      <c r="I492" s="46"/>
    </row>
    <row r="493" spans="5:11" ht="22.5" customHeight="1">
      <c r="E493" s="46"/>
      <c r="H493" s="46"/>
      <c r="I493" s="46"/>
      <c r="K493" s="163"/>
    </row>
    <row r="494" spans="5:11" ht="22.5" customHeight="1">
      <c r="E494" s="46"/>
      <c r="H494" s="46"/>
      <c r="I494" s="46"/>
      <c r="K494" s="163"/>
    </row>
    <row r="495" spans="5:11" ht="22.5" customHeight="1">
      <c r="E495" s="46"/>
      <c r="H495" s="46"/>
      <c r="I495" s="46"/>
    </row>
    <row r="496" spans="5:11" ht="22.5" customHeight="1">
      <c r="E496" s="46"/>
      <c r="H496" s="46"/>
      <c r="I496" s="46"/>
    </row>
    <row r="497" s="46" customFormat="1" ht="22.5" customHeight="1"/>
    <row r="498" s="46" customFormat="1" ht="22.5" customHeight="1"/>
    <row r="499" s="46" customFormat="1" ht="22.5" customHeight="1"/>
    <row r="500" s="46" customFormat="1" ht="22.5" customHeight="1"/>
    <row r="501" s="46" customFormat="1" ht="22.5" customHeight="1"/>
    <row r="502" s="46" customFormat="1" ht="22.5" customHeight="1"/>
    <row r="503" s="46" customFormat="1" ht="22.5" customHeight="1"/>
    <row r="504" s="46" customFormat="1" ht="22.5" customHeight="1"/>
    <row r="505" s="46" customFormat="1" ht="22.5" customHeight="1"/>
    <row r="506" s="46" customFormat="1" ht="22.5" customHeight="1"/>
    <row r="507" s="46" customFormat="1" ht="22.5" customHeight="1"/>
    <row r="508" s="46" customFormat="1" ht="22.5" customHeight="1"/>
    <row r="509" s="46" customFormat="1" ht="22.5" customHeight="1"/>
    <row r="510" s="46" customFormat="1" ht="22.5" customHeight="1"/>
    <row r="511" s="46" customFormat="1" ht="22.5" customHeight="1"/>
    <row r="512" s="46" customFormat="1" ht="22.5" customHeight="1"/>
    <row r="513" spans="5:17" ht="22.5" customHeight="1">
      <c r="E513" s="46"/>
      <c r="H513" s="46"/>
      <c r="I513" s="46"/>
    </row>
    <row r="514" spans="5:17" ht="22.5" customHeight="1">
      <c r="E514" s="46"/>
      <c r="H514" s="46"/>
      <c r="I514" s="46"/>
    </row>
    <row r="515" spans="5:17" ht="22.5" customHeight="1"/>
    <row r="517" spans="5:17" ht="81" customHeight="1">
      <c r="E517" s="46"/>
      <c r="H517" s="46"/>
      <c r="I517" s="46"/>
      <c r="M517" s="47"/>
      <c r="P517" s="80"/>
      <c r="Q517" s="81"/>
    </row>
    <row r="518" spans="5:17" ht="81" customHeight="1">
      <c r="E518" s="46"/>
      <c r="H518" s="46"/>
      <c r="I518" s="46"/>
      <c r="M518" s="47"/>
      <c r="P518" s="80"/>
      <c r="Q518" s="81"/>
    </row>
    <row r="519" spans="5:17" ht="81" customHeight="1">
      <c r="E519" s="46"/>
      <c r="H519" s="46"/>
      <c r="I519" s="46"/>
      <c r="M519" s="47"/>
      <c r="P519" s="80"/>
      <c r="Q519" s="81"/>
    </row>
    <row r="520" spans="5:17" ht="81" customHeight="1" thickBot="1">
      <c r="E520" s="46"/>
      <c r="H520" s="46"/>
      <c r="I520" s="46"/>
      <c r="M520" s="47"/>
      <c r="P520" s="80"/>
      <c r="Q520" s="81"/>
    </row>
    <row r="521" spans="5:17" ht="81" customHeight="1">
      <c r="E521" s="46"/>
      <c r="H521" s="46"/>
      <c r="I521" s="46"/>
      <c r="M521" s="47"/>
      <c r="O521" s="269" t="s">
        <v>38</v>
      </c>
      <c r="P521" s="272" t="e">
        <f>#REF!+#REF!+#REF!+E131</f>
        <v>#REF!</v>
      </c>
      <c r="Q521" s="273"/>
    </row>
    <row r="522" spans="5:17" ht="81" customHeight="1">
      <c r="E522" s="46"/>
      <c r="H522" s="46"/>
      <c r="I522" s="46"/>
      <c r="M522" s="47"/>
      <c r="O522" s="270"/>
      <c r="P522" s="274"/>
      <c r="Q522" s="275"/>
    </row>
    <row r="523" spans="5:17" ht="81" customHeight="1" thickBot="1">
      <c r="E523" s="46"/>
      <c r="H523" s="46"/>
      <c r="I523" s="46"/>
      <c r="M523" s="47"/>
      <c r="O523" s="271"/>
      <c r="P523" s="276"/>
      <c r="Q523" s="277"/>
    </row>
    <row r="524" spans="5:17" ht="81" customHeight="1">
      <c r="E524" s="46"/>
      <c r="H524" s="46"/>
      <c r="I524" s="46"/>
      <c r="M524" s="47"/>
      <c r="P524" s="80"/>
      <c r="Q524" s="81"/>
    </row>
    <row r="525" spans="5:17" ht="81" customHeight="1">
      <c r="E525" s="46"/>
      <c r="H525" s="46"/>
      <c r="I525" s="46"/>
      <c r="M525" s="47"/>
      <c r="P525" s="80"/>
      <c r="Q525" s="81"/>
    </row>
    <row r="526" spans="5:17" ht="81" customHeight="1">
      <c r="E526" s="46"/>
      <c r="H526" s="46"/>
      <c r="I526" s="46"/>
      <c r="M526" s="47"/>
      <c r="P526" s="80"/>
      <c r="Q526" s="81"/>
    </row>
    <row r="527" spans="5:17" ht="81" customHeight="1">
      <c r="E527" s="46"/>
      <c r="H527" s="46"/>
      <c r="I527" s="46"/>
      <c r="M527" s="47"/>
      <c r="P527" s="80"/>
      <c r="Q527" s="81"/>
    </row>
    <row r="533" spans="5:17" ht="57.75" customHeight="1"/>
    <row r="534" spans="5:17" ht="57.75" customHeight="1">
      <c r="E534" s="46"/>
      <c r="H534" s="46"/>
      <c r="I534" s="46"/>
      <c r="M534" s="47"/>
      <c r="P534" s="80"/>
      <c r="Q534" s="81"/>
    </row>
    <row r="535" spans="5:17" ht="57.75" customHeight="1">
      <c r="E535" s="46"/>
      <c r="H535" s="46"/>
      <c r="I535" s="46"/>
      <c r="M535" s="47"/>
      <c r="P535" s="80"/>
      <c r="Q535" s="81"/>
    </row>
    <row r="536" spans="5:17" ht="57.75" customHeight="1">
      <c r="E536" s="46"/>
      <c r="H536" s="46"/>
      <c r="I536" s="46"/>
      <c r="M536" s="47"/>
      <c r="P536" s="80"/>
      <c r="Q536" s="81"/>
    </row>
    <row r="537" spans="5:17" ht="57.75" customHeight="1">
      <c r="E537" s="46"/>
      <c r="H537" s="46"/>
      <c r="I537" s="46"/>
      <c r="M537" s="47"/>
      <c r="P537" s="80"/>
      <c r="Q537" s="81"/>
    </row>
    <row r="538" spans="5:17" ht="57.75" customHeight="1">
      <c r="E538" s="46"/>
      <c r="H538" s="46"/>
      <c r="I538" s="46"/>
      <c r="M538" s="47"/>
      <c r="P538" s="80"/>
      <c r="Q538" s="81"/>
    </row>
    <row r="539" spans="5:17" ht="57.75" customHeight="1">
      <c r="E539" s="46"/>
      <c r="H539" s="46"/>
      <c r="I539" s="46"/>
      <c r="M539" s="47"/>
      <c r="P539" s="80"/>
      <c r="Q539" s="81"/>
    </row>
    <row r="540" spans="5:17" ht="57.75" customHeight="1">
      <c r="E540" s="46"/>
      <c r="H540" s="46"/>
      <c r="I540" s="46"/>
      <c r="M540" s="47"/>
      <c r="P540" s="80"/>
      <c r="Q540" s="81"/>
    </row>
    <row r="541" spans="5:17" ht="57.75" customHeight="1">
      <c r="E541" s="46"/>
      <c r="H541" s="46"/>
      <c r="I541" s="46"/>
      <c r="M541" s="47"/>
      <c r="P541" s="80"/>
      <c r="Q541" s="81"/>
    </row>
    <row r="542" spans="5:17" ht="57.75" customHeight="1">
      <c r="E542" s="46"/>
      <c r="H542" s="46"/>
      <c r="I542" s="46"/>
      <c r="M542" s="47"/>
      <c r="P542" s="80"/>
      <c r="Q542" s="81"/>
    </row>
    <row r="543" spans="5:17" ht="57.75" customHeight="1">
      <c r="E543" s="46"/>
      <c r="H543" s="46"/>
      <c r="I543" s="46"/>
      <c r="M543" s="47"/>
      <c r="P543" s="80"/>
      <c r="Q543" s="81"/>
    </row>
    <row r="544" spans="5:17" ht="57.75" customHeight="1">
      <c r="E544" s="46"/>
      <c r="H544" s="46"/>
      <c r="I544" s="46"/>
      <c r="M544" s="47"/>
      <c r="P544" s="80"/>
      <c r="Q544" s="81"/>
    </row>
    <row r="547" spans="2:6" ht="21" customHeight="1">
      <c r="B547" s="278" t="e">
        <f>E431+E432+E433+E434</f>
        <v>#REF!</v>
      </c>
      <c r="C547" s="279"/>
      <c r="D547" s="279"/>
      <c r="E547" s="279"/>
      <c r="F547" s="279"/>
    </row>
    <row r="548" spans="2:6" ht="21" customHeight="1">
      <c r="B548" s="279"/>
      <c r="C548" s="279"/>
      <c r="D548" s="279"/>
      <c r="E548" s="279"/>
      <c r="F548" s="279"/>
    </row>
    <row r="549" spans="2:6" ht="21" customHeight="1">
      <c r="B549" s="279"/>
      <c r="C549" s="279"/>
      <c r="D549" s="279"/>
      <c r="E549" s="279"/>
      <c r="F549" s="279"/>
    </row>
  </sheetData>
  <mergeCells count="766">
    <mergeCell ref="C60:D60"/>
    <mergeCell ref="F60:G60"/>
    <mergeCell ref="F62:G62"/>
    <mergeCell ref="C64:D64"/>
    <mergeCell ref="F64:G64"/>
    <mergeCell ref="C248:D248"/>
    <mergeCell ref="F248:G248"/>
    <mergeCell ref="C252:D252"/>
    <mergeCell ref="F252:G252"/>
    <mergeCell ref="C73:D73"/>
    <mergeCell ref="A68:A70"/>
    <mergeCell ref="F77:G77"/>
    <mergeCell ref="C80:D80"/>
    <mergeCell ref="F80:G80"/>
    <mergeCell ref="C81:D81"/>
    <mergeCell ref="F253:G253"/>
    <mergeCell ref="C246:D246"/>
    <mergeCell ref="F246:G246"/>
    <mergeCell ref="C232:D232"/>
    <mergeCell ref="F232:G232"/>
    <mergeCell ref="C227:D227"/>
    <mergeCell ref="A32:A33"/>
    <mergeCell ref="K157:M157"/>
    <mergeCell ref="A140:B140"/>
    <mergeCell ref="C140:D140"/>
    <mergeCell ref="F140:G140"/>
    <mergeCell ref="A141:B141"/>
    <mergeCell ref="C141:D141"/>
    <mergeCell ref="F141:G141"/>
    <mergeCell ref="A142:B142"/>
    <mergeCell ref="C142:D142"/>
    <mergeCell ref="F142:G142"/>
    <mergeCell ref="C36:D36"/>
    <mergeCell ref="F36:G36"/>
    <mergeCell ref="C37:D37"/>
    <mergeCell ref="F37:G37"/>
    <mergeCell ref="C39:D39"/>
    <mergeCell ref="F39:G39"/>
    <mergeCell ref="C47:D47"/>
    <mergeCell ref="A97:A98"/>
    <mergeCell ref="A95:A96"/>
    <mergeCell ref="A57:A59"/>
    <mergeCell ref="A62:A67"/>
    <mergeCell ref="A78:A81"/>
    <mergeCell ref="A49:A52"/>
    <mergeCell ref="F258:G258"/>
    <mergeCell ref="F105:G105"/>
    <mergeCell ref="C105:D105"/>
    <mergeCell ref="A220:B220"/>
    <mergeCell ref="C220:D220"/>
    <mergeCell ref="F220:G220"/>
    <mergeCell ref="C241:D241"/>
    <mergeCell ref="F241:G241"/>
    <mergeCell ref="C250:D250"/>
    <mergeCell ref="F250:G250"/>
    <mergeCell ref="C256:D256"/>
    <mergeCell ref="F256:G256"/>
    <mergeCell ref="C257:D257"/>
    <mergeCell ref="F257:G257"/>
    <mergeCell ref="C255:D255"/>
    <mergeCell ref="F255:G255"/>
    <mergeCell ref="C253:D253"/>
    <mergeCell ref="C254:D254"/>
    <mergeCell ref="F254:G254"/>
    <mergeCell ref="C249:D249"/>
    <mergeCell ref="F249:G249"/>
    <mergeCell ref="C251:D251"/>
    <mergeCell ref="F251:G251"/>
    <mergeCell ref="C31:D31"/>
    <mergeCell ref="F31:G31"/>
    <mergeCell ref="F35:G35"/>
    <mergeCell ref="C33:D33"/>
    <mergeCell ref="F33:G33"/>
    <mergeCell ref="C259:D259"/>
    <mergeCell ref="F259:G259"/>
    <mergeCell ref="A3:A4"/>
    <mergeCell ref="A5:A7"/>
    <mergeCell ref="A194:B194"/>
    <mergeCell ref="A195:B195"/>
    <mergeCell ref="A138:B139"/>
    <mergeCell ref="A137:B137"/>
    <mergeCell ref="A145:B145"/>
    <mergeCell ref="A146:B146"/>
    <mergeCell ref="A155:B156"/>
    <mergeCell ref="A34:A38"/>
    <mergeCell ref="A192:B192"/>
    <mergeCell ref="A179:B179"/>
    <mergeCell ref="A174:B176"/>
    <mergeCell ref="A160:B160"/>
    <mergeCell ref="A148:B148"/>
    <mergeCell ref="A135:B135"/>
    <mergeCell ref="C258:D258"/>
    <mergeCell ref="A54:A56"/>
    <mergeCell ref="C51:D51"/>
    <mergeCell ref="F51:G51"/>
    <mergeCell ref="C52:D52"/>
    <mergeCell ref="F52:G52"/>
    <mergeCell ref="A71:A73"/>
    <mergeCell ref="F78:G78"/>
    <mergeCell ref="F61:G61"/>
    <mergeCell ref="A60:A61"/>
    <mergeCell ref="F63:G63"/>
    <mergeCell ref="C65:D65"/>
    <mergeCell ref="F65:G65"/>
    <mergeCell ref="C66:D66"/>
    <mergeCell ref="F66:G66"/>
    <mergeCell ref="C68:D68"/>
    <mergeCell ref="F68:G68"/>
    <mergeCell ref="C67:D67"/>
    <mergeCell ref="C70:D70"/>
    <mergeCell ref="F70:G70"/>
    <mergeCell ref="C71:D71"/>
    <mergeCell ref="F71:G71"/>
    <mergeCell ref="C72:D72"/>
    <mergeCell ref="F73:G73"/>
    <mergeCell ref="C75:D75"/>
    <mergeCell ref="F227:G227"/>
    <mergeCell ref="C228:D228"/>
    <mergeCell ref="F228:G228"/>
    <mergeCell ref="C229:D229"/>
    <mergeCell ref="F229:G229"/>
    <mergeCell ref="F230:G230"/>
    <mergeCell ref="C231:D231"/>
    <mergeCell ref="C226:D226"/>
    <mergeCell ref="F226:G226"/>
    <mergeCell ref="A222:B222"/>
    <mergeCell ref="C222:D222"/>
    <mergeCell ref="F222:G222"/>
    <mergeCell ref="F231:G231"/>
    <mergeCell ref="C240:D240"/>
    <mergeCell ref="F240:G240"/>
    <mergeCell ref="C242:D242"/>
    <mergeCell ref="F242:G242"/>
    <mergeCell ref="A8:A10"/>
    <mergeCell ref="A13:A14"/>
    <mergeCell ref="A17:A20"/>
    <mergeCell ref="C236:D236"/>
    <mergeCell ref="F236:G236"/>
    <mergeCell ref="C237:D237"/>
    <mergeCell ref="F237:G237"/>
    <mergeCell ref="C238:D238"/>
    <mergeCell ref="F238:G238"/>
    <mergeCell ref="C233:D233"/>
    <mergeCell ref="F233:G233"/>
    <mergeCell ref="C234:D234"/>
    <mergeCell ref="F234:G234"/>
    <mergeCell ref="C235:D235"/>
    <mergeCell ref="F235:G235"/>
    <mergeCell ref="C230:D230"/>
    <mergeCell ref="A224:C224"/>
    <mergeCell ref="F224:I224"/>
    <mergeCell ref="C225:D225"/>
    <mergeCell ref="F225:G225"/>
    <mergeCell ref="C437:D437"/>
    <mergeCell ref="F437:G437"/>
    <mergeCell ref="O521:O523"/>
    <mergeCell ref="P521:Q523"/>
    <mergeCell ref="B547:F549"/>
    <mergeCell ref="C434:D434"/>
    <mergeCell ref="F434:G434"/>
    <mergeCell ref="C435:D435"/>
    <mergeCell ref="F435:G435"/>
    <mergeCell ref="C436:D436"/>
    <mergeCell ref="F436:G436"/>
    <mergeCell ref="C431:D431"/>
    <mergeCell ref="F431:G431"/>
    <mergeCell ref="C432:D432"/>
    <mergeCell ref="F432:G432"/>
    <mergeCell ref="C433:D433"/>
    <mergeCell ref="F433:G433"/>
    <mergeCell ref="A428:E428"/>
    <mergeCell ref="F428:G428"/>
    <mergeCell ref="C429:D429"/>
    <mergeCell ref="F429:G429"/>
    <mergeCell ref="C430:D430"/>
    <mergeCell ref="F430:G430"/>
    <mergeCell ref="C307:D307"/>
    <mergeCell ref="F307:G307"/>
    <mergeCell ref="C308:D308"/>
    <mergeCell ref="F308:G308"/>
    <mergeCell ref="C309:D309"/>
    <mergeCell ref="F309:G309"/>
    <mergeCell ref="C304:D304"/>
    <mergeCell ref="F304:G304"/>
    <mergeCell ref="C305:D305"/>
    <mergeCell ref="F305:G305"/>
    <mergeCell ref="C306:D306"/>
    <mergeCell ref="F306:G306"/>
    <mergeCell ref="A301:E301"/>
    <mergeCell ref="F301:G301"/>
    <mergeCell ref="C302:D302"/>
    <mergeCell ref="F302:G302"/>
    <mergeCell ref="C303:D303"/>
    <mergeCell ref="F303:G303"/>
    <mergeCell ref="A296:B296"/>
    <mergeCell ref="C296:D296"/>
    <mergeCell ref="F296:G296"/>
    <mergeCell ref="A298:B298"/>
    <mergeCell ref="C298:D298"/>
    <mergeCell ref="F298:G298"/>
    <mergeCell ref="H296:I296"/>
    <mergeCell ref="A297:B297"/>
    <mergeCell ref="C297:D297"/>
    <mergeCell ref="F297:G297"/>
    <mergeCell ref="H297:I297"/>
    <mergeCell ref="H298:I298"/>
    <mergeCell ref="C294:D294"/>
    <mergeCell ref="F294:G294"/>
    <mergeCell ref="H294:I294"/>
    <mergeCell ref="A295:B295"/>
    <mergeCell ref="C295:D295"/>
    <mergeCell ref="F295:G295"/>
    <mergeCell ref="H295:I295"/>
    <mergeCell ref="A294:B294"/>
    <mergeCell ref="C292:D292"/>
    <mergeCell ref="F292:G292"/>
    <mergeCell ref="H292:I292"/>
    <mergeCell ref="C293:D293"/>
    <mergeCell ref="F293:G293"/>
    <mergeCell ref="H293:I293"/>
    <mergeCell ref="A290:B290"/>
    <mergeCell ref="C290:D290"/>
    <mergeCell ref="F290:G290"/>
    <mergeCell ref="H290:I290"/>
    <mergeCell ref="C291:D291"/>
    <mergeCell ref="F291:G291"/>
    <mergeCell ref="H291:I291"/>
    <mergeCell ref="A291:B292"/>
    <mergeCell ref="A293:B293"/>
    <mergeCell ref="A288:B289"/>
    <mergeCell ref="C288:D288"/>
    <mergeCell ref="F288:G288"/>
    <mergeCell ref="H288:I288"/>
    <mergeCell ref="C289:D289"/>
    <mergeCell ref="F289:G289"/>
    <mergeCell ref="H289:I289"/>
    <mergeCell ref="C286:D286"/>
    <mergeCell ref="F286:G286"/>
    <mergeCell ref="H286:I286"/>
    <mergeCell ref="C287:D287"/>
    <mergeCell ref="F287:G287"/>
    <mergeCell ref="H287:I287"/>
    <mergeCell ref="A286:B286"/>
    <mergeCell ref="A287:B287"/>
    <mergeCell ref="C285:D285"/>
    <mergeCell ref="F285:G285"/>
    <mergeCell ref="H285:I285"/>
    <mergeCell ref="H281:I281"/>
    <mergeCell ref="C282:D282"/>
    <mergeCell ref="F282:G282"/>
    <mergeCell ref="H282:I282"/>
    <mergeCell ref="A283:B283"/>
    <mergeCell ref="C283:D283"/>
    <mergeCell ref="F283:G283"/>
    <mergeCell ref="H283:I283"/>
    <mergeCell ref="C281:D281"/>
    <mergeCell ref="F281:G281"/>
    <mergeCell ref="C284:D284"/>
    <mergeCell ref="F284:G284"/>
    <mergeCell ref="H284:I284"/>
    <mergeCell ref="A284:B285"/>
    <mergeCell ref="C278:D278"/>
    <mergeCell ref="F278:G278"/>
    <mergeCell ref="H278:I278"/>
    <mergeCell ref="C279:D279"/>
    <mergeCell ref="F279:G279"/>
    <mergeCell ref="H279:I279"/>
    <mergeCell ref="A277:B277"/>
    <mergeCell ref="A278:B278"/>
    <mergeCell ref="A279:B282"/>
    <mergeCell ref="C280:D280"/>
    <mergeCell ref="F280:G280"/>
    <mergeCell ref="H280:I280"/>
    <mergeCell ref="A273:B273"/>
    <mergeCell ref="A274:B275"/>
    <mergeCell ref="A276:B276"/>
    <mergeCell ref="C276:D276"/>
    <mergeCell ref="F276:G276"/>
    <mergeCell ref="H276:I276"/>
    <mergeCell ref="C277:D277"/>
    <mergeCell ref="F277:G277"/>
    <mergeCell ref="H277:I277"/>
    <mergeCell ref="C273:D273"/>
    <mergeCell ref="F273:G273"/>
    <mergeCell ref="H273:I273"/>
    <mergeCell ref="C274:D274"/>
    <mergeCell ref="F274:G274"/>
    <mergeCell ref="H274:I274"/>
    <mergeCell ref="C275:D275"/>
    <mergeCell ref="F275:G275"/>
    <mergeCell ref="H275:I275"/>
    <mergeCell ref="A271:B271"/>
    <mergeCell ref="C271:D271"/>
    <mergeCell ref="F271:G271"/>
    <mergeCell ref="H271:I271"/>
    <mergeCell ref="A272:B272"/>
    <mergeCell ref="C272:D272"/>
    <mergeCell ref="F272:G272"/>
    <mergeCell ref="H272:I272"/>
    <mergeCell ref="H268:I268"/>
    <mergeCell ref="A269:B269"/>
    <mergeCell ref="C269:D269"/>
    <mergeCell ref="F269:G269"/>
    <mergeCell ref="H269:I269"/>
    <mergeCell ref="A270:B270"/>
    <mergeCell ref="C270:D270"/>
    <mergeCell ref="F270:G270"/>
    <mergeCell ref="H270:I270"/>
    <mergeCell ref="C266:D266"/>
    <mergeCell ref="F266:G266"/>
    <mergeCell ref="H266:I266"/>
    <mergeCell ref="C267:D267"/>
    <mergeCell ref="F267:G267"/>
    <mergeCell ref="H267:I267"/>
    <mergeCell ref="C268:D268"/>
    <mergeCell ref="F268:G268"/>
    <mergeCell ref="A266:B268"/>
    <mergeCell ref="H263:I263"/>
    <mergeCell ref="A264:B265"/>
    <mergeCell ref="C264:D264"/>
    <mergeCell ref="F264:G264"/>
    <mergeCell ref="H264:I264"/>
    <mergeCell ref="C265:D265"/>
    <mergeCell ref="F265:G265"/>
    <mergeCell ref="H265:I265"/>
    <mergeCell ref="C239:D239"/>
    <mergeCell ref="F239:G239"/>
    <mergeCell ref="C261:D261"/>
    <mergeCell ref="F261:G261"/>
    <mergeCell ref="A262:E262"/>
    <mergeCell ref="A263:B263"/>
    <mergeCell ref="C263:D263"/>
    <mergeCell ref="F263:G263"/>
    <mergeCell ref="C244:D244"/>
    <mergeCell ref="F244:G244"/>
    <mergeCell ref="C247:D247"/>
    <mergeCell ref="F247:G247"/>
    <mergeCell ref="C243:D243"/>
    <mergeCell ref="F243:G243"/>
    <mergeCell ref="C245:D245"/>
    <mergeCell ref="F245:G245"/>
    <mergeCell ref="F219:G219"/>
    <mergeCell ref="A221:B221"/>
    <mergeCell ref="C221:D221"/>
    <mergeCell ref="F221:G221"/>
    <mergeCell ref="A217:B217"/>
    <mergeCell ref="C217:D217"/>
    <mergeCell ref="F217:G217"/>
    <mergeCell ref="A218:B218"/>
    <mergeCell ref="C218:D218"/>
    <mergeCell ref="F218:G218"/>
    <mergeCell ref="A219:B219"/>
    <mergeCell ref="C219:D219"/>
    <mergeCell ref="A215:B215"/>
    <mergeCell ref="C215:D215"/>
    <mergeCell ref="F215:G215"/>
    <mergeCell ref="A216:B216"/>
    <mergeCell ref="C216:D216"/>
    <mergeCell ref="F216:G216"/>
    <mergeCell ref="A213:B213"/>
    <mergeCell ref="C213:D213"/>
    <mergeCell ref="F213:G213"/>
    <mergeCell ref="A214:B214"/>
    <mergeCell ref="C214:D214"/>
    <mergeCell ref="F214:G214"/>
    <mergeCell ref="A210:E210"/>
    <mergeCell ref="A211:B211"/>
    <mergeCell ref="C211:D211"/>
    <mergeCell ref="F211:G211"/>
    <mergeCell ref="A212:B212"/>
    <mergeCell ref="C212:D212"/>
    <mergeCell ref="F212:G212"/>
    <mergeCell ref="A207:B207"/>
    <mergeCell ref="C207:D207"/>
    <mergeCell ref="F207:G207"/>
    <mergeCell ref="A208:B208"/>
    <mergeCell ref="C208:D208"/>
    <mergeCell ref="F208:G208"/>
    <mergeCell ref="A205:B205"/>
    <mergeCell ref="C205:D205"/>
    <mergeCell ref="F205:G205"/>
    <mergeCell ref="A206:B206"/>
    <mergeCell ref="C206:D206"/>
    <mergeCell ref="F206:G206"/>
    <mergeCell ref="A203:B203"/>
    <mergeCell ref="C203:D203"/>
    <mergeCell ref="F203:G203"/>
    <mergeCell ref="A204:B204"/>
    <mergeCell ref="C204:D204"/>
    <mergeCell ref="F204:G204"/>
    <mergeCell ref="A201:B201"/>
    <mergeCell ref="C201:D201"/>
    <mergeCell ref="F201:G201"/>
    <mergeCell ref="A202:B202"/>
    <mergeCell ref="C202:D202"/>
    <mergeCell ref="F202:G202"/>
    <mergeCell ref="A199:B199"/>
    <mergeCell ref="C199:D199"/>
    <mergeCell ref="F199:G199"/>
    <mergeCell ref="A200:B200"/>
    <mergeCell ref="C200:D200"/>
    <mergeCell ref="F200:G200"/>
    <mergeCell ref="A197:B197"/>
    <mergeCell ref="C197:D197"/>
    <mergeCell ref="F197:G197"/>
    <mergeCell ref="A198:B198"/>
    <mergeCell ref="C198:D198"/>
    <mergeCell ref="F198:G198"/>
    <mergeCell ref="C194:D194"/>
    <mergeCell ref="F194:G194"/>
    <mergeCell ref="C195:D195"/>
    <mergeCell ref="F195:G195"/>
    <mergeCell ref="A196:B196"/>
    <mergeCell ref="C196:D196"/>
    <mergeCell ref="F196:G196"/>
    <mergeCell ref="C192:D192"/>
    <mergeCell ref="F192:G192"/>
    <mergeCell ref="A193:B193"/>
    <mergeCell ref="C193:D193"/>
    <mergeCell ref="F193:G193"/>
    <mergeCell ref="A189:C189"/>
    <mergeCell ref="D189:F189"/>
    <mergeCell ref="A190:B190"/>
    <mergeCell ref="C190:D190"/>
    <mergeCell ref="F190:G190"/>
    <mergeCell ref="A191:B191"/>
    <mergeCell ref="C191:D191"/>
    <mergeCell ref="F191:G191"/>
    <mergeCell ref="C185:D185"/>
    <mergeCell ref="F185:G185"/>
    <mergeCell ref="C186:D186"/>
    <mergeCell ref="F186:G186"/>
    <mergeCell ref="C187:D187"/>
    <mergeCell ref="F187:G187"/>
    <mergeCell ref="C182:D182"/>
    <mergeCell ref="F182:G182"/>
    <mergeCell ref="C183:D183"/>
    <mergeCell ref="F183:G183"/>
    <mergeCell ref="C184:D184"/>
    <mergeCell ref="F184:G184"/>
    <mergeCell ref="C179:D179"/>
    <mergeCell ref="F179:G179"/>
    <mergeCell ref="C180:D180"/>
    <mergeCell ref="F180:G180"/>
    <mergeCell ref="C181:D181"/>
    <mergeCell ref="F181:G181"/>
    <mergeCell ref="A177:B177"/>
    <mergeCell ref="C177:D177"/>
    <mergeCell ref="F177:G177"/>
    <mergeCell ref="A178:B178"/>
    <mergeCell ref="C178:D178"/>
    <mergeCell ref="F178:G178"/>
    <mergeCell ref="C174:D174"/>
    <mergeCell ref="F174:G174"/>
    <mergeCell ref="C175:D175"/>
    <mergeCell ref="F175:G175"/>
    <mergeCell ref="C176:D176"/>
    <mergeCell ref="F176:G176"/>
    <mergeCell ref="A170:B171"/>
    <mergeCell ref="C170:D170"/>
    <mergeCell ref="F170:G170"/>
    <mergeCell ref="C171:D171"/>
    <mergeCell ref="F171:G171"/>
    <mergeCell ref="A172:B173"/>
    <mergeCell ref="C172:D172"/>
    <mergeCell ref="F172:G172"/>
    <mergeCell ref="C173:D173"/>
    <mergeCell ref="F173:G173"/>
    <mergeCell ref="A168:B169"/>
    <mergeCell ref="C168:D168"/>
    <mergeCell ref="F168:G168"/>
    <mergeCell ref="C169:D169"/>
    <mergeCell ref="F169:G169"/>
    <mergeCell ref="C164:D164"/>
    <mergeCell ref="F164:G164"/>
    <mergeCell ref="C165:D165"/>
    <mergeCell ref="F165:G165"/>
    <mergeCell ref="C166:D166"/>
    <mergeCell ref="F166:G166"/>
    <mergeCell ref="A165:B165"/>
    <mergeCell ref="A166:B167"/>
    <mergeCell ref="C161:D161"/>
    <mergeCell ref="F161:G161"/>
    <mergeCell ref="C162:D162"/>
    <mergeCell ref="F162:G162"/>
    <mergeCell ref="C163:D163"/>
    <mergeCell ref="F163:G163"/>
    <mergeCell ref="A161:B162"/>
    <mergeCell ref="A163:B164"/>
    <mergeCell ref="C167:D167"/>
    <mergeCell ref="F167:G167"/>
    <mergeCell ref="G158:H158"/>
    <mergeCell ref="A159:E159"/>
    <mergeCell ref="F159:I159"/>
    <mergeCell ref="C160:D160"/>
    <mergeCell ref="F160:G160"/>
    <mergeCell ref="C157:D157"/>
    <mergeCell ref="F157:G157"/>
    <mergeCell ref="C152:D152"/>
    <mergeCell ref="F152:G152"/>
    <mergeCell ref="C155:D155"/>
    <mergeCell ref="F155:G155"/>
    <mergeCell ref="A154:B154"/>
    <mergeCell ref="A157:B157"/>
    <mergeCell ref="F149:G149"/>
    <mergeCell ref="C137:D137"/>
    <mergeCell ref="F137:G137"/>
    <mergeCell ref="C145:D145"/>
    <mergeCell ref="F145:G145"/>
    <mergeCell ref="C146:D146"/>
    <mergeCell ref="F146:G146"/>
    <mergeCell ref="C156:D156"/>
    <mergeCell ref="F156:G156"/>
    <mergeCell ref="C139:D139"/>
    <mergeCell ref="F139:G139"/>
    <mergeCell ref="C154:D154"/>
    <mergeCell ref="F154:G154"/>
    <mergeCell ref="C135:D135"/>
    <mergeCell ref="F135:G135"/>
    <mergeCell ref="A136:B136"/>
    <mergeCell ref="C136:D136"/>
    <mergeCell ref="F136:G136"/>
    <mergeCell ref="A132:E132"/>
    <mergeCell ref="F132:H132"/>
    <mergeCell ref="A133:B133"/>
    <mergeCell ref="C133:D133"/>
    <mergeCell ref="F133:G133"/>
    <mergeCell ref="A134:B134"/>
    <mergeCell ref="C134:D134"/>
    <mergeCell ref="F134:G134"/>
    <mergeCell ref="A130:B130"/>
    <mergeCell ref="C130:D130"/>
    <mergeCell ref="F130:G130"/>
    <mergeCell ref="C126:D126"/>
    <mergeCell ref="F126:G126"/>
    <mergeCell ref="C127:D127"/>
    <mergeCell ref="F127:G127"/>
    <mergeCell ref="A128:B128"/>
    <mergeCell ref="C128:D128"/>
    <mergeCell ref="F128:G128"/>
    <mergeCell ref="C123:D123"/>
    <mergeCell ref="F123:G123"/>
    <mergeCell ref="C124:D124"/>
    <mergeCell ref="F124:G124"/>
    <mergeCell ref="C125:D125"/>
    <mergeCell ref="F125:G125"/>
    <mergeCell ref="A129:B129"/>
    <mergeCell ref="C129:D129"/>
    <mergeCell ref="F129:G129"/>
    <mergeCell ref="C118:D118"/>
    <mergeCell ref="F118:G118"/>
    <mergeCell ref="C119:D119"/>
    <mergeCell ref="F119:G119"/>
    <mergeCell ref="C120:D120"/>
    <mergeCell ref="F120:G120"/>
    <mergeCell ref="C121:D121"/>
    <mergeCell ref="F121:G121"/>
    <mergeCell ref="C122:D122"/>
    <mergeCell ref="F122:G122"/>
    <mergeCell ref="C106:D106"/>
    <mergeCell ref="A108:B108"/>
    <mergeCell ref="C108:D108"/>
    <mergeCell ref="F108:G108"/>
    <mergeCell ref="C138:D138"/>
    <mergeCell ref="F138:G138"/>
    <mergeCell ref="C109:D109"/>
    <mergeCell ref="F109:G109"/>
    <mergeCell ref="C110:D110"/>
    <mergeCell ref="F110:G110"/>
    <mergeCell ref="C111:D111"/>
    <mergeCell ref="F111:G111"/>
    <mergeCell ref="C112:D112"/>
    <mergeCell ref="F112:G112"/>
    <mergeCell ref="C113:D113"/>
    <mergeCell ref="F113:G113"/>
    <mergeCell ref="C114:D114"/>
    <mergeCell ref="F114:G114"/>
    <mergeCell ref="C115:D115"/>
    <mergeCell ref="F115:G115"/>
    <mergeCell ref="C116:D116"/>
    <mergeCell ref="F116:G116"/>
    <mergeCell ref="C117:D117"/>
    <mergeCell ref="F117:G117"/>
    <mergeCell ref="C94:D94"/>
    <mergeCell ref="F94:G94"/>
    <mergeCell ref="C95:D95"/>
    <mergeCell ref="F95:G95"/>
    <mergeCell ref="C96:D96"/>
    <mergeCell ref="F96:G96"/>
    <mergeCell ref="C103:D103"/>
    <mergeCell ref="F103:G103"/>
    <mergeCell ref="C104:D104"/>
    <mergeCell ref="F104:G104"/>
    <mergeCell ref="C100:D100"/>
    <mergeCell ref="F100:G100"/>
    <mergeCell ref="C101:D101"/>
    <mergeCell ref="F101:G101"/>
    <mergeCell ref="C102:D102"/>
    <mergeCell ref="F102:G102"/>
    <mergeCell ref="C61:D61"/>
    <mergeCell ref="C43:D43"/>
    <mergeCell ref="F43:G43"/>
    <mergeCell ref="C48:D48"/>
    <mergeCell ref="F48:G48"/>
    <mergeCell ref="C49:D49"/>
    <mergeCell ref="F49:G49"/>
    <mergeCell ref="C50:D50"/>
    <mergeCell ref="C89:D89"/>
    <mergeCell ref="F89:G89"/>
    <mergeCell ref="C79:D79"/>
    <mergeCell ref="F79:G79"/>
    <mergeCell ref="F75:G75"/>
    <mergeCell ref="C76:D76"/>
    <mergeCell ref="F76:G76"/>
    <mergeCell ref="C78:D78"/>
    <mergeCell ref="F50:G50"/>
    <mergeCell ref="C53:D53"/>
    <mergeCell ref="F53:G53"/>
    <mergeCell ref="F72:G72"/>
    <mergeCell ref="C74:D74"/>
    <mergeCell ref="F47:G47"/>
    <mergeCell ref="C57:D57"/>
    <mergeCell ref="F57:G57"/>
    <mergeCell ref="C32:D32"/>
    <mergeCell ref="F32:G32"/>
    <mergeCell ref="C34:D34"/>
    <mergeCell ref="F34:G34"/>
    <mergeCell ref="C35:D35"/>
    <mergeCell ref="F38:G38"/>
    <mergeCell ref="C58:D58"/>
    <mergeCell ref="F58:G58"/>
    <mergeCell ref="C59:D59"/>
    <mergeCell ref="F59:G59"/>
    <mergeCell ref="C38:D38"/>
    <mergeCell ref="C40:D40"/>
    <mergeCell ref="F40:I40"/>
    <mergeCell ref="A83:C83"/>
    <mergeCell ref="C84:D84"/>
    <mergeCell ref="F84:G84"/>
    <mergeCell ref="C85:D85"/>
    <mergeCell ref="F85:G85"/>
    <mergeCell ref="C44:D44"/>
    <mergeCell ref="F44:G44"/>
    <mergeCell ref="C46:D46"/>
    <mergeCell ref="F46:G46"/>
    <mergeCell ref="C45:D45"/>
    <mergeCell ref="F45:G45"/>
    <mergeCell ref="A44:A45"/>
    <mergeCell ref="C54:D54"/>
    <mergeCell ref="F54:G54"/>
    <mergeCell ref="F74:G74"/>
    <mergeCell ref="F81:G81"/>
    <mergeCell ref="C55:D55"/>
    <mergeCell ref="F55:G55"/>
    <mergeCell ref="C56:D56"/>
    <mergeCell ref="F56:G56"/>
    <mergeCell ref="F67:G67"/>
    <mergeCell ref="C77:D77"/>
    <mergeCell ref="F8:G8"/>
    <mergeCell ref="C10:D10"/>
    <mergeCell ref="F10:G10"/>
    <mergeCell ref="C11:D11"/>
    <mergeCell ref="F11:G11"/>
    <mergeCell ref="A21:A24"/>
    <mergeCell ref="C18:D18"/>
    <mergeCell ref="F18:G18"/>
    <mergeCell ref="C19:D19"/>
    <mergeCell ref="F19:G19"/>
    <mergeCell ref="C20:D20"/>
    <mergeCell ref="F20:G20"/>
    <mergeCell ref="C13:D13"/>
    <mergeCell ref="F13:G13"/>
    <mergeCell ref="C14:D14"/>
    <mergeCell ref="F14:G14"/>
    <mergeCell ref="C17:D17"/>
    <mergeCell ref="F17:G17"/>
    <mergeCell ref="C23:D23"/>
    <mergeCell ref="F23:G23"/>
    <mergeCell ref="C24:D24"/>
    <mergeCell ref="F24:G24"/>
    <mergeCell ref="F12:G12"/>
    <mergeCell ref="C9:D9"/>
    <mergeCell ref="C4:D4"/>
    <mergeCell ref="F4:G4"/>
    <mergeCell ref="C7:D7"/>
    <mergeCell ref="F7:G7"/>
    <mergeCell ref="C2:D2"/>
    <mergeCell ref="F2:G2"/>
    <mergeCell ref="C3:D3"/>
    <mergeCell ref="F3:G3"/>
    <mergeCell ref="C5:D5"/>
    <mergeCell ref="F5:G5"/>
    <mergeCell ref="C6:D6"/>
    <mergeCell ref="F6:G6"/>
    <mergeCell ref="F9:G9"/>
    <mergeCell ref="C22:D22"/>
    <mergeCell ref="F22:G22"/>
    <mergeCell ref="C16:D16"/>
    <mergeCell ref="A28:A31"/>
    <mergeCell ref="F26:G26"/>
    <mergeCell ref="C27:D27"/>
    <mergeCell ref="F27:G27"/>
    <mergeCell ref="A25:A27"/>
    <mergeCell ref="C25:D25"/>
    <mergeCell ref="F25:G25"/>
    <mergeCell ref="C26:D26"/>
    <mergeCell ref="F21:G21"/>
    <mergeCell ref="C15:D15"/>
    <mergeCell ref="F15:G15"/>
    <mergeCell ref="C21:D21"/>
    <mergeCell ref="C12:D12"/>
    <mergeCell ref="F16:G16"/>
    <mergeCell ref="C28:D28"/>
    <mergeCell ref="F28:G28"/>
    <mergeCell ref="C29:D29"/>
    <mergeCell ref="F29:G29"/>
    <mergeCell ref="C30:D30"/>
    <mergeCell ref="F30:G30"/>
    <mergeCell ref="C69:D69"/>
    <mergeCell ref="F69:G69"/>
    <mergeCell ref="A143:B143"/>
    <mergeCell ref="C143:D143"/>
    <mergeCell ref="F143:G143"/>
    <mergeCell ref="C153:D153"/>
    <mergeCell ref="F153:G153"/>
    <mergeCell ref="A152:B153"/>
    <mergeCell ref="C150:D150"/>
    <mergeCell ref="F150:G150"/>
    <mergeCell ref="C151:D151"/>
    <mergeCell ref="F151:G151"/>
    <mergeCell ref="A149:B151"/>
    <mergeCell ref="A144:B144"/>
    <mergeCell ref="C144:D144"/>
    <mergeCell ref="F144:G144"/>
    <mergeCell ref="C88:D88"/>
    <mergeCell ref="F88:G88"/>
    <mergeCell ref="C86:D86"/>
    <mergeCell ref="F86:G86"/>
    <mergeCell ref="C87:D87"/>
    <mergeCell ref="F87:G87"/>
    <mergeCell ref="C90:D90"/>
    <mergeCell ref="F90:G90"/>
    <mergeCell ref="A147:B147"/>
    <mergeCell ref="C147:D147"/>
    <mergeCell ref="F147:G147"/>
    <mergeCell ref="A75:A77"/>
    <mergeCell ref="F82:G82"/>
    <mergeCell ref="C82:D82"/>
    <mergeCell ref="C260:D260"/>
    <mergeCell ref="F260:G260"/>
    <mergeCell ref="C148:D148"/>
    <mergeCell ref="F148:G148"/>
    <mergeCell ref="C149:D149"/>
    <mergeCell ref="A91:A92"/>
    <mergeCell ref="C91:D91"/>
    <mergeCell ref="F91:G91"/>
    <mergeCell ref="C92:D92"/>
    <mergeCell ref="F92:G92"/>
    <mergeCell ref="C97:D97"/>
    <mergeCell ref="F97:G97"/>
    <mergeCell ref="C98:D98"/>
    <mergeCell ref="F98:G98"/>
    <mergeCell ref="C99:D99"/>
    <mergeCell ref="F99:G99"/>
    <mergeCell ref="C93:D93"/>
    <mergeCell ref="F93:G93"/>
  </mergeCells>
  <phoneticPr fontId="2"/>
  <pageMargins left="0.51" right="0.16" top="0.24" bottom="0.16" header="0.2" footer="0.16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A018-EE32-416B-9308-96647339A7D0}">
  <dimension ref="A1:DO497"/>
  <sheetViews>
    <sheetView tabSelected="1" topLeftCell="A201" zoomScaleNormal="100" workbookViewId="0">
      <selection activeCell="O206" sqref="O206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3.625" style="46" customWidth="1"/>
    <col min="11" max="11" width="5.5" style="46" customWidth="1"/>
    <col min="12" max="12" width="2.875" style="46" customWidth="1"/>
    <col min="13" max="13" width="6.25" style="46"/>
    <col min="14" max="14" width="8" style="46" customWidth="1"/>
    <col min="15" max="15" width="12.25" style="46" customWidth="1"/>
    <col min="16" max="16" width="6.25" style="46"/>
    <col min="17" max="17" width="10.125" style="46" customWidth="1"/>
    <col min="18" max="18" width="10.375" style="46" customWidth="1"/>
    <col min="19" max="19" width="9.875" style="46" customWidth="1"/>
    <col min="20" max="20" width="33.25" style="46" customWidth="1"/>
    <col min="21" max="16384" width="6.25" style="46"/>
  </cols>
  <sheetData>
    <row r="1" spans="1:10" ht="17.25" customHeight="1">
      <c r="A1" s="45"/>
      <c r="B1" s="111" t="s">
        <v>396</v>
      </c>
      <c r="E1" s="127"/>
      <c r="J1" s="85"/>
    </row>
    <row r="2" spans="1:10" ht="17.25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</row>
    <row r="3" spans="1:10" ht="17.25" customHeight="1">
      <c r="A3" s="183" t="s">
        <v>253</v>
      </c>
      <c r="B3" s="56" t="s">
        <v>67</v>
      </c>
      <c r="C3" s="243"/>
      <c r="D3" s="244"/>
      <c r="E3" s="197">
        <v>400</v>
      </c>
      <c r="F3" s="251" t="s">
        <v>469</v>
      </c>
      <c r="G3" s="252"/>
      <c r="H3" s="55" t="s">
        <v>321</v>
      </c>
      <c r="I3" s="83" t="s">
        <v>152</v>
      </c>
    </row>
    <row r="4" spans="1:10" ht="17.25" customHeight="1">
      <c r="A4" s="248" t="s">
        <v>257</v>
      </c>
      <c r="B4" s="56" t="s">
        <v>311</v>
      </c>
      <c r="C4" s="243"/>
      <c r="D4" s="244"/>
      <c r="E4" s="82">
        <v>4510</v>
      </c>
      <c r="F4" s="251" t="s">
        <v>469</v>
      </c>
      <c r="G4" s="252"/>
      <c r="H4" s="55" t="s">
        <v>474</v>
      </c>
      <c r="I4" s="83" t="s">
        <v>1249</v>
      </c>
    </row>
    <row r="5" spans="1:10" ht="17.25" customHeight="1">
      <c r="A5" s="249"/>
      <c r="B5" s="56" t="s">
        <v>120</v>
      </c>
      <c r="C5" s="243"/>
      <c r="D5" s="244"/>
      <c r="E5" s="82">
        <v>443</v>
      </c>
      <c r="F5" s="251" t="s">
        <v>469</v>
      </c>
      <c r="G5" s="252"/>
      <c r="H5" s="55" t="s">
        <v>474</v>
      </c>
      <c r="I5" s="83" t="s">
        <v>33</v>
      </c>
    </row>
    <row r="6" spans="1:10" ht="17.25" customHeight="1">
      <c r="A6" s="249"/>
      <c r="B6" s="56" t="s">
        <v>311</v>
      </c>
      <c r="C6" s="217"/>
      <c r="D6" s="218"/>
      <c r="E6" s="82">
        <v>4172</v>
      </c>
      <c r="F6" s="251" t="s">
        <v>469</v>
      </c>
      <c r="G6" s="252"/>
      <c r="H6" s="55" t="s">
        <v>54</v>
      </c>
      <c r="I6" s="83" t="s">
        <v>127</v>
      </c>
    </row>
    <row r="7" spans="1:10" ht="17.25" customHeight="1">
      <c r="A7" s="250"/>
      <c r="B7" s="56" t="s">
        <v>120</v>
      </c>
      <c r="C7" s="257"/>
      <c r="D7" s="257"/>
      <c r="E7" s="82">
        <v>3173</v>
      </c>
      <c r="F7" s="251" t="s">
        <v>469</v>
      </c>
      <c r="G7" s="252"/>
      <c r="H7" s="55" t="s">
        <v>54</v>
      </c>
      <c r="I7" s="83" t="s">
        <v>1171</v>
      </c>
    </row>
    <row r="8" spans="1:10" ht="17.25" customHeight="1">
      <c r="A8" s="306" t="s">
        <v>258</v>
      </c>
      <c r="B8" s="56" t="s">
        <v>311</v>
      </c>
      <c r="C8" s="253"/>
      <c r="D8" s="253"/>
      <c r="E8" s="82">
        <v>2030</v>
      </c>
      <c r="F8" s="251" t="s">
        <v>469</v>
      </c>
      <c r="G8" s="252"/>
      <c r="H8" s="55" t="s">
        <v>474</v>
      </c>
      <c r="I8" s="83" t="s">
        <v>127</v>
      </c>
    </row>
    <row r="9" spans="1:10" ht="17.25" customHeight="1">
      <c r="A9" s="307"/>
      <c r="B9" s="56" t="s">
        <v>311</v>
      </c>
      <c r="C9" s="253"/>
      <c r="D9" s="253"/>
      <c r="E9" s="82">
        <v>3000</v>
      </c>
      <c r="F9" s="251" t="s">
        <v>469</v>
      </c>
      <c r="G9" s="252"/>
      <c r="H9" s="55" t="s">
        <v>474</v>
      </c>
      <c r="I9" s="83" t="s">
        <v>1228</v>
      </c>
    </row>
    <row r="10" spans="1:10" ht="17.25" customHeight="1">
      <c r="A10" s="306" t="s">
        <v>261</v>
      </c>
      <c r="B10" s="56" t="s">
        <v>311</v>
      </c>
      <c r="C10" s="253"/>
      <c r="D10" s="253"/>
      <c r="E10" s="174">
        <v>3520</v>
      </c>
      <c r="F10" s="251" t="s">
        <v>469</v>
      </c>
      <c r="G10" s="252"/>
      <c r="H10" s="55" t="s">
        <v>54</v>
      </c>
      <c r="I10" s="83" t="s">
        <v>323</v>
      </c>
    </row>
    <row r="11" spans="1:10" ht="17.25" customHeight="1">
      <c r="A11" s="308"/>
      <c r="B11" s="56" t="s">
        <v>96</v>
      </c>
      <c r="C11" s="253"/>
      <c r="D11" s="253"/>
      <c r="E11" s="82">
        <v>3000</v>
      </c>
      <c r="F11" s="251" t="s">
        <v>469</v>
      </c>
      <c r="G11" s="252"/>
      <c r="H11" s="141" t="s">
        <v>535</v>
      </c>
      <c r="I11" s="83" t="s">
        <v>347</v>
      </c>
    </row>
    <row r="12" spans="1:10" ht="17.25" customHeight="1">
      <c r="A12" s="307"/>
      <c r="B12" s="56" t="s">
        <v>96</v>
      </c>
      <c r="C12" s="253"/>
      <c r="D12" s="253"/>
      <c r="E12" s="82">
        <v>2000</v>
      </c>
      <c r="F12" s="251" t="s">
        <v>469</v>
      </c>
      <c r="G12" s="252"/>
      <c r="H12" s="55" t="s">
        <v>51</v>
      </c>
      <c r="I12" s="83" t="s">
        <v>347</v>
      </c>
    </row>
    <row r="13" spans="1:10" ht="17.25" customHeight="1">
      <c r="A13" s="248" t="s">
        <v>263</v>
      </c>
      <c r="B13" s="56" t="s">
        <v>311</v>
      </c>
      <c r="C13" s="253"/>
      <c r="D13" s="253"/>
      <c r="E13" s="174">
        <v>3050</v>
      </c>
      <c r="F13" s="251" t="s">
        <v>469</v>
      </c>
      <c r="G13" s="252"/>
      <c r="H13" s="55" t="s">
        <v>54</v>
      </c>
      <c r="I13" s="83" t="s">
        <v>127</v>
      </c>
    </row>
    <row r="14" spans="1:10" ht="17.25" customHeight="1">
      <c r="A14" s="249"/>
      <c r="B14" s="56" t="s">
        <v>200</v>
      </c>
      <c r="C14" s="253"/>
      <c r="D14" s="253"/>
      <c r="E14" s="82">
        <v>3980</v>
      </c>
      <c r="F14" s="251" t="s">
        <v>469</v>
      </c>
      <c r="G14" s="252"/>
      <c r="H14" s="55" t="s">
        <v>474</v>
      </c>
      <c r="I14" s="83" t="s">
        <v>93</v>
      </c>
    </row>
    <row r="15" spans="1:10" ht="17.25" customHeight="1">
      <c r="A15" s="250"/>
      <c r="B15" s="56" t="s">
        <v>96</v>
      </c>
      <c r="C15" s="253"/>
      <c r="D15" s="253"/>
      <c r="E15" s="82">
        <v>2900</v>
      </c>
      <c r="F15" s="251" t="s">
        <v>469</v>
      </c>
      <c r="G15" s="252"/>
      <c r="H15" s="55" t="s">
        <v>54</v>
      </c>
      <c r="I15" s="83" t="s">
        <v>347</v>
      </c>
    </row>
    <row r="16" spans="1:10" ht="17.25" customHeight="1">
      <c r="A16" s="248" t="s">
        <v>266</v>
      </c>
      <c r="B16" s="56" t="s">
        <v>200</v>
      </c>
      <c r="C16" s="253"/>
      <c r="D16" s="253"/>
      <c r="E16" s="197">
        <v>440</v>
      </c>
      <c r="F16" s="251" t="s">
        <v>469</v>
      </c>
      <c r="G16" s="252"/>
      <c r="H16" s="55" t="s">
        <v>321</v>
      </c>
      <c r="I16" s="83" t="s">
        <v>1231</v>
      </c>
    </row>
    <row r="17" spans="1:9" ht="17.25" customHeight="1">
      <c r="A17" s="249"/>
      <c r="B17" s="56" t="s">
        <v>311</v>
      </c>
      <c r="C17" s="253"/>
      <c r="D17" s="253"/>
      <c r="E17" s="197">
        <v>2610</v>
      </c>
      <c r="F17" s="251" t="s">
        <v>469</v>
      </c>
      <c r="G17" s="252"/>
      <c r="H17" s="55" t="s">
        <v>321</v>
      </c>
      <c r="I17" s="83" t="s">
        <v>127</v>
      </c>
    </row>
    <row r="18" spans="1:9" ht="17.25" customHeight="1">
      <c r="A18" s="250"/>
      <c r="B18" s="56" t="s">
        <v>311</v>
      </c>
      <c r="C18" s="253"/>
      <c r="D18" s="253"/>
      <c r="E18" s="82">
        <v>1440</v>
      </c>
      <c r="F18" s="251" t="s">
        <v>469</v>
      </c>
      <c r="G18" s="252"/>
      <c r="H18" s="55" t="s">
        <v>54</v>
      </c>
      <c r="I18" s="83" t="s">
        <v>1229</v>
      </c>
    </row>
    <row r="19" spans="1:9" ht="17.25" customHeight="1">
      <c r="A19" s="248" t="s">
        <v>268</v>
      </c>
      <c r="B19" s="56" t="s">
        <v>120</v>
      </c>
      <c r="C19" s="253"/>
      <c r="D19" s="253"/>
      <c r="E19" s="82">
        <v>660</v>
      </c>
      <c r="F19" s="251" t="s">
        <v>469</v>
      </c>
      <c r="G19" s="252"/>
      <c r="H19" s="55" t="s">
        <v>54</v>
      </c>
      <c r="I19" s="83" t="s">
        <v>1230</v>
      </c>
    </row>
    <row r="20" spans="1:9" ht="17.25" customHeight="1">
      <c r="A20" s="249"/>
      <c r="B20" s="56" t="s">
        <v>96</v>
      </c>
      <c r="C20" s="253"/>
      <c r="D20" s="253"/>
      <c r="E20" s="82">
        <v>2000</v>
      </c>
      <c r="F20" s="251" t="s">
        <v>469</v>
      </c>
      <c r="G20" s="252"/>
      <c r="H20" s="55" t="s">
        <v>51</v>
      </c>
      <c r="I20" s="83" t="s">
        <v>347</v>
      </c>
    </row>
    <row r="21" spans="1:9" ht="17.25" customHeight="1">
      <c r="A21" s="250"/>
      <c r="B21" s="56" t="s">
        <v>311</v>
      </c>
      <c r="C21" s="243"/>
      <c r="D21" s="244"/>
      <c r="E21" s="82">
        <v>5000</v>
      </c>
      <c r="F21" s="251" t="s">
        <v>469</v>
      </c>
      <c r="G21" s="252"/>
      <c r="H21" s="55" t="s">
        <v>54</v>
      </c>
      <c r="I21" s="83" t="s">
        <v>127</v>
      </c>
    </row>
    <row r="22" spans="1:9" ht="17.25" customHeight="1">
      <c r="A22" s="248" t="s">
        <v>269</v>
      </c>
      <c r="B22" s="56" t="s">
        <v>311</v>
      </c>
      <c r="C22" s="253"/>
      <c r="D22" s="253"/>
      <c r="E22" s="82">
        <v>2170</v>
      </c>
      <c r="F22" s="251" t="s">
        <v>469</v>
      </c>
      <c r="G22" s="252"/>
      <c r="H22" s="55" t="s">
        <v>54</v>
      </c>
      <c r="I22" s="83" t="s">
        <v>127</v>
      </c>
    </row>
    <row r="23" spans="1:9" ht="17.25" customHeight="1">
      <c r="A23" s="249"/>
      <c r="B23" s="56" t="s">
        <v>120</v>
      </c>
      <c r="C23" s="253"/>
      <c r="D23" s="253"/>
      <c r="E23" s="82">
        <v>1310</v>
      </c>
      <c r="F23" s="251" t="s">
        <v>469</v>
      </c>
      <c r="G23" s="252"/>
      <c r="H23" s="55" t="s">
        <v>474</v>
      </c>
      <c r="I23" s="83" t="s">
        <v>33</v>
      </c>
    </row>
    <row r="24" spans="1:9" ht="17.25" customHeight="1">
      <c r="A24" s="249"/>
      <c r="B24" s="56" t="s">
        <v>200</v>
      </c>
      <c r="C24" s="243"/>
      <c r="D24" s="244"/>
      <c r="E24" s="82">
        <v>410</v>
      </c>
      <c r="F24" s="251" t="s">
        <v>469</v>
      </c>
      <c r="G24" s="252"/>
      <c r="H24" s="55" t="s">
        <v>474</v>
      </c>
      <c r="I24" s="83" t="s">
        <v>93</v>
      </c>
    </row>
    <row r="25" spans="1:9" ht="17.25" customHeight="1">
      <c r="A25" s="249"/>
      <c r="B25" s="56" t="s">
        <v>120</v>
      </c>
      <c r="C25" s="243"/>
      <c r="D25" s="244"/>
      <c r="E25" s="197">
        <v>76780</v>
      </c>
      <c r="F25" s="251" t="s">
        <v>469</v>
      </c>
      <c r="G25" s="252"/>
      <c r="H25" s="55" t="s">
        <v>321</v>
      </c>
      <c r="I25" s="83" t="s">
        <v>646</v>
      </c>
    </row>
    <row r="26" spans="1:9" ht="17.25" customHeight="1">
      <c r="A26" s="250"/>
      <c r="B26" s="56" t="s">
        <v>200</v>
      </c>
      <c r="C26" s="243"/>
      <c r="D26" s="244"/>
      <c r="E26" s="197">
        <v>1155</v>
      </c>
      <c r="F26" s="251" t="s">
        <v>469</v>
      </c>
      <c r="G26" s="252"/>
      <c r="H26" s="55" t="s">
        <v>321</v>
      </c>
      <c r="I26" s="83" t="s">
        <v>1231</v>
      </c>
    </row>
    <row r="27" spans="1:9" ht="17.25" customHeight="1">
      <c r="A27" s="248" t="s">
        <v>129</v>
      </c>
      <c r="B27" s="56" t="s">
        <v>120</v>
      </c>
      <c r="C27" s="253"/>
      <c r="D27" s="253"/>
      <c r="E27" s="82">
        <v>24325</v>
      </c>
      <c r="F27" s="251" t="s">
        <v>469</v>
      </c>
      <c r="G27" s="252"/>
      <c r="H27" s="55" t="s">
        <v>54</v>
      </c>
      <c r="I27" s="83" t="s">
        <v>1171</v>
      </c>
    </row>
    <row r="28" spans="1:9" ht="17.25" customHeight="1">
      <c r="A28" s="250"/>
      <c r="B28" s="56" t="s">
        <v>311</v>
      </c>
      <c r="C28" s="243"/>
      <c r="D28" s="244"/>
      <c r="E28" s="82">
        <v>6800</v>
      </c>
      <c r="F28" s="251" t="s">
        <v>469</v>
      </c>
      <c r="G28" s="252"/>
      <c r="H28" s="55" t="s">
        <v>474</v>
      </c>
      <c r="I28" s="83" t="s">
        <v>1232</v>
      </c>
    </row>
    <row r="29" spans="1:9" ht="17.25" customHeight="1">
      <c r="A29" s="248" t="s">
        <v>132</v>
      </c>
      <c r="B29" s="56" t="s">
        <v>120</v>
      </c>
      <c r="C29" s="253"/>
      <c r="D29" s="253"/>
      <c r="E29" s="174">
        <v>2716</v>
      </c>
      <c r="F29" s="251" t="s">
        <v>469</v>
      </c>
      <c r="G29" s="252"/>
      <c r="H29" s="55" t="s">
        <v>54</v>
      </c>
      <c r="I29" s="83" t="s">
        <v>1171</v>
      </c>
    </row>
    <row r="30" spans="1:9" ht="17.25" customHeight="1">
      <c r="A30" s="249"/>
      <c r="B30" s="56" t="s">
        <v>96</v>
      </c>
      <c r="C30" s="243"/>
      <c r="D30" s="244"/>
      <c r="E30" s="82">
        <v>2000</v>
      </c>
      <c r="F30" s="251" t="s">
        <v>469</v>
      </c>
      <c r="G30" s="252"/>
      <c r="H30" s="55" t="s">
        <v>51</v>
      </c>
      <c r="I30" s="83" t="s">
        <v>347</v>
      </c>
    </row>
    <row r="31" spans="1:9" ht="17.25" customHeight="1">
      <c r="A31" s="250"/>
      <c r="B31" s="56" t="s">
        <v>311</v>
      </c>
      <c r="C31" s="243"/>
      <c r="D31" s="244"/>
      <c r="E31" s="174">
        <v>3940</v>
      </c>
      <c r="F31" s="251" t="s">
        <v>469</v>
      </c>
      <c r="G31" s="252"/>
      <c r="H31" s="55" t="s">
        <v>54</v>
      </c>
      <c r="I31" s="83" t="s">
        <v>1250</v>
      </c>
    </row>
    <row r="32" spans="1:9" ht="17.25" customHeight="1">
      <c r="A32" s="183" t="s">
        <v>161</v>
      </c>
      <c r="B32" s="56" t="s">
        <v>96</v>
      </c>
      <c r="C32" s="243"/>
      <c r="D32" s="244"/>
      <c r="E32" s="82">
        <v>30000</v>
      </c>
      <c r="F32" s="251" t="s">
        <v>469</v>
      </c>
      <c r="G32" s="252"/>
      <c r="H32" s="55" t="s">
        <v>474</v>
      </c>
      <c r="I32" s="83" t="s">
        <v>961</v>
      </c>
    </row>
    <row r="33" spans="1:15" ht="17.25" customHeight="1">
      <c r="A33" s="248" t="s">
        <v>174</v>
      </c>
      <c r="B33" s="56" t="s">
        <v>120</v>
      </c>
      <c r="C33" s="243"/>
      <c r="D33" s="244"/>
      <c r="E33" s="174">
        <v>300</v>
      </c>
      <c r="F33" s="251" t="s">
        <v>469</v>
      </c>
      <c r="G33" s="252"/>
      <c r="H33" s="55" t="s">
        <v>54</v>
      </c>
      <c r="I33" s="83" t="s">
        <v>366</v>
      </c>
    </row>
    <row r="34" spans="1:15" ht="17.25" customHeight="1">
      <c r="A34" s="249"/>
      <c r="B34" s="56" t="s">
        <v>96</v>
      </c>
      <c r="C34" s="243"/>
      <c r="D34" s="244"/>
      <c r="E34" s="82">
        <v>2720</v>
      </c>
      <c r="F34" s="251" t="s">
        <v>469</v>
      </c>
      <c r="G34" s="252"/>
      <c r="H34" s="141" t="s">
        <v>535</v>
      </c>
      <c r="I34" s="83" t="s">
        <v>347</v>
      </c>
    </row>
    <row r="35" spans="1:15" ht="17.25" customHeight="1">
      <c r="A35" s="249"/>
      <c r="B35" s="56" t="s">
        <v>96</v>
      </c>
      <c r="C35" s="253"/>
      <c r="D35" s="253"/>
      <c r="E35" s="82">
        <v>2540</v>
      </c>
      <c r="F35" s="251" t="s">
        <v>469</v>
      </c>
      <c r="G35" s="252"/>
      <c r="H35" s="55" t="s">
        <v>98</v>
      </c>
      <c r="I35" s="83" t="s">
        <v>347</v>
      </c>
    </row>
    <row r="36" spans="1:15" ht="17.25" customHeight="1">
      <c r="A36" s="250"/>
      <c r="B36" s="56" t="s">
        <v>120</v>
      </c>
      <c r="C36" s="243"/>
      <c r="D36" s="244"/>
      <c r="E36" s="174">
        <v>8618</v>
      </c>
      <c r="F36" s="251" t="s">
        <v>469</v>
      </c>
      <c r="G36" s="252"/>
      <c r="H36" s="55" t="s">
        <v>54</v>
      </c>
      <c r="I36" s="83" t="s">
        <v>1251</v>
      </c>
    </row>
    <row r="37" spans="1:15" ht="17.25" customHeight="1">
      <c r="A37" s="183" t="s">
        <v>272</v>
      </c>
      <c r="B37" s="56" t="s">
        <v>200</v>
      </c>
      <c r="C37" s="253"/>
      <c r="D37" s="253"/>
      <c r="E37" s="82">
        <v>410</v>
      </c>
      <c r="F37" s="251" t="s">
        <v>469</v>
      </c>
      <c r="G37" s="252"/>
      <c r="H37" s="55" t="s">
        <v>474</v>
      </c>
      <c r="I37" s="83" t="s">
        <v>93</v>
      </c>
    </row>
    <row r="38" spans="1:15" ht="17.25" customHeight="1">
      <c r="A38" s="183" t="s">
        <v>175</v>
      </c>
      <c r="B38" s="56" t="s">
        <v>120</v>
      </c>
      <c r="C38" s="253"/>
      <c r="D38" s="253"/>
      <c r="E38" s="82">
        <v>5370</v>
      </c>
      <c r="F38" s="251" t="s">
        <v>469</v>
      </c>
      <c r="G38" s="252"/>
      <c r="H38" s="55" t="s">
        <v>474</v>
      </c>
      <c r="I38" s="83" t="s">
        <v>1233</v>
      </c>
    </row>
    <row r="39" spans="1:15" ht="17.25" customHeight="1">
      <c r="A39" s="248" t="s">
        <v>141</v>
      </c>
      <c r="B39" s="56" t="s">
        <v>200</v>
      </c>
      <c r="C39" s="253"/>
      <c r="D39" s="253"/>
      <c r="E39" s="82">
        <v>1320</v>
      </c>
      <c r="F39" s="251" t="s">
        <v>469</v>
      </c>
      <c r="G39" s="252"/>
      <c r="H39" s="55" t="s">
        <v>474</v>
      </c>
      <c r="I39" s="83" t="s">
        <v>93</v>
      </c>
    </row>
    <row r="40" spans="1:15" ht="17.25" customHeight="1">
      <c r="A40" s="250"/>
      <c r="B40" s="56" t="s">
        <v>120</v>
      </c>
      <c r="C40" s="253"/>
      <c r="D40" s="253"/>
      <c r="E40" s="82">
        <v>770</v>
      </c>
      <c r="F40" s="251" t="s">
        <v>469</v>
      </c>
      <c r="G40" s="252"/>
      <c r="H40" s="55" t="s">
        <v>54</v>
      </c>
      <c r="I40" s="83" t="s">
        <v>33</v>
      </c>
    </row>
    <row r="41" spans="1:15" ht="17.25" customHeight="1">
      <c r="A41" s="248" t="s">
        <v>143</v>
      </c>
      <c r="B41" s="56" t="s">
        <v>311</v>
      </c>
      <c r="C41" s="253"/>
      <c r="D41" s="253"/>
      <c r="E41" s="174">
        <v>2920</v>
      </c>
      <c r="F41" s="251" t="s">
        <v>469</v>
      </c>
      <c r="G41" s="252"/>
      <c r="H41" s="55" t="s">
        <v>54</v>
      </c>
      <c r="I41" s="83" t="s">
        <v>127</v>
      </c>
      <c r="O41" s="172" t="s">
        <v>656</v>
      </c>
    </row>
    <row r="42" spans="1:15" ht="17.25" customHeight="1">
      <c r="A42" s="249"/>
      <c r="B42" s="56" t="s">
        <v>96</v>
      </c>
      <c r="C42" s="253"/>
      <c r="D42" s="253"/>
      <c r="E42" s="174">
        <v>3000</v>
      </c>
      <c r="F42" s="251" t="s">
        <v>469</v>
      </c>
      <c r="G42" s="252"/>
      <c r="H42" s="55" t="s">
        <v>54</v>
      </c>
      <c r="I42" s="83" t="s">
        <v>347</v>
      </c>
      <c r="O42" s="226">
        <f>E10+E13+E29+E33+E41+E42+E45+E64+E65+E70+E72+E74+E31+E36+E46+E48+E56+E60+E61+E49</f>
        <v>60503</v>
      </c>
    </row>
    <row r="43" spans="1:15" ht="17.25" customHeight="1">
      <c r="A43" s="249"/>
      <c r="B43" s="56" t="s">
        <v>120</v>
      </c>
      <c r="C43" s="243"/>
      <c r="D43" s="244"/>
      <c r="E43" s="82">
        <v>1480</v>
      </c>
      <c r="F43" s="251" t="s">
        <v>469</v>
      </c>
      <c r="G43" s="252"/>
      <c r="H43" s="55" t="s">
        <v>51</v>
      </c>
      <c r="I43" s="83" t="s">
        <v>1171</v>
      </c>
      <c r="O43" s="223"/>
    </row>
    <row r="44" spans="1:15" ht="17.25" customHeight="1">
      <c r="A44" s="250"/>
      <c r="B44" s="56" t="s">
        <v>120</v>
      </c>
      <c r="C44" s="243"/>
      <c r="D44" s="244"/>
      <c r="E44" s="82">
        <v>3000</v>
      </c>
      <c r="F44" s="251" t="s">
        <v>469</v>
      </c>
      <c r="G44" s="252"/>
      <c r="H44" s="55" t="s">
        <v>474</v>
      </c>
      <c r="I44" s="83" t="s">
        <v>1228</v>
      </c>
      <c r="O44" s="224" t="s">
        <v>321</v>
      </c>
    </row>
    <row r="45" spans="1:15" ht="17.25" customHeight="1">
      <c r="A45" s="183" t="s">
        <v>146</v>
      </c>
      <c r="B45" s="56" t="s">
        <v>96</v>
      </c>
      <c r="C45" s="253"/>
      <c r="D45" s="253"/>
      <c r="E45" s="174">
        <v>3000</v>
      </c>
      <c r="F45" s="251" t="s">
        <v>469</v>
      </c>
      <c r="G45" s="252"/>
      <c r="H45" s="55" t="s">
        <v>54</v>
      </c>
      <c r="I45" s="83" t="s">
        <v>347</v>
      </c>
      <c r="O45" s="226">
        <f>E3+E16+E17+E25+E26+E67+E52</f>
        <v>123525</v>
      </c>
    </row>
    <row r="46" spans="1:15" ht="17.25" customHeight="1">
      <c r="A46" s="183" t="s">
        <v>157</v>
      </c>
      <c r="B46" s="56" t="s">
        <v>120</v>
      </c>
      <c r="C46" s="253"/>
      <c r="D46" s="253"/>
      <c r="E46" s="174">
        <v>9019</v>
      </c>
      <c r="F46" s="251" t="s">
        <v>469</v>
      </c>
      <c r="G46" s="252"/>
      <c r="H46" s="55" t="s">
        <v>54</v>
      </c>
      <c r="I46" s="83" t="s">
        <v>1252</v>
      </c>
      <c r="O46" s="226"/>
    </row>
    <row r="47" spans="1:15" ht="17.25" customHeight="1">
      <c r="A47" s="248" t="s">
        <v>331</v>
      </c>
      <c r="B47" s="56" t="s">
        <v>200</v>
      </c>
      <c r="C47" s="253"/>
      <c r="D47" s="253"/>
      <c r="E47" s="82">
        <v>410</v>
      </c>
      <c r="F47" s="251" t="s">
        <v>469</v>
      </c>
      <c r="G47" s="252"/>
      <c r="H47" s="55" t="s">
        <v>474</v>
      </c>
      <c r="I47" s="83" t="s">
        <v>93</v>
      </c>
      <c r="O47" s="185"/>
    </row>
    <row r="48" spans="1:15" ht="17.25" customHeight="1">
      <c r="A48" s="249"/>
      <c r="B48" s="56" t="s">
        <v>311</v>
      </c>
      <c r="C48" s="253"/>
      <c r="D48" s="253"/>
      <c r="E48" s="174">
        <v>980</v>
      </c>
      <c r="F48" s="251" t="s">
        <v>469</v>
      </c>
      <c r="G48" s="252"/>
      <c r="H48" s="55" t="s">
        <v>54</v>
      </c>
      <c r="I48" s="83" t="s">
        <v>127</v>
      </c>
      <c r="O48" s="226"/>
    </row>
    <row r="49" spans="1:15" ht="17.25" customHeight="1">
      <c r="A49" s="249"/>
      <c r="B49" s="56" t="s">
        <v>67</v>
      </c>
      <c r="C49" s="253"/>
      <c r="D49" s="253"/>
      <c r="E49" s="174">
        <v>500</v>
      </c>
      <c r="F49" s="251" t="s">
        <v>469</v>
      </c>
      <c r="G49" s="252"/>
      <c r="H49" s="55" t="s">
        <v>54</v>
      </c>
      <c r="I49" s="83" t="s">
        <v>435</v>
      </c>
      <c r="O49" s="226"/>
    </row>
    <row r="50" spans="1:15" ht="17.25" customHeight="1">
      <c r="A50" s="250"/>
      <c r="B50" s="56" t="s">
        <v>56</v>
      </c>
      <c r="C50" s="253"/>
      <c r="D50" s="253"/>
      <c r="E50" s="123">
        <v>8630</v>
      </c>
      <c r="F50" s="251" t="s">
        <v>469</v>
      </c>
      <c r="G50" s="252"/>
      <c r="H50" s="55" t="s">
        <v>474</v>
      </c>
      <c r="I50" s="83" t="s">
        <v>1271</v>
      </c>
      <c r="O50" s="226"/>
    </row>
    <row r="51" spans="1:15" ht="17.25" customHeight="1">
      <c r="A51" s="248" t="s">
        <v>149</v>
      </c>
      <c r="B51" s="56" t="s">
        <v>311</v>
      </c>
      <c r="C51" s="243"/>
      <c r="D51" s="244"/>
      <c r="E51" s="82">
        <v>2720</v>
      </c>
      <c r="F51" s="251" t="s">
        <v>469</v>
      </c>
      <c r="G51" s="252"/>
      <c r="H51" s="55" t="s">
        <v>51</v>
      </c>
      <c r="I51" s="83" t="s">
        <v>1234</v>
      </c>
    </row>
    <row r="52" spans="1:15" ht="17.25" customHeight="1">
      <c r="A52" s="250"/>
      <c r="B52" s="56" t="s">
        <v>234</v>
      </c>
      <c r="C52" s="243"/>
      <c r="D52" s="244"/>
      <c r="E52" s="197">
        <v>35860</v>
      </c>
      <c r="F52" s="251" t="s">
        <v>469</v>
      </c>
      <c r="G52" s="252"/>
      <c r="H52" s="55" t="s">
        <v>321</v>
      </c>
      <c r="I52" s="83" t="s">
        <v>1272</v>
      </c>
    </row>
    <row r="53" spans="1:15" ht="17.25" customHeight="1">
      <c r="A53" s="216" t="s">
        <v>168</v>
      </c>
      <c r="B53" s="56" t="s">
        <v>200</v>
      </c>
      <c r="C53" s="253"/>
      <c r="D53" s="253"/>
      <c r="E53" s="82">
        <v>10000</v>
      </c>
      <c r="F53" s="251" t="s">
        <v>469</v>
      </c>
      <c r="G53" s="252"/>
      <c r="H53" s="55" t="s">
        <v>474</v>
      </c>
      <c r="I53" s="83" t="s">
        <v>242</v>
      </c>
    </row>
    <row r="54" spans="1:15" ht="17.25" customHeight="1">
      <c r="A54" s="248" t="s">
        <v>186</v>
      </c>
      <c r="B54" s="56" t="s">
        <v>311</v>
      </c>
      <c r="C54" s="251"/>
      <c r="D54" s="252"/>
      <c r="E54" s="82">
        <v>20720</v>
      </c>
      <c r="F54" s="251" t="s">
        <v>469</v>
      </c>
      <c r="G54" s="252"/>
      <c r="H54" s="55" t="s">
        <v>54</v>
      </c>
      <c r="I54" s="83" t="s">
        <v>889</v>
      </c>
    </row>
    <row r="55" spans="1:15" ht="17.25" customHeight="1">
      <c r="A55" s="249"/>
      <c r="B55" s="56" t="s">
        <v>96</v>
      </c>
      <c r="C55" s="253"/>
      <c r="D55" s="253"/>
      <c r="E55" s="82">
        <v>2000</v>
      </c>
      <c r="F55" s="251" t="s">
        <v>469</v>
      </c>
      <c r="G55" s="252"/>
      <c r="H55" s="55" t="s">
        <v>98</v>
      </c>
      <c r="I55" s="83" t="s">
        <v>347</v>
      </c>
    </row>
    <row r="56" spans="1:15" ht="17.25" customHeight="1" thickBot="1">
      <c r="A56" s="250"/>
      <c r="B56" s="56" t="s">
        <v>311</v>
      </c>
      <c r="C56" s="253"/>
      <c r="D56" s="253"/>
      <c r="E56" s="174">
        <v>2960</v>
      </c>
      <c r="F56" s="251" t="s">
        <v>469</v>
      </c>
      <c r="G56" s="252"/>
      <c r="H56" s="55" t="s">
        <v>54</v>
      </c>
      <c r="I56" s="83" t="s">
        <v>1253</v>
      </c>
    </row>
    <row r="57" spans="1:15" ht="17.25" customHeight="1" thickBot="1">
      <c r="A57" s="96"/>
      <c r="B57" s="96"/>
      <c r="C57" s="258" t="s">
        <v>38</v>
      </c>
      <c r="D57" s="259"/>
      <c r="E57" s="98">
        <f>SUM(E3:E56)</f>
        <v>329181</v>
      </c>
      <c r="F57" s="260" t="s">
        <v>8</v>
      </c>
      <c r="G57" s="261"/>
      <c r="H57" s="261"/>
      <c r="I57" s="261"/>
    </row>
    <row r="58" spans="1:15" ht="42" customHeight="1">
      <c r="A58" s="289" t="s">
        <v>945</v>
      </c>
      <c r="B58" s="289"/>
      <c r="C58" s="289"/>
      <c r="E58" s="127"/>
      <c r="J58" s="85"/>
    </row>
    <row r="59" spans="1:15" ht="42" customHeight="1">
      <c r="A59" s="49" t="s">
        <v>1</v>
      </c>
      <c r="B59" s="49" t="s">
        <v>2</v>
      </c>
      <c r="C59" s="251" t="s">
        <v>4</v>
      </c>
      <c r="D59" s="252"/>
      <c r="E59" s="49" t="s">
        <v>5</v>
      </c>
      <c r="F59" s="251" t="s">
        <v>468</v>
      </c>
      <c r="G59" s="252"/>
      <c r="H59" s="55" t="s">
        <v>424</v>
      </c>
      <c r="I59" s="50" t="s">
        <v>6</v>
      </c>
    </row>
    <row r="60" spans="1:15" ht="42" customHeight="1">
      <c r="A60" s="227">
        <v>46365</v>
      </c>
      <c r="B60" s="49" t="s">
        <v>67</v>
      </c>
      <c r="C60" s="253"/>
      <c r="D60" s="253"/>
      <c r="E60" s="174">
        <v>2000</v>
      </c>
      <c r="F60" s="251" t="s">
        <v>469</v>
      </c>
      <c r="G60" s="252"/>
      <c r="H60" s="55" t="s">
        <v>54</v>
      </c>
      <c r="I60" s="83" t="s">
        <v>152</v>
      </c>
    </row>
    <row r="61" spans="1:15" ht="42" customHeight="1">
      <c r="A61" s="227">
        <v>46380</v>
      </c>
      <c r="B61" s="49" t="s">
        <v>120</v>
      </c>
      <c r="C61" s="253"/>
      <c r="D61" s="253"/>
      <c r="E61" s="174">
        <v>2728</v>
      </c>
      <c r="F61" s="251" t="s">
        <v>469</v>
      </c>
      <c r="G61" s="252"/>
      <c r="H61" s="55" t="s">
        <v>54</v>
      </c>
      <c r="I61" s="83" t="s">
        <v>1254</v>
      </c>
    </row>
    <row r="62" spans="1:15" ht="42" customHeight="1">
      <c r="A62" s="183"/>
      <c r="B62" s="49"/>
      <c r="C62" s="243"/>
      <c r="D62" s="244"/>
      <c r="E62" s="82"/>
      <c r="F62" s="251"/>
      <c r="G62" s="252"/>
      <c r="H62" s="55"/>
      <c r="I62" s="83"/>
    </row>
    <row r="63" spans="1:15" ht="42" customHeight="1">
      <c r="A63" s="183" t="s">
        <v>99</v>
      </c>
      <c r="B63" s="56" t="s">
        <v>120</v>
      </c>
      <c r="C63" s="251"/>
      <c r="D63" s="252"/>
      <c r="E63" s="82">
        <v>1210</v>
      </c>
      <c r="F63" s="251" t="s">
        <v>469</v>
      </c>
      <c r="G63" s="252"/>
      <c r="H63" s="55" t="s">
        <v>474</v>
      </c>
      <c r="I63" s="83" t="s">
        <v>33</v>
      </c>
    </row>
    <row r="64" spans="1:15" ht="42" customHeight="1">
      <c r="A64" s="182" t="s">
        <v>143</v>
      </c>
      <c r="B64" s="56" t="s">
        <v>249</v>
      </c>
      <c r="C64" s="251"/>
      <c r="D64" s="252"/>
      <c r="E64" s="174">
        <v>1100</v>
      </c>
      <c r="F64" s="251" t="s">
        <v>469</v>
      </c>
      <c r="G64" s="252"/>
      <c r="H64" s="55" t="s">
        <v>54</v>
      </c>
      <c r="I64" s="83" t="s">
        <v>242</v>
      </c>
    </row>
    <row r="65" spans="1:9" ht="42" customHeight="1">
      <c r="A65" s="183" t="s">
        <v>145</v>
      </c>
      <c r="B65" s="49" t="s">
        <v>120</v>
      </c>
      <c r="C65" s="251"/>
      <c r="D65" s="252"/>
      <c r="E65" s="174">
        <v>4380</v>
      </c>
      <c r="F65" s="251" t="s">
        <v>469</v>
      </c>
      <c r="G65" s="252"/>
      <c r="H65" s="55" t="s">
        <v>54</v>
      </c>
      <c r="I65" s="83" t="s">
        <v>1171</v>
      </c>
    </row>
    <row r="66" spans="1:9" ht="42" customHeight="1">
      <c r="A66" s="248" t="s">
        <v>165</v>
      </c>
      <c r="B66" s="49" t="s">
        <v>120</v>
      </c>
      <c r="C66" s="251"/>
      <c r="D66" s="252"/>
      <c r="E66" s="82">
        <v>10603</v>
      </c>
      <c r="F66" s="251" t="s">
        <v>469</v>
      </c>
      <c r="G66" s="252"/>
      <c r="H66" s="55" t="s">
        <v>54</v>
      </c>
      <c r="I66" s="83" t="s">
        <v>1171</v>
      </c>
    </row>
    <row r="67" spans="1:9" ht="42" customHeight="1">
      <c r="A67" s="250"/>
      <c r="B67" s="49" t="s">
        <v>56</v>
      </c>
      <c r="C67" s="251"/>
      <c r="D67" s="252"/>
      <c r="E67" s="197">
        <v>6280</v>
      </c>
      <c r="F67" s="251" t="s">
        <v>469</v>
      </c>
      <c r="G67" s="252"/>
      <c r="H67" s="55" t="s">
        <v>321</v>
      </c>
      <c r="I67" s="83" t="s">
        <v>108</v>
      </c>
    </row>
    <row r="68" spans="1:9" ht="42" customHeight="1">
      <c r="A68" s="183" t="s">
        <v>157</v>
      </c>
      <c r="B68" s="49" t="s">
        <v>120</v>
      </c>
      <c r="C68" s="251"/>
      <c r="D68" s="252"/>
      <c r="E68" s="82">
        <v>21475</v>
      </c>
      <c r="F68" s="251" t="s">
        <v>469</v>
      </c>
      <c r="G68" s="252"/>
      <c r="H68" s="55" t="s">
        <v>474</v>
      </c>
      <c r="I68" s="83" t="s">
        <v>1235</v>
      </c>
    </row>
    <row r="69" spans="1:9" ht="42" customHeight="1">
      <c r="A69" s="182" t="s">
        <v>331</v>
      </c>
      <c r="B69" s="49" t="s">
        <v>96</v>
      </c>
      <c r="C69" s="251"/>
      <c r="D69" s="252"/>
      <c r="E69" s="82">
        <v>3000</v>
      </c>
      <c r="F69" s="251" t="s">
        <v>469</v>
      </c>
      <c r="G69" s="252"/>
      <c r="H69" s="55" t="s">
        <v>98</v>
      </c>
      <c r="I69" s="83" t="s">
        <v>347</v>
      </c>
    </row>
    <row r="70" spans="1:9" ht="42" customHeight="1">
      <c r="A70" s="248" t="s">
        <v>168</v>
      </c>
      <c r="B70" s="49" t="s">
        <v>120</v>
      </c>
      <c r="C70" s="251"/>
      <c r="D70" s="252"/>
      <c r="E70" s="174">
        <v>1480</v>
      </c>
      <c r="F70" s="251" t="s">
        <v>469</v>
      </c>
      <c r="G70" s="252"/>
      <c r="H70" s="55" t="s">
        <v>54</v>
      </c>
      <c r="I70" s="83" t="s">
        <v>1171</v>
      </c>
    </row>
    <row r="71" spans="1:9" ht="42" customHeight="1">
      <c r="A71" s="250"/>
      <c r="B71" s="49" t="s">
        <v>311</v>
      </c>
      <c r="C71" s="251"/>
      <c r="D71" s="252"/>
      <c r="E71" s="82">
        <v>6500</v>
      </c>
      <c r="F71" s="251" t="s">
        <v>469</v>
      </c>
      <c r="G71" s="252"/>
      <c r="H71" s="55" t="s">
        <v>474</v>
      </c>
      <c r="I71" s="83" t="s">
        <v>1236</v>
      </c>
    </row>
    <row r="72" spans="1:9" ht="42" customHeight="1">
      <c r="A72" s="248" t="s">
        <v>186</v>
      </c>
      <c r="B72" s="49" t="s">
        <v>311</v>
      </c>
      <c r="C72" s="251"/>
      <c r="D72" s="252"/>
      <c r="E72" s="174">
        <v>4112</v>
      </c>
      <c r="F72" s="251" t="s">
        <v>469</v>
      </c>
      <c r="G72" s="252"/>
      <c r="H72" s="55" t="s">
        <v>54</v>
      </c>
      <c r="I72" s="83" t="s">
        <v>1237</v>
      </c>
    </row>
    <row r="73" spans="1:9" ht="42" customHeight="1">
      <c r="A73" s="250"/>
      <c r="B73" s="49" t="s">
        <v>96</v>
      </c>
      <c r="C73" s="251"/>
      <c r="D73" s="252"/>
      <c r="E73" s="82">
        <v>2820</v>
      </c>
      <c r="F73" s="251" t="s">
        <v>469</v>
      </c>
      <c r="G73" s="252"/>
      <c r="H73" s="55" t="s">
        <v>51</v>
      </c>
      <c r="I73" s="83" t="s">
        <v>347</v>
      </c>
    </row>
    <row r="74" spans="1:9" ht="42" customHeight="1">
      <c r="A74" s="183" t="s">
        <v>187</v>
      </c>
      <c r="B74" s="49" t="s">
        <v>200</v>
      </c>
      <c r="C74" s="251"/>
      <c r="D74" s="252"/>
      <c r="E74" s="174">
        <v>180</v>
      </c>
      <c r="F74" s="251" t="s">
        <v>469</v>
      </c>
      <c r="G74" s="252"/>
      <c r="H74" s="55" t="s">
        <v>54</v>
      </c>
      <c r="I74" s="83" t="s">
        <v>93</v>
      </c>
    </row>
    <row r="75" spans="1:9" ht="42" customHeight="1">
      <c r="A75" s="183"/>
      <c r="B75" s="49"/>
      <c r="C75" s="253"/>
      <c r="D75" s="253"/>
      <c r="E75" s="82"/>
      <c r="F75" s="251"/>
      <c r="G75" s="252"/>
      <c r="H75" s="55"/>
      <c r="I75" s="83"/>
    </row>
    <row r="76" spans="1:9" ht="42" customHeight="1">
      <c r="A76" s="183"/>
      <c r="B76" s="49"/>
      <c r="C76" s="243"/>
      <c r="D76" s="244"/>
      <c r="E76" s="82"/>
      <c r="F76" s="251"/>
      <c r="G76" s="252"/>
      <c r="H76" s="55"/>
      <c r="I76" s="83"/>
    </row>
    <row r="77" spans="1:9" ht="42" customHeight="1">
      <c r="A77" s="183"/>
      <c r="B77" s="49"/>
      <c r="C77" s="243"/>
      <c r="D77" s="244"/>
      <c r="E77" s="82"/>
      <c r="F77" s="251"/>
      <c r="G77" s="252"/>
      <c r="H77" s="55"/>
      <c r="I77" s="83"/>
    </row>
    <row r="78" spans="1:9" ht="42" customHeight="1">
      <c r="A78" s="183"/>
      <c r="B78" s="49"/>
      <c r="C78" s="243"/>
      <c r="D78" s="244"/>
      <c r="E78" s="82"/>
      <c r="F78" s="251"/>
      <c r="G78" s="252"/>
      <c r="H78" s="55"/>
      <c r="I78" s="83"/>
    </row>
    <row r="79" spans="1:9" ht="42" customHeight="1">
      <c r="A79" s="183"/>
      <c r="B79" s="49"/>
      <c r="C79" s="253"/>
      <c r="D79" s="253"/>
      <c r="E79" s="82"/>
      <c r="F79" s="251"/>
      <c r="G79" s="252"/>
      <c r="H79" s="55"/>
      <c r="I79" s="83"/>
    </row>
    <row r="80" spans="1:9" ht="42" customHeight="1" thickBot="1">
      <c r="A80" s="183"/>
      <c r="B80" s="49"/>
      <c r="C80" s="243"/>
      <c r="D80" s="244"/>
      <c r="E80" s="82"/>
      <c r="F80" s="251"/>
      <c r="G80" s="252"/>
      <c r="H80" s="55"/>
      <c r="I80" s="83"/>
    </row>
    <row r="81" spans="1:10" ht="42" customHeight="1" thickBot="1">
      <c r="A81" s="96"/>
      <c r="B81" s="96"/>
      <c r="C81" s="258" t="s">
        <v>38</v>
      </c>
      <c r="D81" s="259"/>
      <c r="E81" s="98">
        <f>SUM(E60:E80)</f>
        <v>67868</v>
      </c>
      <c r="F81" s="208"/>
      <c r="G81" s="209"/>
      <c r="H81" s="211"/>
      <c r="I81" s="212"/>
    </row>
    <row r="82" spans="1:10" ht="36" customHeight="1">
      <c r="A82" s="45"/>
      <c r="B82" s="129" t="s">
        <v>703</v>
      </c>
      <c r="E82" s="127"/>
      <c r="J82" s="85"/>
    </row>
    <row r="83" spans="1:10" ht="36" customHeight="1">
      <c r="A83" s="251" t="s">
        <v>1181</v>
      </c>
      <c r="B83" s="252"/>
      <c r="C83" s="251" t="s">
        <v>2</v>
      </c>
      <c r="D83" s="252"/>
      <c r="E83" s="49" t="s">
        <v>5</v>
      </c>
      <c r="F83" s="251"/>
      <c r="G83" s="252"/>
      <c r="H83" s="55" t="s">
        <v>424</v>
      </c>
      <c r="I83" s="50" t="s">
        <v>6</v>
      </c>
    </row>
    <row r="84" spans="1:10" ht="36" customHeight="1">
      <c r="A84" s="241">
        <v>46054</v>
      </c>
      <c r="B84" s="242"/>
      <c r="C84" s="243" t="s">
        <v>67</v>
      </c>
      <c r="D84" s="244"/>
      <c r="E84" s="123">
        <v>2800</v>
      </c>
      <c r="F84" s="243" t="s">
        <v>654</v>
      </c>
      <c r="G84" s="244"/>
      <c r="H84" s="55" t="s">
        <v>321</v>
      </c>
      <c r="I84" s="84" t="s">
        <v>346</v>
      </c>
    </row>
    <row r="85" spans="1:10" ht="36" customHeight="1">
      <c r="A85" s="241">
        <v>46055</v>
      </c>
      <c r="B85" s="242"/>
      <c r="C85" s="243" t="s">
        <v>67</v>
      </c>
      <c r="D85" s="244"/>
      <c r="E85" s="123">
        <v>3290</v>
      </c>
      <c r="F85" s="243" t="s">
        <v>654</v>
      </c>
      <c r="G85" s="244"/>
      <c r="H85" s="55" t="s">
        <v>321</v>
      </c>
      <c r="I85" s="84" t="s">
        <v>346</v>
      </c>
    </row>
    <row r="86" spans="1:10" ht="36" customHeight="1">
      <c r="A86" s="241">
        <v>46056</v>
      </c>
      <c r="B86" s="242"/>
      <c r="C86" s="243" t="s">
        <v>67</v>
      </c>
      <c r="D86" s="244"/>
      <c r="E86" s="123">
        <v>120</v>
      </c>
      <c r="F86" s="243" t="s">
        <v>654</v>
      </c>
      <c r="G86" s="244"/>
      <c r="H86" s="55" t="s">
        <v>321</v>
      </c>
      <c r="I86" s="84" t="s">
        <v>346</v>
      </c>
    </row>
    <row r="87" spans="1:10" ht="36" customHeight="1">
      <c r="A87" s="283">
        <v>46057</v>
      </c>
      <c r="B87" s="284"/>
      <c r="C87" s="243" t="s">
        <v>67</v>
      </c>
      <c r="D87" s="244"/>
      <c r="E87" s="123">
        <v>3070</v>
      </c>
      <c r="F87" s="243" t="s">
        <v>654</v>
      </c>
      <c r="G87" s="244"/>
      <c r="H87" s="55" t="s">
        <v>321</v>
      </c>
      <c r="I87" s="84" t="s">
        <v>346</v>
      </c>
    </row>
    <row r="88" spans="1:10" ht="36" customHeight="1">
      <c r="A88" s="285"/>
      <c r="B88" s="286"/>
      <c r="C88" s="243" t="s">
        <v>67</v>
      </c>
      <c r="D88" s="244"/>
      <c r="E88" s="123">
        <v>1630</v>
      </c>
      <c r="F88" s="243" t="s">
        <v>654</v>
      </c>
      <c r="G88" s="244"/>
      <c r="H88" s="55" t="s">
        <v>321</v>
      </c>
      <c r="I88" s="84" t="s">
        <v>346</v>
      </c>
    </row>
    <row r="89" spans="1:10" ht="36" customHeight="1">
      <c r="A89" s="287">
        <v>46059</v>
      </c>
      <c r="B89" s="288"/>
      <c r="C89" s="243" t="s">
        <v>67</v>
      </c>
      <c r="D89" s="244"/>
      <c r="E89" s="123">
        <v>3290</v>
      </c>
      <c r="F89" s="243" t="s">
        <v>654</v>
      </c>
      <c r="G89" s="244"/>
      <c r="H89" s="55" t="s">
        <v>321</v>
      </c>
      <c r="I89" s="84" t="s">
        <v>346</v>
      </c>
    </row>
    <row r="90" spans="1:10" ht="36" customHeight="1">
      <c r="A90" s="287"/>
      <c r="B90" s="288"/>
      <c r="C90" s="243" t="s">
        <v>67</v>
      </c>
      <c r="D90" s="244"/>
      <c r="E90" s="123">
        <v>3290</v>
      </c>
      <c r="F90" s="243" t="s">
        <v>654</v>
      </c>
      <c r="G90" s="244"/>
      <c r="H90" s="55" t="s">
        <v>321</v>
      </c>
      <c r="I90" s="84" t="s">
        <v>346</v>
      </c>
    </row>
    <row r="91" spans="1:10" ht="36" customHeight="1">
      <c r="A91" s="285"/>
      <c r="B91" s="286"/>
      <c r="C91" s="243" t="s">
        <v>67</v>
      </c>
      <c r="D91" s="244"/>
      <c r="E91" s="123">
        <v>3070</v>
      </c>
      <c r="F91" s="243" t="s">
        <v>654</v>
      </c>
      <c r="G91" s="244"/>
      <c r="H91" s="55" t="s">
        <v>321</v>
      </c>
      <c r="I91" s="84" t="s">
        <v>346</v>
      </c>
    </row>
    <row r="92" spans="1:10" ht="36" customHeight="1">
      <c r="A92" s="283">
        <v>46060</v>
      </c>
      <c r="B92" s="284"/>
      <c r="C92" s="243" t="s">
        <v>120</v>
      </c>
      <c r="D92" s="244"/>
      <c r="E92" s="174">
        <v>5686</v>
      </c>
      <c r="F92" s="243" t="s">
        <v>654</v>
      </c>
      <c r="G92" s="244"/>
      <c r="H92" s="55" t="s">
        <v>54</v>
      </c>
      <c r="I92" s="84" t="s">
        <v>1171</v>
      </c>
    </row>
    <row r="93" spans="1:10" ht="36" customHeight="1">
      <c r="A93" s="287"/>
      <c r="B93" s="288"/>
      <c r="C93" s="243" t="s">
        <v>96</v>
      </c>
      <c r="D93" s="244"/>
      <c r="E93" s="174">
        <v>7250</v>
      </c>
      <c r="F93" s="243" t="s">
        <v>654</v>
      </c>
      <c r="G93" s="244"/>
      <c r="H93" s="55" t="s">
        <v>54</v>
      </c>
      <c r="I93" s="84" t="s">
        <v>347</v>
      </c>
    </row>
    <row r="94" spans="1:10" ht="36" customHeight="1">
      <c r="A94" s="287"/>
      <c r="B94" s="288"/>
      <c r="C94" s="257" t="s">
        <v>67</v>
      </c>
      <c r="D94" s="257"/>
      <c r="E94" s="123">
        <v>2800</v>
      </c>
      <c r="F94" s="243" t="s">
        <v>654</v>
      </c>
      <c r="G94" s="244"/>
      <c r="H94" s="55" t="s">
        <v>321</v>
      </c>
      <c r="I94" s="84" t="s">
        <v>346</v>
      </c>
    </row>
    <row r="95" spans="1:10" ht="36" customHeight="1">
      <c r="A95" s="287"/>
      <c r="B95" s="288"/>
      <c r="C95" s="257" t="s">
        <v>67</v>
      </c>
      <c r="D95" s="257"/>
      <c r="E95" s="123">
        <v>2660</v>
      </c>
      <c r="F95" s="243" t="s">
        <v>654</v>
      </c>
      <c r="G95" s="244"/>
      <c r="H95" s="55" t="s">
        <v>321</v>
      </c>
      <c r="I95" s="84" t="s">
        <v>346</v>
      </c>
    </row>
    <row r="96" spans="1:10" ht="36" customHeight="1">
      <c r="A96" s="285"/>
      <c r="B96" s="286"/>
      <c r="C96" s="257" t="s">
        <v>67</v>
      </c>
      <c r="D96" s="257"/>
      <c r="E96" s="123">
        <v>2300</v>
      </c>
      <c r="F96" s="243" t="s">
        <v>654</v>
      </c>
      <c r="G96" s="244"/>
      <c r="H96" s="55" t="s">
        <v>321</v>
      </c>
      <c r="I96" s="84" t="s">
        <v>346</v>
      </c>
    </row>
    <row r="97" spans="1:9" ht="36" customHeight="1">
      <c r="A97" s="283">
        <v>46061</v>
      </c>
      <c r="B97" s="284"/>
      <c r="C97" s="243" t="s">
        <v>120</v>
      </c>
      <c r="D97" s="244"/>
      <c r="E97" s="174">
        <v>7678</v>
      </c>
      <c r="F97" s="243" t="s">
        <v>654</v>
      </c>
      <c r="G97" s="244"/>
      <c r="H97" s="55" t="s">
        <v>54</v>
      </c>
      <c r="I97" s="84" t="s">
        <v>1171</v>
      </c>
    </row>
    <row r="98" spans="1:9" ht="36" customHeight="1">
      <c r="A98" s="287"/>
      <c r="B98" s="288"/>
      <c r="C98" s="243" t="s">
        <v>96</v>
      </c>
      <c r="D98" s="244"/>
      <c r="E98" s="174">
        <v>2452</v>
      </c>
      <c r="F98" s="243" t="s">
        <v>654</v>
      </c>
      <c r="G98" s="244"/>
      <c r="H98" s="55" t="s">
        <v>54</v>
      </c>
      <c r="I98" s="84" t="s">
        <v>347</v>
      </c>
    </row>
    <row r="99" spans="1:9" ht="36" customHeight="1">
      <c r="A99" s="287"/>
      <c r="B99" s="288"/>
      <c r="C99" s="257" t="s">
        <v>67</v>
      </c>
      <c r="D99" s="257"/>
      <c r="E99" s="123">
        <v>2060</v>
      </c>
      <c r="F99" s="243" t="s">
        <v>654</v>
      </c>
      <c r="G99" s="244"/>
      <c r="H99" s="55" t="s">
        <v>321</v>
      </c>
      <c r="I99" s="84" t="s">
        <v>346</v>
      </c>
    </row>
    <row r="100" spans="1:9" ht="36" customHeight="1">
      <c r="A100" s="287"/>
      <c r="B100" s="288"/>
      <c r="C100" s="257" t="s">
        <v>67</v>
      </c>
      <c r="D100" s="257"/>
      <c r="E100" s="123">
        <v>1090</v>
      </c>
      <c r="F100" s="243" t="s">
        <v>654</v>
      </c>
      <c r="G100" s="244"/>
      <c r="H100" s="55" t="s">
        <v>321</v>
      </c>
      <c r="I100" s="84" t="s">
        <v>346</v>
      </c>
    </row>
    <row r="101" spans="1:9" ht="36" customHeight="1">
      <c r="A101" s="285"/>
      <c r="B101" s="286"/>
      <c r="C101" s="257" t="s">
        <v>67</v>
      </c>
      <c r="D101" s="257"/>
      <c r="E101" s="123">
        <v>480</v>
      </c>
      <c r="F101" s="243" t="s">
        <v>654</v>
      </c>
      <c r="G101" s="244"/>
      <c r="H101" s="55" t="s">
        <v>321</v>
      </c>
      <c r="I101" s="84" t="s">
        <v>346</v>
      </c>
    </row>
    <row r="102" spans="1:9" ht="36" customHeight="1">
      <c r="A102" s="283">
        <v>46063</v>
      </c>
      <c r="B102" s="284"/>
      <c r="C102" s="243" t="s">
        <v>120</v>
      </c>
      <c r="D102" s="244"/>
      <c r="E102" s="174">
        <v>2762</v>
      </c>
      <c r="F102" s="243" t="s">
        <v>654</v>
      </c>
      <c r="G102" s="244"/>
      <c r="H102" s="55" t="s">
        <v>54</v>
      </c>
      <c r="I102" s="84" t="s">
        <v>1171</v>
      </c>
    </row>
    <row r="103" spans="1:9" ht="36" customHeight="1">
      <c r="A103" s="285"/>
      <c r="B103" s="286"/>
      <c r="C103" s="257" t="s">
        <v>67</v>
      </c>
      <c r="D103" s="257"/>
      <c r="E103" s="123">
        <v>3290</v>
      </c>
      <c r="F103" s="243" t="s">
        <v>654</v>
      </c>
      <c r="G103" s="244"/>
      <c r="H103" s="55" t="s">
        <v>321</v>
      </c>
      <c r="I103" s="84" t="s">
        <v>346</v>
      </c>
    </row>
    <row r="104" spans="1:9" ht="36" customHeight="1">
      <c r="A104" s="283">
        <v>46064</v>
      </c>
      <c r="B104" s="284"/>
      <c r="C104" s="257" t="s">
        <v>67</v>
      </c>
      <c r="D104" s="257"/>
      <c r="E104" s="123">
        <v>2800</v>
      </c>
      <c r="F104" s="243" t="s">
        <v>654</v>
      </c>
      <c r="G104" s="244"/>
      <c r="H104" s="55" t="s">
        <v>321</v>
      </c>
      <c r="I104" s="84" t="s">
        <v>346</v>
      </c>
    </row>
    <row r="105" spans="1:9" ht="36" customHeight="1">
      <c r="A105" s="285"/>
      <c r="B105" s="286"/>
      <c r="C105" s="257" t="s">
        <v>67</v>
      </c>
      <c r="D105" s="257"/>
      <c r="E105" s="123">
        <v>2660</v>
      </c>
      <c r="F105" s="243" t="s">
        <v>654</v>
      </c>
      <c r="G105" s="244"/>
      <c r="H105" s="55" t="s">
        <v>321</v>
      </c>
      <c r="I105" s="84" t="s">
        <v>346</v>
      </c>
    </row>
    <row r="106" spans="1:9" ht="36" customHeight="1">
      <c r="A106" s="241"/>
      <c r="B106" s="242"/>
      <c r="C106" s="243"/>
      <c r="D106" s="244"/>
      <c r="E106" s="123"/>
      <c r="F106" s="243"/>
      <c r="G106" s="244"/>
      <c r="H106" s="55"/>
      <c r="I106" s="84"/>
    </row>
    <row r="107" spans="1:9" ht="36" customHeight="1" thickBot="1">
      <c r="A107" s="241"/>
      <c r="B107" s="242"/>
      <c r="C107" s="243"/>
      <c r="D107" s="244"/>
      <c r="E107" s="123"/>
      <c r="F107" s="243"/>
      <c r="G107" s="244"/>
      <c r="H107" s="55"/>
      <c r="I107" s="84"/>
    </row>
    <row r="108" spans="1:9" ht="36" customHeight="1" thickBot="1">
      <c r="E108" s="213">
        <f>SUM(E84:E107)</f>
        <v>66528</v>
      </c>
      <c r="H108" s="46"/>
      <c r="I108" s="46"/>
    </row>
    <row r="109" spans="1:9" ht="51.75" customHeight="1">
      <c r="A109" s="263" t="s">
        <v>703</v>
      </c>
      <c r="B109" s="263"/>
      <c r="C109" s="263"/>
      <c r="D109" s="263"/>
      <c r="E109" s="263"/>
      <c r="F109" s="290"/>
      <c r="G109" s="290"/>
      <c r="H109" s="290"/>
      <c r="I109" s="179"/>
    </row>
    <row r="110" spans="1:9" ht="51.75" customHeight="1">
      <c r="A110" s="251" t="s">
        <v>1182</v>
      </c>
      <c r="B110" s="252"/>
      <c r="C110" s="253" t="s">
        <v>2</v>
      </c>
      <c r="D110" s="253"/>
      <c r="E110" s="49" t="s">
        <v>5</v>
      </c>
      <c r="F110" s="253"/>
      <c r="G110" s="253"/>
      <c r="H110" s="55" t="s">
        <v>424</v>
      </c>
      <c r="I110" s="55" t="s">
        <v>6</v>
      </c>
    </row>
    <row r="111" spans="1:9" ht="51.75" customHeight="1">
      <c r="A111" s="291">
        <v>46055</v>
      </c>
      <c r="B111" s="291"/>
      <c r="C111" s="243" t="s">
        <v>120</v>
      </c>
      <c r="D111" s="244"/>
      <c r="E111" s="123">
        <v>19980</v>
      </c>
      <c r="F111" s="243" t="s">
        <v>722</v>
      </c>
      <c r="G111" s="244"/>
      <c r="H111" s="55" t="s">
        <v>474</v>
      </c>
      <c r="I111" s="84" t="s">
        <v>271</v>
      </c>
    </row>
    <row r="112" spans="1:9" ht="51.75" customHeight="1">
      <c r="A112" s="241">
        <v>46059</v>
      </c>
      <c r="B112" s="242"/>
      <c r="C112" s="243" t="s">
        <v>120</v>
      </c>
      <c r="D112" s="244"/>
      <c r="E112" s="123">
        <v>1798</v>
      </c>
      <c r="F112" s="243" t="s">
        <v>722</v>
      </c>
      <c r="G112" s="244"/>
      <c r="H112" s="55" t="s">
        <v>474</v>
      </c>
      <c r="I112" s="84" t="s">
        <v>891</v>
      </c>
    </row>
    <row r="113" spans="1:15" ht="51.75" customHeight="1">
      <c r="A113" s="241">
        <v>46060</v>
      </c>
      <c r="B113" s="242"/>
      <c r="C113" s="257" t="s">
        <v>311</v>
      </c>
      <c r="D113" s="257"/>
      <c r="E113" s="123">
        <v>6050</v>
      </c>
      <c r="F113" s="243" t="s">
        <v>722</v>
      </c>
      <c r="G113" s="244"/>
      <c r="H113" s="55" t="s">
        <v>474</v>
      </c>
      <c r="I113" s="84" t="s">
        <v>1256</v>
      </c>
    </row>
    <row r="114" spans="1:15" ht="51.75" customHeight="1">
      <c r="A114" s="283">
        <v>46060</v>
      </c>
      <c r="B114" s="284"/>
      <c r="C114" s="257" t="s">
        <v>120</v>
      </c>
      <c r="D114" s="257"/>
      <c r="E114" s="174">
        <v>7680</v>
      </c>
      <c r="F114" s="243" t="s">
        <v>723</v>
      </c>
      <c r="G114" s="244"/>
      <c r="H114" s="55" t="s">
        <v>54</v>
      </c>
      <c r="I114" s="84" t="s">
        <v>1171</v>
      </c>
    </row>
    <row r="115" spans="1:15" ht="51.75" customHeight="1">
      <c r="A115" s="287"/>
      <c r="B115" s="288"/>
      <c r="C115" s="257" t="s">
        <v>311</v>
      </c>
      <c r="D115" s="257"/>
      <c r="E115" s="174">
        <v>22858</v>
      </c>
      <c r="F115" s="243" t="s">
        <v>723</v>
      </c>
      <c r="G115" s="244"/>
      <c r="H115" s="55" t="s">
        <v>54</v>
      </c>
      <c r="I115" s="84" t="s">
        <v>323</v>
      </c>
    </row>
    <row r="116" spans="1:15" ht="51.75" customHeight="1">
      <c r="A116" s="285"/>
      <c r="B116" s="286"/>
      <c r="C116" s="257" t="s">
        <v>56</v>
      </c>
      <c r="D116" s="257"/>
      <c r="E116" s="174">
        <v>5860</v>
      </c>
      <c r="F116" s="243" t="s">
        <v>723</v>
      </c>
      <c r="G116" s="244"/>
      <c r="H116" s="55" t="s">
        <v>54</v>
      </c>
      <c r="I116" s="84" t="s">
        <v>108</v>
      </c>
    </row>
    <row r="117" spans="1:15" ht="51.75" customHeight="1">
      <c r="A117" s="291">
        <v>46063</v>
      </c>
      <c r="B117" s="291"/>
      <c r="C117" s="257" t="s">
        <v>96</v>
      </c>
      <c r="D117" s="257"/>
      <c r="E117" s="174">
        <v>2880</v>
      </c>
      <c r="F117" s="243" t="s">
        <v>723</v>
      </c>
      <c r="G117" s="244"/>
      <c r="H117" s="55" t="s">
        <v>54</v>
      </c>
      <c r="I117" s="84" t="s">
        <v>347</v>
      </c>
    </row>
    <row r="118" spans="1:15" ht="51.75" customHeight="1">
      <c r="A118" s="241">
        <v>46068</v>
      </c>
      <c r="B118" s="242"/>
      <c r="C118" s="257" t="s">
        <v>120</v>
      </c>
      <c r="D118" s="257"/>
      <c r="E118" s="123">
        <v>16068</v>
      </c>
      <c r="F118" s="243" t="s">
        <v>722</v>
      </c>
      <c r="G118" s="244"/>
      <c r="H118" s="55" t="s">
        <v>474</v>
      </c>
      <c r="I118" s="84" t="s">
        <v>1257</v>
      </c>
    </row>
    <row r="119" spans="1:15" ht="51.75" customHeight="1">
      <c r="A119" s="241">
        <v>46071</v>
      </c>
      <c r="B119" s="242"/>
      <c r="C119" s="243" t="s">
        <v>120</v>
      </c>
      <c r="D119" s="244"/>
      <c r="E119" s="174">
        <v>24354</v>
      </c>
      <c r="F119" s="243" t="s">
        <v>654</v>
      </c>
      <c r="G119" s="244"/>
      <c r="H119" s="55" t="s">
        <v>54</v>
      </c>
      <c r="I119" s="84" t="s">
        <v>1171</v>
      </c>
    </row>
    <row r="120" spans="1:15" ht="51.75" customHeight="1">
      <c r="A120" s="634">
        <v>46074</v>
      </c>
      <c r="B120" s="635"/>
      <c r="C120" s="420" t="s">
        <v>56</v>
      </c>
      <c r="D120" s="421"/>
      <c r="E120" s="207">
        <v>117000</v>
      </c>
      <c r="F120" s="420" t="s">
        <v>722</v>
      </c>
      <c r="G120" s="421"/>
      <c r="H120" s="636" t="s">
        <v>474</v>
      </c>
      <c r="I120" s="637" t="s">
        <v>531</v>
      </c>
    </row>
    <row r="121" spans="1:15" ht="51.75" customHeight="1">
      <c r="A121" s="241">
        <v>46077</v>
      </c>
      <c r="B121" s="242"/>
      <c r="C121" s="257" t="s">
        <v>311</v>
      </c>
      <c r="D121" s="257"/>
      <c r="E121" s="174">
        <v>5500</v>
      </c>
      <c r="F121" s="243" t="s">
        <v>723</v>
      </c>
      <c r="G121" s="244"/>
      <c r="H121" s="55" t="s">
        <v>54</v>
      </c>
      <c r="I121" s="84" t="s">
        <v>1255</v>
      </c>
    </row>
    <row r="122" spans="1:15" ht="51.75" customHeight="1">
      <c r="A122" s="283">
        <v>46080</v>
      </c>
      <c r="B122" s="284"/>
      <c r="C122" s="243" t="s">
        <v>315</v>
      </c>
      <c r="D122" s="244"/>
      <c r="E122" s="174">
        <v>12060</v>
      </c>
      <c r="F122" s="243" t="s">
        <v>722</v>
      </c>
      <c r="G122" s="244"/>
      <c r="H122" s="55" t="s">
        <v>54</v>
      </c>
      <c r="I122" s="84" t="s">
        <v>1171</v>
      </c>
    </row>
    <row r="123" spans="1:15" ht="51.75" customHeight="1">
      <c r="A123" s="285"/>
      <c r="B123" s="286"/>
      <c r="C123" s="243" t="s">
        <v>120</v>
      </c>
      <c r="D123" s="244"/>
      <c r="E123" s="123">
        <v>1799</v>
      </c>
      <c r="F123" s="243" t="s">
        <v>722</v>
      </c>
      <c r="G123" s="244"/>
      <c r="H123" s="55" t="s">
        <v>474</v>
      </c>
      <c r="I123" s="84" t="s">
        <v>891</v>
      </c>
    </row>
    <row r="124" spans="1:15" ht="51.75" customHeight="1">
      <c r="A124" s="241">
        <v>46081</v>
      </c>
      <c r="B124" s="242"/>
      <c r="C124" s="243" t="s">
        <v>96</v>
      </c>
      <c r="D124" s="244"/>
      <c r="E124" s="174">
        <v>6089</v>
      </c>
      <c r="F124" s="243" t="s">
        <v>722</v>
      </c>
      <c r="G124" s="244"/>
      <c r="H124" s="55" t="s">
        <v>54</v>
      </c>
      <c r="I124" s="84" t="s">
        <v>347</v>
      </c>
    </row>
    <row r="125" spans="1:15" ht="51.75" customHeight="1">
      <c r="A125" s="291"/>
      <c r="B125" s="291"/>
      <c r="C125" s="243"/>
      <c r="D125" s="244"/>
      <c r="E125" s="123"/>
      <c r="F125" s="243"/>
      <c r="G125" s="244"/>
      <c r="H125" s="55"/>
      <c r="I125" s="84"/>
      <c r="O125" s="185"/>
    </row>
    <row r="126" spans="1:15" ht="51.75" customHeight="1" thickBot="1">
      <c r="A126" s="241"/>
      <c r="B126" s="242"/>
      <c r="C126" s="243"/>
      <c r="D126" s="244"/>
      <c r="E126" s="123"/>
      <c r="F126" s="243"/>
      <c r="G126" s="244"/>
      <c r="H126" s="55"/>
      <c r="I126" s="84"/>
    </row>
    <row r="127" spans="1:15" ht="51.75" customHeight="1" thickBot="1">
      <c r="E127" s="133">
        <f>SUM(E111:E126)</f>
        <v>249976</v>
      </c>
      <c r="G127" s="292" t="s">
        <v>38</v>
      </c>
      <c r="H127" s="293"/>
      <c r="I127" s="205">
        <f>E127+E108</f>
        <v>316504</v>
      </c>
    </row>
    <row r="128" spans="1:15" ht="54" customHeight="1">
      <c r="A128" s="263" t="s">
        <v>1143</v>
      </c>
      <c r="B128" s="263"/>
      <c r="C128" s="263"/>
      <c r="D128" s="263"/>
      <c r="E128" s="263"/>
      <c r="F128" s="294"/>
      <c r="G128" s="294"/>
      <c r="H128" s="294"/>
      <c r="I128" s="294"/>
    </row>
    <row r="129" spans="1:9" ht="32.25" customHeight="1">
      <c r="A129" s="251" t="s">
        <v>1</v>
      </c>
      <c r="B129" s="252"/>
      <c r="C129" s="253" t="s">
        <v>2</v>
      </c>
      <c r="D129" s="253"/>
      <c r="E129" s="49" t="s">
        <v>5</v>
      </c>
      <c r="F129" s="253" t="s">
        <v>426</v>
      </c>
      <c r="G129" s="253"/>
      <c r="H129" s="55" t="s">
        <v>424</v>
      </c>
      <c r="I129" s="55" t="s">
        <v>6</v>
      </c>
    </row>
    <row r="130" spans="1:9" ht="32.25" customHeight="1">
      <c r="A130" s="283">
        <v>46038</v>
      </c>
      <c r="B130" s="284"/>
      <c r="C130" s="243" t="s">
        <v>67</v>
      </c>
      <c r="D130" s="244"/>
      <c r="E130" s="123">
        <v>870</v>
      </c>
      <c r="F130" s="243" t="s">
        <v>654</v>
      </c>
      <c r="G130" s="244"/>
      <c r="H130" s="55" t="s">
        <v>321</v>
      </c>
      <c r="I130" s="84" t="s">
        <v>346</v>
      </c>
    </row>
    <row r="131" spans="1:9" ht="32.25" customHeight="1">
      <c r="A131" s="287"/>
      <c r="B131" s="288"/>
      <c r="C131" s="243" t="s">
        <v>67</v>
      </c>
      <c r="D131" s="244"/>
      <c r="E131" s="123">
        <v>660</v>
      </c>
      <c r="F131" s="243" t="s">
        <v>654</v>
      </c>
      <c r="G131" s="244"/>
      <c r="H131" s="55" t="s">
        <v>321</v>
      </c>
      <c r="I131" s="84" t="s">
        <v>346</v>
      </c>
    </row>
    <row r="132" spans="1:9" ht="32.25" customHeight="1">
      <c r="A132" s="287"/>
      <c r="B132" s="288"/>
      <c r="C132" s="243" t="s">
        <v>67</v>
      </c>
      <c r="D132" s="244"/>
      <c r="E132" s="123">
        <v>50</v>
      </c>
      <c r="F132" s="243" t="s">
        <v>654</v>
      </c>
      <c r="G132" s="244"/>
      <c r="H132" s="55" t="s">
        <v>321</v>
      </c>
      <c r="I132" s="84" t="s">
        <v>346</v>
      </c>
    </row>
    <row r="133" spans="1:9" ht="32.25" customHeight="1">
      <c r="A133" s="285"/>
      <c r="B133" s="286"/>
      <c r="C133" s="243" t="s">
        <v>67</v>
      </c>
      <c r="D133" s="244"/>
      <c r="E133" s="123">
        <v>50</v>
      </c>
      <c r="F133" s="243" t="s">
        <v>654</v>
      </c>
      <c r="G133" s="244"/>
      <c r="H133" s="55" t="s">
        <v>321</v>
      </c>
      <c r="I133" s="84" t="s">
        <v>346</v>
      </c>
    </row>
    <row r="134" spans="1:9" ht="32.25" customHeight="1">
      <c r="A134" s="283">
        <v>46039</v>
      </c>
      <c r="B134" s="284"/>
      <c r="C134" s="243" t="s">
        <v>67</v>
      </c>
      <c r="D134" s="244"/>
      <c r="E134" s="123">
        <v>2800</v>
      </c>
      <c r="F134" s="243" t="s">
        <v>654</v>
      </c>
      <c r="G134" s="244"/>
      <c r="H134" s="55" t="s">
        <v>321</v>
      </c>
      <c r="I134" s="84" t="s">
        <v>346</v>
      </c>
    </row>
    <row r="135" spans="1:9" ht="32.25" customHeight="1">
      <c r="A135" s="285"/>
      <c r="B135" s="286"/>
      <c r="C135" s="243" t="s">
        <v>67</v>
      </c>
      <c r="D135" s="244"/>
      <c r="E135" s="123">
        <v>2800</v>
      </c>
      <c r="F135" s="243" t="s">
        <v>654</v>
      </c>
      <c r="G135" s="244"/>
      <c r="H135" s="55" t="s">
        <v>321</v>
      </c>
      <c r="I135" s="84" t="s">
        <v>346</v>
      </c>
    </row>
    <row r="136" spans="1:9" ht="32.25" customHeight="1">
      <c r="A136" s="241">
        <v>46042</v>
      </c>
      <c r="B136" s="242"/>
      <c r="C136" s="243" t="s">
        <v>67</v>
      </c>
      <c r="D136" s="244"/>
      <c r="E136" s="123">
        <v>420</v>
      </c>
      <c r="F136" s="243" t="s">
        <v>654</v>
      </c>
      <c r="G136" s="244"/>
      <c r="H136" s="55" t="s">
        <v>321</v>
      </c>
      <c r="I136" s="84" t="s">
        <v>346</v>
      </c>
    </row>
    <row r="137" spans="1:9" ht="32.25" customHeight="1">
      <c r="A137" s="283">
        <v>46044</v>
      </c>
      <c r="B137" s="284"/>
      <c r="C137" s="243" t="s">
        <v>67</v>
      </c>
      <c r="D137" s="244"/>
      <c r="E137" s="123">
        <v>3360</v>
      </c>
      <c r="F137" s="243" t="s">
        <v>654</v>
      </c>
      <c r="G137" s="244"/>
      <c r="H137" s="55" t="s">
        <v>321</v>
      </c>
      <c r="I137" s="84" t="s">
        <v>346</v>
      </c>
    </row>
    <row r="138" spans="1:9" ht="32.25" customHeight="1">
      <c r="A138" s="285"/>
      <c r="B138" s="286"/>
      <c r="C138" s="243" t="s">
        <v>67</v>
      </c>
      <c r="D138" s="244"/>
      <c r="E138" s="123">
        <v>1250</v>
      </c>
      <c r="F138" s="243" t="s">
        <v>654</v>
      </c>
      <c r="G138" s="244"/>
      <c r="H138" s="55" t="s">
        <v>321</v>
      </c>
      <c r="I138" s="84" t="s">
        <v>346</v>
      </c>
    </row>
    <row r="139" spans="1:9" ht="32.25" customHeight="1">
      <c r="A139" s="283">
        <v>46046</v>
      </c>
      <c r="B139" s="284"/>
      <c r="C139" s="243" t="s">
        <v>67</v>
      </c>
      <c r="D139" s="244"/>
      <c r="E139" s="123">
        <v>1280</v>
      </c>
      <c r="F139" s="243" t="s">
        <v>654</v>
      </c>
      <c r="G139" s="244"/>
      <c r="H139" s="55" t="s">
        <v>321</v>
      </c>
      <c r="I139" s="84" t="s">
        <v>346</v>
      </c>
    </row>
    <row r="140" spans="1:9" ht="32.25" customHeight="1">
      <c r="A140" s="285"/>
      <c r="B140" s="286"/>
      <c r="C140" s="243" t="s">
        <v>67</v>
      </c>
      <c r="D140" s="244"/>
      <c r="E140" s="123">
        <v>120</v>
      </c>
      <c r="F140" s="243" t="s">
        <v>654</v>
      </c>
      <c r="G140" s="244"/>
      <c r="H140" s="55" t="s">
        <v>321</v>
      </c>
      <c r="I140" s="84" t="s">
        <v>346</v>
      </c>
    </row>
    <row r="141" spans="1:9" ht="32.25" customHeight="1">
      <c r="A141" s="283">
        <v>46048</v>
      </c>
      <c r="B141" s="284"/>
      <c r="C141" s="243" t="s">
        <v>67</v>
      </c>
      <c r="D141" s="244"/>
      <c r="E141" s="123">
        <v>3290</v>
      </c>
      <c r="F141" s="243" t="s">
        <v>654</v>
      </c>
      <c r="G141" s="244"/>
      <c r="H141" s="55" t="s">
        <v>321</v>
      </c>
      <c r="I141" s="84" t="s">
        <v>346</v>
      </c>
    </row>
    <row r="142" spans="1:9" ht="32.25" customHeight="1">
      <c r="A142" s="285"/>
      <c r="B142" s="286"/>
      <c r="C142" s="243" t="s">
        <v>67</v>
      </c>
      <c r="D142" s="244"/>
      <c r="E142" s="123">
        <v>580</v>
      </c>
      <c r="F142" s="243" t="s">
        <v>654</v>
      </c>
      <c r="G142" s="244"/>
      <c r="H142" s="55" t="s">
        <v>321</v>
      </c>
      <c r="I142" s="84" t="s">
        <v>346</v>
      </c>
    </row>
    <row r="143" spans="1:9" ht="32.25" customHeight="1">
      <c r="A143" s="283">
        <v>46051</v>
      </c>
      <c r="B143" s="284"/>
      <c r="C143" s="243" t="s">
        <v>67</v>
      </c>
      <c r="D143" s="244"/>
      <c r="E143" s="123">
        <v>3290</v>
      </c>
      <c r="F143" s="243" t="s">
        <v>654</v>
      </c>
      <c r="G143" s="244"/>
      <c r="H143" s="55" t="s">
        <v>321</v>
      </c>
      <c r="I143" s="84" t="s">
        <v>346</v>
      </c>
    </row>
    <row r="144" spans="1:9" ht="32.25" customHeight="1">
      <c r="A144" s="287"/>
      <c r="B144" s="288"/>
      <c r="C144" s="243" t="s">
        <v>67</v>
      </c>
      <c r="D144" s="244"/>
      <c r="E144" s="123">
        <v>3180</v>
      </c>
      <c r="F144" s="243" t="s">
        <v>654</v>
      </c>
      <c r="G144" s="244"/>
      <c r="H144" s="55" t="s">
        <v>321</v>
      </c>
      <c r="I144" s="84" t="s">
        <v>346</v>
      </c>
    </row>
    <row r="145" spans="1:9" ht="32.25" customHeight="1">
      <c r="A145" s="285"/>
      <c r="B145" s="286"/>
      <c r="C145" s="243" t="s">
        <v>67</v>
      </c>
      <c r="D145" s="244"/>
      <c r="E145" s="123">
        <v>460</v>
      </c>
      <c r="F145" s="243" t="s">
        <v>654</v>
      </c>
      <c r="G145" s="244"/>
      <c r="H145" s="55" t="s">
        <v>321</v>
      </c>
      <c r="I145" s="84" t="s">
        <v>346</v>
      </c>
    </row>
    <row r="146" spans="1:9" ht="32.25" customHeight="1">
      <c r="A146" s="241">
        <v>46052</v>
      </c>
      <c r="B146" s="242"/>
      <c r="C146" s="257" t="s">
        <v>67</v>
      </c>
      <c r="D146" s="257"/>
      <c r="E146" s="123">
        <v>1630</v>
      </c>
      <c r="F146" s="243" t="s">
        <v>654</v>
      </c>
      <c r="G146" s="244"/>
      <c r="H146" s="55" t="s">
        <v>321</v>
      </c>
      <c r="I146" s="84" t="s">
        <v>346</v>
      </c>
    </row>
    <row r="147" spans="1:9" ht="32.25" customHeight="1">
      <c r="A147" s="241"/>
      <c r="B147" s="242"/>
      <c r="C147" s="257"/>
      <c r="D147" s="257"/>
      <c r="E147" s="123"/>
      <c r="F147" s="243"/>
      <c r="G147" s="244"/>
      <c r="H147" s="55"/>
      <c r="I147" s="84"/>
    </row>
    <row r="148" spans="1:9" ht="32.25" customHeight="1">
      <c r="A148" s="241"/>
      <c r="B148" s="242"/>
      <c r="C148" s="257"/>
      <c r="D148" s="257"/>
      <c r="E148" s="123"/>
      <c r="F148" s="243"/>
      <c r="G148" s="244"/>
      <c r="H148" s="55"/>
      <c r="I148" s="84"/>
    </row>
    <row r="149" spans="1:9" ht="32.25" customHeight="1">
      <c r="A149" s="228"/>
      <c r="B149" s="229"/>
      <c r="C149" s="257"/>
      <c r="D149" s="257"/>
      <c r="E149" s="123"/>
      <c r="F149" s="243"/>
      <c r="G149" s="244"/>
      <c r="H149" s="55"/>
      <c r="I149" s="84"/>
    </row>
    <row r="150" spans="1:9" ht="32.25" customHeight="1">
      <c r="A150" s="228"/>
      <c r="B150" s="229"/>
      <c r="C150" s="257"/>
      <c r="D150" s="257"/>
      <c r="E150" s="123"/>
      <c r="F150" s="243"/>
      <c r="G150" s="244"/>
      <c r="H150" s="55"/>
      <c r="I150" s="84"/>
    </row>
    <row r="151" spans="1:9" ht="32.25" customHeight="1">
      <c r="A151" s="228"/>
      <c r="B151" s="229"/>
      <c r="C151" s="257"/>
      <c r="D151" s="257"/>
      <c r="E151" s="123"/>
      <c r="F151" s="243"/>
      <c r="G151" s="244"/>
      <c r="H151" s="55"/>
      <c r="I151" s="84"/>
    </row>
    <row r="152" spans="1:9" ht="32.25" customHeight="1">
      <c r="A152" s="228"/>
      <c r="B152" s="229"/>
      <c r="C152" s="257"/>
      <c r="D152" s="257"/>
      <c r="E152" s="123"/>
      <c r="F152" s="243"/>
      <c r="G152" s="244"/>
      <c r="H152" s="55"/>
      <c r="I152" s="84"/>
    </row>
    <row r="153" spans="1:9" ht="32.25" customHeight="1">
      <c r="A153" s="228"/>
      <c r="B153" s="229"/>
      <c r="C153" s="257"/>
      <c r="D153" s="257"/>
      <c r="E153" s="123"/>
      <c r="F153" s="243"/>
      <c r="G153" s="244"/>
      <c r="H153" s="55"/>
      <c r="I153" s="84"/>
    </row>
    <row r="154" spans="1:9" ht="32.25" customHeight="1">
      <c r="A154" s="228"/>
      <c r="B154" s="229"/>
      <c r="C154" s="257"/>
      <c r="D154" s="257"/>
      <c r="E154" s="123"/>
      <c r="F154" s="243"/>
      <c r="G154" s="244"/>
      <c r="H154" s="55"/>
      <c r="I154" s="84"/>
    </row>
    <row r="155" spans="1:9" ht="32.25" customHeight="1">
      <c r="A155" s="228"/>
      <c r="B155" s="229"/>
      <c r="C155" s="257"/>
      <c r="D155" s="257"/>
      <c r="E155" s="123"/>
      <c r="F155" s="243"/>
      <c r="G155" s="244"/>
      <c r="H155" s="55"/>
      <c r="I155" s="84"/>
    </row>
    <row r="156" spans="1:9" ht="32.25" customHeight="1" thickBot="1">
      <c r="A156" s="228"/>
      <c r="B156" s="229"/>
      <c r="C156" s="257"/>
      <c r="D156" s="257"/>
      <c r="E156" s="123"/>
      <c r="F156" s="243"/>
      <c r="G156" s="244"/>
      <c r="H156" s="55"/>
      <c r="I156" s="84"/>
    </row>
    <row r="157" spans="1:9" ht="32.25" customHeight="1" thickBot="1">
      <c r="E157" s="213">
        <f>SUM(E130:E156)</f>
        <v>26090</v>
      </c>
      <c r="H157" s="46"/>
      <c r="I157" s="185">
        <f>E157+E127+E108</f>
        <v>342594</v>
      </c>
    </row>
    <row r="158" spans="1:9" ht="48" customHeight="1">
      <c r="A158" s="263" t="s">
        <v>704</v>
      </c>
      <c r="B158" s="263"/>
      <c r="C158" s="263"/>
      <c r="D158" s="289"/>
      <c r="E158" s="289"/>
      <c r="F158" s="289"/>
    </row>
    <row r="159" spans="1:9" ht="48" customHeight="1">
      <c r="A159" s="251" t="s">
        <v>1</v>
      </c>
      <c r="B159" s="252"/>
      <c r="C159" s="253" t="s">
        <v>2</v>
      </c>
      <c r="D159" s="253"/>
      <c r="E159" s="49" t="s">
        <v>5</v>
      </c>
      <c r="F159" s="253"/>
      <c r="G159" s="253"/>
      <c r="H159" s="55" t="s">
        <v>424</v>
      </c>
      <c r="I159" s="50" t="s">
        <v>6</v>
      </c>
    </row>
    <row r="160" spans="1:9" ht="48" customHeight="1">
      <c r="A160" s="241">
        <v>46055</v>
      </c>
      <c r="B160" s="242"/>
      <c r="C160" s="243" t="s">
        <v>96</v>
      </c>
      <c r="D160" s="244"/>
      <c r="E160" s="123">
        <v>3904</v>
      </c>
      <c r="F160" s="243" t="s">
        <v>654</v>
      </c>
      <c r="G160" s="244"/>
      <c r="H160" s="55" t="s">
        <v>321</v>
      </c>
      <c r="I160" s="84" t="s">
        <v>347</v>
      </c>
    </row>
    <row r="161" spans="1:10" ht="48" customHeight="1">
      <c r="A161" s="241">
        <v>46057</v>
      </c>
      <c r="B161" s="242"/>
      <c r="C161" s="243" t="s">
        <v>96</v>
      </c>
      <c r="D161" s="244"/>
      <c r="E161" s="123">
        <v>3328</v>
      </c>
      <c r="F161" s="243" t="s">
        <v>654</v>
      </c>
      <c r="G161" s="244"/>
      <c r="H161" s="55" t="s">
        <v>321</v>
      </c>
      <c r="I161" s="84" t="s">
        <v>347</v>
      </c>
    </row>
    <row r="162" spans="1:10" ht="48" customHeight="1">
      <c r="A162" s="241">
        <v>46059</v>
      </c>
      <c r="B162" s="242"/>
      <c r="C162" s="243" t="s">
        <v>96</v>
      </c>
      <c r="D162" s="244"/>
      <c r="E162" s="123">
        <v>3230</v>
      </c>
      <c r="F162" s="243" t="s">
        <v>654</v>
      </c>
      <c r="G162" s="244"/>
      <c r="H162" s="55" t="s">
        <v>321</v>
      </c>
      <c r="I162" s="84" t="s">
        <v>347</v>
      </c>
    </row>
    <row r="163" spans="1:10" ht="48" customHeight="1">
      <c r="A163" s="283">
        <v>46063</v>
      </c>
      <c r="B163" s="284"/>
      <c r="C163" s="243" t="s">
        <v>200</v>
      </c>
      <c r="D163" s="244"/>
      <c r="E163" s="123">
        <v>102960</v>
      </c>
      <c r="F163" s="243" t="s">
        <v>654</v>
      </c>
      <c r="G163" s="244"/>
      <c r="H163" s="55" t="s">
        <v>321</v>
      </c>
      <c r="I163" s="84" t="s">
        <v>1269</v>
      </c>
    </row>
    <row r="164" spans="1:10" ht="48" customHeight="1">
      <c r="A164" s="285"/>
      <c r="B164" s="286"/>
      <c r="C164" s="243" t="s">
        <v>96</v>
      </c>
      <c r="D164" s="244"/>
      <c r="E164" s="123">
        <v>4316</v>
      </c>
      <c r="F164" s="243" t="s">
        <v>654</v>
      </c>
      <c r="G164" s="244"/>
      <c r="H164" s="55" t="s">
        <v>321</v>
      </c>
      <c r="I164" s="84" t="s">
        <v>347</v>
      </c>
    </row>
    <row r="165" spans="1:10" ht="48" customHeight="1">
      <c r="A165" s="241">
        <v>46071</v>
      </c>
      <c r="B165" s="242"/>
      <c r="C165" s="243" t="s">
        <v>96</v>
      </c>
      <c r="D165" s="244"/>
      <c r="E165" s="123">
        <v>2115</v>
      </c>
      <c r="F165" s="243" t="s">
        <v>654</v>
      </c>
      <c r="G165" s="244"/>
      <c r="H165" s="55" t="s">
        <v>321</v>
      </c>
      <c r="I165" s="84" t="s">
        <v>347</v>
      </c>
    </row>
    <row r="166" spans="1:10" ht="48" customHeight="1">
      <c r="A166" s="241">
        <v>46075</v>
      </c>
      <c r="B166" s="242"/>
      <c r="C166" s="243" t="s">
        <v>96</v>
      </c>
      <c r="D166" s="244"/>
      <c r="E166" s="123">
        <v>1743</v>
      </c>
      <c r="F166" s="243" t="s">
        <v>654</v>
      </c>
      <c r="G166" s="244"/>
      <c r="H166" s="55" t="s">
        <v>321</v>
      </c>
      <c r="I166" s="84" t="s">
        <v>347</v>
      </c>
    </row>
    <row r="167" spans="1:10" ht="48" customHeight="1">
      <c r="A167" s="241"/>
      <c r="B167" s="242"/>
      <c r="C167" s="243"/>
      <c r="D167" s="244"/>
      <c r="E167" s="123"/>
      <c r="F167" s="243"/>
      <c r="G167" s="244"/>
      <c r="H167" s="55"/>
      <c r="I167" s="84"/>
    </row>
    <row r="168" spans="1:10" ht="48" customHeight="1">
      <c r="A168" s="241"/>
      <c r="B168" s="242"/>
      <c r="C168" s="243"/>
      <c r="D168" s="244"/>
      <c r="E168" s="123"/>
      <c r="F168" s="243"/>
      <c r="G168" s="244"/>
      <c r="H168" s="55"/>
      <c r="I168" s="84"/>
    </row>
    <row r="169" spans="1:10" ht="48" customHeight="1">
      <c r="A169" s="241"/>
      <c r="B169" s="242"/>
      <c r="C169" s="243"/>
      <c r="D169" s="244"/>
      <c r="E169" s="123"/>
      <c r="F169" s="243"/>
      <c r="G169" s="244"/>
      <c r="H169" s="55"/>
      <c r="I169" s="84"/>
    </row>
    <row r="170" spans="1:10" ht="48" customHeight="1">
      <c r="A170" s="241"/>
      <c r="B170" s="242"/>
      <c r="C170" s="243"/>
      <c r="D170" s="244"/>
      <c r="E170" s="123"/>
      <c r="F170" s="243"/>
      <c r="G170" s="244"/>
      <c r="H170" s="55"/>
      <c r="I170" s="84"/>
    </row>
    <row r="171" spans="1:10" ht="48" customHeight="1">
      <c r="A171" s="241"/>
      <c r="B171" s="242"/>
      <c r="C171" s="243"/>
      <c r="D171" s="244"/>
      <c r="E171" s="123"/>
      <c r="F171" s="243"/>
      <c r="G171" s="244"/>
      <c r="H171" s="55"/>
      <c r="I171" s="84"/>
    </row>
    <row r="172" spans="1:10" ht="48" customHeight="1">
      <c r="A172" s="241"/>
      <c r="B172" s="242"/>
      <c r="C172" s="257"/>
      <c r="D172" s="257"/>
      <c r="E172" s="123"/>
      <c r="F172" s="243"/>
      <c r="G172" s="244"/>
      <c r="H172" s="55"/>
      <c r="I172" s="84"/>
    </row>
    <row r="173" spans="1:10" ht="48" customHeight="1">
      <c r="A173" s="241"/>
      <c r="B173" s="242"/>
      <c r="C173" s="257"/>
      <c r="D173" s="257"/>
      <c r="E173" s="123"/>
      <c r="F173" s="243"/>
      <c r="G173" s="244"/>
      <c r="H173" s="55"/>
      <c r="I173" s="84"/>
    </row>
    <row r="174" spans="1:10" ht="48" customHeight="1">
      <c r="A174" s="241"/>
      <c r="B174" s="242"/>
      <c r="C174" s="257"/>
      <c r="D174" s="257"/>
      <c r="E174" s="123"/>
      <c r="F174" s="243"/>
      <c r="G174" s="244"/>
      <c r="H174" s="55"/>
      <c r="I174" s="84"/>
      <c r="J174" s="85"/>
    </row>
    <row r="175" spans="1:10" ht="49.5" customHeight="1">
      <c r="A175" s="241"/>
      <c r="B175" s="242"/>
      <c r="C175" s="257"/>
      <c r="D175" s="257"/>
      <c r="E175" s="123"/>
      <c r="F175" s="243"/>
      <c r="G175" s="244"/>
      <c r="H175" s="55"/>
      <c r="I175" s="84"/>
    </row>
    <row r="176" spans="1:10" ht="48" customHeight="1">
      <c r="A176" s="241"/>
      <c r="B176" s="242"/>
      <c r="C176" s="257"/>
      <c r="D176" s="257"/>
      <c r="E176" s="123"/>
      <c r="F176" s="243"/>
      <c r="G176" s="244"/>
      <c r="H176" s="55"/>
      <c r="I176" s="84"/>
    </row>
    <row r="177" spans="1:9" ht="49.5" customHeight="1" thickBot="1">
      <c r="A177" s="241"/>
      <c r="B177" s="242"/>
      <c r="C177" s="257"/>
      <c r="D177" s="257"/>
      <c r="E177" s="123"/>
      <c r="F177" s="243"/>
      <c r="G177" s="244"/>
      <c r="H177" s="55"/>
      <c r="I177" s="84"/>
    </row>
    <row r="178" spans="1:9" ht="48" customHeight="1" thickBot="1">
      <c r="E178" s="133">
        <f>SUM(E160:E177)</f>
        <v>121596</v>
      </c>
      <c r="H178" s="96"/>
      <c r="I178" s="179"/>
    </row>
    <row r="179" spans="1:9" ht="70.5" customHeight="1">
      <c r="A179" s="263" t="s">
        <v>834</v>
      </c>
      <c r="B179" s="263"/>
      <c r="C179" s="263"/>
      <c r="D179" s="263"/>
      <c r="E179" s="263"/>
      <c r="H179" s="178"/>
      <c r="I179" s="179"/>
    </row>
    <row r="180" spans="1:9" ht="70.5" customHeight="1">
      <c r="A180" s="251" t="s">
        <v>1</v>
      </c>
      <c r="B180" s="252"/>
      <c r="C180" s="253" t="s">
        <v>2</v>
      </c>
      <c r="D180" s="253"/>
      <c r="E180" s="49" t="s">
        <v>5</v>
      </c>
      <c r="F180" s="253"/>
      <c r="G180" s="253"/>
      <c r="H180" s="55" t="s">
        <v>424</v>
      </c>
      <c r="I180" s="55" t="s">
        <v>6</v>
      </c>
    </row>
    <row r="181" spans="1:9" ht="70.5" customHeight="1">
      <c r="A181" s="241">
        <v>46035</v>
      </c>
      <c r="B181" s="242"/>
      <c r="C181" s="257" t="s">
        <v>96</v>
      </c>
      <c r="D181" s="257"/>
      <c r="E181" s="123">
        <v>4352</v>
      </c>
      <c r="F181" s="243" t="s">
        <v>654</v>
      </c>
      <c r="G181" s="244"/>
      <c r="H181" s="55" t="s">
        <v>321</v>
      </c>
      <c r="I181" s="84" t="s">
        <v>347</v>
      </c>
    </row>
    <row r="182" spans="1:9" ht="70.5" customHeight="1">
      <c r="A182" s="241">
        <v>46043</v>
      </c>
      <c r="B182" s="242"/>
      <c r="C182" s="257" t="s">
        <v>96</v>
      </c>
      <c r="D182" s="257"/>
      <c r="E182" s="123">
        <v>3846</v>
      </c>
      <c r="F182" s="243" t="s">
        <v>654</v>
      </c>
      <c r="G182" s="244"/>
      <c r="H182" s="55" t="s">
        <v>321</v>
      </c>
      <c r="I182" s="84" t="s">
        <v>347</v>
      </c>
    </row>
    <row r="183" spans="1:9" ht="70.5" customHeight="1">
      <c r="A183" s="241">
        <v>46045</v>
      </c>
      <c r="B183" s="242"/>
      <c r="C183" s="257" t="s">
        <v>96</v>
      </c>
      <c r="D183" s="257"/>
      <c r="E183" s="123">
        <v>3539</v>
      </c>
      <c r="F183" s="243" t="s">
        <v>654</v>
      </c>
      <c r="G183" s="244"/>
      <c r="H183" s="55" t="s">
        <v>321</v>
      </c>
      <c r="I183" s="84" t="s">
        <v>347</v>
      </c>
    </row>
    <row r="184" spans="1:9" ht="70.5" customHeight="1">
      <c r="A184" s="241">
        <v>46052</v>
      </c>
      <c r="B184" s="242"/>
      <c r="C184" s="257" t="s">
        <v>311</v>
      </c>
      <c r="D184" s="257"/>
      <c r="E184" s="123">
        <v>8025</v>
      </c>
      <c r="F184" s="243" t="s">
        <v>654</v>
      </c>
      <c r="G184" s="244"/>
      <c r="H184" s="55" t="s">
        <v>321</v>
      </c>
      <c r="I184" s="84" t="s">
        <v>940</v>
      </c>
    </row>
    <row r="185" spans="1:9" ht="70.5" customHeight="1">
      <c r="A185" s="241">
        <v>46053</v>
      </c>
      <c r="B185" s="242"/>
      <c r="C185" s="257" t="s">
        <v>200</v>
      </c>
      <c r="D185" s="257"/>
      <c r="E185" s="123">
        <v>5756</v>
      </c>
      <c r="F185" s="243" t="s">
        <v>654</v>
      </c>
      <c r="G185" s="244"/>
      <c r="H185" s="55" t="s">
        <v>321</v>
      </c>
      <c r="I185" s="84" t="s">
        <v>869</v>
      </c>
    </row>
    <row r="186" spans="1:9" ht="70.5" customHeight="1">
      <c r="A186" s="241"/>
      <c r="B186" s="242"/>
      <c r="C186" s="257"/>
      <c r="D186" s="257"/>
      <c r="E186" s="123"/>
      <c r="F186" s="243"/>
      <c r="G186" s="244"/>
      <c r="H186" s="55"/>
      <c r="I186" s="84"/>
    </row>
    <row r="187" spans="1:9" ht="70.5" customHeight="1">
      <c r="A187" s="241"/>
      <c r="B187" s="242"/>
      <c r="C187" s="257"/>
      <c r="D187" s="257"/>
      <c r="E187" s="130"/>
      <c r="F187" s="243"/>
      <c r="G187" s="244"/>
      <c r="H187" s="55"/>
      <c r="I187" s="84"/>
    </row>
    <row r="188" spans="1:9" ht="70.5" customHeight="1">
      <c r="A188" s="241"/>
      <c r="B188" s="242"/>
      <c r="C188" s="257"/>
      <c r="D188" s="257"/>
      <c r="E188" s="130"/>
      <c r="F188" s="243"/>
      <c r="G188" s="244"/>
      <c r="H188" s="55"/>
      <c r="I188" s="84"/>
    </row>
    <row r="189" spans="1:9" ht="70.5" customHeight="1">
      <c r="A189" s="241"/>
      <c r="B189" s="242"/>
      <c r="C189" s="257"/>
      <c r="D189" s="257"/>
      <c r="E189" s="130"/>
      <c r="F189" s="243"/>
      <c r="G189" s="244"/>
      <c r="H189" s="55"/>
      <c r="I189" s="84"/>
    </row>
    <row r="190" spans="1:9" ht="70.5" customHeight="1">
      <c r="A190" s="241"/>
      <c r="B190" s="242"/>
      <c r="C190" s="257"/>
      <c r="D190" s="257"/>
      <c r="E190" s="130"/>
      <c r="F190" s="243"/>
      <c r="G190" s="244"/>
      <c r="H190" s="55"/>
      <c r="I190" s="84"/>
    </row>
    <row r="191" spans="1:9" ht="70.5" customHeight="1" thickBot="1">
      <c r="A191" s="241"/>
      <c r="B191" s="242"/>
      <c r="C191" s="257"/>
      <c r="D191" s="257"/>
      <c r="E191" s="130"/>
      <c r="F191" s="243"/>
      <c r="G191" s="244"/>
      <c r="H191" s="55"/>
      <c r="I191" s="84"/>
    </row>
    <row r="192" spans="1:9" ht="70.5" customHeight="1" thickBot="1">
      <c r="E192" s="133">
        <f>SUM(E181:E187)</f>
        <v>25518</v>
      </c>
      <c r="H192" s="46"/>
      <c r="I192" s="185">
        <f>E192+E178</f>
        <v>147114</v>
      </c>
    </row>
    <row r="193" spans="1:9" ht="60" customHeight="1">
      <c r="A193" s="264" t="s">
        <v>920</v>
      </c>
      <c r="B193" s="264"/>
      <c r="C193" s="264"/>
      <c r="F193" s="265"/>
      <c r="G193" s="265"/>
      <c r="H193" s="265"/>
      <c r="I193" s="265"/>
    </row>
    <row r="194" spans="1:9" ht="58.5" customHeight="1">
      <c r="A194" s="53" t="s">
        <v>543</v>
      </c>
      <c r="B194" s="53" t="s">
        <v>2</v>
      </c>
      <c r="C194" s="243" t="s">
        <v>732</v>
      </c>
      <c r="D194" s="244"/>
      <c r="E194" s="53" t="s">
        <v>5</v>
      </c>
      <c r="F194" s="243" t="s">
        <v>480</v>
      </c>
      <c r="G194" s="244"/>
      <c r="H194" s="55"/>
      <c r="I194" s="55" t="s">
        <v>6</v>
      </c>
    </row>
    <row r="195" spans="1:9" ht="58.5" customHeight="1">
      <c r="A195" s="107" t="s">
        <v>257</v>
      </c>
      <c r="B195" s="53" t="s">
        <v>311</v>
      </c>
      <c r="C195" s="243" t="s">
        <v>523</v>
      </c>
      <c r="D195" s="244"/>
      <c r="E195" s="54">
        <v>97430</v>
      </c>
      <c r="F195" s="243" t="s">
        <v>487</v>
      </c>
      <c r="G195" s="244"/>
      <c r="H195" s="55" t="s">
        <v>655</v>
      </c>
      <c r="I195" s="84" t="s">
        <v>1246</v>
      </c>
    </row>
    <row r="196" spans="1:9" ht="58.5" customHeight="1">
      <c r="A196" s="107" t="s">
        <v>257</v>
      </c>
      <c r="B196" s="53" t="s">
        <v>311</v>
      </c>
      <c r="C196" s="243" t="s">
        <v>523</v>
      </c>
      <c r="D196" s="244"/>
      <c r="E196" s="54">
        <v>155620</v>
      </c>
      <c r="F196" s="243" t="s">
        <v>487</v>
      </c>
      <c r="G196" s="244"/>
      <c r="H196" s="55" t="s">
        <v>655</v>
      </c>
      <c r="I196" s="84" t="s">
        <v>1247</v>
      </c>
    </row>
    <row r="197" spans="1:9" ht="58.5" customHeight="1">
      <c r="A197" s="187" t="s">
        <v>257</v>
      </c>
      <c r="B197" s="53" t="s">
        <v>1129</v>
      </c>
      <c r="C197" s="243" t="s">
        <v>524</v>
      </c>
      <c r="D197" s="244"/>
      <c r="E197" s="54">
        <v>539800</v>
      </c>
      <c r="F197" s="243" t="s">
        <v>487</v>
      </c>
      <c r="G197" s="244"/>
      <c r="H197" s="55" t="s">
        <v>655</v>
      </c>
      <c r="I197" s="84" t="s">
        <v>1238</v>
      </c>
    </row>
    <row r="198" spans="1:9" ht="58.5" customHeight="1">
      <c r="A198" s="187" t="s">
        <v>257</v>
      </c>
      <c r="B198" s="53" t="s">
        <v>311</v>
      </c>
      <c r="C198" s="243" t="s">
        <v>524</v>
      </c>
      <c r="D198" s="244"/>
      <c r="E198" s="54">
        <v>35100</v>
      </c>
      <c r="F198" s="243" t="s">
        <v>487</v>
      </c>
      <c r="G198" s="244"/>
      <c r="H198" s="55" t="s">
        <v>655</v>
      </c>
      <c r="I198" s="84" t="s">
        <v>1239</v>
      </c>
    </row>
    <row r="199" spans="1:9" ht="58.5" customHeight="1">
      <c r="A199" s="187" t="s">
        <v>257</v>
      </c>
      <c r="B199" s="53" t="s">
        <v>1135</v>
      </c>
      <c r="C199" s="243" t="s">
        <v>524</v>
      </c>
      <c r="D199" s="244"/>
      <c r="E199" s="225">
        <v>73618</v>
      </c>
      <c r="F199" s="243" t="s">
        <v>487</v>
      </c>
      <c r="G199" s="244"/>
      <c r="H199" s="55" t="s">
        <v>655</v>
      </c>
      <c r="I199" s="84" t="s">
        <v>1240</v>
      </c>
    </row>
    <row r="200" spans="1:9" ht="58.5" customHeight="1">
      <c r="A200" s="107" t="s">
        <v>140</v>
      </c>
      <c r="B200" s="53" t="s">
        <v>1135</v>
      </c>
      <c r="C200" s="243" t="s">
        <v>524</v>
      </c>
      <c r="D200" s="244"/>
      <c r="E200" s="225">
        <v>200000</v>
      </c>
      <c r="F200" s="243" t="s">
        <v>487</v>
      </c>
      <c r="G200" s="244"/>
      <c r="H200" s="55" t="s">
        <v>655</v>
      </c>
      <c r="I200" s="84" t="s">
        <v>1244</v>
      </c>
    </row>
    <row r="201" spans="1:9" ht="58.5" customHeight="1">
      <c r="A201" s="107" t="s">
        <v>140</v>
      </c>
      <c r="B201" s="53" t="s">
        <v>1135</v>
      </c>
      <c r="C201" s="243" t="s">
        <v>524</v>
      </c>
      <c r="D201" s="244"/>
      <c r="E201" s="225">
        <v>108862</v>
      </c>
      <c r="F201" s="243" t="s">
        <v>487</v>
      </c>
      <c r="G201" s="244"/>
      <c r="H201" s="55" t="s">
        <v>655</v>
      </c>
      <c r="I201" s="84" t="s">
        <v>1245</v>
      </c>
    </row>
    <row r="202" spans="1:9" ht="58.5" customHeight="1">
      <c r="A202" s="187" t="s">
        <v>141</v>
      </c>
      <c r="B202" s="53" t="s">
        <v>439</v>
      </c>
      <c r="C202" s="243" t="s">
        <v>524</v>
      </c>
      <c r="D202" s="244"/>
      <c r="E202" s="54">
        <v>6548</v>
      </c>
      <c r="F202" s="243" t="s">
        <v>487</v>
      </c>
      <c r="G202" s="244"/>
      <c r="H202" s="55" t="s">
        <v>655</v>
      </c>
      <c r="I202" s="84" t="s">
        <v>913</v>
      </c>
    </row>
    <row r="203" spans="1:9" ht="58.5" customHeight="1">
      <c r="A203" s="187" t="s">
        <v>141</v>
      </c>
      <c r="B203" s="53" t="s">
        <v>439</v>
      </c>
      <c r="C203" s="243" t="s">
        <v>524</v>
      </c>
      <c r="D203" s="244"/>
      <c r="E203" s="54">
        <v>14629</v>
      </c>
      <c r="F203" s="243" t="s">
        <v>487</v>
      </c>
      <c r="G203" s="244"/>
      <c r="H203" s="55" t="s">
        <v>655</v>
      </c>
      <c r="I203" s="84" t="s">
        <v>914</v>
      </c>
    </row>
    <row r="204" spans="1:9" ht="58.5" customHeight="1">
      <c r="A204" s="107" t="s">
        <v>141</v>
      </c>
      <c r="B204" s="53" t="s">
        <v>249</v>
      </c>
      <c r="C204" s="243" t="s">
        <v>523</v>
      </c>
      <c r="D204" s="244"/>
      <c r="E204" s="54">
        <v>2954200</v>
      </c>
      <c r="F204" s="243" t="s">
        <v>487</v>
      </c>
      <c r="G204" s="244"/>
      <c r="H204" s="55" t="s">
        <v>655</v>
      </c>
      <c r="I204" s="84" t="s">
        <v>1248</v>
      </c>
    </row>
    <row r="205" spans="1:9" ht="58.5" customHeight="1">
      <c r="A205" s="187" t="s">
        <v>145</v>
      </c>
      <c r="B205" s="53" t="s">
        <v>311</v>
      </c>
      <c r="C205" s="243" t="s">
        <v>524</v>
      </c>
      <c r="D205" s="244"/>
      <c r="E205" s="54">
        <v>15140</v>
      </c>
      <c r="F205" s="243" t="s">
        <v>487</v>
      </c>
      <c r="G205" s="244"/>
      <c r="H205" s="55" t="s">
        <v>655</v>
      </c>
      <c r="I205" s="84" t="s">
        <v>1241</v>
      </c>
    </row>
    <row r="206" spans="1:9" ht="58.5" customHeight="1">
      <c r="A206" s="638" t="s">
        <v>157</v>
      </c>
      <c r="B206" s="240" t="s">
        <v>56</v>
      </c>
      <c r="C206" s="420" t="s">
        <v>524</v>
      </c>
      <c r="D206" s="421"/>
      <c r="E206" s="639">
        <v>165000</v>
      </c>
      <c r="F206" s="420" t="s">
        <v>487</v>
      </c>
      <c r="G206" s="421"/>
      <c r="H206" s="636" t="s">
        <v>655</v>
      </c>
      <c r="I206" s="637" t="s">
        <v>1242</v>
      </c>
    </row>
    <row r="207" spans="1:9" ht="58.5" customHeight="1">
      <c r="A207" s="107" t="s">
        <v>157</v>
      </c>
      <c r="B207" s="53" t="s">
        <v>439</v>
      </c>
      <c r="C207" s="243" t="s">
        <v>524</v>
      </c>
      <c r="D207" s="244"/>
      <c r="E207" s="54">
        <v>2255</v>
      </c>
      <c r="F207" s="243" t="s">
        <v>487</v>
      </c>
      <c r="G207" s="244"/>
      <c r="H207" s="55" t="s">
        <v>655</v>
      </c>
      <c r="I207" s="84" t="s">
        <v>1243</v>
      </c>
    </row>
    <row r="208" spans="1:9" ht="58.5" customHeight="1">
      <c r="A208" s="107" t="s">
        <v>167</v>
      </c>
      <c r="B208" s="53" t="s">
        <v>1135</v>
      </c>
      <c r="C208" s="243" t="s">
        <v>524</v>
      </c>
      <c r="D208" s="244"/>
      <c r="E208" s="54">
        <v>82120</v>
      </c>
      <c r="F208" s="243" t="s">
        <v>487</v>
      </c>
      <c r="G208" s="244"/>
      <c r="H208" s="55" t="s">
        <v>655</v>
      </c>
      <c r="I208" s="84" t="s">
        <v>1270</v>
      </c>
    </row>
    <row r="209" spans="1:110" ht="58.5" customHeight="1" thickBot="1">
      <c r="A209" s="168"/>
      <c r="B209" s="85"/>
      <c r="C209" s="266"/>
      <c r="D209" s="266"/>
      <c r="E209" s="170">
        <f>SUM(E195:E208)</f>
        <v>4450322</v>
      </c>
      <c r="F209" s="266"/>
      <c r="G209" s="266"/>
      <c r="I209" s="169"/>
    </row>
    <row r="210" spans="1:110" s="85" customFormat="1" ht="18.75" customHeight="1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6"/>
      <c r="DD210" s="46"/>
      <c r="DE210" s="46"/>
      <c r="DF210" s="46"/>
    </row>
    <row r="211" spans="1:110" ht="26.25" customHeight="1">
      <c r="A211" s="263" t="s">
        <v>1201</v>
      </c>
      <c r="B211" s="263"/>
      <c r="C211" s="263"/>
      <c r="D211" s="263"/>
      <c r="E211" s="263"/>
    </row>
    <row r="212" spans="1:110" ht="26.25" customHeight="1">
      <c r="A212" s="251" t="s">
        <v>1181</v>
      </c>
      <c r="B212" s="252"/>
      <c r="C212" s="251" t="s">
        <v>2</v>
      </c>
      <c r="D212" s="252"/>
      <c r="E212" s="49" t="s">
        <v>1202</v>
      </c>
      <c r="F212" s="253"/>
      <c r="G212" s="253"/>
      <c r="H212" s="295" t="s">
        <v>6</v>
      </c>
      <c r="I212" s="296"/>
    </row>
    <row r="213" spans="1:110" ht="26.25" customHeight="1">
      <c r="A213" s="283">
        <v>46042</v>
      </c>
      <c r="B213" s="284"/>
      <c r="C213" s="243" t="s">
        <v>67</v>
      </c>
      <c r="D213" s="244"/>
      <c r="E213" s="123">
        <v>100</v>
      </c>
      <c r="F213" s="253"/>
      <c r="G213" s="253"/>
      <c r="H213" s="297" t="s">
        <v>346</v>
      </c>
      <c r="I213" s="298"/>
    </row>
    <row r="214" spans="1:110" ht="26.25" customHeight="1">
      <c r="A214" s="285"/>
      <c r="B214" s="286"/>
      <c r="C214" s="243" t="s">
        <v>67</v>
      </c>
      <c r="D214" s="244"/>
      <c r="E214" s="123">
        <v>50</v>
      </c>
      <c r="F214" s="253"/>
      <c r="G214" s="253"/>
      <c r="H214" s="297" t="s">
        <v>346</v>
      </c>
      <c r="I214" s="298"/>
    </row>
    <row r="215" spans="1:110" ht="26.25" customHeight="1">
      <c r="A215" s="241">
        <v>46045</v>
      </c>
      <c r="B215" s="242"/>
      <c r="C215" s="243" t="s">
        <v>67</v>
      </c>
      <c r="D215" s="244"/>
      <c r="E215" s="123">
        <v>100</v>
      </c>
      <c r="F215" s="253"/>
      <c r="G215" s="253"/>
      <c r="H215" s="297" t="s">
        <v>346</v>
      </c>
      <c r="I215" s="298"/>
    </row>
    <row r="216" spans="1:110" ht="26.25" customHeight="1">
      <c r="A216" s="283">
        <v>46048</v>
      </c>
      <c r="B216" s="284"/>
      <c r="C216" s="243" t="s">
        <v>67</v>
      </c>
      <c r="D216" s="244"/>
      <c r="E216" s="123">
        <v>520</v>
      </c>
      <c r="F216" s="243"/>
      <c r="G216" s="244"/>
      <c r="H216" s="297" t="s">
        <v>346</v>
      </c>
      <c r="I216" s="298"/>
    </row>
    <row r="217" spans="1:110" ht="26.25" customHeight="1">
      <c r="A217" s="285"/>
      <c r="B217" s="286"/>
      <c r="C217" s="243" t="s">
        <v>67</v>
      </c>
      <c r="D217" s="244"/>
      <c r="E217" s="123">
        <v>220</v>
      </c>
      <c r="F217" s="243"/>
      <c r="G217" s="244"/>
      <c r="H217" s="297" t="s">
        <v>346</v>
      </c>
      <c r="I217" s="298"/>
    </row>
    <row r="218" spans="1:110" ht="26.25" customHeight="1">
      <c r="A218" s="241">
        <v>46049</v>
      </c>
      <c r="B218" s="242"/>
      <c r="C218" s="243" t="s">
        <v>67</v>
      </c>
      <c r="D218" s="244"/>
      <c r="E218" s="123">
        <v>50</v>
      </c>
      <c r="F218" s="243"/>
      <c r="G218" s="244"/>
      <c r="H218" s="297" t="s">
        <v>346</v>
      </c>
      <c r="I218" s="298"/>
    </row>
    <row r="219" spans="1:110" ht="26.25" customHeight="1">
      <c r="A219" s="241">
        <v>46052</v>
      </c>
      <c r="B219" s="242"/>
      <c r="C219" s="243" t="s">
        <v>67</v>
      </c>
      <c r="D219" s="244"/>
      <c r="E219" s="123">
        <v>50</v>
      </c>
      <c r="F219" s="243"/>
      <c r="G219" s="244"/>
      <c r="H219" s="297" t="s">
        <v>346</v>
      </c>
      <c r="I219" s="298"/>
    </row>
    <row r="220" spans="1:110" ht="26.25" customHeight="1">
      <c r="A220" s="241">
        <v>46056</v>
      </c>
      <c r="B220" s="242"/>
      <c r="C220" s="257" t="s">
        <v>120</v>
      </c>
      <c r="D220" s="257"/>
      <c r="E220" s="123">
        <v>2650</v>
      </c>
      <c r="F220" s="243" t="s">
        <v>1204</v>
      </c>
      <c r="G220" s="244"/>
      <c r="H220" s="297" t="s">
        <v>1258</v>
      </c>
      <c r="I220" s="298"/>
    </row>
    <row r="221" spans="1:110" ht="26.25" customHeight="1">
      <c r="A221" s="241">
        <v>46057</v>
      </c>
      <c r="B221" s="242"/>
      <c r="C221" s="257" t="s">
        <v>120</v>
      </c>
      <c r="D221" s="257"/>
      <c r="E221" s="123">
        <v>3240</v>
      </c>
      <c r="F221" s="243" t="s">
        <v>1259</v>
      </c>
      <c r="G221" s="244"/>
      <c r="H221" s="297"/>
      <c r="I221" s="298"/>
    </row>
    <row r="222" spans="1:110" ht="26.25" customHeight="1">
      <c r="A222" s="283">
        <v>46058</v>
      </c>
      <c r="B222" s="284"/>
      <c r="C222" s="257" t="s">
        <v>200</v>
      </c>
      <c r="D222" s="257"/>
      <c r="E222" s="123">
        <v>5240</v>
      </c>
      <c r="F222" s="243" t="s">
        <v>1203</v>
      </c>
      <c r="G222" s="244"/>
      <c r="H222" s="297"/>
      <c r="I222" s="298"/>
    </row>
    <row r="223" spans="1:110" ht="26.25" customHeight="1">
      <c r="A223" s="287"/>
      <c r="B223" s="288"/>
      <c r="C223" s="257" t="s">
        <v>200</v>
      </c>
      <c r="D223" s="257"/>
      <c r="E223" s="123">
        <v>4800</v>
      </c>
      <c r="F223" s="243" t="s">
        <v>1203</v>
      </c>
      <c r="G223" s="244"/>
      <c r="H223" s="297"/>
      <c r="I223" s="298"/>
    </row>
    <row r="224" spans="1:110" ht="26.25" customHeight="1">
      <c r="A224" s="285"/>
      <c r="B224" s="286"/>
      <c r="C224" s="257" t="s">
        <v>120</v>
      </c>
      <c r="D224" s="257"/>
      <c r="E224" s="123">
        <v>2852</v>
      </c>
      <c r="F224" s="243" t="s">
        <v>1204</v>
      </c>
      <c r="G224" s="244"/>
      <c r="H224" s="297" t="s">
        <v>1260</v>
      </c>
      <c r="I224" s="298"/>
    </row>
    <row r="225" spans="1:9" ht="26.25" customHeight="1">
      <c r="A225" s="241">
        <v>46060</v>
      </c>
      <c r="B225" s="242"/>
      <c r="C225" s="257" t="s">
        <v>120</v>
      </c>
      <c r="D225" s="257"/>
      <c r="E225" s="123">
        <v>3960</v>
      </c>
      <c r="F225" s="243" t="s">
        <v>1259</v>
      </c>
      <c r="G225" s="244"/>
      <c r="H225" s="297"/>
      <c r="I225" s="298"/>
    </row>
    <row r="226" spans="1:9" ht="26.25" customHeight="1">
      <c r="A226" s="283">
        <v>46061</v>
      </c>
      <c r="B226" s="284"/>
      <c r="C226" s="257" t="s">
        <v>200</v>
      </c>
      <c r="D226" s="257"/>
      <c r="E226" s="123">
        <v>5160</v>
      </c>
      <c r="F226" s="243" t="s">
        <v>1203</v>
      </c>
      <c r="G226" s="244"/>
      <c r="H226" s="297"/>
      <c r="I226" s="298"/>
    </row>
    <row r="227" spans="1:9" ht="26.25" customHeight="1">
      <c r="A227" s="287"/>
      <c r="B227" s="288"/>
      <c r="C227" s="257" t="s">
        <v>120</v>
      </c>
      <c r="D227" s="257"/>
      <c r="E227" s="123">
        <v>3130</v>
      </c>
      <c r="F227" s="243" t="s">
        <v>1259</v>
      </c>
      <c r="G227" s="244"/>
      <c r="H227" s="297"/>
      <c r="I227" s="298"/>
    </row>
    <row r="228" spans="1:9" ht="26.25" customHeight="1">
      <c r="A228" s="285"/>
      <c r="B228" s="286"/>
      <c r="C228" s="257" t="s">
        <v>120</v>
      </c>
      <c r="D228" s="257"/>
      <c r="E228" s="123">
        <v>1990</v>
      </c>
      <c r="F228" s="243" t="s">
        <v>1261</v>
      </c>
      <c r="G228" s="244"/>
      <c r="H228" s="297"/>
      <c r="I228" s="298"/>
    </row>
    <row r="229" spans="1:9" ht="26.25" customHeight="1">
      <c r="A229" s="283">
        <v>46063</v>
      </c>
      <c r="B229" s="284"/>
      <c r="C229" s="257" t="s">
        <v>67</v>
      </c>
      <c r="D229" s="257"/>
      <c r="E229" s="123">
        <v>380</v>
      </c>
      <c r="F229" s="243"/>
      <c r="G229" s="244"/>
      <c r="H229" s="297" t="s">
        <v>346</v>
      </c>
      <c r="I229" s="298"/>
    </row>
    <row r="230" spans="1:9" ht="26.25" customHeight="1">
      <c r="A230" s="287"/>
      <c r="B230" s="288"/>
      <c r="C230" s="257" t="s">
        <v>67</v>
      </c>
      <c r="D230" s="257"/>
      <c r="E230" s="123">
        <v>270</v>
      </c>
      <c r="F230" s="243"/>
      <c r="G230" s="244"/>
      <c r="H230" s="297" t="s">
        <v>346</v>
      </c>
      <c r="I230" s="298"/>
    </row>
    <row r="231" spans="1:9" ht="26.25" customHeight="1">
      <c r="A231" s="285"/>
      <c r="B231" s="286"/>
      <c r="C231" s="257" t="s">
        <v>67</v>
      </c>
      <c r="D231" s="257"/>
      <c r="E231" s="123">
        <v>150</v>
      </c>
      <c r="F231" s="243"/>
      <c r="G231" s="244"/>
      <c r="H231" s="297" t="s">
        <v>346</v>
      </c>
      <c r="I231" s="298"/>
    </row>
    <row r="232" spans="1:9" ht="26.25" customHeight="1">
      <c r="A232" s="241">
        <v>46065</v>
      </c>
      <c r="B232" s="242"/>
      <c r="C232" s="257" t="s">
        <v>200</v>
      </c>
      <c r="D232" s="257"/>
      <c r="E232" s="123">
        <v>4800</v>
      </c>
      <c r="F232" s="243" t="s">
        <v>1203</v>
      </c>
      <c r="G232" s="244"/>
      <c r="H232" s="297"/>
      <c r="I232" s="298"/>
    </row>
    <row r="233" spans="1:9" ht="26.25" customHeight="1">
      <c r="A233" s="241">
        <v>46068</v>
      </c>
      <c r="B233" s="242"/>
      <c r="C233" s="257" t="s">
        <v>200</v>
      </c>
      <c r="D233" s="257"/>
      <c r="E233" s="123">
        <v>61904</v>
      </c>
      <c r="F233" s="243" t="s">
        <v>1219</v>
      </c>
      <c r="G233" s="244"/>
      <c r="H233" s="297"/>
      <c r="I233" s="298"/>
    </row>
    <row r="234" spans="1:9" ht="26.25" customHeight="1">
      <c r="A234" s="241">
        <v>46070</v>
      </c>
      <c r="B234" s="242"/>
      <c r="C234" s="257" t="s">
        <v>120</v>
      </c>
      <c r="D234" s="257"/>
      <c r="E234" s="123">
        <v>3878</v>
      </c>
      <c r="F234" s="243" t="s">
        <v>1204</v>
      </c>
      <c r="G234" s="244"/>
      <c r="H234" s="297" t="s">
        <v>1262</v>
      </c>
      <c r="I234" s="298"/>
    </row>
    <row r="235" spans="1:9" ht="26.25" customHeight="1">
      <c r="A235" s="283">
        <v>46075</v>
      </c>
      <c r="B235" s="284"/>
      <c r="C235" s="257" t="s">
        <v>200</v>
      </c>
      <c r="D235" s="257"/>
      <c r="E235" s="123">
        <v>4800</v>
      </c>
      <c r="F235" s="243" t="s">
        <v>1203</v>
      </c>
      <c r="G235" s="244"/>
      <c r="H235" s="297"/>
      <c r="I235" s="298"/>
    </row>
    <row r="236" spans="1:9" ht="26.25" customHeight="1">
      <c r="A236" s="285"/>
      <c r="B236" s="286"/>
      <c r="C236" s="257" t="s">
        <v>1263</v>
      </c>
      <c r="D236" s="257"/>
      <c r="E236" s="123">
        <v>26400</v>
      </c>
      <c r="F236" s="243" t="s">
        <v>1263</v>
      </c>
      <c r="G236" s="244"/>
      <c r="H236" s="297" t="s">
        <v>1264</v>
      </c>
      <c r="I236" s="298"/>
    </row>
    <row r="237" spans="1:9" ht="26.25" customHeight="1">
      <c r="A237" s="283">
        <v>46076</v>
      </c>
      <c r="B237" s="284"/>
      <c r="C237" s="257" t="s">
        <v>120</v>
      </c>
      <c r="D237" s="257"/>
      <c r="E237" s="123">
        <v>1598</v>
      </c>
      <c r="F237" s="243" t="s">
        <v>1204</v>
      </c>
      <c r="G237" s="244"/>
      <c r="H237" s="297" t="s">
        <v>1265</v>
      </c>
      <c r="I237" s="298"/>
    </row>
    <row r="238" spans="1:9" ht="26.25" customHeight="1">
      <c r="A238" s="285"/>
      <c r="B238" s="286"/>
      <c r="C238" s="257" t="s">
        <v>120</v>
      </c>
      <c r="D238" s="257"/>
      <c r="E238" s="123">
        <v>1399</v>
      </c>
      <c r="F238" s="243" t="s">
        <v>1204</v>
      </c>
      <c r="G238" s="244"/>
      <c r="H238" s="297" t="s">
        <v>1265</v>
      </c>
      <c r="I238" s="298"/>
    </row>
    <row r="239" spans="1:9" ht="26.25" customHeight="1">
      <c r="A239" s="241">
        <v>46079</v>
      </c>
      <c r="B239" s="242"/>
      <c r="C239" s="257" t="s">
        <v>200</v>
      </c>
      <c r="D239" s="257"/>
      <c r="E239" s="123">
        <v>4800</v>
      </c>
      <c r="F239" s="243" t="s">
        <v>1203</v>
      </c>
      <c r="G239" s="244"/>
      <c r="H239" s="297"/>
      <c r="I239" s="298"/>
    </row>
    <row r="240" spans="1:9" ht="26.25" customHeight="1">
      <c r="A240" s="241">
        <v>46080</v>
      </c>
      <c r="B240" s="242"/>
      <c r="C240" s="257" t="s">
        <v>200</v>
      </c>
      <c r="D240" s="257"/>
      <c r="E240" s="123">
        <v>275</v>
      </c>
      <c r="F240" s="243"/>
      <c r="G240" s="244"/>
      <c r="H240" s="297" t="s">
        <v>1266</v>
      </c>
      <c r="I240" s="298"/>
    </row>
    <row r="241" spans="1:9" ht="26.25" customHeight="1">
      <c r="A241" s="283">
        <v>46081</v>
      </c>
      <c r="B241" s="284"/>
      <c r="C241" s="257" t="s">
        <v>200</v>
      </c>
      <c r="D241" s="257"/>
      <c r="E241" s="123">
        <v>450</v>
      </c>
      <c r="F241" s="243" t="s">
        <v>1203</v>
      </c>
      <c r="G241" s="244"/>
      <c r="H241" s="297"/>
      <c r="I241" s="298"/>
    </row>
    <row r="242" spans="1:9" ht="26.25" customHeight="1">
      <c r="A242" s="285"/>
      <c r="B242" s="286"/>
      <c r="C242" s="257" t="s">
        <v>200</v>
      </c>
      <c r="D242" s="257"/>
      <c r="E242" s="123">
        <v>976</v>
      </c>
      <c r="F242" s="243"/>
      <c r="G242" s="244"/>
      <c r="H242" s="297" t="s">
        <v>1267</v>
      </c>
      <c r="I242" s="298"/>
    </row>
    <row r="243" spans="1:9" ht="26.25" customHeight="1">
      <c r="A243" s="228"/>
      <c r="B243" s="229"/>
      <c r="C243" s="257"/>
      <c r="D243" s="257"/>
      <c r="E243" s="123"/>
      <c r="F243" s="243"/>
      <c r="G243" s="244"/>
      <c r="H243" s="297"/>
      <c r="I243" s="298"/>
    </row>
    <row r="244" spans="1:9" ht="26.25" customHeight="1">
      <c r="A244" s="241"/>
      <c r="B244" s="242"/>
      <c r="C244" s="257"/>
      <c r="D244" s="257"/>
      <c r="E244" s="123"/>
      <c r="F244" s="243"/>
      <c r="G244" s="244"/>
      <c r="H244" s="297"/>
      <c r="I244" s="298"/>
    </row>
    <row r="245" spans="1:9" ht="26.25" customHeight="1">
      <c r="A245" s="291"/>
      <c r="B245" s="291"/>
      <c r="C245" s="257"/>
      <c r="D245" s="257"/>
      <c r="E245" s="123"/>
      <c r="F245" s="243"/>
      <c r="G245" s="244"/>
      <c r="H245" s="297"/>
      <c r="I245" s="298"/>
    </row>
    <row r="246" spans="1:9" ht="26.25" customHeight="1" thickBot="1">
      <c r="A246" s="241"/>
      <c r="B246" s="242"/>
      <c r="C246" s="257"/>
      <c r="D246" s="257"/>
      <c r="E246" s="123"/>
      <c r="F246" s="243"/>
      <c r="G246" s="244"/>
      <c r="H246" s="297"/>
      <c r="I246" s="298"/>
    </row>
    <row r="247" spans="1:9" ht="26.25" customHeight="1" thickBot="1">
      <c r="E247" s="133">
        <f>SUM(E213:E246)</f>
        <v>146192</v>
      </c>
      <c r="H247" s="46"/>
      <c r="I247" s="185"/>
    </row>
    <row r="248" spans="1:9" ht="49.5" customHeight="1">
      <c r="E248" s="46"/>
      <c r="H248" s="46"/>
      <c r="I248" s="46"/>
    </row>
    <row r="249" spans="1:9" ht="49.5" customHeight="1">
      <c r="A249" s="267" t="s">
        <v>545</v>
      </c>
      <c r="B249" s="267"/>
      <c r="C249" s="267"/>
      <c r="D249" s="267"/>
      <c r="E249" s="267"/>
      <c r="F249" s="268"/>
      <c r="G249" s="268"/>
      <c r="H249" s="135"/>
      <c r="I249" s="135"/>
    </row>
    <row r="250" spans="1:9" ht="49.5" customHeight="1">
      <c r="A250" s="53" t="s">
        <v>1</v>
      </c>
      <c r="B250" s="53" t="s">
        <v>2</v>
      </c>
      <c r="C250" s="243" t="s">
        <v>4</v>
      </c>
      <c r="D250" s="244"/>
      <c r="E250" s="53" t="s">
        <v>5</v>
      </c>
      <c r="F250" s="243"/>
      <c r="G250" s="244"/>
      <c r="H250" s="55" t="s">
        <v>424</v>
      </c>
      <c r="I250" s="55" t="s">
        <v>6</v>
      </c>
    </row>
    <row r="251" spans="1:9" ht="49.5" customHeight="1">
      <c r="A251" s="58"/>
      <c r="B251" s="53"/>
      <c r="C251" s="243"/>
      <c r="D251" s="244"/>
      <c r="E251" s="108">
        <f>E57</f>
        <v>329181</v>
      </c>
      <c r="F251" s="243"/>
      <c r="G251" s="244"/>
      <c r="H251" s="55"/>
      <c r="I251" s="113" t="s">
        <v>655</v>
      </c>
    </row>
    <row r="252" spans="1:9" ht="49.5" customHeight="1">
      <c r="A252" s="58"/>
      <c r="B252" s="53"/>
      <c r="C252" s="243"/>
      <c r="D252" s="244"/>
      <c r="E252" s="108">
        <f>E108+E127+E178</f>
        <v>438100</v>
      </c>
      <c r="F252" s="243"/>
      <c r="G252" s="244"/>
      <c r="H252" s="55"/>
      <c r="I252" s="113" t="s">
        <v>426</v>
      </c>
    </row>
    <row r="253" spans="1:9" ht="49.5" customHeight="1">
      <c r="A253" s="58"/>
      <c r="B253" s="53"/>
      <c r="C253" s="243"/>
      <c r="D253" s="244"/>
      <c r="E253" s="108">
        <f>E192+E157</f>
        <v>51608</v>
      </c>
      <c r="F253" s="243"/>
      <c r="G253" s="244"/>
      <c r="H253" s="55"/>
      <c r="I253" s="113" t="s">
        <v>936</v>
      </c>
    </row>
    <row r="254" spans="1:9" ht="49.5" customHeight="1">
      <c r="A254" s="58"/>
      <c r="B254" s="53"/>
      <c r="C254" s="243"/>
      <c r="D254" s="244"/>
      <c r="E254" s="108">
        <f>E81</f>
        <v>67868</v>
      </c>
      <c r="F254" s="243"/>
      <c r="G254" s="244"/>
      <c r="H254" s="55"/>
      <c r="I254" s="113" t="s">
        <v>1227</v>
      </c>
    </row>
    <row r="255" spans="1:9" ht="49.5" customHeight="1">
      <c r="A255" s="58"/>
      <c r="B255" s="53"/>
      <c r="C255" s="243"/>
      <c r="D255" s="244"/>
      <c r="E255" s="108"/>
      <c r="F255" s="243"/>
      <c r="G255" s="244"/>
      <c r="H255" s="55"/>
      <c r="I255" s="84"/>
    </row>
    <row r="256" spans="1:9" ht="49.5" customHeight="1">
      <c r="A256" s="106"/>
      <c r="B256" s="53"/>
      <c r="C256" s="243"/>
      <c r="D256" s="244"/>
      <c r="E256" s="230">
        <f>E247</f>
        <v>146192</v>
      </c>
      <c r="F256" s="243"/>
      <c r="G256" s="244"/>
      <c r="H256" s="55"/>
      <c r="I256" s="113" t="s">
        <v>1268</v>
      </c>
    </row>
    <row r="257" spans="1:9" ht="49.5" customHeight="1" thickBot="1">
      <c r="A257" s="58"/>
      <c r="B257" s="53"/>
      <c r="C257" s="243"/>
      <c r="D257" s="244"/>
      <c r="E257" s="54"/>
      <c r="F257" s="243"/>
      <c r="G257" s="244"/>
      <c r="H257" s="55"/>
      <c r="I257" s="84"/>
    </row>
    <row r="258" spans="1:9" ht="49.5" customHeight="1" thickBot="1">
      <c r="A258" s="85"/>
      <c r="B258" s="85"/>
      <c r="C258" s="85"/>
      <c r="D258" s="85"/>
      <c r="E258" s="164">
        <f>SUM(E251:E256)</f>
        <v>1032949</v>
      </c>
      <c r="F258" s="85"/>
      <c r="G258" s="85"/>
      <c r="H258" s="85"/>
      <c r="I258" s="104"/>
    </row>
    <row r="259" spans="1:9" ht="47.25" customHeight="1">
      <c r="E259" s="46"/>
      <c r="H259" s="46"/>
      <c r="I259" s="46"/>
    </row>
    <row r="260" spans="1:9" ht="47.25" customHeight="1">
      <c r="E260" s="46"/>
      <c r="H260" s="46"/>
      <c r="I260" s="46"/>
    </row>
    <row r="261" spans="1:9" ht="17.25" customHeight="1">
      <c r="E261" s="46"/>
      <c r="H261" s="46"/>
      <c r="I261" s="46"/>
    </row>
    <row r="262" spans="1:9" ht="17.25" customHeight="1">
      <c r="E262" s="46"/>
      <c r="H262" s="46"/>
      <c r="I262" s="46"/>
    </row>
    <row r="263" spans="1:9" s="85" customFormat="1" ht="17.25" customHeight="1"/>
    <row r="264" spans="1:9" ht="17.25" customHeight="1">
      <c r="E264" s="46"/>
      <c r="H264" s="46"/>
      <c r="I264" s="46"/>
    </row>
    <row r="265" spans="1:9" ht="17.25" customHeight="1">
      <c r="E265" s="46"/>
      <c r="H265" s="46"/>
      <c r="I265" s="46"/>
    </row>
    <row r="266" spans="1:9" ht="17.25" customHeight="1">
      <c r="E266" s="46"/>
      <c r="H266" s="46"/>
      <c r="I266" s="46"/>
    </row>
    <row r="267" spans="1:9" ht="17.25" customHeight="1">
      <c r="E267" s="46"/>
      <c r="H267" s="46"/>
      <c r="I267" s="46"/>
    </row>
    <row r="268" spans="1:9" ht="17.25" customHeight="1">
      <c r="E268" s="46"/>
      <c r="H268" s="46"/>
      <c r="I268" s="46"/>
    </row>
    <row r="269" spans="1:9" ht="17.25" customHeight="1">
      <c r="E269" s="46"/>
      <c r="H269" s="46"/>
      <c r="I269" s="46"/>
    </row>
    <row r="270" spans="1:9" ht="17.25" customHeight="1">
      <c r="E270" s="46"/>
      <c r="H270" s="46"/>
      <c r="I270" s="46"/>
    </row>
    <row r="271" spans="1:9" ht="17.25" customHeight="1">
      <c r="E271" s="46"/>
      <c r="H271" s="46"/>
      <c r="I271" s="46"/>
    </row>
    <row r="272" spans="1:9" ht="17.25" customHeight="1">
      <c r="E272" s="46"/>
      <c r="H272" s="46"/>
      <c r="I272" s="46"/>
    </row>
    <row r="273" s="46" customFormat="1" ht="17.25" customHeight="1"/>
    <row r="274" s="46" customFormat="1" ht="17.25" customHeight="1"/>
    <row r="275" s="46" customFormat="1" ht="17.25" customHeight="1"/>
    <row r="276" s="46" customFormat="1" ht="17.25" customHeight="1"/>
    <row r="277" s="46" customFormat="1" ht="17.25" customHeight="1"/>
    <row r="278" s="46" customFormat="1" ht="17.25" customHeight="1"/>
    <row r="279" s="46" customFormat="1" ht="17.25" customHeight="1"/>
    <row r="280" s="46" customFormat="1" ht="17.25" customHeight="1"/>
    <row r="281" s="46" customFormat="1" ht="17.25" customHeight="1"/>
    <row r="282" s="46" customFormat="1" ht="17.25" customHeight="1"/>
    <row r="283" s="46" customFormat="1" ht="17.25" customHeight="1"/>
    <row r="284" s="46" customFormat="1" ht="17.25" customHeight="1"/>
    <row r="285" s="46" customFormat="1" ht="17.25" customHeight="1"/>
    <row r="286" s="46" customFormat="1" ht="17.25" customHeight="1"/>
    <row r="287" s="46" customFormat="1" ht="17.25" customHeight="1"/>
    <row r="288" s="46" customFormat="1" ht="17.25" customHeight="1"/>
    <row r="289" s="46" customFormat="1" ht="17.25" customHeight="1"/>
    <row r="290" s="46" customFormat="1" ht="17.25" customHeight="1"/>
    <row r="291" s="46" customFormat="1" ht="17.25" customHeight="1"/>
    <row r="292" s="46" customFormat="1" ht="17.25" customHeight="1"/>
    <row r="293" s="46" customFormat="1" ht="17.25" customHeight="1"/>
    <row r="294" s="46" customFormat="1" ht="17.25" customHeight="1"/>
    <row r="295" s="46" customFormat="1" ht="17.25" customHeight="1"/>
    <row r="296" s="46" customFormat="1" ht="21" customHeight="1"/>
    <row r="297" s="46" customFormat="1" ht="21" customHeight="1"/>
    <row r="298" s="46" customFormat="1" ht="21" customHeight="1"/>
    <row r="299" s="46" customFormat="1" ht="21" customHeight="1"/>
    <row r="300" s="46" customFormat="1" ht="21" customHeight="1"/>
    <row r="301" s="46" customFormat="1" ht="21" customHeight="1"/>
    <row r="302" s="46" customFormat="1" ht="21" customHeight="1"/>
    <row r="303" s="46" customFormat="1" ht="21" customHeight="1"/>
    <row r="304" s="46" customFormat="1" ht="21" customHeight="1"/>
    <row r="305" spans="1:109" ht="21" customHeight="1">
      <c r="E305" s="46"/>
      <c r="H305" s="46"/>
      <c r="I305" s="46"/>
    </row>
    <row r="306" spans="1:109" s="85" customFormat="1" ht="21" customHeight="1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6"/>
      <c r="DD306" s="46"/>
      <c r="DE306" s="46"/>
    </row>
    <row r="307" spans="1:109" ht="21" customHeight="1">
      <c r="E307" s="46"/>
      <c r="H307" s="46"/>
      <c r="I307" s="46"/>
    </row>
    <row r="308" spans="1:109" ht="21" customHeight="1">
      <c r="E308" s="46"/>
      <c r="H308" s="46"/>
      <c r="I308" s="46"/>
    </row>
    <row r="309" spans="1:109" ht="21" customHeight="1">
      <c r="E309" s="46"/>
      <c r="H309" s="46"/>
      <c r="I309" s="46"/>
    </row>
    <row r="310" spans="1:109" ht="21" customHeight="1">
      <c r="E310" s="46"/>
      <c r="H310" s="46"/>
      <c r="I310" s="46"/>
    </row>
    <row r="311" spans="1:109" ht="21" customHeight="1">
      <c r="E311" s="46"/>
      <c r="H311" s="46"/>
      <c r="I311" s="46"/>
    </row>
    <row r="312" spans="1:109" ht="21" customHeight="1">
      <c r="E312" s="46"/>
      <c r="H312" s="46"/>
      <c r="I312" s="46"/>
    </row>
    <row r="313" spans="1:109" ht="21" customHeight="1">
      <c r="E313" s="46"/>
      <c r="H313" s="46"/>
      <c r="I313" s="46"/>
    </row>
    <row r="314" spans="1:109" ht="21" customHeight="1">
      <c r="E314" s="46"/>
      <c r="H314" s="46"/>
      <c r="I314" s="46"/>
    </row>
    <row r="315" spans="1:109" ht="21" customHeight="1">
      <c r="E315" s="46"/>
      <c r="H315" s="46"/>
      <c r="I315" s="46"/>
    </row>
    <row r="316" spans="1:109" ht="21" customHeight="1">
      <c r="E316" s="46"/>
      <c r="H316" s="46"/>
      <c r="I316" s="46"/>
    </row>
    <row r="317" spans="1:109" ht="21" customHeight="1">
      <c r="E317" s="46"/>
      <c r="H317" s="46"/>
      <c r="I317" s="46"/>
    </row>
    <row r="318" spans="1:109" ht="21" customHeight="1">
      <c r="E318" s="46"/>
      <c r="H318" s="46"/>
      <c r="I318" s="46"/>
    </row>
    <row r="319" spans="1:109" ht="21" customHeight="1">
      <c r="E319" s="46"/>
      <c r="H319" s="46"/>
      <c r="I319" s="46"/>
    </row>
    <row r="320" spans="1:109" ht="21" customHeight="1">
      <c r="E320" s="46"/>
      <c r="H320" s="46"/>
      <c r="I320" s="46"/>
    </row>
    <row r="321" s="46" customFormat="1" ht="21" customHeight="1"/>
    <row r="322" s="46" customFormat="1" ht="21" customHeight="1"/>
    <row r="323" s="46" customFormat="1" ht="21" customHeight="1"/>
    <row r="324" s="46" customFormat="1" ht="21" customHeight="1"/>
    <row r="325" s="46" customFormat="1" ht="21" customHeight="1"/>
    <row r="326" s="46" customFormat="1" ht="21" customHeight="1"/>
    <row r="327" s="46" customFormat="1" ht="21" customHeight="1"/>
    <row r="328" s="46" customFormat="1" ht="21" customHeight="1"/>
    <row r="329" s="46" customFormat="1" ht="21" customHeight="1"/>
    <row r="330" s="46" customFormat="1" ht="21" customHeight="1"/>
    <row r="331" s="46" customFormat="1" ht="21" customHeight="1"/>
    <row r="332" s="46" customFormat="1" ht="21" customHeight="1"/>
    <row r="333" s="46" customFormat="1" ht="21" customHeight="1"/>
    <row r="334" s="46" customFormat="1" ht="21" customHeight="1"/>
    <row r="335" s="46" customFormat="1" ht="21" customHeight="1"/>
    <row r="336" s="46" customFormat="1" ht="21" customHeight="1"/>
    <row r="337" s="46" customFormat="1" ht="21" customHeight="1"/>
    <row r="338" s="46" customFormat="1" ht="21" customHeight="1"/>
    <row r="339" s="46" customFormat="1" ht="21" customHeight="1"/>
    <row r="340" s="46" customFormat="1" ht="21" customHeight="1"/>
    <row r="341" s="46" customFormat="1" ht="21" customHeight="1"/>
    <row r="342" s="46" customFormat="1" ht="21" customHeight="1"/>
    <row r="343" s="46" customFormat="1" ht="21" customHeight="1"/>
    <row r="344" s="46" customFormat="1" ht="21" customHeight="1"/>
    <row r="345" s="46" customFormat="1" ht="27" customHeight="1"/>
    <row r="346" s="46" customFormat="1" ht="33" customHeight="1"/>
    <row r="347" s="46" customFormat="1" ht="33" customHeight="1"/>
    <row r="348" s="46" customFormat="1" ht="33" customHeight="1"/>
    <row r="349" s="46" customFormat="1" ht="33" customHeight="1"/>
    <row r="350" s="46" customFormat="1" ht="33" customHeight="1"/>
    <row r="351" s="46" customFormat="1" ht="33" customHeight="1"/>
    <row r="352" s="46" customFormat="1" ht="33" customHeight="1"/>
    <row r="353" spans="1:110" ht="33" customHeight="1">
      <c r="E353" s="46"/>
      <c r="H353" s="46"/>
      <c r="I353" s="46"/>
    </row>
    <row r="354" spans="1:110" ht="33" customHeight="1">
      <c r="E354" s="46"/>
      <c r="H354" s="46"/>
      <c r="I354" s="46"/>
    </row>
    <row r="355" spans="1:110" s="85" customFormat="1" ht="33" customHeight="1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6"/>
      <c r="DD355" s="46"/>
      <c r="DE355" s="46"/>
      <c r="DF355" s="46"/>
    </row>
    <row r="356" spans="1:110" ht="33" customHeight="1"/>
    <row r="357" spans="1:110" ht="33" customHeight="1"/>
    <row r="358" spans="1:110" ht="33" customHeight="1"/>
    <row r="359" spans="1:110" ht="33" customHeight="1">
      <c r="E359" s="46"/>
      <c r="H359" s="46"/>
      <c r="I359" s="46"/>
    </row>
    <row r="360" spans="1:110" ht="33" customHeight="1">
      <c r="E360" s="46"/>
      <c r="H360" s="46"/>
      <c r="I360" s="46"/>
    </row>
    <row r="361" spans="1:110" s="85" customFormat="1" ht="33" customHeight="1"/>
    <row r="362" spans="1:110" ht="33" customHeight="1">
      <c r="E362" s="46"/>
      <c r="H362" s="46"/>
      <c r="I362" s="46"/>
    </row>
    <row r="363" spans="1:110" ht="33" customHeight="1">
      <c r="E363" s="46"/>
      <c r="H363" s="46"/>
      <c r="I363" s="46"/>
    </row>
    <row r="364" spans="1:110" ht="33" customHeight="1">
      <c r="E364" s="46"/>
      <c r="H364" s="46"/>
      <c r="I364" s="46"/>
    </row>
    <row r="365" spans="1:110" ht="33" customHeight="1">
      <c r="E365" s="46"/>
      <c r="H365" s="46"/>
      <c r="I365" s="46"/>
    </row>
    <row r="366" spans="1:110" ht="33" customHeight="1">
      <c r="E366" s="46"/>
      <c r="H366" s="46"/>
      <c r="I366" s="46"/>
    </row>
    <row r="367" spans="1:110" ht="33" customHeight="1">
      <c r="E367" s="46"/>
      <c r="H367" s="46"/>
      <c r="I367" s="46"/>
    </row>
    <row r="368" spans="1:110" ht="33" customHeight="1">
      <c r="E368" s="46"/>
      <c r="H368" s="46"/>
      <c r="I368" s="46"/>
    </row>
    <row r="369" spans="1:9" ht="33" customHeight="1">
      <c r="E369" s="46"/>
      <c r="H369" s="46"/>
      <c r="I369" s="46"/>
    </row>
    <row r="370" spans="1:9" ht="33" customHeight="1">
      <c r="E370" s="46"/>
      <c r="H370" s="46"/>
      <c r="I370" s="46"/>
    </row>
    <row r="371" spans="1:9" ht="33" customHeight="1">
      <c r="E371" s="46"/>
      <c r="H371" s="46"/>
      <c r="I371" s="46"/>
    </row>
    <row r="372" spans="1:9" ht="33" customHeight="1">
      <c r="E372" s="46"/>
      <c r="H372" s="46"/>
      <c r="I372" s="46"/>
    </row>
    <row r="373" spans="1:9" ht="33" customHeight="1">
      <c r="E373" s="46"/>
      <c r="H373" s="46"/>
      <c r="I373" s="46"/>
    </row>
    <row r="374" spans="1:9" ht="33" customHeight="1">
      <c r="E374" s="46"/>
      <c r="H374" s="46"/>
      <c r="I374" s="46"/>
    </row>
    <row r="375" spans="1:9" ht="21" customHeight="1">
      <c r="E375" s="46"/>
      <c r="H375" s="46"/>
      <c r="I375" s="46"/>
    </row>
    <row r="376" spans="1:9" ht="23.25" customHeight="1">
      <c r="A376" s="267" t="s">
        <v>545</v>
      </c>
      <c r="B376" s="267"/>
      <c r="C376" s="267"/>
      <c r="D376" s="267"/>
      <c r="E376" s="267"/>
      <c r="F376" s="268"/>
      <c r="G376" s="268"/>
      <c r="H376" s="135"/>
      <c r="I376" s="135"/>
    </row>
    <row r="377" spans="1:9" ht="23.25" customHeight="1">
      <c r="A377" s="53" t="s">
        <v>1</v>
      </c>
      <c r="B377" s="53" t="s">
        <v>2</v>
      </c>
      <c r="C377" s="243" t="s">
        <v>4</v>
      </c>
      <c r="D377" s="244"/>
      <c r="E377" s="53" t="s">
        <v>5</v>
      </c>
      <c r="F377" s="243"/>
      <c r="G377" s="244"/>
      <c r="H377" s="55" t="s">
        <v>424</v>
      </c>
      <c r="I377" s="55" t="s">
        <v>6</v>
      </c>
    </row>
    <row r="378" spans="1:9" ht="23.25" customHeight="1">
      <c r="A378" s="58"/>
      <c r="B378" s="53"/>
      <c r="C378" s="243"/>
      <c r="D378" s="244"/>
      <c r="E378" s="108" t="e">
        <f>#REF!</f>
        <v>#REF!</v>
      </c>
      <c r="F378" s="243"/>
      <c r="G378" s="244"/>
      <c r="H378" s="55"/>
      <c r="I378" s="113" t="s">
        <v>655</v>
      </c>
    </row>
    <row r="379" spans="1:9" ht="23.25" customHeight="1">
      <c r="A379" s="58"/>
      <c r="B379" s="53"/>
      <c r="C379" s="243"/>
      <c r="D379" s="244"/>
      <c r="E379" s="108" t="e">
        <f>#REF!</f>
        <v>#REF!</v>
      </c>
      <c r="F379" s="243"/>
      <c r="G379" s="244"/>
      <c r="H379" s="55"/>
      <c r="I379" s="113" t="s">
        <v>589</v>
      </c>
    </row>
    <row r="380" spans="1:9" ht="23.25" customHeight="1">
      <c r="A380" s="58"/>
      <c r="B380" s="53"/>
      <c r="C380" s="243"/>
      <c r="D380" s="244"/>
      <c r="E380" s="108" t="e">
        <f>#REF!+#REF!</f>
        <v>#REF!</v>
      </c>
      <c r="F380" s="243"/>
      <c r="G380" s="244"/>
      <c r="H380" s="55"/>
      <c r="I380" s="113" t="s">
        <v>656</v>
      </c>
    </row>
    <row r="381" spans="1:9" ht="23.25" customHeight="1">
      <c r="A381" s="58"/>
      <c r="B381" s="53"/>
      <c r="C381" s="243"/>
      <c r="D381" s="244"/>
      <c r="E381" s="108" t="e">
        <f>#REF!</f>
        <v>#REF!</v>
      </c>
      <c r="F381" s="243"/>
      <c r="G381" s="244"/>
      <c r="H381" s="55"/>
      <c r="I381" s="113" t="s">
        <v>657</v>
      </c>
    </row>
    <row r="382" spans="1:9" ht="23.25" customHeight="1">
      <c r="A382" s="58"/>
      <c r="B382" s="53"/>
      <c r="C382" s="243"/>
      <c r="D382" s="244"/>
      <c r="E382" s="108" t="e">
        <f>#REF!</f>
        <v>#REF!</v>
      </c>
      <c r="F382" s="243"/>
      <c r="G382" s="244"/>
      <c r="H382" s="55"/>
      <c r="I382" s="113" t="s">
        <v>321</v>
      </c>
    </row>
    <row r="383" spans="1:9" ht="23.25" customHeight="1">
      <c r="A383" s="58"/>
      <c r="B383" s="53"/>
      <c r="C383" s="243"/>
      <c r="D383" s="244"/>
      <c r="E383" s="108" t="e">
        <f>#REF!+#REF!</f>
        <v>#REF!</v>
      </c>
      <c r="F383" s="243"/>
      <c r="G383" s="244"/>
      <c r="H383" s="55"/>
      <c r="I383" s="84" t="s">
        <v>426</v>
      </c>
    </row>
    <row r="384" spans="1:9" ht="23.25" customHeight="1">
      <c r="A384" s="106"/>
      <c r="B384" s="53"/>
      <c r="C384" s="243"/>
      <c r="D384" s="244"/>
      <c r="E384" s="54" t="e">
        <f>E108+#REF!</f>
        <v>#REF!</v>
      </c>
      <c r="F384" s="243"/>
      <c r="G384" s="244"/>
      <c r="H384" s="55"/>
      <c r="I384" s="84" t="s">
        <v>658</v>
      </c>
    </row>
    <row r="385" spans="1:119" s="85" customFormat="1" ht="23.25" customHeight="1" thickBot="1">
      <c r="A385" s="58"/>
      <c r="B385" s="53"/>
      <c r="C385" s="243"/>
      <c r="D385" s="244"/>
      <c r="E385" s="54"/>
      <c r="F385" s="243"/>
      <c r="G385" s="244"/>
      <c r="H385" s="55"/>
      <c r="I385" s="84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  <c r="BL385" s="46"/>
      <c r="BM385" s="46"/>
      <c r="BN385" s="46"/>
      <c r="BO385" s="46"/>
      <c r="BP385" s="46"/>
      <c r="BQ385" s="46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6"/>
      <c r="DD385" s="46"/>
      <c r="DE385" s="46"/>
      <c r="DF385" s="46"/>
      <c r="DG385" s="46"/>
      <c r="DH385" s="46"/>
      <c r="DI385" s="46"/>
      <c r="DJ385" s="46"/>
      <c r="DK385" s="46"/>
      <c r="DL385" s="46"/>
      <c r="DM385" s="46"/>
      <c r="DN385" s="46"/>
      <c r="DO385" s="46"/>
    </row>
    <row r="386" spans="1:119" ht="23.25" customHeight="1" thickBot="1">
      <c r="A386" s="85"/>
      <c r="B386" s="85"/>
      <c r="C386" s="85"/>
      <c r="D386" s="85"/>
      <c r="E386" s="164" t="e">
        <f>SUM(E378:E384)</f>
        <v>#REF!</v>
      </c>
      <c r="F386" s="85"/>
      <c r="G386" s="85"/>
      <c r="H386" s="85"/>
      <c r="I386" s="104"/>
    </row>
    <row r="387" spans="1:119" ht="23.25" customHeight="1">
      <c r="E387" s="46"/>
      <c r="H387" s="46"/>
      <c r="I387" s="46"/>
    </row>
    <row r="388" spans="1:119" ht="23.25" customHeight="1">
      <c r="E388" s="46"/>
      <c r="H388" s="46"/>
      <c r="I388" s="46"/>
    </row>
    <row r="389" spans="1:119" ht="23.25" customHeight="1">
      <c r="E389" s="46"/>
      <c r="H389" s="46"/>
      <c r="I389" s="46"/>
    </row>
    <row r="390" spans="1:119" ht="23.25" customHeight="1">
      <c r="E390" s="46"/>
      <c r="H390" s="46"/>
      <c r="I390" s="46"/>
    </row>
    <row r="391" spans="1:119" s="85" customFormat="1" ht="23.25" customHeight="1"/>
    <row r="392" spans="1:119" ht="23.25" customHeight="1">
      <c r="E392" s="46"/>
      <c r="H392" s="46"/>
      <c r="I392" s="46"/>
    </row>
    <row r="393" spans="1:119" ht="23.25" customHeight="1">
      <c r="E393" s="46"/>
      <c r="H393" s="46"/>
      <c r="I393" s="46"/>
    </row>
    <row r="394" spans="1:119" ht="23.25" customHeight="1">
      <c r="E394" s="46"/>
      <c r="H394" s="46"/>
      <c r="I394" s="46"/>
    </row>
    <row r="395" spans="1:119" ht="23.25" customHeight="1">
      <c r="E395" s="46"/>
      <c r="H395" s="46"/>
      <c r="I395" s="46"/>
    </row>
    <row r="396" spans="1:119" ht="23.25" customHeight="1">
      <c r="E396" s="46"/>
      <c r="H396" s="46"/>
      <c r="I396" s="46"/>
    </row>
    <row r="397" spans="1:119" ht="23.25" customHeight="1">
      <c r="E397" s="46"/>
      <c r="H397" s="46"/>
      <c r="I397" s="46"/>
    </row>
    <row r="398" spans="1:119" ht="23.25" customHeight="1">
      <c r="E398" s="46"/>
      <c r="H398" s="46"/>
      <c r="I398" s="46"/>
    </row>
    <row r="399" spans="1:119" ht="23.25" customHeight="1">
      <c r="E399" s="46"/>
      <c r="H399" s="46"/>
      <c r="I399" s="46"/>
    </row>
    <row r="400" spans="1:119" ht="23.25" customHeight="1">
      <c r="E400" s="46"/>
      <c r="H400" s="46"/>
      <c r="I400" s="46"/>
    </row>
    <row r="401" s="46" customFormat="1" ht="23.25" customHeight="1"/>
    <row r="402" s="46" customFormat="1" ht="23.25" customHeight="1"/>
    <row r="403" s="46" customFormat="1" ht="23.25" customHeight="1"/>
    <row r="404" s="46" customFormat="1" ht="23.25" customHeight="1"/>
    <row r="405" s="46" customFormat="1" ht="23.25" customHeight="1"/>
    <row r="406" s="46" customFormat="1" ht="23.25" customHeight="1"/>
    <row r="407" s="46" customFormat="1" ht="23.25" customHeight="1"/>
    <row r="408" s="46" customFormat="1" ht="23.25" customHeight="1"/>
    <row r="409" s="46" customFormat="1" ht="23.25" customHeight="1"/>
    <row r="410" s="46" customFormat="1" ht="23.25" customHeight="1"/>
    <row r="411" s="46" customFormat="1" ht="23.25" customHeight="1"/>
    <row r="412" s="46" customFormat="1" ht="23.25" customHeight="1"/>
    <row r="413" s="46" customFormat="1" ht="23.25" customHeight="1"/>
    <row r="414" s="46" customFormat="1" ht="23.25" customHeight="1"/>
    <row r="415" s="46" customFormat="1" ht="23.25" customHeight="1"/>
    <row r="416" s="46" customFormat="1" ht="23.25" customHeight="1"/>
    <row r="417" s="46" customFormat="1" ht="23.25" customHeight="1"/>
    <row r="419" s="46" customFormat="1" ht="22.5" customHeight="1"/>
    <row r="420" s="46" customFormat="1" ht="22.5" customHeight="1"/>
    <row r="421" s="46" customFormat="1" ht="22.5" customHeight="1"/>
    <row r="422" s="46" customFormat="1" ht="22.5" customHeight="1"/>
    <row r="423" s="46" customFormat="1" ht="22.5" customHeight="1"/>
    <row r="424" s="46" customFormat="1" ht="22.5" customHeight="1"/>
    <row r="425" s="46" customFormat="1" ht="22.5" customHeight="1"/>
    <row r="426" s="46" customFormat="1" ht="22.5" customHeight="1"/>
    <row r="427" s="46" customFormat="1" ht="22.5" customHeight="1"/>
    <row r="428" s="46" customFormat="1" ht="22.5" customHeight="1"/>
    <row r="429" s="46" customFormat="1" ht="22.5" customHeight="1"/>
    <row r="430" s="46" customFormat="1" ht="22.5" customHeight="1"/>
    <row r="431" s="46" customFormat="1" ht="22.5" customHeight="1"/>
    <row r="432" s="46" customFormat="1" ht="22.5" customHeight="1"/>
    <row r="433" spans="5:11" ht="22.5" customHeight="1">
      <c r="E433" s="46"/>
      <c r="H433" s="46"/>
      <c r="I433" s="46"/>
    </row>
    <row r="434" spans="5:11" ht="22.5" customHeight="1">
      <c r="E434" s="46"/>
      <c r="H434" s="46"/>
      <c r="I434" s="46"/>
    </row>
    <row r="435" spans="5:11" ht="22.5" customHeight="1">
      <c r="E435" s="46"/>
      <c r="H435" s="46"/>
      <c r="I435" s="46"/>
    </row>
    <row r="436" spans="5:11" ht="22.5" customHeight="1">
      <c r="E436" s="46"/>
      <c r="H436" s="46"/>
      <c r="I436" s="46"/>
      <c r="K436" s="163"/>
    </row>
    <row r="437" spans="5:11" ht="22.5" customHeight="1">
      <c r="E437" s="46"/>
      <c r="H437" s="46"/>
      <c r="I437" s="46"/>
      <c r="K437" s="163"/>
    </row>
    <row r="438" spans="5:11" ht="22.5" customHeight="1">
      <c r="E438" s="46"/>
      <c r="H438" s="46"/>
      <c r="I438" s="46"/>
    </row>
    <row r="439" spans="5:11" ht="22.5" customHeight="1">
      <c r="E439" s="46"/>
      <c r="H439" s="46"/>
      <c r="I439" s="46"/>
    </row>
    <row r="440" spans="5:11" ht="22.5" customHeight="1">
      <c r="E440" s="46"/>
      <c r="H440" s="46"/>
      <c r="I440" s="46"/>
    </row>
    <row r="441" spans="5:11" ht="22.5" customHeight="1">
      <c r="E441" s="46"/>
      <c r="H441" s="46"/>
      <c r="I441" s="46"/>
      <c r="K441" s="163"/>
    </row>
    <row r="442" spans="5:11" ht="22.5" customHeight="1">
      <c r="E442" s="46"/>
      <c r="H442" s="46"/>
      <c r="I442" s="46"/>
      <c r="K442" s="163"/>
    </row>
    <row r="443" spans="5:11" ht="22.5" customHeight="1">
      <c r="E443" s="46"/>
      <c r="H443" s="46"/>
      <c r="I443" s="46"/>
    </row>
    <row r="444" spans="5:11" ht="22.5" customHeight="1">
      <c r="E444" s="46"/>
      <c r="H444" s="46"/>
      <c r="I444" s="46"/>
    </row>
    <row r="445" spans="5:11" ht="22.5" customHeight="1">
      <c r="E445" s="46"/>
      <c r="H445" s="46"/>
      <c r="I445" s="46"/>
    </row>
    <row r="446" spans="5:11" ht="22.5" customHeight="1">
      <c r="E446" s="46"/>
      <c r="H446" s="46"/>
      <c r="I446" s="46"/>
    </row>
    <row r="447" spans="5:11" ht="22.5" customHeight="1">
      <c r="E447" s="46"/>
      <c r="H447" s="46"/>
      <c r="I447" s="46"/>
    </row>
    <row r="448" spans="5:11" ht="22.5" customHeight="1">
      <c r="E448" s="46"/>
      <c r="H448" s="46"/>
      <c r="I448" s="46"/>
    </row>
    <row r="449" spans="5:9" ht="22.5" customHeight="1">
      <c r="E449" s="46"/>
      <c r="H449" s="46"/>
      <c r="I449" s="46"/>
    </row>
    <row r="450" spans="5:9" ht="22.5" customHeight="1">
      <c r="E450" s="46"/>
      <c r="H450" s="46"/>
      <c r="I450" s="46"/>
    </row>
    <row r="451" spans="5:9" ht="22.5" customHeight="1">
      <c r="E451" s="46"/>
      <c r="H451" s="46"/>
      <c r="I451" s="46"/>
    </row>
    <row r="452" spans="5:9" ht="22.5" customHeight="1">
      <c r="E452" s="46"/>
      <c r="H452" s="46"/>
      <c r="I452" s="46"/>
    </row>
    <row r="453" spans="5:9" ht="22.5" customHeight="1">
      <c r="E453" s="46"/>
      <c r="H453" s="46"/>
      <c r="I453" s="46"/>
    </row>
    <row r="454" spans="5:9" ht="22.5" customHeight="1">
      <c r="E454" s="46"/>
      <c r="H454" s="46"/>
      <c r="I454" s="46"/>
    </row>
    <row r="455" spans="5:9" ht="22.5" customHeight="1">
      <c r="E455" s="46"/>
      <c r="H455" s="46"/>
      <c r="I455" s="46"/>
    </row>
    <row r="456" spans="5:9" ht="22.5" customHeight="1">
      <c r="E456" s="46"/>
      <c r="H456" s="46"/>
      <c r="I456" s="46"/>
    </row>
    <row r="457" spans="5:9" ht="22.5" customHeight="1">
      <c r="E457" s="46"/>
      <c r="H457" s="46"/>
      <c r="I457" s="46"/>
    </row>
    <row r="458" spans="5:9" ht="22.5" customHeight="1">
      <c r="E458" s="46"/>
      <c r="H458" s="46"/>
      <c r="I458" s="46"/>
    </row>
    <row r="459" spans="5:9" ht="22.5" customHeight="1">
      <c r="E459" s="46"/>
      <c r="H459" s="46"/>
      <c r="I459" s="46"/>
    </row>
    <row r="460" spans="5:9" ht="22.5" customHeight="1">
      <c r="E460" s="46"/>
      <c r="H460" s="46"/>
      <c r="I460" s="46"/>
    </row>
    <row r="461" spans="5:9" ht="22.5" customHeight="1">
      <c r="E461" s="46"/>
      <c r="H461" s="46"/>
      <c r="I461" s="46"/>
    </row>
    <row r="462" spans="5:9" ht="22.5" customHeight="1">
      <c r="E462" s="46"/>
      <c r="H462" s="46"/>
      <c r="I462" s="46"/>
    </row>
    <row r="463" spans="5:9" ht="22.5" customHeight="1"/>
    <row r="465" spans="5:17" ht="81" customHeight="1">
      <c r="E465" s="46"/>
      <c r="H465" s="46"/>
      <c r="I465" s="46"/>
      <c r="M465" s="47"/>
      <c r="P465" s="80"/>
      <c r="Q465" s="81"/>
    </row>
    <row r="466" spans="5:17" ht="81" customHeight="1">
      <c r="E466" s="46"/>
      <c r="H466" s="46"/>
      <c r="I466" s="46"/>
      <c r="M466" s="47"/>
      <c r="P466" s="80"/>
      <c r="Q466" s="81"/>
    </row>
    <row r="467" spans="5:17" ht="81" customHeight="1">
      <c r="E467" s="46"/>
      <c r="H467" s="46"/>
      <c r="I467" s="46"/>
      <c r="M467" s="47"/>
      <c r="P467" s="80"/>
      <c r="Q467" s="81"/>
    </row>
    <row r="468" spans="5:17" ht="81" customHeight="1" thickBot="1">
      <c r="E468" s="46"/>
      <c r="H468" s="46"/>
      <c r="I468" s="46"/>
      <c r="M468" s="47"/>
      <c r="P468" s="80"/>
      <c r="Q468" s="81"/>
    </row>
    <row r="469" spans="5:17" ht="81" customHeight="1">
      <c r="E469" s="46"/>
      <c r="H469" s="46"/>
      <c r="I469" s="46"/>
      <c r="M469" s="47"/>
      <c r="O469" s="269" t="s">
        <v>38</v>
      </c>
      <c r="P469" s="272" t="e">
        <f>#REF!+#REF!+#REF!+E108</f>
        <v>#REF!</v>
      </c>
      <c r="Q469" s="273"/>
    </row>
    <row r="470" spans="5:17" ht="81" customHeight="1">
      <c r="E470" s="46"/>
      <c r="H470" s="46"/>
      <c r="I470" s="46"/>
      <c r="M470" s="47"/>
      <c r="O470" s="270"/>
      <c r="P470" s="274"/>
      <c r="Q470" s="275"/>
    </row>
    <row r="471" spans="5:17" ht="81" customHeight="1" thickBot="1">
      <c r="E471" s="46"/>
      <c r="H471" s="46"/>
      <c r="I471" s="46"/>
      <c r="M471" s="47"/>
      <c r="O471" s="271"/>
      <c r="P471" s="276"/>
      <c r="Q471" s="277"/>
    </row>
    <row r="472" spans="5:17" ht="81" customHeight="1">
      <c r="E472" s="46"/>
      <c r="H472" s="46"/>
      <c r="I472" s="46"/>
      <c r="M472" s="47"/>
      <c r="P472" s="80"/>
      <c r="Q472" s="81"/>
    </row>
    <row r="473" spans="5:17" ht="81" customHeight="1">
      <c r="E473" s="46"/>
      <c r="H473" s="46"/>
      <c r="I473" s="46"/>
      <c r="M473" s="47"/>
      <c r="P473" s="80"/>
      <c r="Q473" s="81"/>
    </row>
    <row r="474" spans="5:17" ht="81" customHeight="1">
      <c r="E474" s="46"/>
      <c r="H474" s="46"/>
      <c r="I474" s="46"/>
      <c r="M474" s="47"/>
      <c r="P474" s="80"/>
      <c r="Q474" s="81"/>
    </row>
    <row r="475" spans="5:17" ht="81" customHeight="1">
      <c r="E475" s="46"/>
      <c r="H475" s="46"/>
      <c r="I475" s="46"/>
      <c r="M475" s="47"/>
      <c r="P475" s="80"/>
      <c r="Q475" s="81"/>
    </row>
    <row r="481" spans="2:17" ht="57.75" customHeight="1"/>
    <row r="482" spans="2:17" ht="57.75" customHeight="1">
      <c r="E482" s="46"/>
      <c r="H482" s="46"/>
      <c r="I482" s="46"/>
      <c r="M482" s="47"/>
      <c r="P482" s="80"/>
      <c r="Q482" s="81"/>
    </row>
    <row r="483" spans="2:17" ht="57.75" customHeight="1">
      <c r="E483" s="46"/>
      <c r="H483" s="46"/>
      <c r="I483" s="46"/>
      <c r="M483" s="47"/>
      <c r="P483" s="80"/>
      <c r="Q483" s="81"/>
    </row>
    <row r="484" spans="2:17" ht="57.75" customHeight="1">
      <c r="E484" s="46"/>
      <c r="H484" s="46"/>
      <c r="I484" s="46"/>
      <c r="M484" s="47"/>
      <c r="P484" s="80"/>
      <c r="Q484" s="81"/>
    </row>
    <row r="485" spans="2:17" ht="57.75" customHeight="1">
      <c r="E485" s="46"/>
      <c r="H485" s="46"/>
      <c r="I485" s="46"/>
      <c r="M485" s="47"/>
      <c r="P485" s="80"/>
      <c r="Q485" s="81"/>
    </row>
    <row r="486" spans="2:17" ht="57.75" customHeight="1">
      <c r="E486" s="46"/>
      <c r="H486" s="46"/>
      <c r="I486" s="46"/>
      <c r="M486" s="47"/>
      <c r="P486" s="80"/>
      <c r="Q486" s="81"/>
    </row>
    <row r="487" spans="2:17" ht="57.75" customHeight="1">
      <c r="E487" s="46"/>
      <c r="H487" s="46"/>
      <c r="I487" s="46"/>
      <c r="M487" s="47"/>
      <c r="P487" s="80"/>
      <c r="Q487" s="81"/>
    </row>
    <row r="488" spans="2:17" ht="57.75" customHeight="1">
      <c r="E488" s="46"/>
      <c r="H488" s="46"/>
      <c r="I488" s="46"/>
      <c r="M488" s="47"/>
      <c r="P488" s="80"/>
      <c r="Q488" s="81"/>
    </row>
    <row r="489" spans="2:17" ht="57.75" customHeight="1">
      <c r="E489" s="46"/>
      <c r="H489" s="46"/>
      <c r="I489" s="46"/>
      <c r="M489" s="47"/>
      <c r="P489" s="80"/>
      <c r="Q489" s="81"/>
    </row>
    <row r="490" spans="2:17" ht="57.75" customHeight="1">
      <c r="E490" s="46"/>
      <c r="H490" s="46"/>
      <c r="I490" s="46"/>
      <c r="M490" s="47"/>
      <c r="P490" s="80"/>
      <c r="Q490" s="81"/>
    </row>
    <row r="491" spans="2:17" ht="57.75" customHeight="1">
      <c r="E491" s="46"/>
      <c r="H491" s="46"/>
      <c r="I491" s="46"/>
      <c r="M491" s="47"/>
      <c r="P491" s="80"/>
      <c r="Q491" s="81"/>
    </row>
    <row r="492" spans="2:17" ht="57.75" customHeight="1">
      <c r="E492" s="46"/>
      <c r="H492" s="46"/>
      <c r="I492" s="46"/>
      <c r="M492" s="47"/>
      <c r="P492" s="80"/>
      <c r="Q492" s="81"/>
    </row>
    <row r="495" spans="2:17" ht="21" customHeight="1">
      <c r="B495" s="278" t="e">
        <f>E379+E380+E381+E382</f>
        <v>#REF!</v>
      </c>
      <c r="C495" s="279"/>
      <c r="D495" s="279"/>
      <c r="E495" s="279"/>
      <c r="F495" s="279"/>
    </row>
    <row r="496" spans="2:17" ht="21" customHeight="1">
      <c r="B496" s="279"/>
      <c r="C496" s="279"/>
      <c r="D496" s="279"/>
      <c r="E496" s="279"/>
      <c r="F496" s="279"/>
    </row>
    <row r="497" spans="2:6" ht="21" customHeight="1">
      <c r="B497" s="279"/>
      <c r="C497" s="279"/>
      <c r="D497" s="279"/>
      <c r="E497" s="279"/>
      <c r="F497" s="279"/>
    </row>
  </sheetData>
  <mergeCells count="656">
    <mergeCell ref="A51:A52"/>
    <mergeCell ref="F14:G14"/>
    <mergeCell ref="A8:A9"/>
    <mergeCell ref="A10:A12"/>
    <mergeCell ref="C2:D2"/>
    <mergeCell ref="F2:G2"/>
    <mergeCell ref="C3:D3"/>
    <mergeCell ref="F3:G3"/>
    <mergeCell ref="C5:D5"/>
    <mergeCell ref="F5:G5"/>
    <mergeCell ref="F6:G6"/>
    <mergeCell ref="C7:D7"/>
    <mergeCell ref="F7:G7"/>
    <mergeCell ref="C4:D4"/>
    <mergeCell ref="F4:G4"/>
    <mergeCell ref="A4:A7"/>
    <mergeCell ref="C23:D23"/>
    <mergeCell ref="F22:G22"/>
    <mergeCell ref="C8:D8"/>
    <mergeCell ref="F8:G8"/>
    <mergeCell ref="C9:D9"/>
    <mergeCell ref="F9:G9"/>
    <mergeCell ref="C10:D10"/>
    <mergeCell ref="F10:G10"/>
    <mergeCell ref="C11:D11"/>
    <mergeCell ref="F11:G11"/>
    <mergeCell ref="F19:G19"/>
    <mergeCell ref="C20:D20"/>
    <mergeCell ref="F20:G20"/>
    <mergeCell ref="C21:D21"/>
    <mergeCell ref="F21:G21"/>
    <mergeCell ref="C12:D12"/>
    <mergeCell ref="F12:G12"/>
    <mergeCell ref="C13:D13"/>
    <mergeCell ref="F13:G13"/>
    <mergeCell ref="C16:D16"/>
    <mergeCell ref="F16:G16"/>
    <mergeCell ref="C17:D17"/>
    <mergeCell ref="F17:G17"/>
    <mergeCell ref="C14:D14"/>
    <mergeCell ref="C19:D19"/>
    <mergeCell ref="F28:G28"/>
    <mergeCell ref="C29:D29"/>
    <mergeCell ref="F29:G29"/>
    <mergeCell ref="C30:D30"/>
    <mergeCell ref="F30:G30"/>
    <mergeCell ref="C32:D32"/>
    <mergeCell ref="C24:D24"/>
    <mergeCell ref="F24:G24"/>
    <mergeCell ref="C25:D25"/>
    <mergeCell ref="F25:G25"/>
    <mergeCell ref="C26:D26"/>
    <mergeCell ref="F26:G26"/>
    <mergeCell ref="C47:D47"/>
    <mergeCell ref="F47:G47"/>
    <mergeCell ref="C52:D52"/>
    <mergeCell ref="C43:D43"/>
    <mergeCell ref="F43:G43"/>
    <mergeCell ref="C44:D44"/>
    <mergeCell ref="F44:G44"/>
    <mergeCell ref="F52:G52"/>
    <mergeCell ref="F48:G48"/>
    <mergeCell ref="F50:G50"/>
    <mergeCell ref="C49:D49"/>
    <mergeCell ref="F49:G49"/>
    <mergeCell ref="C51:D51"/>
    <mergeCell ref="F51:G51"/>
    <mergeCell ref="A54:A56"/>
    <mergeCell ref="C54:D54"/>
    <mergeCell ref="F54:G54"/>
    <mergeCell ref="C56:D56"/>
    <mergeCell ref="F56:G56"/>
    <mergeCell ref="C57:D57"/>
    <mergeCell ref="F57:I57"/>
    <mergeCell ref="C59:D59"/>
    <mergeCell ref="F59:G59"/>
    <mergeCell ref="C55:D55"/>
    <mergeCell ref="F55:G55"/>
    <mergeCell ref="F75:G75"/>
    <mergeCell ref="A72:A73"/>
    <mergeCell ref="C70:D70"/>
    <mergeCell ref="F70:G70"/>
    <mergeCell ref="C71:D71"/>
    <mergeCell ref="F71:G71"/>
    <mergeCell ref="C72:D72"/>
    <mergeCell ref="F72:G72"/>
    <mergeCell ref="A70:A71"/>
    <mergeCell ref="F60:G60"/>
    <mergeCell ref="C61:D61"/>
    <mergeCell ref="F61:G61"/>
    <mergeCell ref="C62:D62"/>
    <mergeCell ref="F62:G62"/>
    <mergeCell ref="C73:D73"/>
    <mergeCell ref="F73:G73"/>
    <mergeCell ref="C74:D74"/>
    <mergeCell ref="F74:G74"/>
    <mergeCell ref="C67:D67"/>
    <mergeCell ref="F67:G67"/>
    <mergeCell ref="C68:D68"/>
    <mergeCell ref="F68:G68"/>
    <mergeCell ref="C69:D69"/>
    <mergeCell ref="F69:G69"/>
    <mergeCell ref="F63:G63"/>
    <mergeCell ref="C64:D64"/>
    <mergeCell ref="F64:G64"/>
    <mergeCell ref="C65:D65"/>
    <mergeCell ref="F65:G65"/>
    <mergeCell ref="C66:D66"/>
    <mergeCell ref="F66:G66"/>
    <mergeCell ref="F83:G83"/>
    <mergeCell ref="C80:D80"/>
    <mergeCell ref="F80:G80"/>
    <mergeCell ref="C76:D76"/>
    <mergeCell ref="F76:G76"/>
    <mergeCell ref="C77:D77"/>
    <mergeCell ref="F77:G77"/>
    <mergeCell ref="C78:D78"/>
    <mergeCell ref="F78:G78"/>
    <mergeCell ref="C79:D79"/>
    <mergeCell ref="F79:G79"/>
    <mergeCell ref="F84:G84"/>
    <mergeCell ref="C102:D102"/>
    <mergeCell ref="F102:G102"/>
    <mergeCell ref="A119:B119"/>
    <mergeCell ref="C119:D119"/>
    <mergeCell ref="F119:G119"/>
    <mergeCell ref="C97:D97"/>
    <mergeCell ref="F97:G97"/>
    <mergeCell ref="C98:D98"/>
    <mergeCell ref="F98:G98"/>
    <mergeCell ref="C92:D92"/>
    <mergeCell ref="F92:G92"/>
    <mergeCell ref="C93:D93"/>
    <mergeCell ref="F93:G93"/>
    <mergeCell ref="C89:D89"/>
    <mergeCell ref="F89:G89"/>
    <mergeCell ref="C87:D87"/>
    <mergeCell ref="F87:G87"/>
    <mergeCell ref="C88:D88"/>
    <mergeCell ref="F88:G88"/>
    <mergeCell ref="A85:B85"/>
    <mergeCell ref="C85:D85"/>
    <mergeCell ref="F85:G85"/>
    <mergeCell ref="A86:B86"/>
    <mergeCell ref="F86:G86"/>
    <mergeCell ref="C94:D94"/>
    <mergeCell ref="F94:G94"/>
    <mergeCell ref="A107:B107"/>
    <mergeCell ref="C107:D107"/>
    <mergeCell ref="F107:G107"/>
    <mergeCell ref="C90:D90"/>
    <mergeCell ref="F90:G90"/>
    <mergeCell ref="C91:D91"/>
    <mergeCell ref="F91:G91"/>
    <mergeCell ref="A106:B106"/>
    <mergeCell ref="C106:D106"/>
    <mergeCell ref="F106:G106"/>
    <mergeCell ref="F101:G101"/>
    <mergeCell ref="C103:D103"/>
    <mergeCell ref="F103:G103"/>
    <mergeCell ref="C99:D99"/>
    <mergeCell ref="F99:G99"/>
    <mergeCell ref="C95:D95"/>
    <mergeCell ref="F95:G95"/>
    <mergeCell ref="C96:D96"/>
    <mergeCell ref="F96:G96"/>
    <mergeCell ref="A92:B96"/>
    <mergeCell ref="A87:B88"/>
    <mergeCell ref="F124:G124"/>
    <mergeCell ref="A125:B125"/>
    <mergeCell ref="C125:D125"/>
    <mergeCell ref="F125:G125"/>
    <mergeCell ref="A111:B111"/>
    <mergeCell ref="C111:D111"/>
    <mergeCell ref="F111:G111"/>
    <mergeCell ref="A124:B124"/>
    <mergeCell ref="A112:B112"/>
    <mergeCell ref="A113:B113"/>
    <mergeCell ref="A117:B117"/>
    <mergeCell ref="C117:D117"/>
    <mergeCell ref="F117:G117"/>
    <mergeCell ref="C121:D121"/>
    <mergeCell ref="F121:G121"/>
    <mergeCell ref="C122:D122"/>
    <mergeCell ref="F122:G122"/>
    <mergeCell ref="C124:D124"/>
    <mergeCell ref="A121:B121"/>
    <mergeCell ref="C114:D114"/>
    <mergeCell ref="F114:G114"/>
    <mergeCell ref="C115:D115"/>
    <mergeCell ref="F115:G115"/>
    <mergeCell ref="C116:D116"/>
    <mergeCell ref="A120:B120"/>
    <mergeCell ref="C120:D120"/>
    <mergeCell ref="F120:G120"/>
    <mergeCell ref="C123:D123"/>
    <mergeCell ref="F123:G123"/>
    <mergeCell ref="A122:B123"/>
    <mergeCell ref="C112:D112"/>
    <mergeCell ref="F112:G112"/>
    <mergeCell ref="C113:D113"/>
    <mergeCell ref="F113:G113"/>
    <mergeCell ref="A118:B118"/>
    <mergeCell ref="C118:D118"/>
    <mergeCell ref="F118:G118"/>
    <mergeCell ref="F116:G116"/>
    <mergeCell ref="A114:B116"/>
    <mergeCell ref="G127:H127"/>
    <mergeCell ref="A128:E128"/>
    <mergeCell ref="F128:I128"/>
    <mergeCell ref="A129:B129"/>
    <mergeCell ref="C129:D129"/>
    <mergeCell ref="F129:G129"/>
    <mergeCell ref="A126:B126"/>
    <mergeCell ref="C126:D126"/>
    <mergeCell ref="F126:G126"/>
    <mergeCell ref="C136:D136"/>
    <mergeCell ref="F136:G136"/>
    <mergeCell ref="C137:D137"/>
    <mergeCell ref="F137:G137"/>
    <mergeCell ref="C138:D138"/>
    <mergeCell ref="F138:G138"/>
    <mergeCell ref="C133:D133"/>
    <mergeCell ref="F133:G133"/>
    <mergeCell ref="A134:B135"/>
    <mergeCell ref="C134:D134"/>
    <mergeCell ref="F134:G134"/>
    <mergeCell ref="C135:D135"/>
    <mergeCell ref="F135:G135"/>
    <mergeCell ref="A130:B133"/>
    <mergeCell ref="A136:B136"/>
    <mergeCell ref="A137:B138"/>
    <mergeCell ref="C130:D130"/>
    <mergeCell ref="F130:G130"/>
    <mergeCell ref="C131:D131"/>
    <mergeCell ref="F131:G131"/>
    <mergeCell ref="C132:D132"/>
    <mergeCell ref="F132:G132"/>
    <mergeCell ref="A139:B140"/>
    <mergeCell ref="C139:D139"/>
    <mergeCell ref="F139:G139"/>
    <mergeCell ref="C140:D140"/>
    <mergeCell ref="F140:G140"/>
    <mergeCell ref="A141:B142"/>
    <mergeCell ref="C141:D141"/>
    <mergeCell ref="F141:G141"/>
    <mergeCell ref="C142:D142"/>
    <mergeCell ref="F142:G142"/>
    <mergeCell ref="A147:B147"/>
    <mergeCell ref="C147:D147"/>
    <mergeCell ref="F147:G147"/>
    <mergeCell ref="A148:B148"/>
    <mergeCell ref="C148:D148"/>
    <mergeCell ref="F148:G148"/>
    <mergeCell ref="C145:D145"/>
    <mergeCell ref="F145:G145"/>
    <mergeCell ref="A146:B146"/>
    <mergeCell ref="C146:D146"/>
    <mergeCell ref="F146:G146"/>
    <mergeCell ref="A143:B145"/>
    <mergeCell ref="C143:D143"/>
    <mergeCell ref="F143:G143"/>
    <mergeCell ref="C144:D144"/>
    <mergeCell ref="F144:G144"/>
    <mergeCell ref="C153:D153"/>
    <mergeCell ref="F153:G153"/>
    <mergeCell ref="C154:D154"/>
    <mergeCell ref="F154:G154"/>
    <mergeCell ref="C155:D155"/>
    <mergeCell ref="F155:G155"/>
    <mergeCell ref="C156:D156"/>
    <mergeCell ref="F156:G156"/>
    <mergeCell ref="C149:D149"/>
    <mergeCell ref="F149:G149"/>
    <mergeCell ref="C150:D150"/>
    <mergeCell ref="F150:G150"/>
    <mergeCell ref="C151:D151"/>
    <mergeCell ref="F151:G151"/>
    <mergeCell ref="C152:D152"/>
    <mergeCell ref="F152:G152"/>
    <mergeCell ref="A158:C158"/>
    <mergeCell ref="D158:F158"/>
    <mergeCell ref="A159:B159"/>
    <mergeCell ref="C159:D159"/>
    <mergeCell ref="F159:G159"/>
    <mergeCell ref="A160:B160"/>
    <mergeCell ref="C160:D160"/>
    <mergeCell ref="F160:G160"/>
    <mergeCell ref="A163:B164"/>
    <mergeCell ref="C163:D163"/>
    <mergeCell ref="F163:G163"/>
    <mergeCell ref="C164:D164"/>
    <mergeCell ref="F164:G164"/>
    <mergeCell ref="A161:B161"/>
    <mergeCell ref="C161:D161"/>
    <mergeCell ref="F161:G161"/>
    <mergeCell ref="A162:B162"/>
    <mergeCell ref="C162:D162"/>
    <mergeCell ref="F162:G162"/>
    <mergeCell ref="A167:B167"/>
    <mergeCell ref="C167:D167"/>
    <mergeCell ref="F167:G167"/>
    <mergeCell ref="A168:B168"/>
    <mergeCell ref="C168:D168"/>
    <mergeCell ref="F168:G168"/>
    <mergeCell ref="A165:B165"/>
    <mergeCell ref="C165:D165"/>
    <mergeCell ref="F165:G165"/>
    <mergeCell ref="A166:B166"/>
    <mergeCell ref="C166:D166"/>
    <mergeCell ref="F166:G166"/>
    <mergeCell ref="A171:B171"/>
    <mergeCell ref="C171:D171"/>
    <mergeCell ref="F171:G171"/>
    <mergeCell ref="A172:B172"/>
    <mergeCell ref="C172:D172"/>
    <mergeCell ref="F172:G172"/>
    <mergeCell ref="A169:B169"/>
    <mergeCell ref="C169:D169"/>
    <mergeCell ref="F169:G169"/>
    <mergeCell ref="A170:B170"/>
    <mergeCell ref="C170:D170"/>
    <mergeCell ref="F170:G170"/>
    <mergeCell ref="A175:B175"/>
    <mergeCell ref="C175:D175"/>
    <mergeCell ref="F175:G175"/>
    <mergeCell ref="A176:B176"/>
    <mergeCell ref="C176:D176"/>
    <mergeCell ref="F176:G176"/>
    <mergeCell ref="A173:B173"/>
    <mergeCell ref="C173:D173"/>
    <mergeCell ref="F173:G173"/>
    <mergeCell ref="A174:B174"/>
    <mergeCell ref="C174:D174"/>
    <mergeCell ref="F174:G174"/>
    <mergeCell ref="A181:B181"/>
    <mergeCell ref="C181:D181"/>
    <mergeCell ref="F181:G181"/>
    <mergeCell ref="A182:B182"/>
    <mergeCell ref="C182:D182"/>
    <mergeCell ref="F182:G182"/>
    <mergeCell ref="A177:B177"/>
    <mergeCell ref="C177:D177"/>
    <mergeCell ref="F177:G177"/>
    <mergeCell ref="A179:E179"/>
    <mergeCell ref="A180:B180"/>
    <mergeCell ref="C180:D180"/>
    <mergeCell ref="F180:G180"/>
    <mergeCell ref="A185:B185"/>
    <mergeCell ref="C185:D185"/>
    <mergeCell ref="F185:G185"/>
    <mergeCell ref="A186:B186"/>
    <mergeCell ref="C186:D186"/>
    <mergeCell ref="F186:G186"/>
    <mergeCell ref="A183:B183"/>
    <mergeCell ref="C183:D183"/>
    <mergeCell ref="F183:G183"/>
    <mergeCell ref="A184:B184"/>
    <mergeCell ref="C184:D184"/>
    <mergeCell ref="F184:G184"/>
    <mergeCell ref="A189:B189"/>
    <mergeCell ref="C189:D189"/>
    <mergeCell ref="F189:G189"/>
    <mergeCell ref="A190:B190"/>
    <mergeCell ref="C190:D190"/>
    <mergeCell ref="F190:G190"/>
    <mergeCell ref="A187:B187"/>
    <mergeCell ref="C187:D187"/>
    <mergeCell ref="F187:G187"/>
    <mergeCell ref="A188:B188"/>
    <mergeCell ref="C188:D188"/>
    <mergeCell ref="F188:G188"/>
    <mergeCell ref="C199:D199"/>
    <mergeCell ref="F199:G199"/>
    <mergeCell ref="A193:C193"/>
    <mergeCell ref="F193:I193"/>
    <mergeCell ref="C194:D194"/>
    <mergeCell ref="F194:G194"/>
    <mergeCell ref="A191:B191"/>
    <mergeCell ref="C191:D191"/>
    <mergeCell ref="F191:G191"/>
    <mergeCell ref="F195:G195"/>
    <mergeCell ref="C196:D196"/>
    <mergeCell ref="F196:G196"/>
    <mergeCell ref="C195:D195"/>
    <mergeCell ref="C197:D197"/>
    <mergeCell ref="F197:G197"/>
    <mergeCell ref="C198:D198"/>
    <mergeCell ref="F198:G198"/>
    <mergeCell ref="C204:D204"/>
    <mergeCell ref="F204:G204"/>
    <mergeCell ref="C206:D206"/>
    <mergeCell ref="F206:G206"/>
    <mergeCell ref="C207:D207"/>
    <mergeCell ref="F207:G207"/>
    <mergeCell ref="C200:D200"/>
    <mergeCell ref="F200:G200"/>
    <mergeCell ref="C201:D201"/>
    <mergeCell ref="F201:G201"/>
    <mergeCell ref="C202:D202"/>
    <mergeCell ref="F202:G202"/>
    <mergeCell ref="C203:D203"/>
    <mergeCell ref="F203:G203"/>
    <mergeCell ref="C205:D205"/>
    <mergeCell ref="F205:G205"/>
    <mergeCell ref="H216:I216"/>
    <mergeCell ref="A213:B214"/>
    <mergeCell ref="A215:B215"/>
    <mergeCell ref="C209:D209"/>
    <mergeCell ref="F209:G209"/>
    <mergeCell ref="A211:E211"/>
    <mergeCell ref="A212:B212"/>
    <mergeCell ref="C212:D212"/>
    <mergeCell ref="F212:G212"/>
    <mergeCell ref="H212:I212"/>
    <mergeCell ref="C213:D213"/>
    <mergeCell ref="F213:G213"/>
    <mergeCell ref="H213:I213"/>
    <mergeCell ref="C214:D214"/>
    <mergeCell ref="F214:G214"/>
    <mergeCell ref="H214:I214"/>
    <mergeCell ref="C215:D215"/>
    <mergeCell ref="F215:G215"/>
    <mergeCell ref="H215:I215"/>
    <mergeCell ref="H222:I222"/>
    <mergeCell ref="H218:I218"/>
    <mergeCell ref="C219:D219"/>
    <mergeCell ref="F219:G219"/>
    <mergeCell ref="H219:I219"/>
    <mergeCell ref="C220:D220"/>
    <mergeCell ref="F220:G220"/>
    <mergeCell ref="H220:I220"/>
    <mergeCell ref="C217:D217"/>
    <mergeCell ref="F217:G217"/>
    <mergeCell ref="H217:I217"/>
    <mergeCell ref="C218:D218"/>
    <mergeCell ref="F218:G218"/>
    <mergeCell ref="C221:D221"/>
    <mergeCell ref="F221:G221"/>
    <mergeCell ref="H221:I221"/>
    <mergeCell ref="H230:I230"/>
    <mergeCell ref="C223:D223"/>
    <mergeCell ref="F223:G223"/>
    <mergeCell ref="H223:I223"/>
    <mergeCell ref="C224:D224"/>
    <mergeCell ref="F224:G224"/>
    <mergeCell ref="H224:I224"/>
    <mergeCell ref="C225:D225"/>
    <mergeCell ref="F225:G225"/>
    <mergeCell ref="H225:I225"/>
    <mergeCell ref="C226:D226"/>
    <mergeCell ref="F226:G226"/>
    <mergeCell ref="H226:I226"/>
    <mergeCell ref="H233:I233"/>
    <mergeCell ref="C234:D234"/>
    <mergeCell ref="F234:G234"/>
    <mergeCell ref="H234:I234"/>
    <mergeCell ref="C235:D235"/>
    <mergeCell ref="F235:G235"/>
    <mergeCell ref="A234:B234"/>
    <mergeCell ref="A235:B236"/>
    <mergeCell ref="C227:D227"/>
    <mergeCell ref="F227:G227"/>
    <mergeCell ref="H227:I227"/>
    <mergeCell ref="C228:D228"/>
    <mergeCell ref="F228:G228"/>
    <mergeCell ref="C231:D231"/>
    <mergeCell ref="F231:G231"/>
    <mergeCell ref="H231:I231"/>
    <mergeCell ref="C232:D232"/>
    <mergeCell ref="F232:G232"/>
    <mergeCell ref="H232:I232"/>
    <mergeCell ref="H228:I228"/>
    <mergeCell ref="C229:D229"/>
    <mergeCell ref="F229:G229"/>
    <mergeCell ref="H229:I229"/>
    <mergeCell ref="C230:D230"/>
    <mergeCell ref="H238:I238"/>
    <mergeCell ref="C239:D239"/>
    <mergeCell ref="F239:G239"/>
    <mergeCell ref="H239:I239"/>
    <mergeCell ref="C240:D240"/>
    <mergeCell ref="F240:G240"/>
    <mergeCell ref="A237:B238"/>
    <mergeCell ref="A239:B239"/>
    <mergeCell ref="H235:I235"/>
    <mergeCell ref="C236:D236"/>
    <mergeCell ref="F236:G236"/>
    <mergeCell ref="H236:I236"/>
    <mergeCell ref="C237:D237"/>
    <mergeCell ref="F237:G237"/>
    <mergeCell ref="H237:I237"/>
    <mergeCell ref="H243:I243"/>
    <mergeCell ref="C244:D244"/>
    <mergeCell ref="F244:G244"/>
    <mergeCell ref="H244:I244"/>
    <mergeCell ref="A245:B245"/>
    <mergeCell ref="C245:D245"/>
    <mergeCell ref="F245:G245"/>
    <mergeCell ref="H245:I245"/>
    <mergeCell ref="H240:I240"/>
    <mergeCell ref="C241:D241"/>
    <mergeCell ref="F241:G241"/>
    <mergeCell ref="H241:I241"/>
    <mergeCell ref="C242:D242"/>
    <mergeCell ref="F242:G242"/>
    <mergeCell ref="H242:I242"/>
    <mergeCell ref="C243:D243"/>
    <mergeCell ref="F243:G243"/>
    <mergeCell ref="A240:B240"/>
    <mergeCell ref="A241:B242"/>
    <mergeCell ref="F249:G249"/>
    <mergeCell ref="C250:D250"/>
    <mergeCell ref="F250:G250"/>
    <mergeCell ref="C251:D251"/>
    <mergeCell ref="F251:G251"/>
    <mergeCell ref="A246:B246"/>
    <mergeCell ref="C246:D246"/>
    <mergeCell ref="F246:G246"/>
    <mergeCell ref="H246:I246"/>
    <mergeCell ref="C255:D255"/>
    <mergeCell ref="F255:G255"/>
    <mergeCell ref="A19:A21"/>
    <mergeCell ref="A22:A26"/>
    <mergeCell ref="O469:O471"/>
    <mergeCell ref="P469:Q471"/>
    <mergeCell ref="B495:F497"/>
    <mergeCell ref="C382:D382"/>
    <mergeCell ref="F382:G382"/>
    <mergeCell ref="C383:D383"/>
    <mergeCell ref="F383:G383"/>
    <mergeCell ref="C384:D384"/>
    <mergeCell ref="F384:G384"/>
    <mergeCell ref="C256:D256"/>
    <mergeCell ref="F256:G256"/>
    <mergeCell ref="C257:D257"/>
    <mergeCell ref="F257:G257"/>
    <mergeCell ref="C252:D252"/>
    <mergeCell ref="F252:G252"/>
    <mergeCell ref="C253:D253"/>
    <mergeCell ref="F253:G253"/>
    <mergeCell ref="C254:D254"/>
    <mergeCell ref="F254:G254"/>
    <mergeCell ref="A249:E249"/>
    <mergeCell ref="C385:D385"/>
    <mergeCell ref="F385:G385"/>
    <mergeCell ref="C379:D379"/>
    <mergeCell ref="F379:G379"/>
    <mergeCell ref="C380:D380"/>
    <mergeCell ref="F380:G380"/>
    <mergeCell ref="C381:D381"/>
    <mergeCell ref="F381:G381"/>
    <mergeCell ref="A376:E376"/>
    <mergeCell ref="F376:G376"/>
    <mergeCell ref="C377:D377"/>
    <mergeCell ref="F377:G377"/>
    <mergeCell ref="C378:D378"/>
    <mergeCell ref="F378:G378"/>
    <mergeCell ref="C53:D53"/>
    <mergeCell ref="C48:D48"/>
    <mergeCell ref="C50:D50"/>
    <mergeCell ref="A47:A50"/>
    <mergeCell ref="C15:D15"/>
    <mergeCell ref="F15:G15"/>
    <mergeCell ref="A13:A15"/>
    <mergeCell ref="C18:D18"/>
    <mergeCell ref="F18:G18"/>
    <mergeCell ref="A16:A18"/>
    <mergeCell ref="F53:G53"/>
    <mergeCell ref="C37:D37"/>
    <mergeCell ref="F37:G37"/>
    <mergeCell ref="C38:D38"/>
    <mergeCell ref="F38:G38"/>
    <mergeCell ref="C39:D39"/>
    <mergeCell ref="F39:G39"/>
    <mergeCell ref="C40:D40"/>
    <mergeCell ref="F40:G40"/>
    <mergeCell ref="C41:D41"/>
    <mergeCell ref="F41:G41"/>
    <mergeCell ref="C42:D42"/>
    <mergeCell ref="F42:G42"/>
    <mergeCell ref="F45:G45"/>
    <mergeCell ref="C22:D22"/>
    <mergeCell ref="C31:D31"/>
    <mergeCell ref="F31:G31"/>
    <mergeCell ref="A29:A31"/>
    <mergeCell ref="C36:D36"/>
    <mergeCell ref="F36:G36"/>
    <mergeCell ref="A33:A36"/>
    <mergeCell ref="C46:D46"/>
    <mergeCell ref="F46:G46"/>
    <mergeCell ref="A27:A28"/>
    <mergeCell ref="A39:A40"/>
    <mergeCell ref="A41:A44"/>
    <mergeCell ref="C45:D45"/>
    <mergeCell ref="F23:G23"/>
    <mergeCell ref="F32:G32"/>
    <mergeCell ref="C33:D33"/>
    <mergeCell ref="F33:G33"/>
    <mergeCell ref="C34:D34"/>
    <mergeCell ref="F34:G34"/>
    <mergeCell ref="C35:D35"/>
    <mergeCell ref="F35:G35"/>
    <mergeCell ref="C27:D27"/>
    <mergeCell ref="F27:G27"/>
    <mergeCell ref="C28:D28"/>
    <mergeCell ref="A89:B91"/>
    <mergeCell ref="A58:C58"/>
    <mergeCell ref="A66:A67"/>
    <mergeCell ref="C63:D63"/>
    <mergeCell ref="A84:B84"/>
    <mergeCell ref="C84:D84"/>
    <mergeCell ref="C81:D81"/>
    <mergeCell ref="A83:B83"/>
    <mergeCell ref="C83:D83"/>
    <mergeCell ref="C60:D60"/>
    <mergeCell ref="C75:D75"/>
    <mergeCell ref="C86:D86"/>
    <mergeCell ref="A110:B110"/>
    <mergeCell ref="C110:D110"/>
    <mergeCell ref="F110:G110"/>
    <mergeCell ref="C104:D104"/>
    <mergeCell ref="F104:G104"/>
    <mergeCell ref="C105:D105"/>
    <mergeCell ref="F105:G105"/>
    <mergeCell ref="C100:D100"/>
    <mergeCell ref="F100:G100"/>
    <mergeCell ref="C101:D101"/>
    <mergeCell ref="F109:H109"/>
    <mergeCell ref="A109:E109"/>
    <mergeCell ref="A97:B101"/>
    <mergeCell ref="A102:B103"/>
    <mergeCell ref="A104:B105"/>
    <mergeCell ref="C208:D208"/>
    <mergeCell ref="F208:G208"/>
    <mergeCell ref="A244:B244"/>
    <mergeCell ref="A221:B221"/>
    <mergeCell ref="A222:B224"/>
    <mergeCell ref="A225:B225"/>
    <mergeCell ref="A226:B228"/>
    <mergeCell ref="A229:B231"/>
    <mergeCell ref="A232:B232"/>
    <mergeCell ref="C238:D238"/>
    <mergeCell ref="F238:G238"/>
    <mergeCell ref="A233:B233"/>
    <mergeCell ref="C233:D233"/>
    <mergeCell ref="F233:G233"/>
    <mergeCell ref="F230:G230"/>
    <mergeCell ref="C222:D222"/>
    <mergeCell ref="F222:G222"/>
    <mergeCell ref="A216:B217"/>
    <mergeCell ref="A218:B218"/>
    <mergeCell ref="A219:B219"/>
    <mergeCell ref="A220:B220"/>
    <mergeCell ref="C216:D216"/>
    <mergeCell ref="F216:G216"/>
  </mergeCells>
  <phoneticPr fontId="2"/>
  <pageMargins left="0.51" right="0.16" top="0.24" bottom="0.16" header="0.2" footer="0.16"/>
  <pageSetup paperSize="1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B7BF3-27E3-4717-9F21-5D8E246006B2}">
  <dimension ref="A1:DO557"/>
  <sheetViews>
    <sheetView topLeftCell="A301" zoomScaleNormal="100" workbookViewId="0">
      <selection activeCell="F313" sqref="F313:G313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3.625" style="46" customWidth="1"/>
    <col min="11" max="11" width="5.5" style="46" customWidth="1"/>
    <col min="12" max="12" width="2.875" style="46" customWidth="1"/>
    <col min="13" max="13" width="6.25" style="46"/>
    <col min="14" max="14" width="8" style="46" customWidth="1"/>
    <col min="15" max="15" width="12.25" style="46" customWidth="1"/>
    <col min="16" max="16" width="6.25" style="46"/>
    <col min="17" max="17" width="10.125" style="46" customWidth="1"/>
    <col min="18" max="18" width="10.375" style="46" customWidth="1"/>
    <col min="19" max="19" width="9.875" style="46" customWidth="1"/>
    <col min="20" max="20" width="33.25" style="46" customWidth="1"/>
    <col min="21" max="16384" width="6.25" style="46"/>
  </cols>
  <sheetData>
    <row r="1" spans="1:10" ht="24.75" customHeight="1">
      <c r="A1" s="45"/>
      <c r="B1" s="111" t="s">
        <v>492</v>
      </c>
      <c r="E1" s="127"/>
      <c r="J1" s="85"/>
    </row>
    <row r="2" spans="1:10" ht="24.75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</row>
    <row r="3" spans="1:10" ht="24.75" customHeight="1">
      <c r="A3" s="183" t="s">
        <v>95</v>
      </c>
      <c r="B3" s="56" t="s">
        <v>96</v>
      </c>
      <c r="C3" s="243"/>
      <c r="D3" s="244"/>
      <c r="E3" s="82">
        <v>2728</v>
      </c>
      <c r="F3" s="251" t="s">
        <v>469</v>
      </c>
      <c r="G3" s="252"/>
      <c r="H3" s="55" t="s">
        <v>54</v>
      </c>
      <c r="I3" s="83" t="s">
        <v>347</v>
      </c>
    </row>
    <row r="4" spans="1:10" ht="24.75" customHeight="1">
      <c r="A4" s="309" t="s">
        <v>1153</v>
      </c>
      <c r="B4" s="56" t="s">
        <v>96</v>
      </c>
      <c r="C4" s="243"/>
      <c r="D4" s="244"/>
      <c r="E4" s="82">
        <v>2340</v>
      </c>
      <c r="F4" s="251" t="s">
        <v>469</v>
      </c>
      <c r="G4" s="252"/>
      <c r="H4" s="55" t="s">
        <v>54</v>
      </c>
      <c r="I4" s="83" t="s">
        <v>347</v>
      </c>
    </row>
    <row r="5" spans="1:10" ht="24.75" customHeight="1">
      <c r="A5" s="309"/>
      <c r="B5" s="56" t="s">
        <v>120</v>
      </c>
      <c r="C5" s="217"/>
      <c r="D5" s="218"/>
      <c r="E5" s="82">
        <v>11620</v>
      </c>
      <c r="F5" s="251" t="s">
        <v>469</v>
      </c>
      <c r="G5" s="252"/>
      <c r="H5" s="55" t="s">
        <v>54</v>
      </c>
      <c r="I5" s="83" t="s">
        <v>1090</v>
      </c>
    </row>
    <row r="6" spans="1:10" ht="24.75" customHeight="1">
      <c r="A6" s="309"/>
      <c r="B6" s="56" t="s">
        <v>120</v>
      </c>
      <c r="C6" s="257"/>
      <c r="D6" s="257"/>
      <c r="E6" s="82">
        <v>3142</v>
      </c>
      <c r="F6" s="251" t="s">
        <v>469</v>
      </c>
      <c r="G6" s="252"/>
      <c r="H6" s="55" t="s">
        <v>54</v>
      </c>
      <c r="I6" s="83" t="s">
        <v>347</v>
      </c>
    </row>
    <row r="7" spans="1:10" ht="24.75" customHeight="1">
      <c r="A7" s="253" t="s">
        <v>206</v>
      </c>
      <c r="B7" s="56" t="s">
        <v>120</v>
      </c>
      <c r="C7" s="253"/>
      <c r="D7" s="253"/>
      <c r="E7" s="82">
        <v>2922</v>
      </c>
      <c r="F7" s="251" t="s">
        <v>469</v>
      </c>
      <c r="G7" s="252"/>
      <c r="H7" s="55" t="s">
        <v>54</v>
      </c>
      <c r="I7" s="83" t="s">
        <v>1090</v>
      </c>
    </row>
    <row r="8" spans="1:10" ht="24.75" customHeight="1">
      <c r="A8" s="253"/>
      <c r="B8" s="56" t="s">
        <v>120</v>
      </c>
      <c r="C8" s="253"/>
      <c r="D8" s="253"/>
      <c r="E8" s="82">
        <v>2823</v>
      </c>
      <c r="F8" s="251" t="s">
        <v>469</v>
      </c>
      <c r="G8" s="252"/>
      <c r="H8" s="55" t="s">
        <v>54</v>
      </c>
      <c r="I8" s="83" t="s">
        <v>1090</v>
      </c>
    </row>
    <row r="9" spans="1:10" ht="24.75" customHeight="1">
      <c r="A9" s="253"/>
      <c r="B9" s="56" t="s">
        <v>311</v>
      </c>
      <c r="C9" s="253"/>
      <c r="D9" s="253"/>
      <c r="E9" s="82">
        <v>6090</v>
      </c>
      <c r="F9" s="251" t="s">
        <v>469</v>
      </c>
      <c r="G9" s="252"/>
      <c r="H9" s="55" t="s">
        <v>54</v>
      </c>
      <c r="I9" s="83" t="s">
        <v>127</v>
      </c>
    </row>
    <row r="10" spans="1:10" ht="24.75" customHeight="1">
      <c r="A10" s="253"/>
      <c r="B10" s="56" t="s">
        <v>200</v>
      </c>
      <c r="C10" s="253"/>
      <c r="D10" s="253"/>
      <c r="E10" s="82">
        <v>185</v>
      </c>
      <c r="F10" s="251" t="s">
        <v>469</v>
      </c>
      <c r="G10" s="252"/>
      <c r="H10" s="55" t="s">
        <v>474</v>
      </c>
      <c r="I10" s="83" t="s">
        <v>49</v>
      </c>
    </row>
    <row r="11" spans="1:10" ht="24.75" customHeight="1">
      <c r="A11" s="309" t="s">
        <v>207</v>
      </c>
      <c r="B11" s="56" t="s">
        <v>120</v>
      </c>
      <c r="C11" s="253"/>
      <c r="D11" s="253"/>
      <c r="E11" s="197">
        <v>36027</v>
      </c>
      <c r="F11" s="251" t="s">
        <v>469</v>
      </c>
      <c r="G11" s="252"/>
      <c r="H11" s="55" t="s">
        <v>321</v>
      </c>
      <c r="I11" s="83" t="s">
        <v>1090</v>
      </c>
    </row>
    <row r="12" spans="1:10" ht="24.75" customHeight="1">
      <c r="A12" s="309"/>
      <c r="B12" s="56" t="s">
        <v>120</v>
      </c>
      <c r="C12" s="253"/>
      <c r="D12" s="253"/>
      <c r="E12" s="197">
        <v>26948</v>
      </c>
      <c r="F12" s="251" t="s">
        <v>469</v>
      </c>
      <c r="G12" s="252"/>
      <c r="H12" s="55" t="s">
        <v>321</v>
      </c>
      <c r="I12" s="83" t="s">
        <v>1090</v>
      </c>
    </row>
    <row r="13" spans="1:10" ht="24.75" customHeight="1">
      <c r="A13" s="309"/>
      <c r="B13" s="56" t="s">
        <v>96</v>
      </c>
      <c r="C13" s="253"/>
      <c r="D13" s="253"/>
      <c r="E13" s="82">
        <v>2049</v>
      </c>
      <c r="F13" s="251" t="s">
        <v>469</v>
      </c>
      <c r="G13" s="252"/>
      <c r="H13" s="55" t="s">
        <v>105</v>
      </c>
      <c r="I13" s="83" t="s">
        <v>347</v>
      </c>
    </row>
    <row r="14" spans="1:10" ht="24.75" customHeight="1">
      <c r="A14" s="309"/>
      <c r="B14" s="56" t="s">
        <v>200</v>
      </c>
      <c r="C14" s="253"/>
      <c r="D14" s="253"/>
      <c r="E14" s="82">
        <v>430</v>
      </c>
      <c r="F14" s="251" t="s">
        <v>469</v>
      </c>
      <c r="G14" s="252"/>
      <c r="H14" s="55" t="s">
        <v>474</v>
      </c>
      <c r="I14" s="83" t="s">
        <v>1155</v>
      </c>
    </row>
    <row r="15" spans="1:10" ht="24.75" customHeight="1">
      <c r="A15" s="309"/>
      <c r="B15" s="56" t="s">
        <v>200</v>
      </c>
      <c r="C15" s="253"/>
      <c r="D15" s="253"/>
      <c r="E15" s="82">
        <v>20000</v>
      </c>
      <c r="F15" s="251" t="s">
        <v>469</v>
      </c>
      <c r="G15" s="252"/>
      <c r="H15" s="55" t="s">
        <v>474</v>
      </c>
      <c r="I15" s="83" t="s">
        <v>1156</v>
      </c>
    </row>
    <row r="16" spans="1:10" ht="24.75" customHeight="1">
      <c r="A16" s="309"/>
      <c r="B16" s="56" t="s">
        <v>311</v>
      </c>
      <c r="C16" s="253"/>
      <c r="D16" s="253"/>
      <c r="E16" s="82">
        <v>7840</v>
      </c>
      <c r="F16" s="251" t="s">
        <v>469</v>
      </c>
      <c r="G16" s="252"/>
      <c r="H16" s="55" t="s">
        <v>54</v>
      </c>
      <c r="I16" s="83" t="s">
        <v>1168</v>
      </c>
    </row>
    <row r="17" spans="1:9" ht="24.75" customHeight="1">
      <c r="A17" s="309" t="s">
        <v>208</v>
      </c>
      <c r="B17" s="56" t="s">
        <v>120</v>
      </c>
      <c r="C17" s="253"/>
      <c r="D17" s="253"/>
      <c r="E17" s="197">
        <v>15247</v>
      </c>
      <c r="F17" s="251" t="s">
        <v>469</v>
      </c>
      <c r="G17" s="252"/>
      <c r="H17" s="55" t="s">
        <v>321</v>
      </c>
      <c r="I17" s="83" t="s">
        <v>1157</v>
      </c>
    </row>
    <row r="18" spans="1:9" ht="24.75" customHeight="1">
      <c r="A18" s="309"/>
      <c r="B18" s="56" t="s">
        <v>120</v>
      </c>
      <c r="C18" s="253"/>
      <c r="D18" s="253"/>
      <c r="E18" s="82">
        <v>4900</v>
      </c>
      <c r="F18" s="251" t="s">
        <v>469</v>
      </c>
      <c r="G18" s="252"/>
      <c r="H18" s="55" t="s">
        <v>54</v>
      </c>
      <c r="I18" s="83" t="s">
        <v>1158</v>
      </c>
    </row>
    <row r="19" spans="1:9" ht="24.75" customHeight="1">
      <c r="A19" s="309"/>
      <c r="B19" s="56" t="s">
        <v>120</v>
      </c>
      <c r="C19" s="243"/>
      <c r="D19" s="244"/>
      <c r="E19" s="82">
        <v>3500</v>
      </c>
      <c r="F19" s="251" t="s">
        <v>469</v>
      </c>
      <c r="G19" s="252"/>
      <c r="H19" s="55" t="s">
        <v>54</v>
      </c>
      <c r="I19" s="83" t="s">
        <v>1090</v>
      </c>
    </row>
    <row r="20" spans="1:9" ht="24.75" customHeight="1">
      <c r="A20" s="309"/>
      <c r="B20" s="56" t="s">
        <v>120</v>
      </c>
      <c r="C20" s="243"/>
      <c r="D20" s="244"/>
      <c r="E20" s="82">
        <v>3692</v>
      </c>
      <c r="F20" s="251" t="s">
        <v>469</v>
      </c>
      <c r="G20" s="252"/>
      <c r="H20" s="55" t="s">
        <v>54</v>
      </c>
      <c r="I20" s="83" t="s">
        <v>1090</v>
      </c>
    </row>
    <row r="21" spans="1:9" ht="24.75" customHeight="1">
      <c r="A21" s="309"/>
      <c r="B21" s="56" t="s">
        <v>311</v>
      </c>
      <c r="C21" s="243"/>
      <c r="D21" s="244"/>
      <c r="E21" s="82">
        <v>5311</v>
      </c>
      <c r="F21" s="251" t="s">
        <v>469</v>
      </c>
      <c r="G21" s="252"/>
      <c r="H21" s="55" t="s">
        <v>54</v>
      </c>
      <c r="I21" s="83" t="s">
        <v>1169</v>
      </c>
    </row>
    <row r="22" spans="1:9" ht="24.75" customHeight="1">
      <c r="A22" s="309"/>
      <c r="B22" s="56" t="s">
        <v>67</v>
      </c>
      <c r="C22" s="243"/>
      <c r="D22" s="244"/>
      <c r="E22" s="82">
        <v>3000</v>
      </c>
      <c r="F22" s="251" t="s">
        <v>469</v>
      </c>
      <c r="G22" s="252"/>
      <c r="H22" s="55" t="s">
        <v>54</v>
      </c>
      <c r="I22" s="83" t="s">
        <v>1161</v>
      </c>
    </row>
    <row r="23" spans="1:9" ht="24.75" customHeight="1">
      <c r="A23" s="309"/>
      <c r="B23" s="56" t="s">
        <v>311</v>
      </c>
      <c r="C23" s="253"/>
      <c r="D23" s="253"/>
      <c r="E23" s="82">
        <v>5050</v>
      </c>
      <c r="F23" s="251" t="s">
        <v>469</v>
      </c>
      <c r="G23" s="252"/>
      <c r="H23" s="55" t="s">
        <v>54</v>
      </c>
      <c r="I23" s="83" t="s">
        <v>896</v>
      </c>
    </row>
    <row r="24" spans="1:9" ht="24.75" customHeight="1">
      <c r="A24" s="309"/>
      <c r="B24" s="56" t="s">
        <v>120</v>
      </c>
      <c r="C24" s="243"/>
      <c r="D24" s="244"/>
      <c r="E24" s="82">
        <v>220</v>
      </c>
      <c r="F24" s="251" t="s">
        <v>469</v>
      </c>
      <c r="G24" s="252"/>
      <c r="H24" s="55" t="s">
        <v>54</v>
      </c>
      <c r="I24" s="83" t="s">
        <v>1090</v>
      </c>
    </row>
    <row r="25" spans="1:9" ht="24.75" customHeight="1">
      <c r="A25" s="309" t="s">
        <v>60</v>
      </c>
      <c r="B25" s="56" t="s">
        <v>311</v>
      </c>
      <c r="C25" s="253"/>
      <c r="D25" s="253"/>
      <c r="E25" s="197">
        <v>2420</v>
      </c>
      <c r="F25" s="251" t="s">
        <v>469</v>
      </c>
      <c r="G25" s="252"/>
      <c r="H25" s="55" t="s">
        <v>321</v>
      </c>
      <c r="I25" s="83" t="s">
        <v>1159</v>
      </c>
    </row>
    <row r="26" spans="1:9" ht="24.75" customHeight="1">
      <c r="A26" s="309"/>
      <c r="B26" s="56" t="s">
        <v>67</v>
      </c>
      <c r="C26" s="243"/>
      <c r="D26" s="244"/>
      <c r="E26" s="197">
        <v>900</v>
      </c>
      <c r="F26" s="251" t="s">
        <v>469</v>
      </c>
      <c r="G26" s="252"/>
      <c r="H26" s="55" t="s">
        <v>321</v>
      </c>
      <c r="I26" s="83" t="s">
        <v>152</v>
      </c>
    </row>
    <row r="27" spans="1:9" ht="24.75" customHeight="1">
      <c r="A27" s="309"/>
      <c r="B27" s="56" t="s">
        <v>96</v>
      </c>
      <c r="C27" s="243"/>
      <c r="D27" s="244"/>
      <c r="E27" s="82">
        <v>2961</v>
      </c>
      <c r="F27" s="251" t="s">
        <v>469</v>
      </c>
      <c r="G27" s="252"/>
      <c r="H27" s="55" t="s">
        <v>54</v>
      </c>
      <c r="I27" s="83" t="s">
        <v>347</v>
      </c>
    </row>
    <row r="28" spans="1:9" ht="24.75" customHeight="1">
      <c r="A28" s="309"/>
      <c r="B28" s="56" t="s">
        <v>120</v>
      </c>
      <c r="C28" s="243"/>
      <c r="D28" s="244"/>
      <c r="E28" s="82">
        <v>658</v>
      </c>
      <c r="F28" s="251" t="s">
        <v>469</v>
      </c>
      <c r="G28" s="252"/>
      <c r="H28" s="55" t="s">
        <v>474</v>
      </c>
      <c r="I28" s="83" t="s">
        <v>33</v>
      </c>
    </row>
    <row r="29" spans="1:9" ht="24.75" customHeight="1">
      <c r="A29" s="309"/>
      <c r="B29" s="56" t="s">
        <v>311</v>
      </c>
      <c r="C29" s="243"/>
      <c r="D29" s="244"/>
      <c r="E29" s="82">
        <v>2200</v>
      </c>
      <c r="F29" s="251" t="s">
        <v>469</v>
      </c>
      <c r="G29" s="252"/>
      <c r="H29" s="55" t="s">
        <v>54</v>
      </c>
      <c r="I29" s="83" t="s">
        <v>1160</v>
      </c>
    </row>
    <row r="30" spans="1:9" ht="24.75" customHeight="1">
      <c r="A30" s="309"/>
      <c r="B30" s="56" t="s">
        <v>311</v>
      </c>
      <c r="C30" s="253"/>
      <c r="D30" s="253"/>
      <c r="E30" s="82">
        <v>9300</v>
      </c>
      <c r="F30" s="251" t="s">
        <v>469</v>
      </c>
      <c r="G30" s="252"/>
      <c r="H30" s="55" t="s">
        <v>54</v>
      </c>
      <c r="I30" s="83" t="s">
        <v>1170</v>
      </c>
    </row>
    <row r="31" spans="1:9" ht="24.75" customHeight="1">
      <c r="A31" s="309"/>
      <c r="B31" s="56" t="s">
        <v>120</v>
      </c>
      <c r="C31" s="253"/>
      <c r="D31" s="253"/>
      <c r="E31" s="82">
        <v>5563</v>
      </c>
      <c r="F31" s="251" t="s">
        <v>469</v>
      </c>
      <c r="G31" s="252"/>
      <c r="H31" s="55" t="s">
        <v>54</v>
      </c>
      <c r="I31" s="83" t="s">
        <v>1171</v>
      </c>
    </row>
    <row r="32" spans="1:9" ht="24.75" customHeight="1">
      <c r="A32" s="309"/>
      <c r="B32" s="56" t="s">
        <v>120</v>
      </c>
      <c r="C32" s="253"/>
      <c r="D32" s="253"/>
      <c r="E32" s="82">
        <v>12647</v>
      </c>
      <c r="F32" s="251" t="s">
        <v>469</v>
      </c>
      <c r="G32" s="252"/>
      <c r="H32" s="55" t="s">
        <v>54</v>
      </c>
      <c r="I32" s="83" t="s">
        <v>1172</v>
      </c>
    </row>
    <row r="33" spans="1:15" ht="24.75" customHeight="1">
      <c r="A33" s="309" t="s">
        <v>209</v>
      </c>
      <c r="B33" s="56" t="s">
        <v>120</v>
      </c>
      <c r="C33" s="253"/>
      <c r="D33" s="253"/>
      <c r="E33" s="82">
        <v>110</v>
      </c>
      <c r="F33" s="251" t="s">
        <v>469</v>
      </c>
      <c r="G33" s="252"/>
      <c r="H33" s="55" t="s">
        <v>54</v>
      </c>
      <c r="I33" s="83" t="s">
        <v>1171</v>
      </c>
    </row>
    <row r="34" spans="1:15" ht="24.75" customHeight="1">
      <c r="A34" s="309"/>
      <c r="B34" s="56" t="s">
        <v>120</v>
      </c>
      <c r="C34" s="253"/>
      <c r="D34" s="253"/>
      <c r="E34" s="82">
        <v>440</v>
      </c>
      <c r="F34" s="251" t="s">
        <v>469</v>
      </c>
      <c r="G34" s="252"/>
      <c r="H34" s="55" t="s">
        <v>54</v>
      </c>
      <c r="I34" s="83" t="s">
        <v>1171</v>
      </c>
    </row>
    <row r="35" spans="1:15" ht="24.75" customHeight="1">
      <c r="A35" s="309"/>
      <c r="B35" s="56" t="s">
        <v>67</v>
      </c>
      <c r="C35" s="253"/>
      <c r="D35" s="253"/>
      <c r="E35" s="82">
        <v>5000</v>
      </c>
      <c r="F35" s="251" t="s">
        <v>469</v>
      </c>
      <c r="G35" s="252"/>
      <c r="H35" s="55" t="s">
        <v>189</v>
      </c>
      <c r="I35" s="83" t="s">
        <v>1162</v>
      </c>
    </row>
    <row r="36" spans="1:15" ht="24.75" customHeight="1">
      <c r="A36" s="309"/>
      <c r="B36" s="56" t="s">
        <v>311</v>
      </c>
      <c r="C36" s="253"/>
      <c r="D36" s="253"/>
      <c r="E36" s="82">
        <v>4320</v>
      </c>
      <c r="F36" s="251" t="s">
        <v>469</v>
      </c>
      <c r="G36" s="252"/>
      <c r="H36" s="55" t="s">
        <v>54</v>
      </c>
      <c r="I36" s="83" t="s">
        <v>1173</v>
      </c>
    </row>
    <row r="37" spans="1:15" ht="24.75" customHeight="1">
      <c r="A37" s="134" t="s">
        <v>1154</v>
      </c>
      <c r="B37" s="56" t="s">
        <v>311</v>
      </c>
      <c r="C37" s="243"/>
      <c r="D37" s="244"/>
      <c r="E37" s="197">
        <v>2000</v>
      </c>
      <c r="F37" s="251" t="s">
        <v>469</v>
      </c>
      <c r="G37" s="252"/>
      <c r="H37" s="55" t="s">
        <v>321</v>
      </c>
      <c r="I37" s="83" t="s">
        <v>990</v>
      </c>
    </row>
    <row r="38" spans="1:15" ht="24.75" customHeight="1">
      <c r="A38" s="309" t="s">
        <v>28</v>
      </c>
      <c r="B38" s="56" t="s">
        <v>120</v>
      </c>
      <c r="C38" s="243"/>
      <c r="D38" s="244"/>
      <c r="E38" s="82">
        <v>770</v>
      </c>
      <c r="F38" s="251" t="s">
        <v>469</v>
      </c>
      <c r="G38" s="252"/>
      <c r="H38" s="55" t="s">
        <v>474</v>
      </c>
      <c r="I38" s="83" t="s">
        <v>33</v>
      </c>
    </row>
    <row r="39" spans="1:15" ht="24.75" customHeight="1" thickBot="1">
      <c r="A39" s="309"/>
      <c r="B39" s="56" t="s">
        <v>311</v>
      </c>
      <c r="C39" s="243"/>
      <c r="D39" s="244"/>
      <c r="E39" s="82">
        <v>16650</v>
      </c>
      <c r="F39" s="251" t="s">
        <v>469</v>
      </c>
      <c r="G39" s="252"/>
      <c r="H39" s="55" t="s">
        <v>54</v>
      </c>
      <c r="I39" s="83" t="s">
        <v>1174</v>
      </c>
    </row>
    <row r="40" spans="1:15" ht="24.75" customHeight="1" thickBot="1">
      <c r="A40" s="96"/>
      <c r="B40" s="96"/>
      <c r="C40" s="258" t="s">
        <v>38</v>
      </c>
      <c r="D40" s="259"/>
      <c r="E40" s="98">
        <f>SUM(E3:E39)</f>
        <v>232003</v>
      </c>
      <c r="F40" s="260" t="s">
        <v>8</v>
      </c>
      <c r="G40" s="261"/>
      <c r="H40" s="261"/>
      <c r="I40" s="261"/>
    </row>
    <row r="41" spans="1:15" ht="24.75" customHeight="1">
      <c r="A41" s="45"/>
      <c r="B41" s="111"/>
      <c r="E41" s="127"/>
      <c r="J41" s="85"/>
    </row>
    <row r="42" spans="1:15" ht="24.75" customHeight="1">
      <c r="A42" s="49" t="s">
        <v>1</v>
      </c>
      <c r="B42" s="49" t="s">
        <v>2</v>
      </c>
      <c r="C42" s="253" t="s">
        <v>4</v>
      </c>
      <c r="D42" s="253"/>
      <c r="E42" s="49" t="s">
        <v>5</v>
      </c>
      <c r="F42" s="253" t="s">
        <v>468</v>
      </c>
      <c r="G42" s="253"/>
      <c r="H42" s="55" t="s">
        <v>424</v>
      </c>
      <c r="I42" s="50" t="s">
        <v>6</v>
      </c>
    </row>
    <row r="43" spans="1:15" ht="24.75" customHeight="1">
      <c r="A43" s="248" t="s">
        <v>132</v>
      </c>
      <c r="B43" s="56" t="s">
        <v>120</v>
      </c>
      <c r="C43" s="253"/>
      <c r="D43" s="253"/>
      <c r="E43" s="82">
        <v>8590</v>
      </c>
      <c r="F43" s="251" t="s">
        <v>469</v>
      </c>
      <c r="G43" s="252"/>
      <c r="H43" s="55" t="s">
        <v>474</v>
      </c>
      <c r="I43" s="83" t="s">
        <v>1187</v>
      </c>
      <c r="O43" s="46" t="s">
        <v>321</v>
      </c>
    </row>
    <row r="44" spans="1:15" ht="24.75" customHeight="1">
      <c r="A44" s="249"/>
      <c r="B44" s="56" t="s">
        <v>120</v>
      </c>
      <c r="C44" s="253"/>
      <c r="D44" s="253"/>
      <c r="E44" s="82">
        <v>10999</v>
      </c>
      <c r="F44" s="251" t="s">
        <v>469</v>
      </c>
      <c r="G44" s="252"/>
      <c r="H44" s="55" t="s">
        <v>474</v>
      </c>
      <c r="I44" s="83" t="s">
        <v>1187</v>
      </c>
      <c r="O44" s="185">
        <f>E73+E60+E53+E48+E37+E26+E25+E17+E12+E11</f>
        <v>102153</v>
      </c>
    </row>
    <row r="45" spans="1:15" ht="24.75" customHeight="1">
      <c r="A45" s="249"/>
      <c r="B45" s="56" t="s">
        <v>120</v>
      </c>
      <c r="C45" s="243"/>
      <c r="D45" s="244"/>
      <c r="E45" s="82">
        <v>8999</v>
      </c>
      <c r="F45" s="251" t="s">
        <v>469</v>
      </c>
      <c r="G45" s="252"/>
      <c r="H45" s="55" t="s">
        <v>474</v>
      </c>
      <c r="I45" s="83" t="s">
        <v>1187</v>
      </c>
    </row>
    <row r="46" spans="1:15" ht="24.75" customHeight="1">
      <c r="A46" s="250"/>
      <c r="B46" s="56" t="s">
        <v>120</v>
      </c>
      <c r="C46" s="253"/>
      <c r="D46" s="253"/>
      <c r="E46" s="82">
        <v>12999</v>
      </c>
      <c r="F46" s="251" t="s">
        <v>469</v>
      </c>
      <c r="G46" s="252"/>
      <c r="H46" s="55" t="s">
        <v>474</v>
      </c>
      <c r="I46" s="83" t="s">
        <v>1187</v>
      </c>
    </row>
    <row r="47" spans="1:15" ht="24.75" customHeight="1">
      <c r="A47" s="248" t="s">
        <v>99</v>
      </c>
      <c r="B47" s="56" t="s">
        <v>311</v>
      </c>
      <c r="C47" s="253"/>
      <c r="D47" s="253"/>
      <c r="E47" s="82">
        <v>2610</v>
      </c>
      <c r="F47" s="251" t="s">
        <v>469</v>
      </c>
      <c r="G47" s="252"/>
      <c r="H47" s="55" t="s">
        <v>54</v>
      </c>
      <c r="I47" s="83" t="s">
        <v>1163</v>
      </c>
    </row>
    <row r="48" spans="1:15" ht="24.75" customHeight="1">
      <c r="A48" s="250"/>
      <c r="B48" s="56" t="s">
        <v>152</v>
      </c>
      <c r="C48" s="253"/>
      <c r="D48" s="253"/>
      <c r="E48" s="197">
        <v>1000</v>
      </c>
      <c r="F48" s="251" t="s">
        <v>469</v>
      </c>
      <c r="G48" s="252"/>
      <c r="H48" s="55" t="s">
        <v>321</v>
      </c>
      <c r="I48" s="83" t="s">
        <v>152</v>
      </c>
    </row>
    <row r="49" spans="1:9" ht="24.75" customHeight="1">
      <c r="A49" s="248" t="s">
        <v>388</v>
      </c>
      <c r="B49" s="56" t="s">
        <v>200</v>
      </c>
      <c r="C49" s="243"/>
      <c r="D49" s="244"/>
      <c r="E49" s="82">
        <v>860</v>
      </c>
      <c r="F49" s="251" t="s">
        <v>469</v>
      </c>
      <c r="G49" s="252"/>
      <c r="H49" s="55" t="s">
        <v>474</v>
      </c>
      <c r="I49" s="83" t="s">
        <v>1155</v>
      </c>
    </row>
    <row r="50" spans="1:9" ht="24.75" customHeight="1">
      <c r="A50" s="250"/>
      <c r="B50" s="56" t="s">
        <v>120</v>
      </c>
      <c r="C50" s="243"/>
      <c r="D50" s="244"/>
      <c r="E50" s="82">
        <v>712</v>
      </c>
      <c r="F50" s="251" t="s">
        <v>469</v>
      </c>
      <c r="G50" s="252"/>
      <c r="H50" s="55" t="s">
        <v>474</v>
      </c>
      <c r="I50" s="83" t="s">
        <v>1164</v>
      </c>
    </row>
    <row r="51" spans="1:9" ht="24.75" customHeight="1">
      <c r="A51" s="248" t="s">
        <v>450</v>
      </c>
      <c r="B51" s="49" t="s">
        <v>96</v>
      </c>
      <c r="C51" s="310"/>
      <c r="D51" s="252"/>
      <c r="E51" s="82">
        <v>2990</v>
      </c>
      <c r="F51" s="251" t="s">
        <v>469</v>
      </c>
      <c r="G51" s="252"/>
      <c r="H51" s="55" t="s">
        <v>98</v>
      </c>
      <c r="I51" s="83" t="s">
        <v>347</v>
      </c>
    </row>
    <row r="52" spans="1:9" ht="24.75" customHeight="1">
      <c r="A52" s="250"/>
      <c r="B52" s="49" t="s">
        <v>311</v>
      </c>
      <c r="C52" s="310"/>
      <c r="D52" s="252"/>
      <c r="E52" s="82">
        <v>1960</v>
      </c>
      <c r="F52" s="251" t="s">
        <v>469</v>
      </c>
      <c r="G52" s="252"/>
      <c r="H52" s="55" t="s">
        <v>474</v>
      </c>
      <c r="I52" s="83" t="s">
        <v>1165</v>
      </c>
    </row>
    <row r="53" spans="1:9" ht="24.75" customHeight="1">
      <c r="A53" s="248" t="s">
        <v>101</v>
      </c>
      <c r="B53" s="56" t="s">
        <v>311</v>
      </c>
      <c r="C53" s="253"/>
      <c r="D53" s="253"/>
      <c r="E53" s="197">
        <v>3449</v>
      </c>
      <c r="F53" s="251" t="s">
        <v>469</v>
      </c>
      <c r="G53" s="252"/>
      <c r="H53" s="55" t="s">
        <v>321</v>
      </c>
      <c r="I53" s="83" t="s">
        <v>1159</v>
      </c>
    </row>
    <row r="54" spans="1:9" ht="24.75" customHeight="1">
      <c r="A54" s="249"/>
      <c r="B54" s="56" t="s">
        <v>120</v>
      </c>
      <c r="C54" s="253"/>
      <c r="D54" s="253"/>
      <c r="E54" s="82">
        <v>13484</v>
      </c>
      <c r="F54" s="251" t="s">
        <v>469</v>
      </c>
      <c r="G54" s="252"/>
      <c r="H54" s="55" t="s">
        <v>474</v>
      </c>
      <c r="I54" s="83" t="s">
        <v>1166</v>
      </c>
    </row>
    <row r="55" spans="1:9" ht="24.75" customHeight="1">
      <c r="A55" s="250"/>
      <c r="B55" s="56" t="s">
        <v>234</v>
      </c>
      <c r="C55" s="253"/>
      <c r="D55" s="253"/>
      <c r="E55" s="82">
        <v>7350</v>
      </c>
      <c r="F55" s="251" t="s">
        <v>469</v>
      </c>
      <c r="G55" s="252"/>
      <c r="H55" s="55" t="s">
        <v>54</v>
      </c>
      <c r="I55" s="83" t="s">
        <v>1167</v>
      </c>
    </row>
    <row r="56" spans="1:9" ht="24.75" customHeight="1">
      <c r="A56" s="183" t="s">
        <v>454</v>
      </c>
      <c r="B56" s="56" t="s">
        <v>96</v>
      </c>
      <c r="C56" s="253"/>
      <c r="D56" s="253"/>
      <c r="E56" s="82">
        <v>30000</v>
      </c>
      <c r="F56" s="251" t="s">
        <v>469</v>
      </c>
      <c r="G56" s="252"/>
      <c r="H56" s="55" t="s">
        <v>54</v>
      </c>
      <c r="I56" s="83" t="s">
        <v>961</v>
      </c>
    </row>
    <row r="57" spans="1:9" ht="24.75" customHeight="1">
      <c r="A57" s="248" t="s">
        <v>210</v>
      </c>
      <c r="B57" s="56" t="s">
        <v>96</v>
      </c>
      <c r="C57" s="253"/>
      <c r="D57" s="253"/>
      <c r="E57" s="82">
        <v>1580</v>
      </c>
      <c r="F57" s="251" t="s">
        <v>469</v>
      </c>
      <c r="G57" s="252"/>
      <c r="H57" s="55" t="s">
        <v>98</v>
      </c>
      <c r="I57" s="83" t="s">
        <v>347</v>
      </c>
    </row>
    <row r="58" spans="1:9" ht="24.75" customHeight="1">
      <c r="A58" s="250"/>
      <c r="B58" s="56" t="s">
        <v>96</v>
      </c>
      <c r="C58" s="253"/>
      <c r="D58" s="253"/>
      <c r="E58" s="82">
        <v>2000</v>
      </c>
      <c r="F58" s="251" t="s">
        <v>469</v>
      </c>
      <c r="G58" s="252"/>
      <c r="H58" s="55" t="s">
        <v>535</v>
      </c>
      <c r="I58" s="83" t="s">
        <v>347</v>
      </c>
    </row>
    <row r="59" spans="1:9" ht="24.75" customHeight="1">
      <c r="A59" s="216" t="s">
        <v>146</v>
      </c>
      <c r="B59" s="56" t="s">
        <v>120</v>
      </c>
      <c r="C59" s="253"/>
      <c r="D59" s="253"/>
      <c r="E59" s="82">
        <v>220</v>
      </c>
      <c r="F59" s="251" t="s">
        <v>469</v>
      </c>
      <c r="G59" s="252"/>
      <c r="H59" s="55" t="s">
        <v>54</v>
      </c>
      <c r="I59" s="83" t="s">
        <v>1171</v>
      </c>
    </row>
    <row r="60" spans="1:9" ht="24.75" customHeight="1">
      <c r="A60" s="183" t="s">
        <v>153</v>
      </c>
      <c r="B60" s="56" t="s">
        <v>311</v>
      </c>
      <c r="C60" s="253"/>
      <c r="D60" s="253"/>
      <c r="E60" s="197">
        <v>2592</v>
      </c>
      <c r="F60" s="251" t="s">
        <v>469</v>
      </c>
      <c r="G60" s="252"/>
      <c r="H60" s="55" t="s">
        <v>321</v>
      </c>
      <c r="I60" s="83" t="s">
        <v>990</v>
      </c>
    </row>
    <row r="61" spans="1:9" ht="24.75" customHeight="1">
      <c r="A61" s="183"/>
      <c r="B61" s="56" t="s">
        <v>120</v>
      </c>
      <c r="C61" s="253"/>
      <c r="D61" s="253"/>
      <c r="E61" s="82">
        <v>550</v>
      </c>
      <c r="F61" s="251" t="s">
        <v>469</v>
      </c>
      <c r="G61" s="252"/>
      <c r="H61" s="55" t="s">
        <v>54</v>
      </c>
      <c r="I61" s="83" t="s">
        <v>1171</v>
      </c>
    </row>
    <row r="62" spans="1:9" ht="24.75" customHeight="1">
      <c r="A62" s="183" t="s">
        <v>165</v>
      </c>
      <c r="B62" s="56" t="s">
        <v>56</v>
      </c>
      <c r="C62" s="253"/>
      <c r="D62" s="253"/>
      <c r="E62" s="82">
        <v>3400</v>
      </c>
      <c r="F62" s="251" t="s">
        <v>469</v>
      </c>
      <c r="G62" s="252"/>
      <c r="H62" s="55" t="s">
        <v>474</v>
      </c>
      <c r="I62" s="83" t="s">
        <v>1175</v>
      </c>
    </row>
    <row r="63" spans="1:9" ht="24.75" customHeight="1">
      <c r="A63" s="248" t="s">
        <v>157</v>
      </c>
      <c r="B63" s="56" t="s">
        <v>311</v>
      </c>
      <c r="C63" s="253"/>
      <c r="D63" s="253"/>
      <c r="E63" s="82">
        <v>14330</v>
      </c>
      <c r="F63" s="251" t="s">
        <v>469</v>
      </c>
      <c r="G63" s="252"/>
      <c r="H63" s="55" t="s">
        <v>474</v>
      </c>
      <c r="I63" s="83" t="s">
        <v>1177</v>
      </c>
    </row>
    <row r="64" spans="1:9" ht="24.75" customHeight="1">
      <c r="A64" s="250"/>
      <c r="B64" s="56" t="s">
        <v>311</v>
      </c>
      <c r="C64" s="243"/>
      <c r="D64" s="244"/>
      <c r="E64" s="82">
        <v>4400</v>
      </c>
      <c r="F64" s="251" t="s">
        <v>469</v>
      </c>
      <c r="G64" s="252"/>
      <c r="H64" s="55" t="s">
        <v>474</v>
      </c>
      <c r="I64" s="83" t="s">
        <v>1176</v>
      </c>
    </row>
    <row r="65" spans="1:9" ht="24.75" customHeight="1">
      <c r="A65" s="248" t="s">
        <v>115</v>
      </c>
      <c r="B65" s="56" t="s">
        <v>200</v>
      </c>
      <c r="C65" s="243"/>
      <c r="D65" s="244"/>
      <c r="E65" s="82">
        <v>410</v>
      </c>
      <c r="F65" s="251" t="s">
        <v>469</v>
      </c>
      <c r="G65" s="252"/>
      <c r="H65" s="55" t="s">
        <v>474</v>
      </c>
      <c r="I65" s="83" t="s">
        <v>93</v>
      </c>
    </row>
    <row r="66" spans="1:9" ht="24.75" customHeight="1">
      <c r="A66" s="250"/>
      <c r="B66" s="56" t="s">
        <v>96</v>
      </c>
      <c r="C66" s="243"/>
      <c r="D66" s="244"/>
      <c r="E66" s="82">
        <v>2350</v>
      </c>
      <c r="F66" s="251" t="s">
        <v>469</v>
      </c>
      <c r="G66" s="252"/>
      <c r="H66" s="55" t="s">
        <v>535</v>
      </c>
      <c r="I66" s="83" t="s">
        <v>347</v>
      </c>
    </row>
    <row r="67" spans="1:9" ht="24.75" customHeight="1">
      <c r="A67" s="248" t="s">
        <v>168</v>
      </c>
      <c r="B67" s="56" t="s">
        <v>96</v>
      </c>
      <c r="C67" s="243"/>
      <c r="D67" s="244"/>
      <c r="E67" s="82">
        <v>2230</v>
      </c>
      <c r="F67" s="251" t="s">
        <v>469</v>
      </c>
      <c r="G67" s="252"/>
      <c r="H67" s="55" t="s">
        <v>98</v>
      </c>
      <c r="I67" s="83" t="s">
        <v>347</v>
      </c>
    </row>
    <row r="68" spans="1:9" ht="24.75" customHeight="1">
      <c r="A68" s="249"/>
      <c r="B68" s="56" t="s">
        <v>96</v>
      </c>
      <c r="C68" s="253"/>
      <c r="D68" s="253"/>
      <c r="E68" s="82">
        <v>1324</v>
      </c>
      <c r="F68" s="251" t="s">
        <v>469</v>
      </c>
      <c r="G68" s="252"/>
      <c r="H68" s="55" t="s">
        <v>189</v>
      </c>
      <c r="I68" s="83" t="s">
        <v>347</v>
      </c>
    </row>
    <row r="69" spans="1:9" ht="24.75" customHeight="1">
      <c r="A69" s="250"/>
      <c r="B69" s="56" t="s">
        <v>311</v>
      </c>
      <c r="C69" s="243"/>
      <c r="D69" s="244"/>
      <c r="E69" s="82">
        <v>3707</v>
      </c>
      <c r="F69" s="251" t="s">
        <v>469</v>
      </c>
      <c r="G69" s="252"/>
      <c r="H69" s="55" t="s">
        <v>54</v>
      </c>
      <c r="I69" s="83" t="s">
        <v>990</v>
      </c>
    </row>
    <row r="70" spans="1:9" ht="24.75" customHeight="1">
      <c r="A70" s="248" t="s">
        <v>186</v>
      </c>
      <c r="B70" s="56" t="s">
        <v>311</v>
      </c>
      <c r="C70" s="253"/>
      <c r="D70" s="253"/>
      <c r="E70" s="82">
        <v>1690</v>
      </c>
      <c r="F70" s="251" t="s">
        <v>469</v>
      </c>
      <c r="G70" s="252"/>
      <c r="H70" s="55" t="s">
        <v>54</v>
      </c>
      <c r="I70" s="83" t="s">
        <v>1178</v>
      </c>
    </row>
    <row r="71" spans="1:9" ht="24.75" customHeight="1">
      <c r="A71" s="250"/>
      <c r="B71" s="56" t="s">
        <v>120</v>
      </c>
      <c r="C71" s="243"/>
      <c r="D71" s="244"/>
      <c r="E71" s="82">
        <v>2706</v>
      </c>
      <c r="F71" s="251" t="s">
        <v>469</v>
      </c>
      <c r="G71" s="252"/>
      <c r="H71" s="55" t="s">
        <v>54</v>
      </c>
      <c r="I71" s="83" t="s">
        <v>1171</v>
      </c>
    </row>
    <row r="72" spans="1:9" ht="24.75" customHeight="1">
      <c r="A72" s="248" t="s">
        <v>280</v>
      </c>
      <c r="B72" s="56" t="s">
        <v>200</v>
      </c>
      <c r="C72" s="243"/>
      <c r="D72" s="244"/>
      <c r="E72" s="82">
        <v>430</v>
      </c>
      <c r="F72" s="251" t="s">
        <v>469</v>
      </c>
      <c r="G72" s="252"/>
      <c r="H72" s="55" t="s">
        <v>474</v>
      </c>
      <c r="I72" s="83" t="s">
        <v>69</v>
      </c>
    </row>
    <row r="73" spans="1:9" ht="24.75" customHeight="1">
      <c r="A73" s="250"/>
      <c r="B73" s="56" t="s">
        <v>120</v>
      </c>
      <c r="C73" s="243"/>
      <c r="D73" s="244"/>
      <c r="E73" s="197">
        <v>11570</v>
      </c>
      <c r="F73" s="251" t="s">
        <v>469</v>
      </c>
      <c r="G73" s="252"/>
      <c r="H73" s="55" t="s">
        <v>321</v>
      </c>
      <c r="I73" s="83" t="s">
        <v>1179</v>
      </c>
    </row>
    <row r="74" spans="1:9" ht="24.75" customHeight="1">
      <c r="A74" s="183"/>
      <c r="B74" s="56"/>
      <c r="C74" s="253"/>
      <c r="D74" s="253"/>
      <c r="E74" s="82"/>
      <c r="F74" s="251"/>
      <c r="G74" s="252"/>
      <c r="H74" s="55"/>
      <c r="I74" s="83"/>
    </row>
    <row r="75" spans="1:9" ht="24.75" customHeight="1">
      <c r="A75" s="183"/>
      <c r="B75" s="56"/>
      <c r="C75" s="253"/>
      <c r="D75" s="253"/>
      <c r="E75" s="82"/>
      <c r="F75" s="251"/>
      <c r="G75" s="252"/>
      <c r="H75" s="55"/>
      <c r="I75" s="83"/>
    </row>
    <row r="76" spans="1:9" ht="24.75" customHeight="1">
      <c r="A76" s="183"/>
      <c r="B76" s="56"/>
      <c r="C76" s="243"/>
      <c r="D76" s="244"/>
      <c r="E76" s="82"/>
      <c r="F76" s="251"/>
      <c r="G76" s="252"/>
      <c r="H76" s="55"/>
      <c r="I76" s="83"/>
    </row>
    <row r="77" spans="1:9" ht="24.75" customHeight="1">
      <c r="A77" s="183"/>
      <c r="B77" s="56"/>
      <c r="C77" s="243"/>
      <c r="D77" s="244"/>
      <c r="E77" s="82"/>
      <c r="F77" s="251"/>
      <c r="G77" s="252"/>
      <c r="H77" s="55"/>
      <c r="I77" s="83"/>
    </row>
    <row r="78" spans="1:9" ht="24.75" customHeight="1">
      <c r="A78" s="182"/>
      <c r="B78" s="56"/>
      <c r="C78" s="243"/>
      <c r="D78" s="244"/>
      <c r="E78" s="82"/>
      <c r="F78" s="251"/>
      <c r="G78" s="252"/>
      <c r="H78" s="55"/>
      <c r="I78" s="83"/>
    </row>
    <row r="79" spans="1:9" ht="24.75" customHeight="1">
      <c r="A79" s="51"/>
      <c r="B79" s="56"/>
      <c r="C79" s="243"/>
      <c r="D79" s="244"/>
      <c r="E79" s="82"/>
      <c r="F79" s="251"/>
      <c r="G79" s="252"/>
      <c r="H79" s="55"/>
      <c r="I79" s="83"/>
    </row>
    <row r="80" spans="1:9" ht="24.75" customHeight="1">
      <c r="A80" s="183"/>
      <c r="B80" s="56"/>
      <c r="C80" s="253"/>
      <c r="D80" s="253"/>
      <c r="E80" s="82"/>
      <c r="F80" s="251"/>
      <c r="G80" s="252"/>
      <c r="H80" s="55"/>
      <c r="I80" s="83"/>
    </row>
    <row r="81" spans="1:10" ht="24.75" customHeight="1" thickBot="1">
      <c r="A81" s="51"/>
      <c r="B81" s="56"/>
      <c r="C81" s="243"/>
      <c r="D81" s="244"/>
      <c r="E81" s="82"/>
      <c r="F81" s="251"/>
      <c r="G81" s="252"/>
      <c r="H81" s="55"/>
      <c r="I81" s="83"/>
    </row>
    <row r="82" spans="1:10" ht="24.75" customHeight="1" thickBot="1">
      <c r="A82" s="96"/>
      <c r="B82" s="96"/>
      <c r="C82" s="258" t="s">
        <v>38</v>
      </c>
      <c r="D82" s="259"/>
      <c r="E82" s="98">
        <f>SUM(E43:E81)</f>
        <v>161491</v>
      </c>
      <c r="F82" s="208"/>
      <c r="G82" s="209"/>
      <c r="H82" s="211" t="s">
        <v>38</v>
      </c>
      <c r="I82" s="212">
        <f>E40+E82</f>
        <v>393494</v>
      </c>
    </row>
    <row r="83" spans="1:10" ht="27.75" customHeight="1">
      <c r="A83" s="45"/>
      <c r="B83" s="129" t="s">
        <v>703</v>
      </c>
      <c r="E83" s="127"/>
      <c r="J83" s="85"/>
    </row>
    <row r="84" spans="1:10" ht="27.75" customHeight="1">
      <c r="A84" s="251" t="s">
        <v>1181</v>
      </c>
      <c r="B84" s="252"/>
      <c r="C84" s="251" t="s">
        <v>2</v>
      </c>
      <c r="D84" s="252"/>
      <c r="E84" s="49" t="s">
        <v>5</v>
      </c>
      <c r="F84" s="251"/>
      <c r="G84" s="252"/>
      <c r="H84" s="55" t="s">
        <v>424</v>
      </c>
      <c r="I84" s="50" t="s">
        <v>6</v>
      </c>
    </row>
    <row r="85" spans="1:10" ht="27.75" customHeight="1">
      <c r="A85" s="241">
        <v>46028</v>
      </c>
      <c r="B85" s="242"/>
      <c r="C85" s="243" t="s">
        <v>120</v>
      </c>
      <c r="D85" s="244"/>
      <c r="E85" s="123">
        <v>47805</v>
      </c>
      <c r="F85" s="243" t="s">
        <v>654</v>
      </c>
      <c r="G85" s="244"/>
      <c r="H85" s="55" t="s">
        <v>54</v>
      </c>
      <c r="I85" s="84" t="s">
        <v>1180</v>
      </c>
    </row>
    <row r="86" spans="1:10" ht="27.75" customHeight="1">
      <c r="A86" s="241">
        <v>46028</v>
      </c>
      <c r="B86" s="242"/>
      <c r="C86" s="243" t="s">
        <v>67</v>
      </c>
      <c r="D86" s="244"/>
      <c r="E86" s="123">
        <v>3010</v>
      </c>
      <c r="F86" s="243" t="s">
        <v>654</v>
      </c>
      <c r="G86" s="244"/>
      <c r="H86" s="55" t="s">
        <v>321</v>
      </c>
      <c r="I86" s="84" t="s">
        <v>346</v>
      </c>
    </row>
    <row r="87" spans="1:10" ht="27.75" customHeight="1">
      <c r="A87" s="241">
        <v>46028</v>
      </c>
      <c r="B87" s="242"/>
      <c r="C87" s="243" t="s">
        <v>67</v>
      </c>
      <c r="D87" s="244"/>
      <c r="E87" s="123">
        <v>1370</v>
      </c>
      <c r="F87" s="243" t="s">
        <v>654</v>
      </c>
      <c r="G87" s="244"/>
      <c r="H87" s="55" t="s">
        <v>321</v>
      </c>
      <c r="I87" s="84" t="s">
        <v>346</v>
      </c>
    </row>
    <row r="88" spans="1:10" ht="27.75" customHeight="1">
      <c r="A88" s="241">
        <v>46029</v>
      </c>
      <c r="B88" s="242"/>
      <c r="C88" s="243" t="s">
        <v>67</v>
      </c>
      <c r="D88" s="244"/>
      <c r="E88" s="123">
        <v>120</v>
      </c>
      <c r="F88" s="243" t="s">
        <v>654</v>
      </c>
      <c r="G88" s="244"/>
      <c r="H88" s="55" t="s">
        <v>321</v>
      </c>
      <c r="I88" s="84" t="s">
        <v>346</v>
      </c>
    </row>
    <row r="89" spans="1:10" ht="27.75" customHeight="1">
      <c r="A89" s="241">
        <v>46029</v>
      </c>
      <c r="B89" s="242"/>
      <c r="C89" s="243" t="s">
        <v>67</v>
      </c>
      <c r="D89" s="244"/>
      <c r="E89" s="123">
        <v>120</v>
      </c>
      <c r="F89" s="243" t="s">
        <v>654</v>
      </c>
      <c r="G89" s="244"/>
      <c r="H89" s="55" t="s">
        <v>321</v>
      </c>
      <c r="I89" s="84" t="s">
        <v>346</v>
      </c>
    </row>
    <row r="90" spans="1:10" ht="27.75" customHeight="1">
      <c r="A90" s="241">
        <v>46031</v>
      </c>
      <c r="B90" s="242"/>
      <c r="C90" s="243" t="s">
        <v>67</v>
      </c>
      <c r="D90" s="244"/>
      <c r="E90" s="123">
        <v>1630</v>
      </c>
      <c r="F90" s="243" t="s">
        <v>654</v>
      </c>
      <c r="G90" s="244"/>
      <c r="H90" s="55" t="s">
        <v>321</v>
      </c>
      <c r="I90" s="84" t="s">
        <v>346</v>
      </c>
    </row>
    <row r="91" spans="1:10" ht="27.75" customHeight="1">
      <c r="A91" s="241">
        <v>46031</v>
      </c>
      <c r="B91" s="242"/>
      <c r="C91" s="243" t="s">
        <v>67</v>
      </c>
      <c r="D91" s="244"/>
      <c r="E91" s="123">
        <v>1370</v>
      </c>
      <c r="F91" s="243" t="s">
        <v>654</v>
      </c>
      <c r="G91" s="244"/>
      <c r="H91" s="55" t="s">
        <v>321</v>
      </c>
      <c r="I91" s="84" t="s">
        <v>346</v>
      </c>
    </row>
    <row r="92" spans="1:10" ht="27.75" customHeight="1">
      <c r="A92" s="241">
        <v>46032</v>
      </c>
      <c r="B92" s="242"/>
      <c r="C92" s="243" t="s">
        <v>67</v>
      </c>
      <c r="D92" s="244"/>
      <c r="E92" s="123">
        <v>3290</v>
      </c>
      <c r="F92" s="243" t="s">
        <v>654</v>
      </c>
      <c r="G92" s="244"/>
      <c r="H92" s="55" t="s">
        <v>321</v>
      </c>
      <c r="I92" s="84" t="s">
        <v>346</v>
      </c>
    </row>
    <row r="93" spans="1:10" ht="27.75" customHeight="1">
      <c r="A93" s="241">
        <v>46032</v>
      </c>
      <c r="B93" s="242"/>
      <c r="C93" s="243" t="s">
        <v>67</v>
      </c>
      <c r="D93" s="244"/>
      <c r="E93" s="123">
        <v>3070</v>
      </c>
      <c r="F93" s="243" t="s">
        <v>654</v>
      </c>
      <c r="G93" s="244"/>
      <c r="H93" s="55" t="s">
        <v>321</v>
      </c>
      <c r="I93" s="84" t="s">
        <v>346</v>
      </c>
    </row>
    <row r="94" spans="1:10" ht="27.75" customHeight="1">
      <c r="A94" s="241">
        <v>46033</v>
      </c>
      <c r="B94" s="242"/>
      <c r="C94" s="243" t="s">
        <v>67</v>
      </c>
      <c r="D94" s="244"/>
      <c r="E94" s="123">
        <v>3290</v>
      </c>
      <c r="F94" s="243" t="s">
        <v>654</v>
      </c>
      <c r="G94" s="244"/>
      <c r="H94" s="55" t="s">
        <v>321</v>
      </c>
      <c r="I94" s="84" t="s">
        <v>346</v>
      </c>
    </row>
    <row r="95" spans="1:10" ht="27.75" customHeight="1">
      <c r="A95" s="241">
        <v>46033</v>
      </c>
      <c r="B95" s="242"/>
      <c r="C95" s="243" t="s">
        <v>67</v>
      </c>
      <c r="D95" s="244"/>
      <c r="E95" s="123">
        <v>3070</v>
      </c>
      <c r="F95" s="243" t="s">
        <v>654</v>
      </c>
      <c r="G95" s="244"/>
      <c r="H95" s="55" t="s">
        <v>321</v>
      </c>
      <c r="I95" s="84" t="s">
        <v>346</v>
      </c>
    </row>
    <row r="96" spans="1:10" ht="27.75" customHeight="1">
      <c r="A96" s="241">
        <v>46034</v>
      </c>
      <c r="B96" s="242"/>
      <c r="C96" s="243" t="s">
        <v>67</v>
      </c>
      <c r="D96" s="244"/>
      <c r="E96" s="123">
        <v>1830</v>
      </c>
      <c r="F96" s="243" t="s">
        <v>654</v>
      </c>
      <c r="G96" s="244"/>
      <c r="H96" s="55" t="s">
        <v>321</v>
      </c>
      <c r="I96" s="84" t="s">
        <v>346</v>
      </c>
    </row>
    <row r="97" spans="1:9" ht="27.75" customHeight="1">
      <c r="A97" s="241">
        <v>46034</v>
      </c>
      <c r="B97" s="242"/>
      <c r="C97" s="243" t="s">
        <v>67</v>
      </c>
      <c r="D97" s="244"/>
      <c r="E97" s="123">
        <v>1830</v>
      </c>
      <c r="F97" s="243" t="s">
        <v>654</v>
      </c>
      <c r="G97" s="244"/>
      <c r="H97" s="55" t="s">
        <v>321</v>
      </c>
      <c r="I97" s="84" t="s">
        <v>346</v>
      </c>
    </row>
    <row r="98" spans="1:9" ht="27.75" customHeight="1">
      <c r="A98" s="241">
        <v>46035</v>
      </c>
      <c r="B98" s="242"/>
      <c r="C98" s="243" t="s">
        <v>67</v>
      </c>
      <c r="D98" s="244"/>
      <c r="E98" s="123">
        <v>1520</v>
      </c>
      <c r="F98" s="243" t="s">
        <v>654</v>
      </c>
      <c r="G98" s="244"/>
      <c r="H98" s="55" t="s">
        <v>321</v>
      </c>
      <c r="I98" s="84" t="s">
        <v>346</v>
      </c>
    </row>
    <row r="99" spans="1:9" ht="27.75" customHeight="1">
      <c r="A99" s="241">
        <v>46035</v>
      </c>
      <c r="B99" s="242"/>
      <c r="C99" s="243" t="s">
        <v>67</v>
      </c>
      <c r="D99" s="244"/>
      <c r="E99" s="123">
        <v>120</v>
      </c>
      <c r="F99" s="243" t="s">
        <v>654</v>
      </c>
      <c r="G99" s="244"/>
      <c r="H99" s="55" t="s">
        <v>321</v>
      </c>
      <c r="I99" s="84" t="s">
        <v>346</v>
      </c>
    </row>
    <row r="100" spans="1:9" ht="27.75" customHeight="1">
      <c r="A100" s="241">
        <v>46036</v>
      </c>
      <c r="B100" s="242"/>
      <c r="C100" s="243" t="s">
        <v>67</v>
      </c>
      <c r="D100" s="244"/>
      <c r="E100" s="123">
        <v>3290</v>
      </c>
      <c r="F100" s="243" t="s">
        <v>654</v>
      </c>
      <c r="G100" s="244"/>
      <c r="H100" s="55" t="s">
        <v>321</v>
      </c>
      <c r="I100" s="84" t="s">
        <v>346</v>
      </c>
    </row>
    <row r="101" spans="1:9" ht="27.75" customHeight="1">
      <c r="A101" s="241">
        <v>46036</v>
      </c>
      <c r="B101" s="242"/>
      <c r="C101" s="243" t="s">
        <v>311</v>
      </c>
      <c r="D101" s="244"/>
      <c r="E101" s="123">
        <v>3070</v>
      </c>
      <c r="F101" s="243" t="s">
        <v>654</v>
      </c>
      <c r="G101" s="244"/>
      <c r="H101" s="55" t="s">
        <v>321</v>
      </c>
      <c r="I101" s="84" t="s">
        <v>346</v>
      </c>
    </row>
    <row r="102" spans="1:9" ht="27.75" customHeight="1">
      <c r="A102" s="241">
        <v>46037</v>
      </c>
      <c r="B102" s="242"/>
      <c r="C102" s="243" t="s">
        <v>56</v>
      </c>
      <c r="D102" s="244"/>
      <c r="E102" s="123">
        <v>3290</v>
      </c>
      <c r="F102" s="243" t="s">
        <v>654</v>
      </c>
      <c r="G102" s="244"/>
      <c r="H102" s="55" t="s">
        <v>321</v>
      </c>
      <c r="I102" s="84" t="s">
        <v>346</v>
      </c>
    </row>
    <row r="103" spans="1:9" ht="27.75" customHeight="1">
      <c r="A103" s="241">
        <v>46037</v>
      </c>
      <c r="B103" s="242"/>
      <c r="C103" s="257" t="s">
        <v>311</v>
      </c>
      <c r="D103" s="257"/>
      <c r="E103" s="123">
        <v>1630</v>
      </c>
      <c r="F103" s="243" t="s">
        <v>654</v>
      </c>
      <c r="G103" s="244"/>
      <c r="H103" s="55" t="s">
        <v>321</v>
      </c>
      <c r="I103" s="84" t="s">
        <v>346</v>
      </c>
    </row>
    <row r="104" spans="1:9" ht="27.75" customHeight="1">
      <c r="A104" s="241"/>
      <c r="B104" s="242"/>
      <c r="C104" s="257"/>
      <c r="D104" s="257"/>
      <c r="E104" s="123"/>
      <c r="F104" s="243"/>
      <c r="G104" s="244"/>
      <c r="H104" s="55"/>
      <c r="I104" s="84"/>
    </row>
    <row r="105" spans="1:9" ht="27.75" customHeight="1">
      <c r="A105" s="241"/>
      <c r="B105" s="242"/>
      <c r="C105" s="257"/>
      <c r="D105" s="257"/>
      <c r="E105" s="123"/>
      <c r="F105" s="243"/>
      <c r="G105" s="244"/>
      <c r="H105" s="55"/>
      <c r="I105" s="84"/>
    </row>
    <row r="106" spans="1:9" ht="27.75" customHeight="1">
      <c r="A106" s="241"/>
      <c r="B106" s="242"/>
      <c r="C106" s="257"/>
      <c r="D106" s="257"/>
      <c r="E106" s="123"/>
      <c r="F106" s="243"/>
      <c r="G106" s="244"/>
      <c r="H106" s="55"/>
      <c r="I106" s="84"/>
    </row>
    <row r="107" spans="1:9" ht="27.75" customHeight="1">
      <c r="A107" s="241"/>
      <c r="B107" s="242"/>
      <c r="C107" s="257"/>
      <c r="D107" s="257"/>
      <c r="E107" s="123"/>
      <c r="F107" s="243"/>
      <c r="G107" s="244"/>
      <c r="H107" s="55"/>
      <c r="I107" s="84"/>
    </row>
    <row r="108" spans="1:9" ht="27.75" customHeight="1">
      <c r="A108" s="241"/>
      <c r="B108" s="242"/>
      <c r="C108" s="257"/>
      <c r="D108" s="257"/>
      <c r="E108" s="123"/>
      <c r="F108" s="243"/>
      <c r="G108" s="244"/>
      <c r="H108" s="55"/>
      <c r="I108" s="84"/>
    </row>
    <row r="109" spans="1:9" ht="27.75" customHeight="1">
      <c r="A109" s="241"/>
      <c r="B109" s="242"/>
      <c r="C109" s="257"/>
      <c r="D109" s="257"/>
      <c r="E109" s="123"/>
      <c r="F109" s="243"/>
      <c r="G109" s="244"/>
      <c r="H109" s="55"/>
      <c r="I109" s="84"/>
    </row>
    <row r="110" spans="1:9" ht="27.75" customHeight="1">
      <c r="A110" s="241"/>
      <c r="B110" s="242"/>
      <c r="C110" s="257"/>
      <c r="D110" s="257"/>
      <c r="E110" s="123"/>
      <c r="F110" s="243"/>
      <c r="G110" s="244"/>
      <c r="H110" s="55"/>
      <c r="I110" s="84"/>
    </row>
    <row r="111" spans="1:9" ht="27.75" customHeight="1">
      <c r="A111" s="241"/>
      <c r="B111" s="242"/>
      <c r="C111" s="257"/>
      <c r="D111" s="257"/>
      <c r="E111" s="123"/>
      <c r="F111" s="243"/>
      <c r="G111" s="244"/>
      <c r="H111" s="55"/>
      <c r="I111" s="84"/>
    </row>
    <row r="112" spans="1:9" ht="27.75" customHeight="1">
      <c r="A112" s="241"/>
      <c r="B112" s="242"/>
      <c r="C112" s="257"/>
      <c r="D112" s="257"/>
      <c r="E112" s="123"/>
      <c r="F112" s="243"/>
      <c r="G112" s="244"/>
      <c r="H112" s="55"/>
      <c r="I112" s="84"/>
    </row>
    <row r="113" spans="1:15" ht="27.75" customHeight="1">
      <c r="A113" s="241"/>
      <c r="B113" s="242"/>
      <c r="C113" s="257"/>
      <c r="D113" s="257"/>
      <c r="E113" s="123"/>
      <c r="F113" s="243"/>
      <c r="G113" s="244"/>
      <c r="H113" s="55"/>
      <c r="I113" s="84"/>
    </row>
    <row r="114" spans="1:15" ht="27.75" customHeight="1">
      <c r="A114" s="241"/>
      <c r="B114" s="242"/>
      <c r="C114" s="257"/>
      <c r="D114" s="257"/>
      <c r="E114" s="123"/>
      <c r="F114" s="243"/>
      <c r="G114" s="244"/>
      <c r="H114" s="55"/>
      <c r="I114" s="84"/>
    </row>
    <row r="115" spans="1:15" ht="27.75" customHeight="1">
      <c r="A115" s="241"/>
      <c r="B115" s="242"/>
      <c r="C115" s="257"/>
      <c r="D115" s="257"/>
      <c r="E115" s="123"/>
      <c r="F115" s="243"/>
      <c r="G115" s="244"/>
      <c r="H115" s="55"/>
      <c r="I115" s="84"/>
    </row>
    <row r="116" spans="1:15" ht="27.75" customHeight="1" thickBot="1">
      <c r="A116" s="241"/>
      <c r="B116" s="242"/>
      <c r="C116" s="257"/>
      <c r="D116" s="257"/>
      <c r="E116" s="123"/>
      <c r="F116" s="243"/>
      <c r="G116" s="244"/>
      <c r="H116" s="55"/>
      <c r="I116" s="84"/>
    </row>
    <row r="117" spans="1:15" ht="27.75" customHeight="1" thickBot="1">
      <c r="E117" s="133">
        <f>SUM(E85:E116)</f>
        <v>84725</v>
      </c>
      <c r="H117" s="46"/>
      <c r="I117" s="46"/>
    </row>
    <row r="118" spans="1:15" ht="52.5" customHeight="1">
      <c r="A118" s="263" t="s">
        <v>703</v>
      </c>
      <c r="B118" s="263"/>
      <c r="C118" s="263"/>
      <c r="D118" s="263"/>
      <c r="E118" s="263"/>
      <c r="H118" s="178"/>
      <c r="I118" s="179"/>
    </row>
    <row r="119" spans="1:15" ht="52.5" customHeight="1">
      <c r="A119" s="251" t="s">
        <v>1182</v>
      </c>
      <c r="B119" s="252"/>
      <c r="C119" s="253" t="s">
        <v>2</v>
      </c>
      <c r="D119" s="253"/>
      <c r="E119" s="49" t="s">
        <v>5</v>
      </c>
      <c r="F119" s="253" t="s">
        <v>426</v>
      </c>
      <c r="G119" s="253"/>
      <c r="H119" s="55" t="s">
        <v>424</v>
      </c>
      <c r="I119" s="55" t="s">
        <v>6</v>
      </c>
    </row>
    <row r="120" spans="1:15" ht="52.5" customHeight="1">
      <c r="A120" s="283">
        <v>46028</v>
      </c>
      <c r="B120" s="284"/>
      <c r="C120" s="257" t="s">
        <v>120</v>
      </c>
      <c r="D120" s="257"/>
      <c r="E120" s="123">
        <v>14931</v>
      </c>
      <c r="F120" s="243" t="s">
        <v>723</v>
      </c>
      <c r="G120" s="244"/>
      <c r="H120" s="55" t="s">
        <v>474</v>
      </c>
      <c r="I120" s="84" t="s">
        <v>1189</v>
      </c>
    </row>
    <row r="121" spans="1:15" ht="52.5" customHeight="1">
      <c r="A121" s="287"/>
      <c r="B121" s="288"/>
      <c r="C121" s="257" t="s">
        <v>120</v>
      </c>
      <c r="D121" s="257"/>
      <c r="E121" s="174">
        <v>4998</v>
      </c>
      <c r="F121" s="243" t="s">
        <v>723</v>
      </c>
      <c r="G121" s="244"/>
      <c r="H121" s="55" t="s">
        <v>54</v>
      </c>
      <c r="I121" s="84" t="s">
        <v>1171</v>
      </c>
    </row>
    <row r="122" spans="1:15" ht="52.5" customHeight="1">
      <c r="A122" s="285"/>
      <c r="B122" s="286"/>
      <c r="C122" s="257" t="s">
        <v>120</v>
      </c>
      <c r="D122" s="257"/>
      <c r="E122" s="174">
        <v>10214</v>
      </c>
      <c r="F122" s="243" t="s">
        <v>723</v>
      </c>
      <c r="G122" s="244"/>
      <c r="H122" s="55" t="s">
        <v>54</v>
      </c>
      <c r="I122" s="84" t="s">
        <v>1171</v>
      </c>
    </row>
    <row r="123" spans="1:15" ht="52.5" customHeight="1">
      <c r="A123" s="241">
        <v>46029</v>
      </c>
      <c r="B123" s="242"/>
      <c r="C123" s="257" t="s">
        <v>311</v>
      </c>
      <c r="D123" s="257"/>
      <c r="E123" s="174">
        <v>7420</v>
      </c>
      <c r="F123" s="243" t="s">
        <v>723</v>
      </c>
      <c r="G123" s="244"/>
      <c r="H123" s="55" t="s">
        <v>54</v>
      </c>
      <c r="I123" s="84" t="s">
        <v>1188</v>
      </c>
    </row>
    <row r="124" spans="1:15" ht="52.5" customHeight="1">
      <c r="A124" s="283">
        <v>46031</v>
      </c>
      <c r="B124" s="284"/>
      <c r="C124" s="257" t="s">
        <v>120</v>
      </c>
      <c r="D124" s="257"/>
      <c r="E124" s="174">
        <v>5498</v>
      </c>
      <c r="F124" s="243" t="s">
        <v>723</v>
      </c>
      <c r="G124" s="244"/>
      <c r="H124" s="55" t="s">
        <v>54</v>
      </c>
      <c r="I124" s="84" t="s">
        <v>1171</v>
      </c>
    </row>
    <row r="125" spans="1:15" ht="52.5" customHeight="1">
      <c r="A125" s="287"/>
      <c r="B125" s="288"/>
      <c r="C125" s="243" t="s">
        <v>315</v>
      </c>
      <c r="D125" s="244"/>
      <c r="E125" s="123">
        <v>3980</v>
      </c>
      <c r="F125" s="243" t="s">
        <v>722</v>
      </c>
      <c r="G125" s="244"/>
      <c r="H125" s="55" t="s">
        <v>474</v>
      </c>
      <c r="I125" s="84" t="s">
        <v>1183</v>
      </c>
    </row>
    <row r="126" spans="1:15" ht="52.5" customHeight="1">
      <c r="A126" s="285"/>
      <c r="B126" s="286"/>
      <c r="C126" s="243" t="s">
        <v>315</v>
      </c>
      <c r="D126" s="244"/>
      <c r="E126" s="123">
        <v>2183</v>
      </c>
      <c r="F126" s="243" t="s">
        <v>722</v>
      </c>
      <c r="G126" s="244"/>
      <c r="H126" s="55" t="s">
        <v>474</v>
      </c>
      <c r="I126" s="84" t="s">
        <v>1184</v>
      </c>
    </row>
    <row r="127" spans="1:15" ht="52.5" customHeight="1">
      <c r="A127" s="241">
        <v>46032</v>
      </c>
      <c r="B127" s="242"/>
      <c r="C127" s="243" t="s">
        <v>315</v>
      </c>
      <c r="D127" s="244"/>
      <c r="E127" s="174">
        <v>10061</v>
      </c>
      <c r="F127" s="243" t="s">
        <v>722</v>
      </c>
      <c r="G127" s="244"/>
      <c r="H127" s="55" t="s">
        <v>54</v>
      </c>
      <c r="I127" s="84" t="s">
        <v>1171</v>
      </c>
      <c r="O127" s="185">
        <f>E121+E122+E123+E124+E127+E128+E129+E130+E131</f>
        <v>101336</v>
      </c>
    </row>
    <row r="128" spans="1:15" ht="52.5" customHeight="1">
      <c r="A128" s="241">
        <v>46034</v>
      </c>
      <c r="B128" s="242"/>
      <c r="C128" s="243" t="s">
        <v>315</v>
      </c>
      <c r="D128" s="244"/>
      <c r="E128" s="174">
        <v>10523</v>
      </c>
      <c r="F128" s="243" t="s">
        <v>722</v>
      </c>
      <c r="G128" s="244"/>
      <c r="H128" s="55" t="s">
        <v>54</v>
      </c>
      <c r="I128" s="84" t="s">
        <v>1171</v>
      </c>
    </row>
    <row r="129" spans="1:9" ht="52.5" customHeight="1">
      <c r="A129" s="283">
        <v>46037</v>
      </c>
      <c r="B129" s="284"/>
      <c r="C129" s="243" t="s">
        <v>315</v>
      </c>
      <c r="D129" s="244"/>
      <c r="E129" s="174">
        <v>27770</v>
      </c>
      <c r="F129" s="243" t="s">
        <v>722</v>
      </c>
      <c r="G129" s="244"/>
      <c r="H129" s="55" t="s">
        <v>54</v>
      </c>
      <c r="I129" s="84" t="s">
        <v>1171</v>
      </c>
    </row>
    <row r="130" spans="1:9" ht="52.5" customHeight="1">
      <c r="A130" s="285"/>
      <c r="B130" s="286"/>
      <c r="C130" s="257" t="s">
        <v>96</v>
      </c>
      <c r="D130" s="257"/>
      <c r="E130" s="174">
        <v>3182</v>
      </c>
      <c r="F130" s="243" t="s">
        <v>722</v>
      </c>
      <c r="G130" s="244"/>
      <c r="H130" s="55" t="s">
        <v>54</v>
      </c>
      <c r="I130" s="84" t="s">
        <v>347</v>
      </c>
    </row>
    <row r="131" spans="1:9" ht="52.5" customHeight="1">
      <c r="A131" s="241">
        <v>46038</v>
      </c>
      <c r="B131" s="242"/>
      <c r="C131" s="257" t="s">
        <v>120</v>
      </c>
      <c r="D131" s="257"/>
      <c r="E131" s="174">
        <v>21670</v>
      </c>
      <c r="F131" s="243" t="s">
        <v>722</v>
      </c>
      <c r="G131" s="244"/>
      <c r="H131" s="55" t="s">
        <v>54</v>
      </c>
      <c r="I131" s="84" t="s">
        <v>1171</v>
      </c>
    </row>
    <row r="132" spans="1:9" ht="52.5" customHeight="1">
      <c r="A132" s="241">
        <v>46042</v>
      </c>
      <c r="B132" s="242"/>
      <c r="C132" s="243" t="s">
        <v>315</v>
      </c>
      <c r="D132" s="244"/>
      <c r="E132" s="123">
        <v>2380</v>
      </c>
      <c r="F132" s="243" t="s">
        <v>722</v>
      </c>
      <c r="G132" s="244"/>
      <c r="H132" s="55" t="s">
        <v>474</v>
      </c>
      <c r="I132" s="84" t="s">
        <v>1184</v>
      </c>
    </row>
    <row r="133" spans="1:9" ht="52.5" customHeight="1">
      <c r="A133" s="241">
        <v>46044</v>
      </c>
      <c r="B133" s="242"/>
      <c r="C133" s="243" t="s">
        <v>315</v>
      </c>
      <c r="D133" s="244"/>
      <c r="E133" s="123">
        <v>4707</v>
      </c>
      <c r="F133" s="243" t="s">
        <v>722</v>
      </c>
      <c r="G133" s="244"/>
      <c r="H133" s="55" t="s">
        <v>474</v>
      </c>
      <c r="I133" s="84" t="s">
        <v>1185</v>
      </c>
    </row>
    <row r="134" spans="1:9" ht="52.5" customHeight="1">
      <c r="A134" s="241">
        <v>46050</v>
      </c>
      <c r="B134" s="242"/>
      <c r="C134" s="243" t="s">
        <v>315</v>
      </c>
      <c r="D134" s="244"/>
      <c r="E134" s="123">
        <v>10999</v>
      </c>
      <c r="F134" s="243" t="s">
        <v>722</v>
      </c>
      <c r="G134" s="244"/>
      <c r="H134" s="55" t="s">
        <v>474</v>
      </c>
      <c r="I134" s="84" t="s">
        <v>1185</v>
      </c>
    </row>
    <row r="135" spans="1:9" ht="52.5" customHeight="1" thickBot="1">
      <c r="A135" s="241">
        <v>46051</v>
      </c>
      <c r="B135" s="242"/>
      <c r="C135" s="243" t="s">
        <v>315</v>
      </c>
      <c r="D135" s="244"/>
      <c r="E135" s="123">
        <v>8650</v>
      </c>
      <c r="F135" s="243" t="s">
        <v>722</v>
      </c>
      <c r="G135" s="244"/>
      <c r="H135" s="55" t="s">
        <v>474</v>
      </c>
      <c r="I135" s="84" t="s">
        <v>1186</v>
      </c>
    </row>
    <row r="136" spans="1:9" ht="52.5" customHeight="1" thickBot="1">
      <c r="E136" s="133">
        <f>SUM(E120:E135)</f>
        <v>149166</v>
      </c>
      <c r="G136" s="292" t="s">
        <v>38</v>
      </c>
      <c r="H136" s="293"/>
      <c r="I136" s="205">
        <f>E136+E117</f>
        <v>233891</v>
      </c>
    </row>
    <row r="137" spans="1:9" ht="22.5" customHeight="1">
      <c r="A137" s="263" t="s">
        <v>1143</v>
      </c>
      <c r="B137" s="263"/>
      <c r="C137" s="263"/>
      <c r="D137" s="263"/>
      <c r="E137" s="263"/>
      <c r="F137" s="294"/>
      <c r="G137" s="294"/>
      <c r="H137" s="294"/>
      <c r="I137" s="294"/>
    </row>
    <row r="138" spans="1:9" ht="22.5" customHeight="1">
      <c r="A138" s="251" t="s">
        <v>1</v>
      </c>
      <c r="B138" s="252"/>
      <c r="C138" s="253" t="s">
        <v>2</v>
      </c>
      <c r="D138" s="253"/>
      <c r="E138" s="49" t="s">
        <v>5</v>
      </c>
      <c r="F138" s="253" t="s">
        <v>426</v>
      </c>
      <c r="G138" s="253"/>
      <c r="H138" s="55" t="s">
        <v>424</v>
      </c>
      <c r="I138" s="55" t="s">
        <v>6</v>
      </c>
    </row>
    <row r="139" spans="1:9" ht="22.5" customHeight="1">
      <c r="A139" s="283">
        <v>46357</v>
      </c>
      <c r="B139" s="284"/>
      <c r="C139" s="243" t="s">
        <v>67</v>
      </c>
      <c r="D139" s="244"/>
      <c r="E139" s="123">
        <v>3360</v>
      </c>
      <c r="F139" s="243" t="s">
        <v>654</v>
      </c>
      <c r="G139" s="244"/>
      <c r="H139" s="55" t="s">
        <v>321</v>
      </c>
      <c r="I139" s="84" t="s">
        <v>346</v>
      </c>
    </row>
    <row r="140" spans="1:9" ht="22.5" customHeight="1">
      <c r="A140" s="287"/>
      <c r="B140" s="288"/>
      <c r="C140" s="243" t="s">
        <v>67</v>
      </c>
      <c r="D140" s="244"/>
      <c r="E140" s="123">
        <v>1950</v>
      </c>
      <c r="F140" s="243" t="s">
        <v>654</v>
      </c>
      <c r="G140" s="244"/>
      <c r="H140" s="55" t="s">
        <v>321</v>
      </c>
      <c r="I140" s="84" t="s">
        <v>346</v>
      </c>
    </row>
    <row r="141" spans="1:9" ht="22.5" customHeight="1">
      <c r="A141" s="285"/>
      <c r="B141" s="286"/>
      <c r="C141" s="243" t="s">
        <v>67</v>
      </c>
      <c r="D141" s="244"/>
      <c r="E141" s="123">
        <v>320</v>
      </c>
      <c r="F141" s="243" t="s">
        <v>654</v>
      </c>
      <c r="G141" s="244"/>
      <c r="H141" s="55" t="s">
        <v>321</v>
      </c>
      <c r="I141" s="84" t="s">
        <v>346</v>
      </c>
    </row>
    <row r="142" spans="1:9" ht="22.5" customHeight="1">
      <c r="A142" s="241">
        <v>46358</v>
      </c>
      <c r="B142" s="242"/>
      <c r="C142" s="243" t="s">
        <v>67</v>
      </c>
      <c r="D142" s="244"/>
      <c r="E142" s="123">
        <v>2940</v>
      </c>
      <c r="F142" s="243" t="s">
        <v>654</v>
      </c>
      <c r="G142" s="244"/>
      <c r="H142" s="55" t="s">
        <v>321</v>
      </c>
      <c r="I142" s="84" t="s">
        <v>346</v>
      </c>
    </row>
    <row r="143" spans="1:9" ht="22.5" customHeight="1">
      <c r="A143" s="283">
        <v>46359</v>
      </c>
      <c r="B143" s="284"/>
      <c r="C143" s="243" t="s">
        <v>67</v>
      </c>
      <c r="D143" s="244"/>
      <c r="E143" s="123">
        <v>6020</v>
      </c>
      <c r="F143" s="243" t="s">
        <v>654</v>
      </c>
      <c r="G143" s="244"/>
      <c r="H143" s="55" t="s">
        <v>321</v>
      </c>
      <c r="I143" s="84" t="s">
        <v>346</v>
      </c>
    </row>
    <row r="144" spans="1:9" ht="22.5" customHeight="1">
      <c r="A144" s="285"/>
      <c r="B144" s="286"/>
      <c r="C144" s="243" t="s">
        <v>67</v>
      </c>
      <c r="D144" s="244"/>
      <c r="E144" s="123">
        <v>1620</v>
      </c>
      <c r="F144" s="243" t="s">
        <v>654</v>
      </c>
      <c r="G144" s="244"/>
      <c r="H144" s="55" t="s">
        <v>321</v>
      </c>
      <c r="I144" s="84" t="s">
        <v>346</v>
      </c>
    </row>
    <row r="145" spans="1:9" ht="22.5" customHeight="1">
      <c r="A145" s="283">
        <v>46360</v>
      </c>
      <c r="B145" s="284"/>
      <c r="C145" s="243" t="s">
        <v>67</v>
      </c>
      <c r="D145" s="244"/>
      <c r="E145" s="123">
        <v>3010</v>
      </c>
      <c r="F145" s="243" t="s">
        <v>654</v>
      </c>
      <c r="G145" s="244"/>
      <c r="H145" s="55" t="s">
        <v>321</v>
      </c>
      <c r="I145" s="84" t="s">
        <v>346</v>
      </c>
    </row>
    <row r="146" spans="1:9" ht="22.5" customHeight="1">
      <c r="A146" s="285"/>
      <c r="B146" s="286"/>
      <c r="C146" s="243" t="s">
        <v>67</v>
      </c>
      <c r="D146" s="244"/>
      <c r="E146" s="123">
        <v>1630</v>
      </c>
      <c r="F146" s="243" t="s">
        <v>654</v>
      </c>
      <c r="G146" s="244"/>
      <c r="H146" s="55" t="s">
        <v>321</v>
      </c>
      <c r="I146" s="84" t="s">
        <v>346</v>
      </c>
    </row>
    <row r="147" spans="1:9" ht="22.5" customHeight="1">
      <c r="A147" s="241">
        <v>46361</v>
      </c>
      <c r="B147" s="242"/>
      <c r="C147" s="243" t="s">
        <v>67</v>
      </c>
      <c r="D147" s="244"/>
      <c r="E147" s="123">
        <v>2300</v>
      </c>
      <c r="F147" s="243" t="s">
        <v>654</v>
      </c>
      <c r="G147" s="244"/>
      <c r="H147" s="55" t="s">
        <v>321</v>
      </c>
      <c r="I147" s="84" t="s">
        <v>346</v>
      </c>
    </row>
    <row r="148" spans="1:9" ht="22.5" customHeight="1">
      <c r="A148" s="283">
        <v>46363</v>
      </c>
      <c r="B148" s="284"/>
      <c r="C148" s="243" t="s">
        <v>67</v>
      </c>
      <c r="D148" s="244"/>
      <c r="E148" s="123">
        <v>2800</v>
      </c>
      <c r="F148" s="243" t="s">
        <v>654</v>
      </c>
      <c r="G148" s="244"/>
      <c r="H148" s="55" t="s">
        <v>321</v>
      </c>
      <c r="I148" s="84" t="s">
        <v>346</v>
      </c>
    </row>
    <row r="149" spans="1:9" ht="22.5" customHeight="1">
      <c r="A149" s="285"/>
      <c r="B149" s="286"/>
      <c r="C149" s="243" t="s">
        <v>67</v>
      </c>
      <c r="D149" s="244"/>
      <c r="E149" s="123">
        <v>1180</v>
      </c>
      <c r="F149" s="243" t="s">
        <v>654</v>
      </c>
      <c r="G149" s="244"/>
      <c r="H149" s="55" t="s">
        <v>321</v>
      </c>
      <c r="I149" s="84" t="s">
        <v>346</v>
      </c>
    </row>
    <row r="150" spans="1:9" ht="22.5" customHeight="1">
      <c r="A150" s="283">
        <v>46364</v>
      </c>
      <c r="B150" s="284"/>
      <c r="C150" s="243" t="s">
        <v>67</v>
      </c>
      <c r="D150" s="244"/>
      <c r="E150" s="123">
        <v>1630</v>
      </c>
      <c r="F150" s="243" t="s">
        <v>654</v>
      </c>
      <c r="G150" s="244"/>
      <c r="H150" s="55" t="s">
        <v>321</v>
      </c>
      <c r="I150" s="84" t="s">
        <v>346</v>
      </c>
    </row>
    <row r="151" spans="1:9" ht="22.5" customHeight="1">
      <c r="A151" s="285"/>
      <c r="B151" s="286"/>
      <c r="C151" s="243" t="s">
        <v>67</v>
      </c>
      <c r="D151" s="244"/>
      <c r="E151" s="123">
        <v>1370</v>
      </c>
      <c r="F151" s="243" t="s">
        <v>654</v>
      </c>
      <c r="G151" s="244"/>
      <c r="H151" s="55" t="s">
        <v>321</v>
      </c>
      <c r="I151" s="84" t="s">
        <v>346</v>
      </c>
    </row>
    <row r="152" spans="1:9" ht="22.5" customHeight="1">
      <c r="A152" s="241">
        <v>46366</v>
      </c>
      <c r="B152" s="242"/>
      <c r="C152" s="243" t="s">
        <v>67</v>
      </c>
      <c r="D152" s="244"/>
      <c r="E152" s="123">
        <v>1630</v>
      </c>
      <c r="F152" s="243" t="s">
        <v>654</v>
      </c>
      <c r="G152" s="244"/>
      <c r="H152" s="55" t="s">
        <v>321</v>
      </c>
      <c r="I152" s="84" t="s">
        <v>346</v>
      </c>
    </row>
    <row r="153" spans="1:9" ht="22.5" customHeight="1">
      <c r="A153" s="241">
        <v>46367</v>
      </c>
      <c r="B153" s="242"/>
      <c r="C153" s="243" t="s">
        <v>67</v>
      </c>
      <c r="D153" s="244"/>
      <c r="E153" s="123">
        <v>9190</v>
      </c>
      <c r="F153" s="243" t="s">
        <v>654</v>
      </c>
      <c r="G153" s="244"/>
      <c r="H153" s="55" t="s">
        <v>321</v>
      </c>
      <c r="I153" s="84" t="s">
        <v>346</v>
      </c>
    </row>
    <row r="154" spans="1:9" ht="22.5" customHeight="1">
      <c r="A154" s="241">
        <v>46368</v>
      </c>
      <c r="B154" s="242"/>
      <c r="C154" s="243" t="s">
        <v>67</v>
      </c>
      <c r="D154" s="244"/>
      <c r="E154" s="123">
        <v>5220</v>
      </c>
      <c r="F154" s="243" t="s">
        <v>654</v>
      </c>
      <c r="G154" s="244"/>
      <c r="H154" s="55" t="s">
        <v>321</v>
      </c>
      <c r="I154" s="84" t="s">
        <v>346</v>
      </c>
    </row>
    <row r="155" spans="1:9" ht="22.5" customHeight="1">
      <c r="A155" s="241">
        <v>46369</v>
      </c>
      <c r="B155" s="242"/>
      <c r="C155" s="257" t="s">
        <v>67</v>
      </c>
      <c r="D155" s="257"/>
      <c r="E155" s="123">
        <v>2150</v>
      </c>
      <c r="F155" s="243" t="s">
        <v>654</v>
      </c>
      <c r="G155" s="244"/>
      <c r="H155" s="55" t="s">
        <v>321</v>
      </c>
      <c r="I155" s="84" t="s">
        <v>346</v>
      </c>
    </row>
    <row r="156" spans="1:9" ht="22.5" customHeight="1">
      <c r="A156" s="241">
        <v>46370</v>
      </c>
      <c r="B156" s="242"/>
      <c r="C156" s="257" t="s">
        <v>67</v>
      </c>
      <c r="D156" s="257"/>
      <c r="E156" s="123">
        <v>1180</v>
      </c>
      <c r="F156" s="243" t="s">
        <v>654</v>
      </c>
      <c r="G156" s="244"/>
      <c r="H156" s="55" t="s">
        <v>321</v>
      </c>
      <c r="I156" s="84" t="s">
        <v>346</v>
      </c>
    </row>
    <row r="157" spans="1:9" ht="22.5" customHeight="1">
      <c r="A157" s="241">
        <v>46371</v>
      </c>
      <c r="B157" s="242"/>
      <c r="C157" s="257" t="s">
        <v>67</v>
      </c>
      <c r="D157" s="257"/>
      <c r="E157" s="123">
        <v>4940</v>
      </c>
      <c r="F157" s="243" t="s">
        <v>654</v>
      </c>
      <c r="G157" s="244"/>
      <c r="H157" s="55" t="s">
        <v>321</v>
      </c>
      <c r="I157" s="84" t="s">
        <v>346</v>
      </c>
    </row>
    <row r="158" spans="1:9" ht="22.5" customHeight="1">
      <c r="A158" s="283">
        <v>46372</v>
      </c>
      <c r="B158" s="284"/>
      <c r="C158" s="257" t="s">
        <v>67</v>
      </c>
      <c r="D158" s="257"/>
      <c r="E158" s="123">
        <v>3910</v>
      </c>
      <c r="F158" s="243" t="s">
        <v>654</v>
      </c>
      <c r="G158" s="244"/>
      <c r="H158" s="55" t="s">
        <v>321</v>
      </c>
      <c r="I158" s="84" t="s">
        <v>346</v>
      </c>
    </row>
    <row r="159" spans="1:9" ht="22.5" customHeight="1">
      <c r="A159" s="285"/>
      <c r="B159" s="286"/>
      <c r="C159" s="257" t="s">
        <v>67</v>
      </c>
      <c r="D159" s="257"/>
      <c r="E159" s="123">
        <v>2150</v>
      </c>
      <c r="F159" s="243" t="s">
        <v>654</v>
      </c>
      <c r="G159" s="244"/>
      <c r="H159" s="55" t="s">
        <v>321</v>
      </c>
      <c r="I159" s="84" t="s">
        <v>346</v>
      </c>
    </row>
    <row r="160" spans="1:9" ht="22.5" customHeight="1">
      <c r="A160" s="283">
        <v>46373</v>
      </c>
      <c r="B160" s="284"/>
      <c r="C160" s="257" t="s">
        <v>67</v>
      </c>
      <c r="D160" s="257"/>
      <c r="E160" s="123">
        <v>3070</v>
      </c>
      <c r="F160" s="243" t="s">
        <v>654</v>
      </c>
      <c r="G160" s="244"/>
      <c r="H160" s="55" t="s">
        <v>321</v>
      </c>
      <c r="I160" s="84" t="s">
        <v>346</v>
      </c>
    </row>
    <row r="161" spans="1:10" ht="22.5" customHeight="1">
      <c r="A161" s="285"/>
      <c r="B161" s="286"/>
      <c r="C161" s="257" t="s">
        <v>67</v>
      </c>
      <c r="D161" s="257"/>
      <c r="E161" s="123">
        <v>1630</v>
      </c>
      <c r="F161" s="243" t="s">
        <v>654</v>
      </c>
      <c r="G161" s="244"/>
      <c r="H161" s="55" t="s">
        <v>321</v>
      </c>
      <c r="I161" s="84" t="s">
        <v>346</v>
      </c>
    </row>
    <row r="162" spans="1:10" ht="22.5" customHeight="1">
      <c r="A162" s="283">
        <v>46374</v>
      </c>
      <c r="B162" s="284"/>
      <c r="C162" s="257" t="s">
        <v>67</v>
      </c>
      <c r="D162" s="257"/>
      <c r="E162" s="123">
        <v>3290</v>
      </c>
      <c r="F162" s="243" t="s">
        <v>654</v>
      </c>
      <c r="G162" s="244"/>
      <c r="H162" s="55" t="s">
        <v>321</v>
      </c>
      <c r="I162" s="84" t="s">
        <v>346</v>
      </c>
    </row>
    <row r="163" spans="1:10" ht="22.5" customHeight="1">
      <c r="A163" s="285"/>
      <c r="B163" s="286"/>
      <c r="C163" s="257" t="s">
        <v>67</v>
      </c>
      <c r="D163" s="257"/>
      <c r="E163" s="123">
        <v>3290</v>
      </c>
      <c r="F163" s="243" t="s">
        <v>654</v>
      </c>
      <c r="G163" s="244"/>
      <c r="H163" s="55" t="s">
        <v>321</v>
      </c>
      <c r="I163" s="84" t="s">
        <v>346</v>
      </c>
    </row>
    <row r="164" spans="1:10" ht="22.5" customHeight="1">
      <c r="A164" s="283">
        <v>46375</v>
      </c>
      <c r="B164" s="284"/>
      <c r="C164" s="257" t="s">
        <v>67</v>
      </c>
      <c r="D164" s="257"/>
      <c r="E164" s="123">
        <v>1050</v>
      </c>
      <c r="F164" s="243" t="s">
        <v>654</v>
      </c>
      <c r="G164" s="244"/>
      <c r="H164" s="55" t="s">
        <v>321</v>
      </c>
      <c r="I164" s="84" t="s">
        <v>346</v>
      </c>
    </row>
    <row r="165" spans="1:10" ht="22.5" customHeight="1">
      <c r="A165" s="285"/>
      <c r="B165" s="286"/>
      <c r="C165" s="257" t="s">
        <v>67</v>
      </c>
      <c r="D165" s="257"/>
      <c r="E165" s="123">
        <v>490</v>
      </c>
      <c r="F165" s="243" t="s">
        <v>654</v>
      </c>
      <c r="G165" s="244"/>
      <c r="H165" s="55" t="s">
        <v>321</v>
      </c>
      <c r="I165" s="84" t="s">
        <v>346</v>
      </c>
    </row>
    <row r="166" spans="1:10" ht="22.5" customHeight="1">
      <c r="A166" s="283">
        <v>46377</v>
      </c>
      <c r="B166" s="284"/>
      <c r="C166" s="257" t="s">
        <v>67</v>
      </c>
      <c r="D166" s="257"/>
      <c r="E166" s="123">
        <v>1830</v>
      </c>
      <c r="F166" s="243" t="s">
        <v>654</v>
      </c>
      <c r="G166" s="244"/>
      <c r="H166" s="55" t="s">
        <v>321</v>
      </c>
      <c r="I166" s="84" t="s">
        <v>346</v>
      </c>
    </row>
    <row r="167" spans="1:10" ht="22.5" customHeight="1">
      <c r="A167" s="285"/>
      <c r="B167" s="286"/>
      <c r="C167" s="257" t="s">
        <v>67</v>
      </c>
      <c r="D167" s="257"/>
      <c r="E167" s="123">
        <v>1180</v>
      </c>
      <c r="F167" s="243" t="s">
        <v>654</v>
      </c>
      <c r="G167" s="244"/>
      <c r="H167" s="55" t="s">
        <v>321</v>
      </c>
      <c r="I167" s="84" t="s">
        <v>346</v>
      </c>
    </row>
    <row r="168" spans="1:10" ht="22.5" customHeight="1">
      <c r="A168" s="283">
        <v>46378</v>
      </c>
      <c r="B168" s="284"/>
      <c r="C168" s="257" t="s">
        <v>67</v>
      </c>
      <c r="D168" s="257"/>
      <c r="E168" s="123">
        <v>2200</v>
      </c>
      <c r="F168" s="243" t="s">
        <v>654</v>
      </c>
      <c r="G168" s="244"/>
      <c r="H168" s="55" t="s">
        <v>321</v>
      </c>
      <c r="I168" s="84" t="s">
        <v>346</v>
      </c>
    </row>
    <row r="169" spans="1:10" ht="22.5" customHeight="1">
      <c r="A169" s="285"/>
      <c r="B169" s="286"/>
      <c r="C169" s="257" t="s">
        <v>67</v>
      </c>
      <c r="D169" s="257"/>
      <c r="E169" s="123">
        <v>1540</v>
      </c>
      <c r="F169" s="243" t="s">
        <v>654</v>
      </c>
      <c r="G169" s="244"/>
      <c r="H169" s="55" t="s">
        <v>321</v>
      </c>
      <c r="I169" s="84" t="s">
        <v>346</v>
      </c>
      <c r="J169" s="85"/>
    </row>
    <row r="170" spans="1:10" ht="22.5" customHeight="1">
      <c r="A170" s="283">
        <v>46379</v>
      </c>
      <c r="B170" s="284"/>
      <c r="C170" s="257" t="s">
        <v>67</v>
      </c>
      <c r="D170" s="257"/>
      <c r="E170" s="123">
        <v>3070</v>
      </c>
      <c r="F170" s="243" t="s">
        <v>654</v>
      </c>
      <c r="G170" s="244"/>
      <c r="H170" s="55" t="s">
        <v>321</v>
      </c>
      <c r="I170" s="84" t="s">
        <v>346</v>
      </c>
    </row>
    <row r="171" spans="1:10" ht="22.5" customHeight="1">
      <c r="A171" s="285"/>
      <c r="B171" s="286"/>
      <c r="C171" s="257" t="s">
        <v>67</v>
      </c>
      <c r="D171" s="257"/>
      <c r="E171" s="123">
        <v>1210</v>
      </c>
      <c r="F171" s="243" t="s">
        <v>654</v>
      </c>
      <c r="G171" s="244"/>
      <c r="H171" s="55" t="s">
        <v>321</v>
      </c>
      <c r="I171" s="84" t="s">
        <v>346</v>
      </c>
    </row>
    <row r="172" spans="1:10" ht="22.5" customHeight="1">
      <c r="A172" s="283">
        <v>46380</v>
      </c>
      <c r="B172" s="284"/>
      <c r="C172" s="257" t="s">
        <v>67</v>
      </c>
      <c r="D172" s="257"/>
      <c r="E172" s="123">
        <v>3680</v>
      </c>
      <c r="F172" s="243" t="s">
        <v>654</v>
      </c>
      <c r="G172" s="244"/>
      <c r="H172" s="55" t="s">
        <v>321</v>
      </c>
      <c r="I172" s="84" t="s">
        <v>346</v>
      </c>
    </row>
    <row r="173" spans="1:10" ht="22.5" customHeight="1">
      <c r="A173" s="285"/>
      <c r="B173" s="286"/>
      <c r="C173" s="257" t="s">
        <v>67</v>
      </c>
      <c r="D173" s="257"/>
      <c r="E173" s="123">
        <v>120</v>
      </c>
      <c r="F173" s="243" t="s">
        <v>654</v>
      </c>
      <c r="G173" s="244"/>
      <c r="H173" s="55" t="s">
        <v>321</v>
      </c>
      <c r="I173" s="84" t="s">
        <v>346</v>
      </c>
      <c r="J173" s="85"/>
    </row>
    <row r="174" spans="1:10" ht="22.5" customHeight="1">
      <c r="A174" s="283">
        <v>46381</v>
      </c>
      <c r="B174" s="284"/>
      <c r="C174" s="257" t="s">
        <v>67</v>
      </c>
      <c r="D174" s="257"/>
      <c r="E174" s="123">
        <v>3400</v>
      </c>
      <c r="F174" s="243" t="s">
        <v>654</v>
      </c>
      <c r="G174" s="244"/>
      <c r="H174" s="55" t="s">
        <v>321</v>
      </c>
      <c r="I174" s="84" t="s">
        <v>346</v>
      </c>
    </row>
    <row r="175" spans="1:10" ht="22.5" customHeight="1">
      <c r="A175" s="287"/>
      <c r="B175" s="288"/>
      <c r="C175" s="257" t="s">
        <v>67</v>
      </c>
      <c r="D175" s="257"/>
      <c r="E175" s="123">
        <v>1560</v>
      </c>
      <c r="F175" s="243" t="s">
        <v>654</v>
      </c>
      <c r="G175" s="244"/>
      <c r="H175" s="55" t="s">
        <v>321</v>
      </c>
      <c r="I175" s="84" t="s">
        <v>346</v>
      </c>
    </row>
    <row r="176" spans="1:10" ht="22.5" customHeight="1">
      <c r="A176" s="287"/>
      <c r="B176" s="288"/>
      <c r="C176" s="257" t="s">
        <v>67</v>
      </c>
      <c r="D176" s="257"/>
      <c r="E176" s="123">
        <v>270</v>
      </c>
      <c r="F176" s="243" t="s">
        <v>654</v>
      </c>
      <c r="G176" s="244"/>
      <c r="H176" s="55" t="s">
        <v>321</v>
      </c>
      <c r="I176" s="84" t="s">
        <v>346</v>
      </c>
    </row>
    <row r="177" spans="1:10" ht="22.5" customHeight="1">
      <c r="A177" s="285"/>
      <c r="B177" s="286"/>
      <c r="C177" s="257" t="s">
        <v>67</v>
      </c>
      <c r="D177" s="257"/>
      <c r="E177" s="123">
        <v>270</v>
      </c>
      <c r="F177" s="243" t="s">
        <v>654</v>
      </c>
      <c r="G177" s="244"/>
      <c r="H177" s="55" t="s">
        <v>321</v>
      </c>
      <c r="I177" s="84" t="s">
        <v>346</v>
      </c>
    </row>
    <row r="178" spans="1:10" ht="22.5" customHeight="1">
      <c r="A178" s="283">
        <v>46383</v>
      </c>
      <c r="B178" s="284"/>
      <c r="C178" s="257" t="s">
        <v>67</v>
      </c>
      <c r="D178" s="257"/>
      <c r="E178" s="123">
        <v>3070</v>
      </c>
      <c r="F178" s="243" t="s">
        <v>654</v>
      </c>
      <c r="G178" s="244"/>
      <c r="H178" s="55" t="s">
        <v>321</v>
      </c>
      <c r="I178" s="84" t="s">
        <v>346</v>
      </c>
    </row>
    <row r="179" spans="1:10" ht="22.5" customHeight="1">
      <c r="A179" s="285"/>
      <c r="B179" s="286"/>
      <c r="C179" s="257" t="s">
        <v>67</v>
      </c>
      <c r="D179" s="257"/>
      <c r="E179" s="123">
        <v>1630</v>
      </c>
      <c r="F179" s="243" t="s">
        <v>654</v>
      </c>
      <c r="G179" s="244"/>
      <c r="H179" s="55" t="s">
        <v>321</v>
      </c>
      <c r="I179" s="84" t="s">
        <v>346</v>
      </c>
      <c r="J179" s="85"/>
    </row>
    <row r="180" spans="1:10" ht="22.5" customHeight="1" thickBot="1">
      <c r="A180" s="241">
        <v>46384</v>
      </c>
      <c r="B180" s="242"/>
      <c r="C180" s="257" t="s">
        <v>67</v>
      </c>
      <c r="D180" s="257"/>
      <c r="E180" s="123">
        <v>120</v>
      </c>
      <c r="F180" s="243" t="s">
        <v>654</v>
      </c>
      <c r="G180" s="244"/>
      <c r="H180" s="55" t="s">
        <v>321</v>
      </c>
      <c r="I180" s="84" t="s">
        <v>346</v>
      </c>
    </row>
    <row r="181" spans="1:10" ht="22.5" customHeight="1" thickBot="1">
      <c r="E181" s="213">
        <f>SUM(E139:E180)</f>
        <v>98470</v>
      </c>
      <c r="H181" s="46"/>
      <c r="I181" s="46"/>
    </row>
    <row r="182" spans="1:10" ht="48" customHeight="1">
      <c r="A182" s="263" t="s">
        <v>704</v>
      </c>
      <c r="B182" s="263"/>
      <c r="C182" s="263"/>
      <c r="D182" s="289"/>
      <c r="E182" s="289"/>
      <c r="F182" s="289"/>
    </row>
    <row r="183" spans="1:10" ht="48" customHeight="1">
      <c r="A183" s="251" t="s">
        <v>1</v>
      </c>
      <c r="B183" s="252"/>
      <c r="C183" s="253" t="s">
        <v>2</v>
      </c>
      <c r="D183" s="253"/>
      <c r="E183" s="49" t="s">
        <v>5</v>
      </c>
      <c r="F183" s="253"/>
      <c r="G183" s="253"/>
      <c r="H183" s="55" t="s">
        <v>424</v>
      </c>
      <c r="I183" s="50" t="s">
        <v>6</v>
      </c>
    </row>
    <row r="184" spans="1:10" ht="48" customHeight="1">
      <c r="A184" s="241">
        <v>46028</v>
      </c>
      <c r="B184" s="242"/>
      <c r="C184" s="243" t="s">
        <v>96</v>
      </c>
      <c r="D184" s="244"/>
      <c r="E184" s="123">
        <v>2093</v>
      </c>
      <c r="F184" s="243" t="s">
        <v>654</v>
      </c>
      <c r="G184" s="244"/>
      <c r="H184" s="55" t="s">
        <v>321</v>
      </c>
      <c r="I184" s="84" t="s">
        <v>347</v>
      </c>
    </row>
    <row r="185" spans="1:10" ht="48" customHeight="1">
      <c r="A185" s="241">
        <v>46032</v>
      </c>
      <c r="B185" s="242"/>
      <c r="C185" s="243" t="s">
        <v>96</v>
      </c>
      <c r="D185" s="244"/>
      <c r="E185" s="123">
        <v>2611</v>
      </c>
      <c r="F185" s="243" t="s">
        <v>654</v>
      </c>
      <c r="G185" s="244"/>
      <c r="H185" s="55" t="s">
        <v>321</v>
      </c>
      <c r="I185" s="84" t="s">
        <v>347</v>
      </c>
    </row>
    <row r="186" spans="1:10" ht="48" customHeight="1">
      <c r="A186" s="241">
        <v>46037</v>
      </c>
      <c r="B186" s="242"/>
      <c r="C186" s="243" t="s">
        <v>96</v>
      </c>
      <c r="D186" s="244"/>
      <c r="E186" s="123">
        <v>2046</v>
      </c>
      <c r="F186" s="243" t="s">
        <v>654</v>
      </c>
      <c r="G186" s="244"/>
      <c r="H186" s="55" t="s">
        <v>321</v>
      </c>
      <c r="I186" s="84" t="s">
        <v>347</v>
      </c>
    </row>
    <row r="187" spans="1:10" ht="48" customHeight="1">
      <c r="A187" s="241">
        <v>46039</v>
      </c>
      <c r="B187" s="242"/>
      <c r="C187" s="243" t="s">
        <v>96</v>
      </c>
      <c r="D187" s="244"/>
      <c r="E187" s="123">
        <v>2063</v>
      </c>
      <c r="F187" s="243" t="s">
        <v>654</v>
      </c>
      <c r="G187" s="244"/>
      <c r="H187" s="55" t="s">
        <v>321</v>
      </c>
      <c r="I187" s="84" t="s">
        <v>347</v>
      </c>
    </row>
    <row r="188" spans="1:10" ht="48" customHeight="1">
      <c r="A188" s="241">
        <v>46041</v>
      </c>
      <c r="B188" s="242"/>
      <c r="C188" s="243" t="s">
        <v>311</v>
      </c>
      <c r="D188" s="244"/>
      <c r="E188" s="123">
        <v>10375</v>
      </c>
      <c r="F188" s="243" t="s">
        <v>723</v>
      </c>
      <c r="G188" s="244"/>
      <c r="H188" s="55" t="s">
        <v>321</v>
      </c>
      <c r="I188" s="84" t="s">
        <v>940</v>
      </c>
    </row>
    <row r="189" spans="1:10" ht="48" customHeight="1">
      <c r="A189" s="241">
        <v>46047</v>
      </c>
      <c r="B189" s="242"/>
      <c r="C189" s="243" t="s">
        <v>311</v>
      </c>
      <c r="D189" s="244"/>
      <c r="E189" s="123">
        <v>8925</v>
      </c>
      <c r="F189" s="243" t="s">
        <v>723</v>
      </c>
      <c r="G189" s="244"/>
      <c r="H189" s="55" t="s">
        <v>321</v>
      </c>
      <c r="I189" s="84" t="s">
        <v>940</v>
      </c>
    </row>
    <row r="190" spans="1:10" ht="48" customHeight="1">
      <c r="A190" s="241">
        <v>46052</v>
      </c>
      <c r="B190" s="242"/>
      <c r="C190" s="243" t="s">
        <v>311</v>
      </c>
      <c r="D190" s="244"/>
      <c r="E190" s="123">
        <v>2294</v>
      </c>
      <c r="F190" s="243" t="s">
        <v>654</v>
      </c>
      <c r="G190" s="244"/>
      <c r="H190" s="55" t="s">
        <v>321</v>
      </c>
      <c r="I190" s="84" t="s">
        <v>347</v>
      </c>
    </row>
    <row r="191" spans="1:10" ht="48" customHeight="1">
      <c r="A191" s="241"/>
      <c r="B191" s="242"/>
      <c r="C191" s="243"/>
      <c r="D191" s="244"/>
      <c r="E191" s="123"/>
      <c r="F191" s="243"/>
      <c r="G191" s="244"/>
      <c r="H191" s="55"/>
      <c r="I191" s="84"/>
    </row>
    <row r="192" spans="1:10" ht="48" customHeight="1">
      <c r="A192" s="241"/>
      <c r="B192" s="242"/>
      <c r="C192" s="243"/>
      <c r="D192" s="244"/>
      <c r="E192" s="123"/>
      <c r="F192" s="243"/>
      <c r="G192" s="244"/>
      <c r="H192" s="55"/>
      <c r="I192" s="84"/>
    </row>
    <row r="193" spans="1:10" ht="48" customHeight="1">
      <c r="A193" s="241"/>
      <c r="B193" s="242"/>
      <c r="C193" s="243"/>
      <c r="D193" s="244"/>
      <c r="E193" s="123"/>
      <c r="F193" s="243"/>
      <c r="G193" s="244"/>
      <c r="H193" s="55"/>
      <c r="I193" s="84"/>
    </row>
    <row r="194" spans="1:10" ht="48" customHeight="1">
      <c r="A194" s="241"/>
      <c r="B194" s="242"/>
      <c r="C194" s="243"/>
      <c r="D194" s="244"/>
      <c r="E194" s="123"/>
      <c r="F194" s="243"/>
      <c r="G194" s="244"/>
      <c r="H194" s="55"/>
      <c r="I194" s="84"/>
    </row>
    <row r="195" spans="1:10" ht="48" customHeight="1">
      <c r="A195" s="241"/>
      <c r="B195" s="242"/>
      <c r="C195" s="243"/>
      <c r="D195" s="244"/>
      <c r="E195" s="123"/>
      <c r="F195" s="243"/>
      <c r="G195" s="244"/>
      <c r="H195" s="55"/>
      <c r="I195" s="84"/>
    </row>
    <row r="196" spans="1:10" ht="48" customHeight="1">
      <c r="A196" s="241"/>
      <c r="B196" s="242"/>
      <c r="C196" s="257"/>
      <c r="D196" s="257"/>
      <c r="E196" s="123"/>
      <c r="F196" s="243"/>
      <c r="G196" s="244"/>
      <c r="H196" s="55"/>
      <c r="I196" s="84"/>
    </row>
    <row r="197" spans="1:10" ht="48" customHeight="1">
      <c r="A197" s="241"/>
      <c r="B197" s="242"/>
      <c r="C197" s="257"/>
      <c r="D197" s="257"/>
      <c r="E197" s="123"/>
      <c r="F197" s="243"/>
      <c r="G197" s="244"/>
      <c r="H197" s="55"/>
      <c r="I197" s="84"/>
    </row>
    <row r="198" spans="1:10" ht="48" customHeight="1">
      <c r="A198" s="241"/>
      <c r="B198" s="242"/>
      <c r="C198" s="257"/>
      <c r="D198" s="257"/>
      <c r="E198" s="123"/>
      <c r="F198" s="243"/>
      <c r="G198" s="244"/>
      <c r="H198" s="55"/>
      <c r="I198" s="84"/>
      <c r="J198" s="85"/>
    </row>
    <row r="199" spans="1:10" ht="49.5" customHeight="1">
      <c r="A199" s="241"/>
      <c r="B199" s="242"/>
      <c r="C199" s="257"/>
      <c r="D199" s="257"/>
      <c r="E199" s="123"/>
      <c r="F199" s="243"/>
      <c r="G199" s="244"/>
      <c r="H199" s="55"/>
      <c r="I199" s="84"/>
    </row>
    <row r="200" spans="1:10" ht="48" customHeight="1">
      <c r="A200" s="241"/>
      <c r="B200" s="242"/>
      <c r="C200" s="257"/>
      <c r="D200" s="257"/>
      <c r="E200" s="123"/>
      <c r="F200" s="243"/>
      <c r="G200" s="244"/>
      <c r="H200" s="55"/>
      <c r="I200" s="84"/>
    </row>
    <row r="201" spans="1:10" ht="49.5" customHeight="1" thickBot="1">
      <c r="A201" s="241"/>
      <c r="B201" s="242"/>
      <c r="C201" s="257"/>
      <c r="D201" s="257"/>
      <c r="E201" s="123"/>
      <c r="F201" s="243"/>
      <c r="G201" s="244"/>
      <c r="H201" s="55"/>
      <c r="I201" s="84"/>
    </row>
    <row r="202" spans="1:10" ht="48" customHeight="1" thickBot="1">
      <c r="E202" s="133">
        <f>SUM(E184:E201)</f>
        <v>30407</v>
      </c>
      <c r="H202" s="96"/>
      <c r="I202" s="179"/>
    </row>
    <row r="203" spans="1:10" ht="70.5" customHeight="1">
      <c r="A203" s="263" t="s">
        <v>834</v>
      </c>
      <c r="B203" s="263"/>
      <c r="C203" s="263"/>
      <c r="D203" s="263"/>
      <c r="E203" s="263"/>
      <c r="H203" s="178"/>
      <c r="I203" s="179"/>
    </row>
    <row r="204" spans="1:10" ht="70.5" customHeight="1">
      <c r="A204" s="251" t="s">
        <v>1</v>
      </c>
      <c r="B204" s="252"/>
      <c r="C204" s="253" t="s">
        <v>2</v>
      </c>
      <c r="D204" s="253"/>
      <c r="E204" s="49" t="s">
        <v>5</v>
      </c>
      <c r="F204" s="253"/>
      <c r="G204" s="253"/>
      <c r="H204" s="55" t="s">
        <v>424</v>
      </c>
      <c r="I204" s="55" t="s">
        <v>6</v>
      </c>
    </row>
    <row r="205" spans="1:10" ht="70.5" customHeight="1">
      <c r="A205" s="241">
        <v>46368</v>
      </c>
      <c r="B205" s="242"/>
      <c r="C205" s="257" t="s">
        <v>96</v>
      </c>
      <c r="D205" s="257"/>
      <c r="E205" s="123">
        <v>3416</v>
      </c>
      <c r="F205" s="243" t="s">
        <v>654</v>
      </c>
      <c r="G205" s="244"/>
      <c r="H205" s="55" t="s">
        <v>321</v>
      </c>
      <c r="I205" s="84" t="s">
        <v>347</v>
      </c>
    </row>
    <row r="206" spans="1:10" ht="70.5" customHeight="1">
      <c r="A206" s="241">
        <v>46378</v>
      </c>
      <c r="B206" s="242"/>
      <c r="C206" s="257" t="s">
        <v>96</v>
      </c>
      <c r="D206" s="257"/>
      <c r="E206" s="123">
        <v>3984</v>
      </c>
      <c r="F206" s="243" t="s">
        <v>654</v>
      </c>
      <c r="G206" s="244"/>
      <c r="H206" s="55" t="s">
        <v>321</v>
      </c>
      <c r="I206" s="84" t="s">
        <v>347</v>
      </c>
    </row>
    <row r="207" spans="1:10" ht="70.5" customHeight="1">
      <c r="A207" s="241">
        <v>46381</v>
      </c>
      <c r="B207" s="242"/>
      <c r="C207" s="257" t="s">
        <v>96</v>
      </c>
      <c r="D207" s="257"/>
      <c r="E207" s="123">
        <v>3948</v>
      </c>
      <c r="F207" s="243" t="s">
        <v>654</v>
      </c>
      <c r="G207" s="244"/>
      <c r="H207" s="55" t="s">
        <v>321</v>
      </c>
      <c r="I207" s="84" t="s">
        <v>347</v>
      </c>
    </row>
    <row r="208" spans="1:10" ht="70.5" customHeight="1">
      <c r="A208" s="241">
        <v>46385</v>
      </c>
      <c r="B208" s="242"/>
      <c r="C208" s="257" t="s">
        <v>96</v>
      </c>
      <c r="D208" s="257"/>
      <c r="E208" s="123">
        <v>3149</v>
      </c>
      <c r="F208" s="243" t="s">
        <v>654</v>
      </c>
      <c r="G208" s="244"/>
      <c r="H208" s="55" t="s">
        <v>321</v>
      </c>
      <c r="I208" s="84" t="s">
        <v>347</v>
      </c>
    </row>
    <row r="209" spans="1:9" ht="70.5" customHeight="1">
      <c r="A209" s="241">
        <v>46387</v>
      </c>
      <c r="B209" s="242"/>
      <c r="C209" s="257" t="s">
        <v>200</v>
      </c>
      <c r="D209" s="257"/>
      <c r="E209" s="123">
        <v>5757</v>
      </c>
      <c r="F209" s="243" t="s">
        <v>654</v>
      </c>
      <c r="G209" s="244"/>
      <c r="H209" s="55" t="s">
        <v>321</v>
      </c>
      <c r="I209" s="84" t="s">
        <v>869</v>
      </c>
    </row>
    <row r="210" spans="1:9" ht="70.5" customHeight="1">
      <c r="A210" s="241"/>
      <c r="B210" s="242"/>
      <c r="C210" s="257"/>
      <c r="D210" s="257"/>
      <c r="E210" s="123"/>
      <c r="F210" s="243"/>
      <c r="G210" s="244"/>
      <c r="H210" s="55"/>
      <c r="I210" s="84"/>
    </row>
    <row r="211" spans="1:9" ht="70.5" customHeight="1">
      <c r="A211" s="241"/>
      <c r="B211" s="242"/>
      <c r="C211" s="257"/>
      <c r="D211" s="257"/>
      <c r="E211" s="130"/>
      <c r="F211" s="243"/>
      <c r="G211" s="244"/>
      <c r="H211" s="55"/>
      <c r="I211" s="84"/>
    </row>
    <row r="212" spans="1:9" ht="70.5" customHeight="1">
      <c r="A212" s="241"/>
      <c r="B212" s="242"/>
      <c r="C212" s="257"/>
      <c r="D212" s="257"/>
      <c r="E212" s="130"/>
      <c r="F212" s="243"/>
      <c r="G212" s="244"/>
      <c r="H212" s="55"/>
      <c r="I212" s="84"/>
    </row>
    <row r="213" spans="1:9" ht="70.5" customHeight="1">
      <c r="A213" s="241"/>
      <c r="B213" s="242"/>
      <c r="C213" s="257"/>
      <c r="D213" s="257"/>
      <c r="E213" s="130"/>
      <c r="F213" s="243"/>
      <c r="G213" s="244"/>
      <c r="H213" s="55"/>
      <c r="I213" s="84"/>
    </row>
    <row r="214" spans="1:9" ht="70.5" customHeight="1">
      <c r="A214" s="241"/>
      <c r="B214" s="242"/>
      <c r="C214" s="257"/>
      <c r="D214" s="257"/>
      <c r="E214" s="130"/>
      <c r="F214" s="243"/>
      <c r="G214" s="244"/>
      <c r="H214" s="55"/>
      <c r="I214" s="84"/>
    </row>
    <row r="215" spans="1:9" ht="70.5" customHeight="1" thickBot="1">
      <c r="A215" s="241"/>
      <c r="B215" s="242"/>
      <c r="C215" s="257"/>
      <c r="D215" s="257"/>
      <c r="E215" s="130"/>
      <c r="F215" s="243"/>
      <c r="G215" s="244"/>
      <c r="H215" s="55"/>
      <c r="I215" s="84"/>
    </row>
    <row r="216" spans="1:9" ht="70.5" customHeight="1" thickBot="1">
      <c r="E216" s="133">
        <f>SUM(E205:E211)</f>
        <v>20254</v>
      </c>
      <c r="H216" s="46"/>
      <c r="I216" s="46"/>
    </row>
    <row r="217" spans="1:9" ht="36" customHeight="1">
      <c r="A217" s="263" t="s">
        <v>937</v>
      </c>
      <c r="B217" s="263"/>
      <c r="C217" s="263"/>
      <c r="D217" s="263"/>
      <c r="E217" s="263"/>
    </row>
    <row r="218" spans="1:9" ht="36" customHeight="1">
      <c r="A218" s="251" t="s">
        <v>1</v>
      </c>
      <c r="B218" s="252"/>
      <c r="C218" s="253" t="s">
        <v>2</v>
      </c>
      <c r="D218" s="253"/>
      <c r="E218" s="49" t="s">
        <v>5</v>
      </c>
      <c r="F218" s="253"/>
      <c r="G218" s="253"/>
      <c r="H218" s="55" t="s">
        <v>424</v>
      </c>
      <c r="I218" s="50" t="s">
        <v>6</v>
      </c>
    </row>
    <row r="219" spans="1:9" ht="36" customHeight="1">
      <c r="A219" s="241">
        <v>46364</v>
      </c>
      <c r="B219" s="242"/>
      <c r="C219" s="257" t="s">
        <v>200</v>
      </c>
      <c r="D219" s="257"/>
      <c r="E219" s="123">
        <v>4400</v>
      </c>
      <c r="F219" s="243" t="s">
        <v>469</v>
      </c>
      <c r="G219" s="244"/>
      <c r="H219" s="55" t="s">
        <v>474</v>
      </c>
      <c r="I219" s="84"/>
    </row>
    <row r="220" spans="1:9" ht="36" customHeight="1">
      <c r="A220" s="241">
        <v>46372</v>
      </c>
      <c r="B220" s="242"/>
      <c r="C220" s="257" t="s">
        <v>96</v>
      </c>
      <c r="D220" s="257"/>
      <c r="E220" s="123">
        <v>2000</v>
      </c>
      <c r="F220" s="243" t="s">
        <v>469</v>
      </c>
      <c r="G220" s="244"/>
      <c r="H220" s="55" t="s">
        <v>535</v>
      </c>
      <c r="I220" s="84"/>
    </row>
    <row r="221" spans="1:9" ht="36" customHeight="1">
      <c r="A221" s="241">
        <v>46375</v>
      </c>
      <c r="B221" s="242"/>
      <c r="C221" s="257" t="s">
        <v>120</v>
      </c>
      <c r="D221" s="257"/>
      <c r="E221" s="123">
        <v>548</v>
      </c>
      <c r="F221" s="243" t="s">
        <v>469</v>
      </c>
      <c r="G221" s="244"/>
      <c r="H221" s="55" t="s">
        <v>474</v>
      </c>
      <c r="I221" s="84"/>
    </row>
    <row r="222" spans="1:9" ht="36" customHeight="1">
      <c r="A222" s="241"/>
      <c r="B222" s="242"/>
      <c r="C222" s="257"/>
      <c r="D222" s="257"/>
      <c r="E222" s="123"/>
      <c r="F222" s="243"/>
      <c r="G222" s="244"/>
      <c r="H222" s="55"/>
      <c r="I222" s="84"/>
    </row>
    <row r="223" spans="1:9" ht="36" customHeight="1">
      <c r="A223" s="241"/>
      <c r="B223" s="242"/>
      <c r="C223" s="257"/>
      <c r="D223" s="257"/>
      <c r="E223" s="123"/>
      <c r="F223" s="243"/>
      <c r="G223" s="244"/>
      <c r="H223" s="55"/>
      <c r="I223" s="84"/>
    </row>
    <row r="224" spans="1:9" ht="36" customHeight="1">
      <c r="A224" s="241"/>
      <c r="B224" s="242"/>
      <c r="C224" s="257"/>
      <c r="D224" s="257"/>
      <c r="E224" s="123"/>
      <c r="F224" s="243"/>
      <c r="G224" s="244"/>
      <c r="H224" s="55"/>
      <c r="I224" s="84"/>
    </row>
    <row r="225" spans="1:9" ht="36" customHeight="1">
      <c r="A225" s="291"/>
      <c r="B225" s="291"/>
      <c r="C225" s="257"/>
      <c r="D225" s="257"/>
      <c r="E225" s="123"/>
      <c r="F225" s="243"/>
      <c r="G225" s="244"/>
      <c r="H225" s="55"/>
      <c r="I225" s="84"/>
    </row>
    <row r="226" spans="1:9" ht="36" customHeight="1">
      <c r="A226" s="241"/>
      <c r="B226" s="242"/>
      <c r="C226" s="257"/>
      <c r="D226" s="257"/>
      <c r="E226" s="123"/>
      <c r="F226" s="243"/>
      <c r="G226" s="244"/>
      <c r="H226" s="55"/>
      <c r="I226" s="84"/>
    </row>
    <row r="227" spans="1:9" ht="36" customHeight="1">
      <c r="A227" s="241"/>
      <c r="B227" s="242"/>
      <c r="C227" s="257"/>
      <c r="D227" s="257"/>
      <c r="E227" s="123"/>
      <c r="F227" s="243"/>
      <c r="G227" s="244"/>
      <c r="H227" s="55"/>
      <c r="I227" s="84"/>
    </row>
    <row r="228" spans="1:9" ht="36" customHeight="1">
      <c r="A228" s="241"/>
      <c r="B228" s="242"/>
      <c r="C228" s="257"/>
      <c r="D228" s="257"/>
      <c r="E228" s="123"/>
      <c r="F228" s="243"/>
      <c r="G228" s="244"/>
      <c r="H228" s="55"/>
      <c r="I228" s="84"/>
    </row>
    <row r="229" spans="1:9" ht="36" customHeight="1">
      <c r="A229" s="241"/>
      <c r="B229" s="242"/>
      <c r="C229" s="257"/>
      <c r="D229" s="257"/>
      <c r="E229" s="123"/>
      <c r="F229" s="243"/>
      <c r="G229" s="244"/>
      <c r="H229" s="55"/>
      <c r="I229" s="84"/>
    </row>
    <row r="230" spans="1:9" ht="36" customHeight="1">
      <c r="A230" s="241"/>
      <c r="B230" s="242"/>
      <c r="C230" s="257"/>
      <c r="D230" s="257"/>
      <c r="E230" s="123"/>
      <c r="F230" s="243"/>
      <c r="G230" s="244"/>
      <c r="H230" s="55"/>
      <c r="I230" s="84"/>
    </row>
    <row r="231" spans="1:9" ht="36" customHeight="1">
      <c r="A231" s="241"/>
      <c r="B231" s="242"/>
      <c r="C231" s="257"/>
      <c r="D231" s="257"/>
      <c r="E231" s="123"/>
      <c r="F231" s="243"/>
      <c r="G231" s="244"/>
      <c r="H231" s="55"/>
      <c r="I231" s="84"/>
    </row>
    <row r="232" spans="1:9" ht="36" customHeight="1">
      <c r="A232" s="241"/>
      <c r="B232" s="242"/>
      <c r="C232" s="243"/>
      <c r="D232" s="244"/>
      <c r="E232" s="123"/>
      <c r="F232" s="243"/>
      <c r="G232" s="244"/>
      <c r="H232" s="55"/>
      <c r="I232" s="84"/>
    </row>
    <row r="233" spans="1:9" ht="36" customHeight="1">
      <c r="A233" s="241"/>
      <c r="B233" s="242"/>
      <c r="C233" s="257"/>
      <c r="D233" s="257"/>
      <c r="E233" s="123"/>
      <c r="F233" s="243"/>
      <c r="G233" s="244"/>
      <c r="H233" s="55"/>
      <c r="I233" s="84"/>
    </row>
    <row r="234" spans="1:9" ht="36" customHeight="1">
      <c r="A234" s="241"/>
      <c r="B234" s="242"/>
      <c r="C234" s="257"/>
      <c r="D234" s="257"/>
      <c r="E234" s="123"/>
      <c r="F234" s="243"/>
      <c r="G234" s="244"/>
      <c r="H234" s="55"/>
      <c r="I234" s="84"/>
    </row>
    <row r="235" spans="1:9" ht="36" customHeight="1">
      <c r="A235" s="241"/>
      <c r="B235" s="242"/>
      <c r="C235" s="257"/>
      <c r="D235" s="257"/>
      <c r="E235" s="123"/>
      <c r="F235" s="243"/>
      <c r="G235" s="244"/>
      <c r="H235" s="55"/>
      <c r="I235" s="84"/>
    </row>
    <row r="236" spans="1:9" ht="36" customHeight="1">
      <c r="A236" s="241"/>
      <c r="B236" s="242"/>
      <c r="C236" s="257"/>
      <c r="D236" s="257"/>
      <c r="E236" s="123"/>
      <c r="F236" s="243"/>
      <c r="G236" s="244"/>
      <c r="H236" s="55"/>
      <c r="I236" s="84"/>
    </row>
    <row r="237" spans="1:9" ht="36" customHeight="1">
      <c r="A237" s="241"/>
      <c r="B237" s="242"/>
      <c r="C237" s="257"/>
      <c r="D237" s="257"/>
      <c r="E237" s="123"/>
      <c r="F237" s="243"/>
      <c r="G237" s="244"/>
      <c r="H237" s="55"/>
      <c r="I237" s="84"/>
    </row>
    <row r="238" spans="1:9" ht="36" customHeight="1">
      <c r="A238" s="241"/>
      <c r="B238" s="242"/>
      <c r="C238" s="257"/>
      <c r="D238" s="257"/>
      <c r="E238" s="123"/>
      <c r="F238" s="243"/>
      <c r="G238" s="244"/>
      <c r="H238" s="55"/>
      <c r="I238" s="84"/>
    </row>
    <row r="239" spans="1:9" ht="36" customHeight="1">
      <c r="A239" s="241"/>
      <c r="B239" s="242"/>
      <c r="C239" s="257"/>
      <c r="D239" s="257"/>
      <c r="E239" s="123"/>
      <c r="F239" s="243"/>
      <c r="G239" s="244"/>
      <c r="H239" s="55"/>
      <c r="I239" s="84"/>
    </row>
    <row r="240" spans="1:9" ht="36" customHeight="1">
      <c r="A240" s="241"/>
      <c r="B240" s="242"/>
      <c r="C240" s="257"/>
      <c r="D240" s="257"/>
      <c r="E240" s="123"/>
      <c r="F240" s="243"/>
      <c r="G240" s="244"/>
      <c r="H240" s="55"/>
      <c r="I240" s="84"/>
    </row>
    <row r="241" spans="1:9" ht="36" customHeight="1">
      <c r="A241" s="241"/>
      <c r="B241" s="242"/>
      <c r="C241" s="257"/>
      <c r="D241" s="257"/>
      <c r="E241" s="123"/>
      <c r="F241" s="243"/>
      <c r="G241" s="244"/>
      <c r="H241" s="55"/>
      <c r="I241" s="84"/>
    </row>
    <row r="242" spans="1:9" ht="36" customHeight="1">
      <c r="A242" s="241"/>
      <c r="B242" s="242"/>
      <c r="C242" s="257"/>
      <c r="D242" s="257"/>
      <c r="E242" s="123"/>
      <c r="F242" s="243"/>
      <c r="G242" s="244"/>
      <c r="H242" s="55"/>
      <c r="I242" s="84"/>
    </row>
    <row r="243" spans="1:9" ht="36" customHeight="1" thickBot="1">
      <c r="A243" s="241"/>
      <c r="B243" s="242"/>
      <c r="C243" s="257"/>
      <c r="D243" s="257"/>
      <c r="E243" s="123"/>
      <c r="F243" s="243"/>
      <c r="G243" s="244"/>
      <c r="H243" s="55"/>
      <c r="I243" s="84"/>
    </row>
    <row r="244" spans="1:9" ht="36" customHeight="1" thickBot="1">
      <c r="E244" s="133">
        <f>SUM(E219:E243)</f>
        <v>6948</v>
      </c>
      <c r="H244" s="46"/>
      <c r="I244" s="185"/>
    </row>
    <row r="245" spans="1:9" ht="52.5" customHeight="1">
      <c r="A245" s="264" t="s">
        <v>920</v>
      </c>
      <c r="B245" s="264"/>
      <c r="C245" s="264"/>
      <c r="F245" s="265"/>
      <c r="G245" s="265"/>
      <c r="H245" s="265"/>
      <c r="I245" s="265"/>
    </row>
    <row r="246" spans="1:9" ht="52.5" customHeight="1">
      <c r="A246" s="53" t="s">
        <v>543</v>
      </c>
      <c r="B246" s="53" t="s">
        <v>2</v>
      </c>
      <c r="C246" s="243" t="s">
        <v>732</v>
      </c>
      <c r="D246" s="244"/>
      <c r="E246" s="53" t="s">
        <v>5</v>
      </c>
      <c r="F246" s="243" t="s">
        <v>480</v>
      </c>
      <c r="G246" s="244"/>
      <c r="H246" s="55"/>
      <c r="I246" s="55" t="s">
        <v>6</v>
      </c>
    </row>
    <row r="247" spans="1:9" ht="52.5" customHeight="1">
      <c r="A247" s="187" t="s">
        <v>70</v>
      </c>
      <c r="B247" s="53" t="s">
        <v>311</v>
      </c>
      <c r="C247" s="243" t="s">
        <v>524</v>
      </c>
      <c r="D247" s="244"/>
      <c r="E247" s="54">
        <v>177100</v>
      </c>
      <c r="F247" s="243" t="s">
        <v>487</v>
      </c>
      <c r="G247" s="244"/>
      <c r="H247" s="55" t="s">
        <v>655</v>
      </c>
      <c r="I247" s="84" t="s">
        <v>1190</v>
      </c>
    </row>
    <row r="248" spans="1:9" ht="52.5" customHeight="1">
      <c r="A248" s="187" t="s">
        <v>41</v>
      </c>
      <c r="B248" s="53" t="s">
        <v>1135</v>
      </c>
      <c r="C248" s="243" t="s">
        <v>524</v>
      </c>
      <c r="D248" s="244"/>
      <c r="E248" s="222">
        <v>2475000</v>
      </c>
      <c r="F248" s="243" t="s">
        <v>487</v>
      </c>
      <c r="G248" s="244"/>
      <c r="H248" s="55" t="s">
        <v>655</v>
      </c>
      <c r="I248" s="84" t="s">
        <v>1191</v>
      </c>
    </row>
    <row r="249" spans="1:9" ht="52.5" customHeight="1">
      <c r="A249" s="187" t="s">
        <v>174</v>
      </c>
      <c r="B249" s="53"/>
      <c r="C249" s="243" t="s">
        <v>524</v>
      </c>
      <c r="D249" s="244"/>
      <c r="E249" s="54">
        <v>794590</v>
      </c>
      <c r="F249" s="243" t="s">
        <v>487</v>
      </c>
      <c r="G249" s="244"/>
      <c r="H249" s="55" t="s">
        <v>655</v>
      </c>
      <c r="I249" s="84" t="s">
        <v>1192</v>
      </c>
    </row>
    <row r="250" spans="1:9" ht="52.5" customHeight="1">
      <c r="A250" s="187" t="s">
        <v>175</v>
      </c>
      <c r="B250" s="53" t="s">
        <v>1135</v>
      </c>
      <c r="C250" s="243" t="s">
        <v>524</v>
      </c>
      <c r="D250" s="244"/>
      <c r="E250" s="222">
        <v>110000</v>
      </c>
      <c r="F250" s="243" t="s">
        <v>487</v>
      </c>
      <c r="G250" s="244"/>
      <c r="H250" s="55" t="s">
        <v>655</v>
      </c>
      <c r="I250" s="84" t="s">
        <v>1193</v>
      </c>
    </row>
    <row r="251" spans="1:9" ht="52.5" customHeight="1">
      <c r="A251" s="187" t="s">
        <v>143</v>
      </c>
      <c r="B251" s="53" t="s">
        <v>439</v>
      </c>
      <c r="C251" s="243" t="s">
        <v>524</v>
      </c>
      <c r="D251" s="244"/>
      <c r="E251" s="54">
        <v>3140</v>
      </c>
      <c r="F251" s="243" t="s">
        <v>487</v>
      </c>
      <c r="G251" s="244"/>
      <c r="H251" s="55" t="s">
        <v>655</v>
      </c>
      <c r="I251" s="84" t="s">
        <v>1197</v>
      </c>
    </row>
    <row r="252" spans="1:9" ht="52.5" customHeight="1">
      <c r="A252" s="187" t="s">
        <v>143</v>
      </c>
      <c r="B252" s="53" t="s">
        <v>311</v>
      </c>
      <c r="C252" s="243" t="s">
        <v>524</v>
      </c>
      <c r="D252" s="244"/>
      <c r="E252" s="54">
        <v>8000</v>
      </c>
      <c r="F252" s="243" t="s">
        <v>487</v>
      </c>
      <c r="G252" s="244"/>
      <c r="H252" s="55" t="s">
        <v>655</v>
      </c>
      <c r="I252" s="84" t="s">
        <v>1194</v>
      </c>
    </row>
    <row r="253" spans="1:9" ht="52.5" customHeight="1">
      <c r="A253" s="291" t="s">
        <v>165</v>
      </c>
      <c r="B253" s="53" t="s">
        <v>200</v>
      </c>
      <c r="C253" s="243" t="s">
        <v>524</v>
      </c>
      <c r="D253" s="244"/>
      <c r="E253" s="54">
        <v>102791</v>
      </c>
      <c r="F253" s="243" t="s">
        <v>487</v>
      </c>
      <c r="G253" s="244"/>
      <c r="H253" s="55" t="s">
        <v>655</v>
      </c>
      <c r="I253" s="84" t="s">
        <v>1195</v>
      </c>
    </row>
    <row r="254" spans="1:9" ht="52.5" customHeight="1">
      <c r="A254" s="291"/>
      <c r="B254" s="53" t="s">
        <v>200</v>
      </c>
      <c r="C254" s="243" t="s">
        <v>524</v>
      </c>
      <c r="D254" s="244"/>
      <c r="E254" s="54">
        <v>180474</v>
      </c>
      <c r="F254" s="243" t="s">
        <v>487</v>
      </c>
      <c r="G254" s="244"/>
      <c r="H254" s="55" t="s">
        <v>655</v>
      </c>
      <c r="I254" s="84" t="s">
        <v>1196</v>
      </c>
    </row>
    <row r="255" spans="1:9" ht="52.5" customHeight="1">
      <c r="A255" s="291"/>
      <c r="B255" s="53" t="s">
        <v>709</v>
      </c>
      <c r="C255" s="243" t="s">
        <v>524</v>
      </c>
      <c r="D255" s="244"/>
      <c r="E255" s="54">
        <v>110220</v>
      </c>
      <c r="F255" s="243" t="s">
        <v>487</v>
      </c>
      <c r="G255" s="244"/>
      <c r="H255" s="55" t="s">
        <v>655</v>
      </c>
      <c r="I255" s="84" t="s">
        <v>530</v>
      </c>
    </row>
    <row r="256" spans="1:9" ht="52.5" customHeight="1">
      <c r="A256" s="291"/>
      <c r="B256" s="53" t="s">
        <v>1135</v>
      </c>
      <c r="C256" s="243" t="s">
        <v>524</v>
      </c>
      <c r="D256" s="244"/>
      <c r="E256" s="222">
        <v>148000</v>
      </c>
      <c r="F256" s="243" t="s">
        <v>487</v>
      </c>
      <c r="G256" s="244"/>
      <c r="H256" s="55" t="s">
        <v>655</v>
      </c>
      <c r="I256" s="84" t="s">
        <v>1200</v>
      </c>
    </row>
    <row r="257" spans="1:110" ht="52.5" customHeight="1">
      <c r="A257" s="291"/>
      <c r="B257" s="53" t="s">
        <v>234</v>
      </c>
      <c r="C257" s="243" t="s">
        <v>524</v>
      </c>
      <c r="D257" s="244"/>
      <c r="E257" s="54">
        <v>122129</v>
      </c>
      <c r="F257" s="243" t="s">
        <v>487</v>
      </c>
      <c r="G257" s="244"/>
      <c r="H257" s="55" t="s">
        <v>655</v>
      </c>
      <c r="I257" s="84" t="s">
        <v>1040</v>
      </c>
    </row>
    <row r="258" spans="1:110" ht="52.5" customHeight="1">
      <c r="A258" s="291"/>
      <c r="B258" s="53" t="s">
        <v>439</v>
      </c>
      <c r="C258" s="243" t="s">
        <v>524</v>
      </c>
      <c r="D258" s="244"/>
      <c r="E258" s="54">
        <v>5860</v>
      </c>
      <c r="F258" s="243" t="s">
        <v>487</v>
      </c>
      <c r="G258" s="244"/>
      <c r="H258" s="55" t="s">
        <v>655</v>
      </c>
      <c r="I258" s="84" t="s">
        <v>694</v>
      </c>
    </row>
    <row r="259" spans="1:110" ht="52.5" customHeight="1">
      <c r="A259" s="291"/>
      <c r="B259" s="53" t="s">
        <v>439</v>
      </c>
      <c r="C259" s="243" t="s">
        <v>524</v>
      </c>
      <c r="D259" s="244"/>
      <c r="E259" s="54">
        <v>8158</v>
      </c>
      <c r="F259" s="243" t="s">
        <v>487</v>
      </c>
      <c r="G259" s="244"/>
      <c r="H259" s="55" t="s">
        <v>655</v>
      </c>
      <c r="I259" s="84" t="s">
        <v>695</v>
      </c>
    </row>
    <row r="260" spans="1:110" ht="52.5" customHeight="1">
      <c r="A260" s="291"/>
      <c r="B260" s="53" t="s">
        <v>439</v>
      </c>
      <c r="C260" s="243" t="s">
        <v>524</v>
      </c>
      <c r="D260" s="244"/>
      <c r="E260" s="54">
        <v>2475</v>
      </c>
      <c r="F260" s="243" t="s">
        <v>487</v>
      </c>
      <c r="G260" s="244"/>
      <c r="H260" s="55" t="s">
        <v>655</v>
      </c>
      <c r="I260" s="84" t="s">
        <v>1198</v>
      </c>
    </row>
    <row r="261" spans="1:110" ht="52.5" customHeight="1">
      <c r="A261" s="291"/>
      <c r="B261" s="53" t="s">
        <v>311</v>
      </c>
      <c r="C261" s="243" t="s">
        <v>524</v>
      </c>
      <c r="D261" s="244"/>
      <c r="E261" s="54">
        <v>250000</v>
      </c>
      <c r="F261" s="243" t="s">
        <v>487</v>
      </c>
      <c r="G261" s="244"/>
      <c r="H261" s="55" t="s">
        <v>655</v>
      </c>
      <c r="I261" s="84" t="s">
        <v>1199</v>
      </c>
    </row>
    <row r="262" spans="1:110" ht="52.5" customHeight="1" thickBot="1">
      <c r="A262" s="168"/>
      <c r="B262" s="85"/>
      <c r="C262" s="266"/>
      <c r="D262" s="266"/>
      <c r="E262" s="170">
        <f>SUM(E247:E261)</f>
        <v>4497937</v>
      </c>
      <c r="F262" s="266"/>
      <c r="G262" s="266"/>
      <c r="I262" s="169"/>
    </row>
    <row r="263" spans="1:110" ht="49.5" customHeight="1">
      <c r="E263" s="163"/>
      <c r="H263" s="46"/>
      <c r="I263" s="46"/>
    </row>
    <row r="264" spans="1:110" s="85" customFormat="1" ht="18.75" customHeight="1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6"/>
      <c r="DD264" s="46"/>
      <c r="DE264" s="46"/>
      <c r="DF264" s="46"/>
    </row>
    <row r="265" spans="1:110" ht="23.25" customHeight="1">
      <c r="A265" s="263" t="s">
        <v>1201</v>
      </c>
      <c r="B265" s="263"/>
      <c r="C265" s="263"/>
      <c r="D265" s="263"/>
      <c r="E265" s="263"/>
    </row>
    <row r="266" spans="1:110" ht="23.25" customHeight="1">
      <c r="A266" s="251" t="s">
        <v>1181</v>
      </c>
      <c r="B266" s="252"/>
      <c r="C266" s="251" t="s">
        <v>2</v>
      </c>
      <c r="D266" s="252"/>
      <c r="E266" s="49" t="s">
        <v>1202</v>
      </c>
      <c r="F266" s="253"/>
      <c r="G266" s="253"/>
      <c r="H266" s="295" t="s">
        <v>6</v>
      </c>
      <c r="I266" s="296"/>
    </row>
    <row r="267" spans="1:110" ht="23.25" customHeight="1">
      <c r="A267" s="291">
        <v>46024</v>
      </c>
      <c r="B267" s="291"/>
      <c r="C267" s="243"/>
      <c r="D267" s="244"/>
      <c r="E267" s="123">
        <v>5240</v>
      </c>
      <c r="F267" s="253" t="s">
        <v>1203</v>
      </c>
      <c r="G267" s="253"/>
      <c r="H267" s="297"/>
      <c r="I267" s="298"/>
    </row>
    <row r="268" spans="1:110" ht="23.25" customHeight="1">
      <c r="A268" s="291"/>
      <c r="B268" s="291"/>
      <c r="C268" s="243"/>
      <c r="D268" s="244"/>
      <c r="E268" s="123">
        <v>2580</v>
      </c>
      <c r="F268" s="253" t="s">
        <v>1204</v>
      </c>
      <c r="G268" s="253"/>
      <c r="H268" s="297"/>
      <c r="I268" s="298"/>
    </row>
    <row r="269" spans="1:110" ht="23.25" customHeight="1">
      <c r="A269" s="291"/>
      <c r="B269" s="291"/>
      <c r="C269" s="257"/>
      <c r="D269" s="244"/>
      <c r="E269" s="123">
        <v>280</v>
      </c>
      <c r="F269" s="253" t="s">
        <v>1205</v>
      </c>
      <c r="G269" s="253"/>
      <c r="H269" s="297"/>
      <c r="I269" s="298"/>
    </row>
    <row r="270" spans="1:110" ht="23.25" customHeight="1">
      <c r="A270" s="291"/>
      <c r="B270" s="291"/>
      <c r="C270" s="257"/>
      <c r="D270" s="257"/>
      <c r="E270" s="123">
        <v>1998</v>
      </c>
      <c r="F270" s="243" t="s">
        <v>1204</v>
      </c>
      <c r="G270" s="244"/>
      <c r="H270" s="297" t="s">
        <v>1206</v>
      </c>
      <c r="I270" s="298"/>
    </row>
    <row r="271" spans="1:110" ht="23.25" customHeight="1">
      <c r="A271" s="283">
        <v>46025</v>
      </c>
      <c r="B271" s="284"/>
      <c r="C271" s="257"/>
      <c r="D271" s="257"/>
      <c r="E271" s="123">
        <v>4800</v>
      </c>
      <c r="F271" s="243" t="s">
        <v>1203</v>
      </c>
      <c r="G271" s="244"/>
      <c r="H271" s="297"/>
      <c r="I271" s="298"/>
    </row>
    <row r="272" spans="1:110" ht="23.25" customHeight="1">
      <c r="A272" s="287"/>
      <c r="B272" s="288"/>
      <c r="C272" s="257"/>
      <c r="D272" s="257"/>
      <c r="E272" s="123">
        <v>1998</v>
      </c>
      <c r="F272" s="243" t="s">
        <v>1204</v>
      </c>
      <c r="G272" s="244"/>
      <c r="H272" s="297" t="s">
        <v>1207</v>
      </c>
      <c r="I272" s="298"/>
    </row>
    <row r="273" spans="1:9" ht="23.25" customHeight="1">
      <c r="A273" s="287"/>
      <c r="B273" s="288"/>
      <c r="C273" s="257"/>
      <c r="D273" s="257"/>
      <c r="E273" s="123">
        <v>1359</v>
      </c>
      <c r="F273" s="243" t="s">
        <v>1204</v>
      </c>
      <c r="G273" s="244"/>
      <c r="H273" s="297" t="s">
        <v>1208</v>
      </c>
      <c r="I273" s="298"/>
    </row>
    <row r="274" spans="1:9" ht="23.25" customHeight="1">
      <c r="A274" s="287"/>
      <c r="B274" s="288"/>
      <c r="C274" s="257"/>
      <c r="D274" s="257"/>
      <c r="E274" s="123">
        <v>595</v>
      </c>
      <c r="F274" s="243" t="s">
        <v>1204</v>
      </c>
      <c r="G274" s="244"/>
      <c r="H274" s="297" t="s">
        <v>1207</v>
      </c>
      <c r="I274" s="298"/>
    </row>
    <row r="275" spans="1:9" ht="23.25" customHeight="1">
      <c r="A275" s="285"/>
      <c r="B275" s="286"/>
      <c r="C275" s="257"/>
      <c r="D275" s="257"/>
      <c r="E275" s="123">
        <v>18755</v>
      </c>
      <c r="F275" s="243"/>
      <c r="G275" s="244"/>
      <c r="H275" s="297" t="s">
        <v>1209</v>
      </c>
      <c r="I275" s="298"/>
    </row>
    <row r="276" spans="1:9" ht="23.25" customHeight="1">
      <c r="A276" s="241">
        <v>46026</v>
      </c>
      <c r="B276" s="242"/>
      <c r="C276" s="257"/>
      <c r="D276" s="257"/>
      <c r="E276" s="123">
        <v>55474</v>
      </c>
      <c r="F276" s="243"/>
      <c r="G276" s="244"/>
      <c r="H276" s="297" t="s">
        <v>1210</v>
      </c>
      <c r="I276" s="298"/>
    </row>
    <row r="277" spans="1:9" ht="23.25" customHeight="1">
      <c r="A277" s="241">
        <v>46027</v>
      </c>
      <c r="B277" s="242"/>
      <c r="C277" s="257"/>
      <c r="D277" s="257"/>
      <c r="E277" s="123">
        <v>48800</v>
      </c>
      <c r="F277" s="243"/>
      <c r="G277" s="244"/>
      <c r="H277" s="297" t="s">
        <v>1211</v>
      </c>
      <c r="I277" s="298"/>
    </row>
    <row r="278" spans="1:9" ht="23.25" customHeight="1">
      <c r="A278" s="283">
        <v>46031</v>
      </c>
      <c r="B278" s="284"/>
      <c r="C278" s="257"/>
      <c r="D278" s="257"/>
      <c r="E278" s="123">
        <v>5160</v>
      </c>
      <c r="F278" s="243" t="s">
        <v>1203</v>
      </c>
      <c r="G278" s="244"/>
      <c r="H278" s="297"/>
      <c r="I278" s="298"/>
    </row>
    <row r="279" spans="1:9" ht="23.25" customHeight="1">
      <c r="A279" s="287"/>
      <c r="B279" s="288"/>
      <c r="C279" s="257"/>
      <c r="D279" s="257"/>
      <c r="E279" s="123">
        <v>4470</v>
      </c>
      <c r="F279" s="243" t="s">
        <v>1204</v>
      </c>
      <c r="G279" s="244"/>
      <c r="H279" s="297" t="s">
        <v>1212</v>
      </c>
      <c r="I279" s="298"/>
    </row>
    <row r="280" spans="1:9" ht="23.25" customHeight="1">
      <c r="A280" s="285"/>
      <c r="B280" s="286"/>
      <c r="C280" s="257"/>
      <c r="D280" s="257"/>
      <c r="E280" s="123">
        <v>100</v>
      </c>
      <c r="F280" s="243" t="s">
        <v>346</v>
      </c>
      <c r="G280" s="244"/>
      <c r="H280" s="297" t="s">
        <v>1216</v>
      </c>
      <c r="I280" s="298"/>
    </row>
    <row r="281" spans="1:9" ht="23.25" customHeight="1">
      <c r="A281" s="283">
        <v>46032</v>
      </c>
      <c r="B281" s="284"/>
      <c r="C281" s="257"/>
      <c r="D281" s="257"/>
      <c r="E281" s="123">
        <v>31600</v>
      </c>
      <c r="F281" s="243"/>
      <c r="G281" s="244"/>
      <c r="H281" s="297" t="s">
        <v>1213</v>
      </c>
      <c r="I281" s="298"/>
    </row>
    <row r="282" spans="1:9" ht="23.25" customHeight="1">
      <c r="A282" s="285"/>
      <c r="B282" s="286"/>
      <c r="C282" s="257"/>
      <c r="D282" s="257"/>
      <c r="E282" s="123">
        <v>26620</v>
      </c>
      <c r="F282" s="243"/>
      <c r="G282" s="244"/>
      <c r="H282" s="297" t="s">
        <v>1214</v>
      </c>
      <c r="I282" s="298"/>
    </row>
    <row r="283" spans="1:9" ht="23.25" customHeight="1">
      <c r="A283" s="283">
        <v>46033</v>
      </c>
      <c r="B283" s="284"/>
      <c r="C283" s="257"/>
      <c r="D283" s="257"/>
      <c r="E283" s="123">
        <v>4800</v>
      </c>
      <c r="F283" s="243" t="s">
        <v>1203</v>
      </c>
      <c r="G283" s="244"/>
      <c r="H283" s="297"/>
      <c r="I283" s="298"/>
    </row>
    <row r="284" spans="1:9" ht="23.25" customHeight="1">
      <c r="A284" s="285"/>
      <c r="B284" s="286"/>
      <c r="C284" s="257"/>
      <c r="D284" s="257"/>
      <c r="E284" s="123">
        <v>4800</v>
      </c>
      <c r="F284" s="243" t="s">
        <v>1203</v>
      </c>
      <c r="G284" s="244"/>
      <c r="H284" s="297"/>
      <c r="I284" s="298"/>
    </row>
    <row r="285" spans="1:9" ht="23.25" customHeight="1">
      <c r="A285" s="283">
        <v>46034</v>
      </c>
      <c r="B285" s="284"/>
      <c r="C285" s="257"/>
      <c r="D285" s="257"/>
      <c r="E285" s="123">
        <v>4800</v>
      </c>
      <c r="F285" s="243" t="s">
        <v>1203</v>
      </c>
      <c r="G285" s="244"/>
      <c r="H285" s="297"/>
      <c r="I285" s="298"/>
    </row>
    <row r="286" spans="1:9" ht="23.25" customHeight="1">
      <c r="A286" s="285"/>
      <c r="B286" s="286"/>
      <c r="C286" s="257"/>
      <c r="D286" s="257"/>
      <c r="E286" s="123">
        <v>220</v>
      </c>
      <c r="F286" s="243" t="s">
        <v>346</v>
      </c>
      <c r="G286" s="244"/>
      <c r="H286" s="297" t="s">
        <v>1215</v>
      </c>
      <c r="I286" s="298"/>
    </row>
    <row r="287" spans="1:9" ht="23.25" customHeight="1">
      <c r="A287" s="241">
        <v>46035</v>
      </c>
      <c r="B287" s="242"/>
      <c r="C287" s="257"/>
      <c r="D287" s="257"/>
      <c r="E287" s="123">
        <v>3000</v>
      </c>
      <c r="F287" s="243" t="s">
        <v>1203</v>
      </c>
      <c r="G287" s="244"/>
      <c r="H287" s="297"/>
      <c r="I287" s="298"/>
    </row>
    <row r="288" spans="1:9" ht="23.25" customHeight="1">
      <c r="A288" s="283">
        <v>46036</v>
      </c>
      <c r="B288" s="284"/>
      <c r="C288" s="257"/>
      <c r="D288" s="257"/>
      <c r="E288" s="123">
        <v>7800</v>
      </c>
      <c r="F288" s="243" t="s">
        <v>1203</v>
      </c>
      <c r="G288" s="244"/>
      <c r="H288" s="297"/>
      <c r="I288" s="298"/>
    </row>
    <row r="289" spans="1:9" ht="23.25" customHeight="1">
      <c r="A289" s="287"/>
      <c r="B289" s="288"/>
      <c r="C289" s="257"/>
      <c r="D289" s="257"/>
      <c r="E289" s="123">
        <v>2889</v>
      </c>
      <c r="F289" s="243" t="s">
        <v>1204</v>
      </c>
      <c r="G289" s="244"/>
      <c r="H289" s="297" t="s">
        <v>1217</v>
      </c>
      <c r="I289" s="298"/>
    </row>
    <row r="290" spans="1:9" ht="23.25" customHeight="1">
      <c r="A290" s="285"/>
      <c r="B290" s="286"/>
      <c r="C290" s="257"/>
      <c r="D290" s="257"/>
      <c r="E290" s="123">
        <v>1980</v>
      </c>
      <c r="F290" s="243" t="s">
        <v>1204</v>
      </c>
      <c r="G290" s="244"/>
      <c r="H290" s="297" t="s">
        <v>1218</v>
      </c>
      <c r="I290" s="298"/>
    </row>
    <row r="291" spans="1:9" ht="23.25" customHeight="1">
      <c r="A291" s="291">
        <v>46037</v>
      </c>
      <c r="B291" s="291"/>
      <c r="C291" s="257"/>
      <c r="D291" s="257"/>
      <c r="E291" s="123">
        <v>67504</v>
      </c>
      <c r="F291" s="243" t="s">
        <v>1219</v>
      </c>
      <c r="G291" s="244"/>
      <c r="H291" s="297"/>
      <c r="I291" s="298"/>
    </row>
    <row r="292" spans="1:9" ht="23.25" customHeight="1">
      <c r="A292" s="241">
        <v>46038</v>
      </c>
      <c r="B292" s="242"/>
      <c r="C292" s="257"/>
      <c r="D292" s="257"/>
      <c r="E292" s="123">
        <v>7308</v>
      </c>
      <c r="F292" s="243" t="s">
        <v>1220</v>
      </c>
      <c r="G292" s="244"/>
      <c r="H292" s="297" t="s">
        <v>1221</v>
      </c>
      <c r="I292" s="298"/>
    </row>
    <row r="293" spans="1:9" ht="23.25" customHeight="1">
      <c r="A293" s="283">
        <v>46039</v>
      </c>
      <c r="B293" s="284"/>
      <c r="C293" s="257"/>
      <c r="D293" s="257"/>
      <c r="E293" s="123">
        <v>4800</v>
      </c>
      <c r="F293" s="243" t="s">
        <v>1203</v>
      </c>
      <c r="G293" s="244"/>
      <c r="H293" s="297"/>
      <c r="I293" s="298"/>
    </row>
    <row r="294" spans="1:9" ht="23.25" customHeight="1">
      <c r="A294" s="285"/>
      <c r="B294" s="286"/>
      <c r="C294" s="257"/>
      <c r="D294" s="257"/>
      <c r="E294" s="123">
        <v>1580</v>
      </c>
      <c r="F294" s="243" t="s">
        <v>1220</v>
      </c>
      <c r="G294" s="244"/>
      <c r="H294" s="297" t="s">
        <v>1222</v>
      </c>
      <c r="I294" s="298"/>
    </row>
    <row r="295" spans="1:9" ht="23.25" customHeight="1">
      <c r="A295" s="283">
        <v>46040</v>
      </c>
      <c r="B295" s="284"/>
      <c r="C295" s="257"/>
      <c r="D295" s="257"/>
      <c r="E295" s="123">
        <v>4800</v>
      </c>
      <c r="F295" s="243" t="s">
        <v>1203</v>
      </c>
      <c r="G295" s="244"/>
      <c r="H295" s="297"/>
      <c r="I295" s="298"/>
    </row>
    <row r="296" spans="1:9" ht="23.25" customHeight="1">
      <c r="A296" s="287"/>
      <c r="B296" s="288"/>
      <c r="C296" s="257"/>
      <c r="D296" s="257"/>
      <c r="E296" s="123">
        <v>3000</v>
      </c>
      <c r="F296" s="243" t="s">
        <v>1203</v>
      </c>
      <c r="G296" s="244"/>
      <c r="H296" s="297"/>
      <c r="I296" s="298"/>
    </row>
    <row r="297" spans="1:9" ht="23.25" customHeight="1">
      <c r="A297" s="287"/>
      <c r="B297" s="288"/>
      <c r="C297" s="257"/>
      <c r="D297" s="257"/>
      <c r="E297" s="123">
        <v>10340</v>
      </c>
      <c r="F297" s="243" t="s">
        <v>1220</v>
      </c>
      <c r="G297" s="244"/>
      <c r="H297" s="297" t="s">
        <v>1223</v>
      </c>
      <c r="I297" s="298"/>
    </row>
    <row r="298" spans="1:9" ht="23.25" customHeight="1">
      <c r="A298" s="285"/>
      <c r="B298" s="286"/>
      <c r="C298" s="257"/>
      <c r="D298" s="257"/>
      <c r="E298" s="123">
        <v>5900</v>
      </c>
      <c r="F298" s="243" t="s">
        <v>1204</v>
      </c>
      <c r="G298" s="244"/>
      <c r="H298" s="297" t="s">
        <v>710</v>
      </c>
      <c r="I298" s="298"/>
    </row>
    <row r="299" spans="1:9" ht="23.25" customHeight="1">
      <c r="A299" s="291">
        <v>46041</v>
      </c>
      <c r="B299" s="291"/>
      <c r="C299" s="257"/>
      <c r="D299" s="257"/>
      <c r="E299" s="123">
        <v>4560</v>
      </c>
      <c r="F299" s="243" t="s">
        <v>1220</v>
      </c>
      <c r="G299" s="244"/>
      <c r="H299" s="297" t="s">
        <v>1223</v>
      </c>
      <c r="I299" s="298"/>
    </row>
    <row r="300" spans="1:9" ht="23.25" customHeight="1">
      <c r="A300" s="241">
        <v>46046</v>
      </c>
      <c r="B300" s="242"/>
      <c r="C300" s="257"/>
      <c r="D300" s="257"/>
      <c r="E300" s="123">
        <v>4200</v>
      </c>
      <c r="F300" s="243" t="s">
        <v>1203</v>
      </c>
      <c r="G300" s="244"/>
      <c r="H300" s="297"/>
      <c r="I300" s="298"/>
    </row>
    <row r="301" spans="1:9" ht="23.25" customHeight="1">
      <c r="A301" s="283">
        <v>46048</v>
      </c>
      <c r="B301" s="284"/>
      <c r="C301" s="257"/>
      <c r="D301" s="257"/>
      <c r="E301" s="123">
        <v>4960</v>
      </c>
      <c r="F301" s="243" t="s">
        <v>1204</v>
      </c>
      <c r="G301" s="244"/>
      <c r="H301" s="297" t="s">
        <v>1224</v>
      </c>
      <c r="I301" s="298"/>
    </row>
    <row r="302" spans="1:9" ht="23.25" customHeight="1">
      <c r="A302" s="285"/>
      <c r="B302" s="286"/>
      <c r="C302" s="257"/>
      <c r="D302" s="257"/>
      <c r="E302" s="123">
        <v>3757</v>
      </c>
      <c r="F302" s="243" t="s">
        <v>1204</v>
      </c>
      <c r="G302" s="244"/>
      <c r="H302" s="297" t="s">
        <v>1224</v>
      </c>
      <c r="I302" s="298"/>
    </row>
    <row r="303" spans="1:9" ht="23.25" customHeight="1">
      <c r="A303" s="283">
        <v>46050</v>
      </c>
      <c r="B303" s="284"/>
      <c r="C303" s="257"/>
      <c r="D303" s="257"/>
      <c r="E303" s="123">
        <v>4800</v>
      </c>
      <c r="F303" s="243" t="s">
        <v>1203</v>
      </c>
      <c r="G303" s="244"/>
      <c r="H303" s="297"/>
      <c r="I303" s="298"/>
    </row>
    <row r="304" spans="1:9" ht="23.25" customHeight="1">
      <c r="A304" s="285"/>
      <c r="B304" s="286"/>
      <c r="C304" s="257"/>
      <c r="D304" s="257"/>
      <c r="E304" s="123">
        <v>450</v>
      </c>
      <c r="F304" s="243" t="s">
        <v>1203</v>
      </c>
      <c r="G304" s="244"/>
      <c r="H304" s="297"/>
      <c r="I304" s="298"/>
    </row>
    <row r="305" spans="1:9" ht="23.25" customHeight="1">
      <c r="A305" s="283">
        <v>46052</v>
      </c>
      <c r="B305" s="284"/>
      <c r="C305" s="257"/>
      <c r="D305" s="257"/>
      <c r="E305" s="123">
        <v>50700</v>
      </c>
      <c r="F305" s="243" t="s">
        <v>1225</v>
      </c>
      <c r="G305" s="244"/>
      <c r="H305" s="297" t="s">
        <v>1226</v>
      </c>
      <c r="I305" s="298"/>
    </row>
    <row r="306" spans="1:9" ht="23.25" customHeight="1" thickBot="1">
      <c r="A306" s="285"/>
      <c r="B306" s="286"/>
      <c r="C306" s="257"/>
      <c r="D306" s="257"/>
      <c r="E306" s="123"/>
      <c r="F306" s="243"/>
      <c r="G306" s="244"/>
      <c r="H306" s="297"/>
      <c r="I306" s="298"/>
    </row>
    <row r="307" spans="1:9" ht="23.25" customHeight="1" thickBot="1">
      <c r="E307" s="133">
        <f>SUM(E267:E306)</f>
        <v>418777</v>
      </c>
      <c r="H307" s="46"/>
      <c r="I307" s="185"/>
    </row>
    <row r="308" spans="1:9" ht="49.5" customHeight="1">
      <c r="E308" s="46"/>
      <c r="H308" s="46"/>
      <c r="I308" s="46"/>
    </row>
    <row r="309" spans="1:9" ht="49.5" customHeight="1">
      <c r="A309" s="267" t="s">
        <v>545</v>
      </c>
      <c r="B309" s="267"/>
      <c r="C309" s="267"/>
      <c r="D309" s="267"/>
      <c r="E309" s="267"/>
      <c r="F309" s="268"/>
      <c r="G309" s="268"/>
      <c r="H309" s="135"/>
      <c r="I309" s="135"/>
    </row>
    <row r="310" spans="1:9" ht="49.5" customHeight="1">
      <c r="A310" s="53" t="s">
        <v>1</v>
      </c>
      <c r="B310" s="53" t="s">
        <v>2</v>
      </c>
      <c r="C310" s="243" t="s">
        <v>4</v>
      </c>
      <c r="D310" s="244"/>
      <c r="E310" s="53" t="s">
        <v>5</v>
      </c>
      <c r="F310" s="243"/>
      <c r="G310" s="244"/>
      <c r="H310" s="55" t="s">
        <v>424</v>
      </c>
      <c r="I310" s="55" t="s">
        <v>6</v>
      </c>
    </row>
    <row r="311" spans="1:9" ht="49.5" customHeight="1">
      <c r="A311" s="58"/>
      <c r="B311" s="53"/>
      <c r="C311" s="243"/>
      <c r="D311" s="244"/>
      <c r="E311" s="108"/>
      <c r="F311" s="312">
        <f>E40+E82</f>
        <v>393494</v>
      </c>
      <c r="G311" s="244"/>
      <c r="H311" s="55"/>
      <c r="I311" s="113" t="s">
        <v>655</v>
      </c>
    </row>
    <row r="312" spans="1:9" ht="49.5" customHeight="1">
      <c r="A312" s="58"/>
      <c r="B312" s="53"/>
      <c r="C312" s="243"/>
      <c r="D312" s="244"/>
      <c r="E312" s="108"/>
      <c r="F312" s="311">
        <f>E202+E136+E117</f>
        <v>264298</v>
      </c>
      <c r="G312" s="244"/>
      <c r="H312" s="55"/>
      <c r="I312" s="113" t="s">
        <v>426</v>
      </c>
    </row>
    <row r="313" spans="1:9" ht="49.5" customHeight="1">
      <c r="A313" s="58"/>
      <c r="B313" s="53"/>
      <c r="C313" s="243"/>
      <c r="D313" s="244"/>
      <c r="E313" s="108"/>
      <c r="F313" s="311">
        <f>E216+E181</f>
        <v>118724</v>
      </c>
      <c r="G313" s="244"/>
      <c r="H313" s="55"/>
      <c r="I313" s="113" t="s">
        <v>936</v>
      </c>
    </row>
    <row r="314" spans="1:9" ht="49.5" customHeight="1">
      <c r="A314" s="58"/>
      <c r="B314" s="53"/>
      <c r="C314" s="243"/>
      <c r="D314" s="244"/>
      <c r="E314" s="108"/>
      <c r="F314" s="311">
        <f>E244</f>
        <v>6948</v>
      </c>
      <c r="G314" s="244"/>
      <c r="H314" s="55"/>
      <c r="I314" s="113" t="s">
        <v>1227</v>
      </c>
    </row>
    <row r="315" spans="1:9" ht="49.5" customHeight="1">
      <c r="A315" s="58"/>
      <c r="B315" s="53"/>
      <c r="C315" s="243"/>
      <c r="D315" s="244"/>
      <c r="E315" s="108"/>
      <c r="F315" s="243"/>
      <c r="G315" s="244"/>
      <c r="H315" s="55"/>
      <c r="I315" s="84"/>
    </row>
    <row r="316" spans="1:9" ht="49.5" customHeight="1">
      <c r="A316" s="106"/>
      <c r="B316" s="53"/>
      <c r="C316" s="243"/>
      <c r="D316" s="244"/>
      <c r="E316" s="54"/>
      <c r="F316" s="243"/>
      <c r="G316" s="244"/>
      <c r="H316" s="55"/>
      <c r="I316" s="84"/>
    </row>
    <row r="317" spans="1:9" ht="49.5" customHeight="1" thickBot="1">
      <c r="A317" s="58"/>
      <c r="B317" s="53"/>
      <c r="C317" s="243"/>
      <c r="D317" s="244"/>
      <c r="E317" s="54"/>
      <c r="F317" s="243"/>
      <c r="G317" s="244"/>
      <c r="H317" s="55"/>
      <c r="I317" s="84"/>
    </row>
    <row r="318" spans="1:9" ht="49.5" customHeight="1" thickBot="1">
      <c r="A318" s="85"/>
      <c r="B318" s="85"/>
      <c r="C318" s="85"/>
      <c r="D318" s="85"/>
      <c r="E318" s="164">
        <f>SUM(E311:E316)</f>
        <v>0</v>
      </c>
      <c r="F318" s="85"/>
      <c r="G318" s="85"/>
      <c r="H318" s="85"/>
      <c r="I318" s="104"/>
    </row>
    <row r="319" spans="1:9" ht="47.25" customHeight="1">
      <c r="E319" s="46"/>
      <c r="H319" s="46"/>
      <c r="I319" s="46"/>
    </row>
    <row r="320" spans="1:9" ht="47.25" customHeight="1">
      <c r="E320" s="46"/>
      <c r="H320" s="46"/>
      <c r="I320" s="46"/>
    </row>
    <row r="321" s="46" customFormat="1" ht="17.25" customHeight="1"/>
    <row r="322" s="46" customFormat="1" ht="17.25" customHeight="1"/>
    <row r="323" s="85" customFormat="1" ht="17.25" customHeight="1"/>
    <row r="324" s="46" customFormat="1" ht="17.25" customHeight="1"/>
    <row r="325" s="46" customFormat="1" ht="17.25" customHeight="1"/>
    <row r="326" s="46" customFormat="1" ht="17.25" customHeight="1"/>
    <row r="327" s="46" customFormat="1" ht="17.25" customHeight="1"/>
    <row r="328" s="46" customFormat="1" ht="17.25" customHeight="1"/>
    <row r="329" s="46" customFormat="1" ht="17.25" customHeight="1"/>
    <row r="330" s="46" customFormat="1" ht="17.25" customHeight="1"/>
    <row r="331" s="46" customFormat="1" ht="17.25" customHeight="1"/>
    <row r="332" s="46" customFormat="1" ht="17.25" customHeight="1"/>
    <row r="333" s="46" customFormat="1" ht="17.25" customHeight="1"/>
    <row r="334" s="46" customFormat="1" ht="17.25" customHeight="1"/>
    <row r="335" s="46" customFormat="1" ht="17.25" customHeight="1"/>
    <row r="336" s="46" customFormat="1" ht="17.25" customHeight="1"/>
    <row r="337" s="46" customFormat="1" ht="17.25" customHeight="1"/>
    <row r="338" s="46" customFormat="1" ht="17.25" customHeight="1"/>
    <row r="339" s="46" customFormat="1" ht="17.25" customHeight="1"/>
    <row r="340" s="46" customFormat="1" ht="17.25" customHeight="1"/>
    <row r="341" s="46" customFormat="1" ht="17.25" customHeight="1"/>
    <row r="342" s="46" customFormat="1" ht="17.25" customHeight="1"/>
    <row r="343" s="46" customFormat="1" ht="17.25" customHeight="1"/>
    <row r="344" s="46" customFormat="1" ht="17.25" customHeight="1"/>
    <row r="345" s="46" customFormat="1" ht="17.25" customHeight="1"/>
    <row r="346" s="46" customFormat="1" ht="17.25" customHeight="1"/>
    <row r="347" s="46" customFormat="1" ht="17.25" customHeight="1"/>
    <row r="348" s="46" customFormat="1" ht="17.25" customHeight="1"/>
    <row r="349" s="46" customFormat="1" ht="17.25" customHeight="1"/>
    <row r="350" s="46" customFormat="1" ht="17.25" customHeight="1"/>
    <row r="351" s="46" customFormat="1" ht="17.25" customHeight="1"/>
    <row r="352" s="46" customFormat="1" ht="17.25" customHeight="1"/>
    <row r="353" spans="1:109" ht="17.25" customHeight="1">
      <c r="E353" s="46"/>
      <c r="H353" s="46"/>
      <c r="I353" s="46"/>
    </row>
    <row r="354" spans="1:109" ht="17.25" customHeight="1">
      <c r="E354" s="46"/>
      <c r="H354" s="46"/>
      <c r="I354" s="46"/>
    </row>
    <row r="355" spans="1:109" ht="17.25" customHeight="1">
      <c r="E355" s="46"/>
      <c r="H355" s="46"/>
      <c r="I355" s="46"/>
    </row>
    <row r="356" spans="1:109" ht="21" customHeight="1">
      <c r="E356" s="46"/>
      <c r="H356" s="46"/>
      <c r="I356" s="46"/>
    </row>
    <row r="357" spans="1:109" ht="21" customHeight="1">
      <c r="E357" s="46"/>
      <c r="H357" s="46"/>
      <c r="I357" s="46"/>
    </row>
    <row r="358" spans="1:109" ht="21" customHeight="1">
      <c r="E358" s="46"/>
      <c r="H358" s="46"/>
      <c r="I358" s="46"/>
    </row>
    <row r="359" spans="1:109" ht="21" customHeight="1">
      <c r="E359" s="46"/>
      <c r="H359" s="46"/>
      <c r="I359" s="46"/>
    </row>
    <row r="360" spans="1:109" ht="21" customHeight="1">
      <c r="E360" s="46"/>
      <c r="H360" s="46"/>
      <c r="I360" s="46"/>
    </row>
    <row r="361" spans="1:109" ht="21" customHeight="1">
      <c r="E361" s="46"/>
      <c r="H361" s="46"/>
      <c r="I361" s="46"/>
    </row>
    <row r="362" spans="1:109" ht="21" customHeight="1">
      <c r="E362" s="46"/>
      <c r="H362" s="46"/>
      <c r="I362" s="46"/>
    </row>
    <row r="363" spans="1:109" ht="21" customHeight="1">
      <c r="E363" s="46"/>
      <c r="H363" s="46"/>
      <c r="I363" s="46"/>
    </row>
    <row r="364" spans="1:109" ht="21" customHeight="1">
      <c r="E364" s="46"/>
      <c r="H364" s="46"/>
      <c r="I364" s="46"/>
    </row>
    <row r="365" spans="1:109" ht="21" customHeight="1">
      <c r="E365" s="46"/>
      <c r="H365" s="46"/>
      <c r="I365" s="46"/>
    </row>
    <row r="366" spans="1:109" s="85" customFormat="1" ht="21" customHeight="1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/>
      <c r="BM366" s="46"/>
      <c r="BN366" s="46"/>
      <c r="BO366" s="46"/>
      <c r="BP366" s="46"/>
      <c r="BQ366" s="46"/>
      <c r="BR366" s="46"/>
      <c r="BS366" s="46"/>
      <c r="BT366" s="46"/>
      <c r="BU366" s="46"/>
      <c r="BV366" s="46"/>
      <c r="BW366" s="46"/>
      <c r="BX366" s="46"/>
      <c r="BY366" s="46"/>
      <c r="BZ366" s="46"/>
      <c r="CA366" s="46"/>
      <c r="CB366" s="46"/>
      <c r="CC366" s="46"/>
      <c r="CD366" s="46"/>
      <c r="CE366" s="46"/>
      <c r="CF366" s="46"/>
      <c r="CG366" s="46"/>
      <c r="CH366" s="46"/>
      <c r="CI366" s="46"/>
      <c r="CJ366" s="46"/>
      <c r="CK366" s="46"/>
      <c r="CL366" s="46"/>
      <c r="CM366" s="46"/>
      <c r="CN366" s="46"/>
      <c r="CO366" s="46"/>
      <c r="CP366" s="46"/>
      <c r="CQ366" s="46"/>
      <c r="CR366" s="46"/>
      <c r="CS366" s="46"/>
      <c r="CT366" s="46"/>
      <c r="CU366" s="46"/>
      <c r="CV366" s="46"/>
      <c r="CW366" s="46"/>
      <c r="CX366" s="46"/>
      <c r="CY366" s="46"/>
      <c r="CZ366" s="46"/>
      <c r="DA366" s="46"/>
      <c r="DB366" s="46"/>
      <c r="DC366" s="46"/>
      <c r="DD366" s="46"/>
      <c r="DE366" s="46"/>
    </row>
    <row r="367" spans="1:109" ht="21" customHeight="1">
      <c r="E367" s="46"/>
      <c r="H367" s="46"/>
      <c r="I367" s="46"/>
    </row>
    <row r="368" spans="1:109" ht="21" customHeight="1">
      <c r="E368" s="46"/>
      <c r="H368" s="46"/>
      <c r="I368" s="46"/>
    </row>
    <row r="369" s="46" customFormat="1" ht="21" customHeight="1"/>
    <row r="370" s="46" customFormat="1" ht="21" customHeight="1"/>
    <row r="371" s="46" customFormat="1" ht="21" customHeight="1"/>
    <row r="372" s="46" customFormat="1" ht="21" customHeight="1"/>
    <row r="373" s="46" customFormat="1" ht="21" customHeight="1"/>
    <row r="374" s="46" customFormat="1" ht="21" customHeight="1"/>
    <row r="375" s="46" customFormat="1" ht="21" customHeight="1"/>
    <row r="376" s="46" customFormat="1" ht="21" customHeight="1"/>
    <row r="377" s="46" customFormat="1" ht="21" customHeight="1"/>
    <row r="378" s="46" customFormat="1" ht="21" customHeight="1"/>
    <row r="379" s="46" customFormat="1" ht="21" customHeight="1"/>
    <row r="380" s="46" customFormat="1" ht="21" customHeight="1"/>
    <row r="381" s="46" customFormat="1" ht="21" customHeight="1"/>
    <row r="382" s="46" customFormat="1" ht="21" customHeight="1"/>
    <row r="383" s="46" customFormat="1" ht="21" customHeight="1"/>
    <row r="384" s="46" customFormat="1" ht="21" customHeight="1"/>
    <row r="385" s="46" customFormat="1" ht="21" customHeight="1"/>
    <row r="386" s="46" customFormat="1" ht="21" customHeight="1"/>
    <row r="387" s="46" customFormat="1" ht="21" customHeight="1"/>
    <row r="388" s="46" customFormat="1" ht="21" customHeight="1"/>
    <row r="389" s="46" customFormat="1" ht="21" customHeight="1"/>
    <row r="390" s="46" customFormat="1" ht="21" customHeight="1"/>
    <row r="391" s="46" customFormat="1" ht="21" customHeight="1"/>
    <row r="392" s="46" customFormat="1" ht="21" customHeight="1"/>
    <row r="393" s="46" customFormat="1" ht="21" customHeight="1"/>
    <row r="394" s="46" customFormat="1" ht="21" customHeight="1"/>
    <row r="395" s="46" customFormat="1" ht="21" customHeight="1"/>
    <row r="396" s="46" customFormat="1" ht="21" customHeight="1"/>
    <row r="397" s="46" customFormat="1" ht="21" customHeight="1"/>
    <row r="398" s="46" customFormat="1" ht="21" customHeight="1"/>
    <row r="399" s="46" customFormat="1" ht="21" customHeight="1"/>
    <row r="400" s="46" customFormat="1" ht="21" customHeight="1"/>
    <row r="401" spans="1:110" ht="21" customHeight="1">
      <c r="E401" s="46"/>
      <c r="H401" s="46"/>
      <c r="I401" s="46"/>
    </row>
    <row r="402" spans="1:110" ht="21" customHeight="1">
      <c r="E402" s="46"/>
      <c r="H402" s="46"/>
      <c r="I402" s="46"/>
    </row>
    <row r="403" spans="1:110" ht="21" customHeight="1">
      <c r="E403" s="46"/>
      <c r="H403" s="46"/>
      <c r="I403" s="46"/>
    </row>
    <row r="404" spans="1:110" ht="21" customHeight="1">
      <c r="E404" s="46"/>
      <c r="H404" s="46"/>
      <c r="I404" s="46"/>
    </row>
    <row r="405" spans="1:110" ht="27" customHeight="1">
      <c r="E405" s="46"/>
      <c r="H405" s="46"/>
      <c r="I405" s="46"/>
    </row>
    <row r="406" spans="1:110" ht="33" customHeight="1">
      <c r="E406" s="46"/>
      <c r="H406" s="46"/>
      <c r="I406" s="46"/>
    </row>
    <row r="407" spans="1:110" ht="33" customHeight="1">
      <c r="E407" s="46"/>
      <c r="H407" s="46"/>
      <c r="I407" s="46"/>
    </row>
    <row r="408" spans="1:110" ht="33" customHeight="1">
      <c r="E408" s="46"/>
      <c r="H408" s="46"/>
      <c r="I408" s="46"/>
    </row>
    <row r="409" spans="1:110" ht="33" customHeight="1">
      <c r="E409" s="46"/>
      <c r="H409" s="46"/>
      <c r="I409" s="46"/>
    </row>
    <row r="410" spans="1:110" ht="33" customHeight="1">
      <c r="E410" s="46"/>
      <c r="H410" s="46"/>
      <c r="I410" s="46"/>
    </row>
    <row r="411" spans="1:110" ht="33" customHeight="1">
      <c r="E411" s="46"/>
      <c r="H411" s="46"/>
      <c r="I411" s="46"/>
    </row>
    <row r="412" spans="1:110" ht="33" customHeight="1">
      <c r="E412" s="46"/>
      <c r="H412" s="46"/>
      <c r="I412" s="46"/>
    </row>
    <row r="413" spans="1:110" ht="33" customHeight="1">
      <c r="E413" s="46"/>
      <c r="H413" s="46"/>
      <c r="I413" s="46"/>
    </row>
    <row r="414" spans="1:110" ht="33" customHeight="1">
      <c r="E414" s="46"/>
      <c r="H414" s="46"/>
      <c r="I414" s="46"/>
    </row>
    <row r="415" spans="1:110" s="85" customFormat="1" ht="33" customHeight="1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46"/>
      <c r="BA415" s="46"/>
      <c r="BB415" s="46"/>
      <c r="BC415" s="46"/>
      <c r="BD415" s="46"/>
      <c r="BE415" s="46"/>
      <c r="BF415" s="46"/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/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6"/>
      <c r="DD415" s="46"/>
      <c r="DE415" s="46"/>
      <c r="DF415" s="46"/>
    </row>
    <row r="416" spans="1:110" ht="33" customHeight="1"/>
    <row r="417" spans="5:9" ht="33" customHeight="1"/>
    <row r="418" spans="5:9" ht="33" customHeight="1"/>
    <row r="419" spans="5:9" ht="33" customHeight="1">
      <c r="E419" s="46"/>
      <c r="H419" s="46"/>
      <c r="I419" s="46"/>
    </row>
    <row r="420" spans="5:9" ht="33" customHeight="1">
      <c r="E420" s="46"/>
      <c r="H420" s="46"/>
      <c r="I420" s="46"/>
    </row>
    <row r="421" spans="5:9" s="85" customFormat="1" ht="33" customHeight="1"/>
    <row r="422" spans="5:9" ht="33" customHeight="1">
      <c r="E422" s="46"/>
      <c r="H422" s="46"/>
      <c r="I422" s="46"/>
    </row>
    <row r="423" spans="5:9" ht="33" customHeight="1">
      <c r="E423" s="46"/>
      <c r="H423" s="46"/>
      <c r="I423" s="46"/>
    </row>
    <row r="424" spans="5:9" ht="33" customHeight="1">
      <c r="E424" s="46"/>
      <c r="H424" s="46"/>
      <c r="I424" s="46"/>
    </row>
    <row r="425" spans="5:9" ht="33" customHeight="1">
      <c r="E425" s="46"/>
      <c r="H425" s="46"/>
      <c r="I425" s="46"/>
    </row>
    <row r="426" spans="5:9" ht="33" customHeight="1">
      <c r="E426" s="46"/>
      <c r="H426" s="46"/>
      <c r="I426" s="46"/>
    </row>
    <row r="427" spans="5:9" ht="33" customHeight="1">
      <c r="E427" s="46"/>
      <c r="H427" s="46"/>
      <c r="I427" s="46"/>
    </row>
    <row r="428" spans="5:9" ht="33" customHeight="1">
      <c r="E428" s="46"/>
      <c r="H428" s="46"/>
      <c r="I428" s="46"/>
    </row>
    <row r="429" spans="5:9" ht="33" customHeight="1">
      <c r="E429" s="46"/>
      <c r="H429" s="46"/>
      <c r="I429" s="46"/>
    </row>
    <row r="430" spans="5:9" ht="33" customHeight="1">
      <c r="E430" s="46"/>
      <c r="H430" s="46"/>
      <c r="I430" s="46"/>
    </row>
    <row r="431" spans="5:9" ht="33" customHeight="1">
      <c r="E431" s="46"/>
      <c r="H431" s="46"/>
      <c r="I431" s="46"/>
    </row>
    <row r="432" spans="5:9" ht="33" customHeight="1">
      <c r="E432" s="46"/>
      <c r="H432" s="46"/>
      <c r="I432" s="46"/>
    </row>
    <row r="433" spans="1:119" ht="33" customHeight="1">
      <c r="E433" s="46"/>
      <c r="H433" s="46"/>
      <c r="I433" s="46"/>
    </row>
    <row r="434" spans="1:119" ht="33" customHeight="1">
      <c r="E434" s="46"/>
      <c r="H434" s="46"/>
      <c r="I434" s="46"/>
    </row>
    <row r="435" spans="1:119" ht="21" customHeight="1">
      <c r="E435" s="46"/>
      <c r="H435" s="46"/>
      <c r="I435" s="46"/>
    </row>
    <row r="436" spans="1:119" ht="23.25" customHeight="1">
      <c r="A436" s="267" t="s">
        <v>545</v>
      </c>
      <c r="B436" s="267"/>
      <c r="C436" s="267"/>
      <c r="D436" s="267"/>
      <c r="E436" s="267"/>
      <c r="F436" s="268"/>
      <c r="G436" s="268"/>
      <c r="H436" s="135"/>
      <c r="I436" s="135"/>
    </row>
    <row r="437" spans="1:119" ht="23.25" customHeight="1">
      <c r="A437" s="53" t="s">
        <v>1</v>
      </c>
      <c r="B437" s="53" t="s">
        <v>2</v>
      </c>
      <c r="C437" s="243" t="s">
        <v>4</v>
      </c>
      <c r="D437" s="244"/>
      <c r="E437" s="53" t="s">
        <v>5</v>
      </c>
      <c r="F437" s="243"/>
      <c r="G437" s="244"/>
      <c r="H437" s="55" t="s">
        <v>424</v>
      </c>
      <c r="I437" s="55" t="s">
        <v>6</v>
      </c>
    </row>
    <row r="438" spans="1:119" ht="23.25" customHeight="1">
      <c r="A438" s="58"/>
      <c r="B438" s="53"/>
      <c r="C438" s="243"/>
      <c r="D438" s="244"/>
      <c r="E438" s="108" t="e">
        <f>#REF!</f>
        <v>#REF!</v>
      </c>
      <c r="F438" s="243"/>
      <c r="G438" s="244"/>
      <c r="H438" s="55"/>
      <c r="I438" s="113" t="s">
        <v>655</v>
      </c>
    </row>
    <row r="439" spans="1:119" ht="23.25" customHeight="1">
      <c r="A439" s="58"/>
      <c r="B439" s="53"/>
      <c r="C439" s="243"/>
      <c r="D439" s="244"/>
      <c r="E439" s="108" t="e">
        <f>#REF!</f>
        <v>#REF!</v>
      </c>
      <c r="F439" s="243"/>
      <c r="G439" s="244"/>
      <c r="H439" s="55"/>
      <c r="I439" s="113" t="s">
        <v>589</v>
      </c>
    </row>
    <row r="440" spans="1:119" ht="23.25" customHeight="1">
      <c r="A440" s="58"/>
      <c r="B440" s="53"/>
      <c r="C440" s="243"/>
      <c r="D440" s="244"/>
      <c r="E440" s="108" t="e">
        <f>#REF!+#REF!</f>
        <v>#REF!</v>
      </c>
      <c r="F440" s="243"/>
      <c r="G440" s="244"/>
      <c r="H440" s="55"/>
      <c r="I440" s="113" t="s">
        <v>656</v>
      </c>
    </row>
    <row r="441" spans="1:119" ht="23.25" customHeight="1">
      <c r="A441" s="58"/>
      <c r="B441" s="53"/>
      <c r="C441" s="243"/>
      <c r="D441" s="244"/>
      <c r="E441" s="108" t="e">
        <f>#REF!</f>
        <v>#REF!</v>
      </c>
      <c r="F441" s="243"/>
      <c r="G441" s="244"/>
      <c r="H441" s="55"/>
      <c r="I441" s="113" t="s">
        <v>657</v>
      </c>
    </row>
    <row r="442" spans="1:119" ht="23.25" customHeight="1">
      <c r="A442" s="58"/>
      <c r="B442" s="53"/>
      <c r="C442" s="243"/>
      <c r="D442" s="244"/>
      <c r="E442" s="108" t="e">
        <f>#REF!</f>
        <v>#REF!</v>
      </c>
      <c r="F442" s="243"/>
      <c r="G442" s="244"/>
      <c r="H442" s="55"/>
      <c r="I442" s="113" t="s">
        <v>321</v>
      </c>
    </row>
    <row r="443" spans="1:119" ht="23.25" customHeight="1">
      <c r="A443" s="58"/>
      <c r="B443" s="53"/>
      <c r="C443" s="243"/>
      <c r="D443" s="244"/>
      <c r="E443" s="108" t="e">
        <f>#REF!+#REF!</f>
        <v>#REF!</v>
      </c>
      <c r="F443" s="243"/>
      <c r="G443" s="244"/>
      <c r="H443" s="55"/>
      <c r="I443" s="84" t="s">
        <v>426</v>
      </c>
    </row>
    <row r="444" spans="1:119" ht="23.25" customHeight="1">
      <c r="A444" s="106"/>
      <c r="B444" s="53"/>
      <c r="C444" s="243"/>
      <c r="D444" s="244"/>
      <c r="E444" s="54" t="e">
        <f>E117+#REF!</f>
        <v>#REF!</v>
      </c>
      <c r="F444" s="243"/>
      <c r="G444" s="244"/>
      <c r="H444" s="55"/>
      <c r="I444" s="84" t="s">
        <v>658</v>
      </c>
    </row>
    <row r="445" spans="1:119" s="85" customFormat="1" ht="23.25" customHeight="1" thickBot="1">
      <c r="A445" s="58"/>
      <c r="B445" s="53"/>
      <c r="C445" s="243"/>
      <c r="D445" s="244"/>
      <c r="E445" s="54"/>
      <c r="F445" s="243"/>
      <c r="G445" s="244"/>
      <c r="H445" s="55"/>
      <c r="I445" s="84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  <c r="AD445" s="46"/>
      <c r="AE445" s="46"/>
      <c r="AF445" s="46"/>
      <c r="AG445" s="46"/>
      <c r="AH445" s="46"/>
      <c r="AI445" s="46"/>
      <c r="AJ445" s="46"/>
      <c r="AK445" s="46"/>
      <c r="AL445" s="46"/>
      <c r="AM445" s="46"/>
      <c r="AN445" s="46"/>
      <c r="AO445" s="46"/>
      <c r="AP445" s="46"/>
      <c r="AQ445" s="46"/>
      <c r="AR445" s="46"/>
      <c r="AS445" s="46"/>
      <c r="AT445" s="46"/>
      <c r="AU445" s="46"/>
      <c r="AV445" s="46"/>
      <c r="AW445" s="46"/>
      <c r="AX445" s="46"/>
      <c r="AY445" s="46"/>
      <c r="AZ445" s="46"/>
      <c r="BA445" s="46"/>
      <c r="BB445" s="46"/>
      <c r="BC445" s="46"/>
      <c r="BD445" s="46"/>
      <c r="BE445" s="46"/>
      <c r="BF445" s="46"/>
      <c r="BG445" s="46"/>
      <c r="BH445" s="46"/>
      <c r="BI445" s="46"/>
      <c r="BJ445" s="46"/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6"/>
      <c r="DD445" s="46"/>
      <c r="DE445" s="46"/>
      <c r="DF445" s="46"/>
      <c r="DG445" s="46"/>
      <c r="DH445" s="46"/>
      <c r="DI445" s="46"/>
      <c r="DJ445" s="46"/>
      <c r="DK445" s="46"/>
      <c r="DL445" s="46"/>
      <c r="DM445" s="46"/>
      <c r="DN445" s="46"/>
      <c r="DO445" s="46"/>
    </row>
    <row r="446" spans="1:119" ht="23.25" customHeight="1" thickBot="1">
      <c r="A446" s="85"/>
      <c r="B446" s="85"/>
      <c r="C446" s="85"/>
      <c r="D446" s="85"/>
      <c r="E446" s="164" t="e">
        <f>SUM(E438:E444)</f>
        <v>#REF!</v>
      </c>
      <c r="F446" s="85"/>
      <c r="G446" s="85"/>
      <c r="H446" s="85"/>
      <c r="I446" s="104"/>
    </row>
    <row r="447" spans="1:119" ht="23.25" customHeight="1">
      <c r="E447" s="46"/>
      <c r="H447" s="46"/>
      <c r="I447" s="46"/>
    </row>
    <row r="448" spans="1:119" ht="23.25" customHeight="1">
      <c r="E448" s="46"/>
      <c r="H448" s="46"/>
      <c r="I448" s="46"/>
    </row>
    <row r="449" s="46" customFormat="1" ht="23.25" customHeight="1"/>
    <row r="450" s="46" customFormat="1" ht="23.25" customHeight="1"/>
    <row r="451" s="85" customFormat="1" ht="23.25" customHeight="1"/>
    <row r="452" s="46" customFormat="1" ht="23.25" customHeight="1"/>
    <row r="453" s="46" customFormat="1" ht="23.25" customHeight="1"/>
    <row r="454" s="46" customFormat="1" ht="23.25" customHeight="1"/>
    <row r="455" s="46" customFormat="1" ht="23.25" customHeight="1"/>
    <row r="456" s="46" customFormat="1" ht="23.25" customHeight="1"/>
    <row r="457" s="46" customFormat="1" ht="23.25" customHeight="1"/>
    <row r="458" s="46" customFormat="1" ht="23.25" customHeight="1"/>
    <row r="459" s="46" customFormat="1" ht="23.25" customHeight="1"/>
    <row r="460" s="46" customFormat="1" ht="23.25" customHeight="1"/>
    <row r="461" s="46" customFormat="1" ht="23.25" customHeight="1"/>
    <row r="462" s="46" customFormat="1" ht="23.25" customHeight="1"/>
    <row r="463" s="46" customFormat="1" ht="23.25" customHeight="1"/>
    <row r="464" s="46" customFormat="1" ht="23.25" customHeight="1"/>
    <row r="465" s="46" customFormat="1" ht="23.25" customHeight="1"/>
    <row r="466" s="46" customFormat="1" ht="23.25" customHeight="1"/>
    <row r="467" s="46" customFormat="1" ht="23.25" customHeight="1"/>
    <row r="468" s="46" customFormat="1" ht="23.25" customHeight="1"/>
    <row r="469" s="46" customFormat="1" ht="23.25" customHeight="1"/>
    <row r="470" s="46" customFormat="1" ht="23.25" customHeight="1"/>
    <row r="471" s="46" customFormat="1" ht="23.25" customHeight="1"/>
    <row r="472" s="46" customFormat="1" ht="23.25" customHeight="1"/>
    <row r="473" s="46" customFormat="1" ht="23.25" customHeight="1"/>
    <row r="474" s="46" customFormat="1" ht="23.25" customHeight="1"/>
    <row r="475" s="46" customFormat="1" ht="23.25" customHeight="1"/>
    <row r="476" s="46" customFormat="1" ht="23.25" customHeight="1"/>
    <row r="477" s="46" customFormat="1" ht="23.25" customHeight="1"/>
    <row r="479" s="46" customFormat="1" ht="22.5" customHeight="1"/>
    <row r="480" s="46" customFormat="1" ht="22.5" customHeight="1"/>
    <row r="481" spans="5:11" ht="22.5" customHeight="1">
      <c r="E481" s="46"/>
      <c r="H481" s="46"/>
      <c r="I481" s="46"/>
    </row>
    <row r="482" spans="5:11" ht="22.5" customHeight="1">
      <c r="E482" s="46"/>
      <c r="H482" s="46"/>
      <c r="I482" s="46"/>
    </row>
    <row r="483" spans="5:11" ht="22.5" customHeight="1">
      <c r="E483" s="46"/>
      <c r="H483" s="46"/>
      <c r="I483" s="46"/>
    </row>
    <row r="484" spans="5:11" ht="22.5" customHeight="1">
      <c r="E484" s="46"/>
      <c r="H484" s="46"/>
      <c r="I484" s="46"/>
    </row>
    <row r="485" spans="5:11" ht="22.5" customHeight="1">
      <c r="E485" s="46"/>
      <c r="H485" s="46"/>
      <c r="I485" s="46"/>
    </row>
    <row r="486" spans="5:11" ht="22.5" customHeight="1">
      <c r="E486" s="46"/>
      <c r="H486" s="46"/>
      <c r="I486" s="46"/>
    </row>
    <row r="487" spans="5:11" ht="22.5" customHeight="1">
      <c r="E487" s="46"/>
      <c r="H487" s="46"/>
      <c r="I487" s="46"/>
    </row>
    <row r="488" spans="5:11" ht="22.5" customHeight="1">
      <c r="E488" s="46"/>
      <c r="H488" s="46"/>
      <c r="I488" s="46"/>
    </row>
    <row r="489" spans="5:11" ht="22.5" customHeight="1">
      <c r="E489" s="46"/>
      <c r="H489" s="46"/>
      <c r="I489" s="46"/>
    </row>
    <row r="490" spans="5:11" ht="22.5" customHeight="1">
      <c r="E490" s="46"/>
      <c r="H490" s="46"/>
      <c r="I490" s="46"/>
    </row>
    <row r="491" spans="5:11" ht="22.5" customHeight="1">
      <c r="E491" s="46"/>
      <c r="H491" s="46"/>
      <c r="I491" s="46"/>
    </row>
    <row r="492" spans="5:11" ht="22.5" customHeight="1">
      <c r="E492" s="46"/>
      <c r="H492" s="46"/>
      <c r="I492" s="46"/>
    </row>
    <row r="493" spans="5:11" ht="22.5" customHeight="1">
      <c r="E493" s="46"/>
      <c r="H493" s="46"/>
      <c r="I493" s="46"/>
    </row>
    <row r="494" spans="5:11" ht="22.5" customHeight="1">
      <c r="E494" s="46"/>
      <c r="H494" s="46"/>
      <c r="I494" s="46"/>
    </row>
    <row r="495" spans="5:11" ht="22.5" customHeight="1">
      <c r="E495" s="46"/>
      <c r="H495" s="46"/>
      <c r="I495" s="46"/>
    </row>
    <row r="496" spans="5:11" ht="22.5" customHeight="1">
      <c r="E496" s="46"/>
      <c r="H496" s="46"/>
      <c r="I496" s="46"/>
      <c r="K496" s="163"/>
    </row>
    <row r="497" spans="5:11" ht="22.5" customHeight="1">
      <c r="E497" s="46"/>
      <c r="H497" s="46"/>
      <c r="I497" s="46"/>
      <c r="K497" s="163"/>
    </row>
    <row r="498" spans="5:11" ht="22.5" customHeight="1">
      <c r="E498" s="46"/>
      <c r="H498" s="46"/>
      <c r="I498" s="46"/>
    </row>
    <row r="499" spans="5:11" ht="22.5" customHeight="1">
      <c r="E499" s="46"/>
      <c r="H499" s="46"/>
      <c r="I499" s="46"/>
    </row>
    <row r="500" spans="5:11" ht="22.5" customHeight="1">
      <c r="E500" s="46"/>
      <c r="H500" s="46"/>
      <c r="I500" s="46"/>
    </row>
    <row r="501" spans="5:11" ht="22.5" customHeight="1">
      <c r="E501" s="46"/>
      <c r="H501" s="46"/>
      <c r="I501" s="46"/>
      <c r="K501" s="163"/>
    </row>
    <row r="502" spans="5:11" ht="22.5" customHeight="1">
      <c r="E502" s="46"/>
      <c r="H502" s="46"/>
      <c r="I502" s="46"/>
      <c r="K502" s="163"/>
    </row>
    <row r="503" spans="5:11" ht="22.5" customHeight="1">
      <c r="E503" s="46"/>
      <c r="H503" s="46"/>
      <c r="I503" s="46"/>
    </row>
    <row r="504" spans="5:11" ht="22.5" customHeight="1">
      <c r="E504" s="46"/>
      <c r="H504" s="46"/>
      <c r="I504" s="46"/>
    </row>
    <row r="505" spans="5:11" ht="22.5" customHeight="1">
      <c r="E505" s="46"/>
      <c r="H505" s="46"/>
      <c r="I505" s="46"/>
    </row>
    <row r="506" spans="5:11" ht="22.5" customHeight="1">
      <c r="E506" s="46"/>
      <c r="H506" s="46"/>
      <c r="I506" s="46"/>
    </row>
    <row r="507" spans="5:11" ht="22.5" customHeight="1">
      <c r="E507" s="46"/>
      <c r="H507" s="46"/>
      <c r="I507" s="46"/>
    </row>
    <row r="508" spans="5:11" ht="22.5" customHeight="1">
      <c r="E508" s="46"/>
      <c r="H508" s="46"/>
      <c r="I508" s="46"/>
    </row>
    <row r="509" spans="5:11" ht="22.5" customHeight="1">
      <c r="E509" s="46"/>
      <c r="H509" s="46"/>
      <c r="I509" s="46"/>
    </row>
    <row r="510" spans="5:11" ht="22.5" customHeight="1">
      <c r="E510" s="46"/>
      <c r="H510" s="46"/>
      <c r="I510" s="46"/>
    </row>
    <row r="511" spans="5:11" ht="22.5" customHeight="1">
      <c r="E511" s="46"/>
      <c r="H511" s="46"/>
      <c r="I511" s="46"/>
    </row>
    <row r="512" spans="5:11" ht="22.5" customHeight="1">
      <c r="E512" s="46"/>
      <c r="H512" s="46"/>
      <c r="I512" s="46"/>
    </row>
    <row r="513" spans="5:17" ht="22.5" customHeight="1">
      <c r="E513" s="46"/>
      <c r="H513" s="46"/>
      <c r="I513" s="46"/>
    </row>
    <row r="514" spans="5:17" ht="22.5" customHeight="1">
      <c r="E514" s="46"/>
      <c r="H514" s="46"/>
      <c r="I514" s="46"/>
    </row>
    <row r="515" spans="5:17" ht="22.5" customHeight="1">
      <c r="E515" s="46"/>
      <c r="H515" s="46"/>
      <c r="I515" s="46"/>
    </row>
    <row r="516" spans="5:17" ht="22.5" customHeight="1">
      <c r="E516" s="46"/>
      <c r="H516" s="46"/>
      <c r="I516" s="46"/>
    </row>
    <row r="517" spans="5:17" ht="22.5" customHeight="1">
      <c r="E517" s="46"/>
      <c r="H517" s="46"/>
      <c r="I517" s="46"/>
    </row>
    <row r="518" spans="5:17" ht="22.5" customHeight="1">
      <c r="E518" s="46"/>
      <c r="H518" s="46"/>
      <c r="I518" s="46"/>
    </row>
    <row r="519" spans="5:17" ht="22.5" customHeight="1">
      <c r="E519" s="46"/>
      <c r="H519" s="46"/>
      <c r="I519" s="46"/>
    </row>
    <row r="520" spans="5:17" ht="22.5" customHeight="1">
      <c r="E520" s="46"/>
      <c r="H520" s="46"/>
      <c r="I520" s="46"/>
    </row>
    <row r="521" spans="5:17" ht="22.5" customHeight="1">
      <c r="E521" s="46"/>
      <c r="H521" s="46"/>
      <c r="I521" s="46"/>
    </row>
    <row r="522" spans="5:17" ht="22.5" customHeight="1">
      <c r="E522" s="46"/>
      <c r="H522" s="46"/>
      <c r="I522" s="46"/>
    </row>
    <row r="523" spans="5:17" ht="22.5" customHeight="1"/>
    <row r="525" spans="5:17" ht="81" customHeight="1">
      <c r="E525" s="46"/>
      <c r="H525" s="46"/>
      <c r="I525" s="46"/>
      <c r="M525" s="47"/>
      <c r="P525" s="80"/>
      <c r="Q525" s="81"/>
    </row>
    <row r="526" spans="5:17" ht="81" customHeight="1">
      <c r="E526" s="46"/>
      <c r="H526" s="46"/>
      <c r="I526" s="46"/>
      <c r="M526" s="47"/>
      <c r="P526" s="80"/>
      <c r="Q526" s="81"/>
    </row>
    <row r="527" spans="5:17" ht="81" customHeight="1">
      <c r="E527" s="46"/>
      <c r="H527" s="46"/>
      <c r="I527" s="46"/>
      <c r="M527" s="47"/>
      <c r="P527" s="80"/>
      <c r="Q527" s="81"/>
    </row>
    <row r="528" spans="5:17" ht="81" customHeight="1" thickBot="1">
      <c r="E528" s="46"/>
      <c r="H528" s="46"/>
      <c r="I528" s="46"/>
      <c r="M528" s="47"/>
      <c r="P528" s="80"/>
      <c r="Q528" s="81"/>
    </row>
    <row r="529" spans="5:17" ht="81" customHeight="1">
      <c r="E529" s="46"/>
      <c r="H529" s="46"/>
      <c r="I529" s="46"/>
      <c r="M529" s="47"/>
      <c r="O529" s="269" t="s">
        <v>38</v>
      </c>
      <c r="P529" s="272" t="e">
        <f>#REF!+#REF!+#REF!+E117</f>
        <v>#REF!</v>
      </c>
      <c r="Q529" s="273"/>
    </row>
    <row r="530" spans="5:17" ht="81" customHeight="1">
      <c r="E530" s="46"/>
      <c r="H530" s="46"/>
      <c r="I530" s="46"/>
      <c r="M530" s="47"/>
      <c r="O530" s="270"/>
      <c r="P530" s="274"/>
      <c r="Q530" s="275"/>
    </row>
    <row r="531" spans="5:17" ht="81" customHeight="1" thickBot="1">
      <c r="E531" s="46"/>
      <c r="H531" s="46"/>
      <c r="I531" s="46"/>
      <c r="M531" s="47"/>
      <c r="O531" s="271"/>
      <c r="P531" s="276"/>
      <c r="Q531" s="277"/>
    </row>
    <row r="532" spans="5:17" ht="81" customHeight="1">
      <c r="E532" s="46"/>
      <c r="H532" s="46"/>
      <c r="I532" s="46"/>
      <c r="M532" s="47"/>
      <c r="P532" s="80"/>
      <c r="Q532" s="81"/>
    </row>
    <row r="533" spans="5:17" ht="81" customHeight="1">
      <c r="E533" s="46"/>
      <c r="H533" s="46"/>
      <c r="I533" s="46"/>
      <c r="M533" s="47"/>
      <c r="P533" s="80"/>
      <c r="Q533" s="81"/>
    </row>
    <row r="534" spans="5:17" ht="81" customHeight="1">
      <c r="E534" s="46"/>
      <c r="H534" s="46"/>
      <c r="I534" s="46"/>
      <c r="M534" s="47"/>
      <c r="P534" s="80"/>
      <c r="Q534" s="81"/>
    </row>
    <row r="535" spans="5:17" ht="81" customHeight="1">
      <c r="E535" s="46"/>
      <c r="H535" s="46"/>
      <c r="I535" s="46"/>
      <c r="M535" s="47"/>
      <c r="P535" s="80"/>
      <c r="Q535" s="81"/>
    </row>
    <row r="541" spans="5:17" ht="57.75" customHeight="1"/>
    <row r="542" spans="5:17" ht="57.75" customHeight="1">
      <c r="E542" s="46"/>
      <c r="H542" s="46"/>
      <c r="I542" s="46"/>
      <c r="M542" s="47"/>
      <c r="P542" s="80"/>
      <c r="Q542" s="81"/>
    </row>
    <row r="543" spans="5:17" ht="57.75" customHeight="1">
      <c r="E543" s="46"/>
      <c r="H543" s="46"/>
      <c r="I543" s="46"/>
      <c r="M543" s="47"/>
      <c r="P543" s="80"/>
      <c r="Q543" s="81"/>
    </row>
    <row r="544" spans="5:17" ht="57.75" customHeight="1">
      <c r="E544" s="46"/>
      <c r="H544" s="46"/>
      <c r="I544" s="46"/>
      <c r="M544" s="47"/>
      <c r="P544" s="80"/>
      <c r="Q544" s="81"/>
    </row>
    <row r="545" spans="2:17" ht="57.75" customHeight="1">
      <c r="E545" s="46"/>
      <c r="H545" s="46"/>
      <c r="I545" s="46"/>
      <c r="M545" s="47"/>
      <c r="P545" s="80"/>
      <c r="Q545" s="81"/>
    </row>
    <row r="546" spans="2:17" ht="57.75" customHeight="1">
      <c r="E546" s="46"/>
      <c r="H546" s="46"/>
      <c r="I546" s="46"/>
      <c r="M546" s="47"/>
      <c r="P546" s="80"/>
      <c r="Q546" s="81"/>
    </row>
    <row r="547" spans="2:17" ht="57.75" customHeight="1">
      <c r="E547" s="46"/>
      <c r="H547" s="46"/>
      <c r="I547" s="46"/>
      <c r="M547" s="47"/>
      <c r="P547" s="80"/>
      <c r="Q547" s="81"/>
    </row>
    <row r="548" spans="2:17" ht="57.75" customHeight="1">
      <c r="E548" s="46"/>
      <c r="H548" s="46"/>
      <c r="I548" s="46"/>
      <c r="M548" s="47"/>
      <c r="P548" s="80"/>
      <c r="Q548" s="81"/>
    </row>
    <row r="549" spans="2:17" ht="57.75" customHeight="1">
      <c r="E549" s="46"/>
      <c r="H549" s="46"/>
      <c r="I549" s="46"/>
      <c r="M549" s="47"/>
      <c r="P549" s="80"/>
      <c r="Q549" s="81"/>
    </row>
    <row r="550" spans="2:17" ht="57.75" customHeight="1">
      <c r="E550" s="46"/>
      <c r="H550" s="46"/>
      <c r="I550" s="46"/>
      <c r="M550" s="47"/>
      <c r="P550" s="80"/>
      <c r="Q550" s="81"/>
    </row>
    <row r="551" spans="2:17" ht="57.75" customHeight="1">
      <c r="E551" s="46"/>
      <c r="H551" s="46"/>
      <c r="I551" s="46"/>
      <c r="M551" s="47"/>
      <c r="P551" s="80"/>
      <c r="Q551" s="81"/>
    </row>
    <row r="552" spans="2:17" ht="57.75" customHeight="1">
      <c r="E552" s="46"/>
      <c r="H552" s="46"/>
      <c r="I552" s="46"/>
      <c r="M552" s="47"/>
      <c r="P552" s="80"/>
      <c r="Q552" s="81"/>
    </row>
    <row r="555" spans="2:17" ht="21" customHeight="1">
      <c r="B555" s="278" t="e">
        <f>E439+E440+E441+E442</f>
        <v>#REF!</v>
      </c>
      <c r="C555" s="279"/>
      <c r="D555" s="279"/>
      <c r="E555" s="279"/>
      <c r="F555" s="279"/>
    </row>
    <row r="556" spans="2:17" ht="21" customHeight="1">
      <c r="B556" s="279"/>
      <c r="C556" s="279"/>
      <c r="D556" s="279"/>
      <c r="E556" s="279"/>
      <c r="F556" s="279"/>
    </row>
    <row r="557" spans="2:17" ht="21" customHeight="1">
      <c r="B557" s="279"/>
      <c r="C557" s="279"/>
      <c r="D557" s="279"/>
      <c r="E557" s="279"/>
      <c r="F557" s="279"/>
    </row>
  </sheetData>
  <mergeCells count="833">
    <mergeCell ref="H303:I303"/>
    <mergeCell ref="H304:I304"/>
    <mergeCell ref="H305:I305"/>
    <mergeCell ref="C306:D306"/>
    <mergeCell ref="F306:G306"/>
    <mergeCell ref="H306:I306"/>
    <mergeCell ref="A301:B302"/>
    <mergeCell ref="A303:B304"/>
    <mergeCell ref="A305:B306"/>
    <mergeCell ref="C301:D301"/>
    <mergeCell ref="F301:G301"/>
    <mergeCell ref="H301:I301"/>
    <mergeCell ref="C302:D302"/>
    <mergeCell ref="F302:G302"/>
    <mergeCell ref="H302:I302"/>
    <mergeCell ref="A271:B275"/>
    <mergeCell ref="A277:B277"/>
    <mergeCell ref="A278:B280"/>
    <mergeCell ref="A281:B282"/>
    <mergeCell ref="A283:B284"/>
    <mergeCell ref="A285:B286"/>
    <mergeCell ref="A288:B290"/>
    <mergeCell ref="A293:B294"/>
    <mergeCell ref="A295:B298"/>
    <mergeCell ref="A287:B287"/>
    <mergeCell ref="A309:E309"/>
    <mergeCell ref="F309:G309"/>
    <mergeCell ref="C310:D310"/>
    <mergeCell ref="F310:G310"/>
    <mergeCell ref="C311:D311"/>
    <mergeCell ref="F311:G311"/>
    <mergeCell ref="C312:D312"/>
    <mergeCell ref="A300:B300"/>
    <mergeCell ref="C300:D300"/>
    <mergeCell ref="F300:G300"/>
    <mergeCell ref="C303:D303"/>
    <mergeCell ref="F303:G303"/>
    <mergeCell ref="C304:D304"/>
    <mergeCell ref="F304:G304"/>
    <mergeCell ref="C305:D305"/>
    <mergeCell ref="F305:G305"/>
    <mergeCell ref="F312:G312"/>
    <mergeCell ref="H300:I300"/>
    <mergeCell ref="C295:D295"/>
    <mergeCell ref="F295:G295"/>
    <mergeCell ref="H295:I295"/>
    <mergeCell ref="C296:D296"/>
    <mergeCell ref="F296:G296"/>
    <mergeCell ref="H296:I296"/>
    <mergeCell ref="C297:D297"/>
    <mergeCell ref="F297:G297"/>
    <mergeCell ref="H297:I297"/>
    <mergeCell ref="C298:D298"/>
    <mergeCell ref="F298:G298"/>
    <mergeCell ref="H298:I298"/>
    <mergeCell ref="A299:B299"/>
    <mergeCell ref="C299:D299"/>
    <mergeCell ref="F299:G299"/>
    <mergeCell ref="H299:I299"/>
    <mergeCell ref="H288:I288"/>
    <mergeCell ref="H289:I289"/>
    <mergeCell ref="H290:I290"/>
    <mergeCell ref="H291:I291"/>
    <mergeCell ref="H292:I292"/>
    <mergeCell ref="H293:I293"/>
    <mergeCell ref="H294:I294"/>
    <mergeCell ref="A292:B292"/>
    <mergeCell ref="C292:D292"/>
    <mergeCell ref="F292:G292"/>
    <mergeCell ref="C293:D293"/>
    <mergeCell ref="F293:G293"/>
    <mergeCell ref="C294:D294"/>
    <mergeCell ref="F294:G294"/>
    <mergeCell ref="C289:D289"/>
    <mergeCell ref="F289:G289"/>
    <mergeCell ref="C290:D290"/>
    <mergeCell ref="F290:G290"/>
    <mergeCell ref="A291:B291"/>
    <mergeCell ref="C291:D291"/>
    <mergeCell ref="C282:D282"/>
    <mergeCell ref="F282:G282"/>
    <mergeCell ref="H282:I282"/>
    <mergeCell ref="H283:I283"/>
    <mergeCell ref="H284:I284"/>
    <mergeCell ref="H285:I285"/>
    <mergeCell ref="H286:I286"/>
    <mergeCell ref="H287:I287"/>
    <mergeCell ref="C279:D279"/>
    <mergeCell ref="F279:G279"/>
    <mergeCell ref="H279:I279"/>
    <mergeCell ref="C280:D280"/>
    <mergeCell ref="F280:G280"/>
    <mergeCell ref="H280:I280"/>
    <mergeCell ref="C281:D281"/>
    <mergeCell ref="F281:G281"/>
    <mergeCell ref="H281:I281"/>
    <mergeCell ref="C287:D287"/>
    <mergeCell ref="F287:G287"/>
    <mergeCell ref="H275:I275"/>
    <mergeCell ref="H276:I276"/>
    <mergeCell ref="A267:B270"/>
    <mergeCell ref="C277:D277"/>
    <mergeCell ref="F277:G277"/>
    <mergeCell ref="H277:I277"/>
    <mergeCell ref="C278:D278"/>
    <mergeCell ref="F278:G278"/>
    <mergeCell ref="H278:I278"/>
    <mergeCell ref="C274:D274"/>
    <mergeCell ref="F274:G274"/>
    <mergeCell ref="C275:D275"/>
    <mergeCell ref="F275:G275"/>
    <mergeCell ref="A276:B276"/>
    <mergeCell ref="C276:D276"/>
    <mergeCell ref="F276:G276"/>
    <mergeCell ref="C271:D271"/>
    <mergeCell ref="F271:G271"/>
    <mergeCell ref="C272:D272"/>
    <mergeCell ref="F272:G272"/>
    <mergeCell ref="C273:D273"/>
    <mergeCell ref="F273:G273"/>
    <mergeCell ref="C268:D268"/>
    <mergeCell ref="F268:G268"/>
    <mergeCell ref="H266:I266"/>
    <mergeCell ref="H267:I267"/>
    <mergeCell ref="H268:I268"/>
    <mergeCell ref="H269:I269"/>
    <mergeCell ref="H270:I270"/>
    <mergeCell ref="H271:I271"/>
    <mergeCell ref="H272:I272"/>
    <mergeCell ref="H273:I273"/>
    <mergeCell ref="H274:I274"/>
    <mergeCell ref="F313:G313"/>
    <mergeCell ref="C314:D314"/>
    <mergeCell ref="F314:G314"/>
    <mergeCell ref="C315:D315"/>
    <mergeCell ref="F315:G315"/>
    <mergeCell ref="C316:D316"/>
    <mergeCell ref="F316:G316"/>
    <mergeCell ref="C317:D317"/>
    <mergeCell ref="F317:G317"/>
    <mergeCell ref="C288:D288"/>
    <mergeCell ref="F288:G288"/>
    <mergeCell ref="C283:D283"/>
    <mergeCell ref="F283:G283"/>
    <mergeCell ref="C284:D284"/>
    <mergeCell ref="F284:G284"/>
    <mergeCell ref="C285:D285"/>
    <mergeCell ref="F285:G285"/>
    <mergeCell ref="A253:A261"/>
    <mergeCell ref="A265:E265"/>
    <mergeCell ref="A266:B266"/>
    <mergeCell ref="C266:D266"/>
    <mergeCell ref="F266:G266"/>
    <mergeCell ref="C267:D267"/>
    <mergeCell ref="F267:G267"/>
    <mergeCell ref="C253:D253"/>
    <mergeCell ref="F253:G253"/>
    <mergeCell ref="C254:D254"/>
    <mergeCell ref="F254:G254"/>
    <mergeCell ref="C255:D255"/>
    <mergeCell ref="F255:G255"/>
    <mergeCell ref="C261:D261"/>
    <mergeCell ref="F261:G261"/>
    <mergeCell ref="C262:D262"/>
    <mergeCell ref="F262:G262"/>
    <mergeCell ref="F258:G258"/>
    <mergeCell ref="D182:F182"/>
    <mergeCell ref="C176:D176"/>
    <mergeCell ref="F176:G176"/>
    <mergeCell ref="C177:D177"/>
    <mergeCell ref="F177:G177"/>
    <mergeCell ref="A174:B177"/>
    <mergeCell ref="C178:D178"/>
    <mergeCell ref="F178:G178"/>
    <mergeCell ref="A182:C182"/>
    <mergeCell ref="A183:B183"/>
    <mergeCell ref="C183:D183"/>
    <mergeCell ref="F183:G183"/>
    <mergeCell ref="A184:B184"/>
    <mergeCell ref="C184:D184"/>
    <mergeCell ref="F184:G184"/>
    <mergeCell ref="A188:B188"/>
    <mergeCell ref="C188:D188"/>
    <mergeCell ref="F188:G188"/>
    <mergeCell ref="A191:B191"/>
    <mergeCell ref="C191:D191"/>
    <mergeCell ref="F191:G191"/>
    <mergeCell ref="A192:B192"/>
    <mergeCell ref="C173:D173"/>
    <mergeCell ref="F173:G173"/>
    <mergeCell ref="C174:D174"/>
    <mergeCell ref="F174:G174"/>
    <mergeCell ref="C175:D175"/>
    <mergeCell ref="F175:G175"/>
    <mergeCell ref="A170:B171"/>
    <mergeCell ref="A172:B173"/>
    <mergeCell ref="A178:B179"/>
    <mergeCell ref="C172:D172"/>
    <mergeCell ref="A33:A36"/>
    <mergeCell ref="C48:D48"/>
    <mergeCell ref="F48:G48"/>
    <mergeCell ref="C53:D53"/>
    <mergeCell ref="F53:G53"/>
    <mergeCell ref="F5:G5"/>
    <mergeCell ref="C6:D6"/>
    <mergeCell ref="F6:G6"/>
    <mergeCell ref="C7:D7"/>
    <mergeCell ref="F7:G7"/>
    <mergeCell ref="A4:A6"/>
    <mergeCell ref="C13:D13"/>
    <mergeCell ref="F13:G13"/>
    <mergeCell ref="A11:A16"/>
    <mergeCell ref="A7:A10"/>
    <mergeCell ref="F18:G18"/>
    <mergeCell ref="C19:D19"/>
    <mergeCell ref="F19:G19"/>
    <mergeCell ref="C20:D20"/>
    <mergeCell ref="F20:G20"/>
    <mergeCell ref="A17:A24"/>
    <mergeCell ref="C14:D14"/>
    <mergeCell ref="F14:G14"/>
    <mergeCell ref="C15:D15"/>
    <mergeCell ref="C2:D2"/>
    <mergeCell ref="F2:G2"/>
    <mergeCell ref="C3:D3"/>
    <mergeCell ref="F3:G3"/>
    <mergeCell ref="C4:D4"/>
    <mergeCell ref="F4:G4"/>
    <mergeCell ref="C11:D11"/>
    <mergeCell ref="F11:G11"/>
    <mergeCell ref="C12:D12"/>
    <mergeCell ref="F12:G12"/>
    <mergeCell ref="C8:D8"/>
    <mergeCell ref="F8:G8"/>
    <mergeCell ref="C9:D9"/>
    <mergeCell ref="F9:G9"/>
    <mergeCell ref="C10:D10"/>
    <mergeCell ref="F10:G10"/>
    <mergeCell ref="F15:G15"/>
    <mergeCell ref="C16:D16"/>
    <mergeCell ref="F16:G16"/>
    <mergeCell ref="C17:D17"/>
    <mergeCell ref="F17:G17"/>
    <mergeCell ref="C18:D18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C31:D31"/>
    <mergeCell ref="F31:G31"/>
    <mergeCell ref="C32:D32"/>
    <mergeCell ref="F32:G32"/>
    <mergeCell ref="C35:D35"/>
    <mergeCell ref="F35:G35"/>
    <mergeCell ref="F25:G25"/>
    <mergeCell ref="C27:D27"/>
    <mergeCell ref="F27:G27"/>
    <mergeCell ref="C28:D28"/>
    <mergeCell ref="F28:G28"/>
    <mergeCell ref="C29:D29"/>
    <mergeCell ref="F29:G29"/>
    <mergeCell ref="C30:D30"/>
    <mergeCell ref="F30:G30"/>
    <mergeCell ref="C26:D26"/>
    <mergeCell ref="F26:G26"/>
    <mergeCell ref="C33:D33"/>
    <mergeCell ref="F33:G33"/>
    <mergeCell ref="C34:D34"/>
    <mergeCell ref="F34:G34"/>
    <mergeCell ref="C39:D39"/>
    <mergeCell ref="F39:G39"/>
    <mergeCell ref="C47:D47"/>
    <mergeCell ref="F47:G47"/>
    <mergeCell ref="C40:D40"/>
    <mergeCell ref="F40:I40"/>
    <mergeCell ref="C36:D36"/>
    <mergeCell ref="F36:G36"/>
    <mergeCell ref="C37:D37"/>
    <mergeCell ref="F37:G37"/>
    <mergeCell ref="C38:D38"/>
    <mergeCell ref="F38:G38"/>
    <mergeCell ref="C42:D42"/>
    <mergeCell ref="F42:G42"/>
    <mergeCell ref="C45:D45"/>
    <mergeCell ref="F45:G45"/>
    <mergeCell ref="C46:D46"/>
    <mergeCell ref="F46:G46"/>
    <mergeCell ref="C43:D43"/>
    <mergeCell ref="C50:D50"/>
    <mergeCell ref="F50:G50"/>
    <mergeCell ref="C51:D51"/>
    <mergeCell ref="F51:G51"/>
    <mergeCell ref="A53:A55"/>
    <mergeCell ref="A47:A48"/>
    <mergeCell ref="A65:A66"/>
    <mergeCell ref="C60:D60"/>
    <mergeCell ref="F60:G60"/>
    <mergeCell ref="C61:D61"/>
    <mergeCell ref="F61:G61"/>
    <mergeCell ref="C62:D62"/>
    <mergeCell ref="F62:G62"/>
    <mergeCell ref="C56:D56"/>
    <mergeCell ref="F56:G56"/>
    <mergeCell ref="C57:D57"/>
    <mergeCell ref="F57:G57"/>
    <mergeCell ref="C58:D58"/>
    <mergeCell ref="F58:G58"/>
    <mergeCell ref="C59:D59"/>
    <mergeCell ref="F59:G59"/>
    <mergeCell ref="A57:A58"/>
    <mergeCell ref="F52:G52"/>
    <mergeCell ref="C54:D54"/>
    <mergeCell ref="A72:A73"/>
    <mergeCell ref="A43:A46"/>
    <mergeCell ref="C69:D69"/>
    <mergeCell ref="F69:G69"/>
    <mergeCell ref="C70:D70"/>
    <mergeCell ref="F70:G70"/>
    <mergeCell ref="C71:D71"/>
    <mergeCell ref="F71:G71"/>
    <mergeCell ref="F43:G43"/>
    <mergeCell ref="C44:D44"/>
    <mergeCell ref="F44:G44"/>
    <mergeCell ref="A67:A69"/>
    <mergeCell ref="A70:A71"/>
    <mergeCell ref="C63:D63"/>
    <mergeCell ref="F63:G63"/>
    <mergeCell ref="C64:D64"/>
    <mergeCell ref="F64:G64"/>
    <mergeCell ref="C65:D65"/>
    <mergeCell ref="F65:G65"/>
    <mergeCell ref="C66:D66"/>
    <mergeCell ref="F66:G66"/>
    <mergeCell ref="C49:D49"/>
    <mergeCell ref="F49:G49"/>
    <mergeCell ref="C55:D55"/>
    <mergeCell ref="F54:G54"/>
    <mergeCell ref="F55:G55"/>
    <mergeCell ref="C52:D52"/>
    <mergeCell ref="C80:D80"/>
    <mergeCell ref="F80:G80"/>
    <mergeCell ref="C81:D81"/>
    <mergeCell ref="F81:G81"/>
    <mergeCell ref="C72:D72"/>
    <mergeCell ref="F72:G72"/>
    <mergeCell ref="C73:D73"/>
    <mergeCell ref="F73:G73"/>
    <mergeCell ref="C74:D74"/>
    <mergeCell ref="F74:G74"/>
    <mergeCell ref="C67:D67"/>
    <mergeCell ref="F67:G67"/>
    <mergeCell ref="C68:D68"/>
    <mergeCell ref="F68:G68"/>
    <mergeCell ref="C75:D75"/>
    <mergeCell ref="F75:G75"/>
    <mergeCell ref="A84:B84"/>
    <mergeCell ref="C84:D84"/>
    <mergeCell ref="F84:G84"/>
    <mergeCell ref="A85:B85"/>
    <mergeCell ref="C85:D85"/>
    <mergeCell ref="F85:G85"/>
    <mergeCell ref="C82:D82"/>
    <mergeCell ref="C76:D76"/>
    <mergeCell ref="F76:G76"/>
    <mergeCell ref="C77:D77"/>
    <mergeCell ref="F77:G77"/>
    <mergeCell ref="C78:D78"/>
    <mergeCell ref="F78:G78"/>
    <mergeCell ref="C79:D79"/>
    <mergeCell ref="F79:G79"/>
    <mergeCell ref="A88:B88"/>
    <mergeCell ref="C88:D88"/>
    <mergeCell ref="F88:G88"/>
    <mergeCell ref="A89:B89"/>
    <mergeCell ref="C89:D89"/>
    <mergeCell ref="F89:G89"/>
    <mergeCell ref="A86:B86"/>
    <mergeCell ref="C86:D86"/>
    <mergeCell ref="F86:G86"/>
    <mergeCell ref="A87:B87"/>
    <mergeCell ref="C87:D87"/>
    <mergeCell ref="F87:G87"/>
    <mergeCell ref="A92:B92"/>
    <mergeCell ref="C92:D92"/>
    <mergeCell ref="F92:G92"/>
    <mergeCell ref="A93:B93"/>
    <mergeCell ref="C93:D93"/>
    <mergeCell ref="F93:G93"/>
    <mergeCell ref="A90:B90"/>
    <mergeCell ref="C90:D90"/>
    <mergeCell ref="F90:G90"/>
    <mergeCell ref="A91:B91"/>
    <mergeCell ref="C91:D91"/>
    <mergeCell ref="F91:G91"/>
    <mergeCell ref="A96:B96"/>
    <mergeCell ref="C96:D96"/>
    <mergeCell ref="F96:G96"/>
    <mergeCell ref="A97:B97"/>
    <mergeCell ref="C97:D97"/>
    <mergeCell ref="F97:G97"/>
    <mergeCell ref="A94:B94"/>
    <mergeCell ref="C94:D94"/>
    <mergeCell ref="F94:G94"/>
    <mergeCell ref="A95:B95"/>
    <mergeCell ref="C95:D95"/>
    <mergeCell ref="F95:G95"/>
    <mergeCell ref="A100:B100"/>
    <mergeCell ref="C100:D100"/>
    <mergeCell ref="F100:G100"/>
    <mergeCell ref="A101:B101"/>
    <mergeCell ref="C101:D101"/>
    <mergeCell ref="F101:G101"/>
    <mergeCell ref="A98:B98"/>
    <mergeCell ref="C98:D98"/>
    <mergeCell ref="F98:G98"/>
    <mergeCell ref="A99:B99"/>
    <mergeCell ref="C99:D99"/>
    <mergeCell ref="F99:G99"/>
    <mergeCell ref="A104:B104"/>
    <mergeCell ref="C104:D104"/>
    <mergeCell ref="F104:G104"/>
    <mergeCell ref="A105:B105"/>
    <mergeCell ref="C105:D105"/>
    <mergeCell ref="F105:G105"/>
    <mergeCell ref="A102:B102"/>
    <mergeCell ref="C102:D102"/>
    <mergeCell ref="F102:G102"/>
    <mergeCell ref="A103:B103"/>
    <mergeCell ref="C103:D103"/>
    <mergeCell ref="F103:G103"/>
    <mergeCell ref="A108:B108"/>
    <mergeCell ref="C108:D108"/>
    <mergeCell ref="F108:G108"/>
    <mergeCell ref="A109:B109"/>
    <mergeCell ref="C109:D109"/>
    <mergeCell ref="F109:G109"/>
    <mergeCell ref="A106:B106"/>
    <mergeCell ref="C106:D106"/>
    <mergeCell ref="F106:G106"/>
    <mergeCell ref="A107:B107"/>
    <mergeCell ref="C107:D107"/>
    <mergeCell ref="F107:G107"/>
    <mergeCell ref="C112:D112"/>
    <mergeCell ref="F112:G112"/>
    <mergeCell ref="A113:B113"/>
    <mergeCell ref="C113:D113"/>
    <mergeCell ref="F113:G113"/>
    <mergeCell ref="A110:B110"/>
    <mergeCell ref="C110:D110"/>
    <mergeCell ref="F110:G110"/>
    <mergeCell ref="A111:B111"/>
    <mergeCell ref="C111:D111"/>
    <mergeCell ref="F111:G111"/>
    <mergeCell ref="A135:B135"/>
    <mergeCell ref="C135:D135"/>
    <mergeCell ref="F135:G135"/>
    <mergeCell ref="C120:D120"/>
    <mergeCell ref="F120:G120"/>
    <mergeCell ref="A133:B133"/>
    <mergeCell ref="C133:D133"/>
    <mergeCell ref="F133:G133"/>
    <mergeCell ref="A134:B134"/>
    <mergeCell ref="C134:D134"/>
    <mergeCell ref="F134:G134"/>
    <mergeCell ref="C126:D126"/>
    <mergeCell ref="F126:G126"/>
    <mergeCell ref="A132:B132"/>
    <mergeCell ref="C132:D132"/>
    <mergeCell ref="F132:G132"/>
    <mergeCell ref="C122:D122"/>
    <mergeCell ref="F122:G122"/>
    <mergeCell ref="A123:B123"/>
    <mergeCell ref="C123:D123"/>
    <mergeCell ref="F123:G123"/>
    <mergeCell ref="C128:D128"/>
    <mergeCell ref="F128:G128"/>
    <mergeCell ref="C129:D129"/>
    <mergeCell ref="G136:H136"/>
    <mergeCell ref="A137:E137"/>
    <mergeCell ref="F137:I137"/>
    <mergeCell ref="A138:B138"/>
    <mergeCell ref="C138:D138"/>
    <mergeCell ref="F138:G138"/>
    <mergeCell ref="C141:D141"/>
    <mergeCell ref="F141:G141"/>
    <mergeCell ref="A142:B142"/>
    <mergeCell ref="C142:D142"/>
    <mergeCell ref="F142:G142"/>
    <mergeCell ref="C139:D139"/>
    <mergeCell ref="F139:G139"/>
    <mergeCell ref="C140:D140"/>
    <mergeCell ref="F140:G140"/>
    <mergeCell ref="A139:B141"/>
    <mergeCell ref="C145:D145"/>
    <mergeCell ref="F145:G145"/>
    <mergeCell ref="C146:D146"/>
    <mergeCell ref="F146:G146"/>
    <mergeCell ref="C143:D143"/>
    <mergeCell ref="F143:G143"/>
    <mergeCell ref="C144:D144"/>
    <mergeCell ref="F144:G144"/>
    <mergeCell ref="A143:B144"/>
    <mergeCell ref="A145:B146"/>
    <mergeCell ref="C149:D149"/>
    <mergeCell ref="F149:G149"/>
    <mergeCell ref="C150:D150"/>
    <mergeCell ref="F150:G150"/>
    <mergeCell ref="A147:B147"/>
    <mergeCell ref="C147:D147"/>
    <mergeCell ref="F147:G147"/>
    <mergeCell ref="C148:D148"/>
    <mergeCell ref="F148:G148"/>
    <mergeCell ref="A148:B149"/>
    <mergeCell ref="A150:B151"/>
    <mergeCell ref="A153:B153"/>
    <mergeCell ref="C153:D153"/>
    <mergeCell ref="F153:G153"/>
    <mergeCell ref="A154:B154"/>
    <mergeCell ref="C154:D154"/>
    <mergeCell ref="F154:G154"/>
    <mergeCell ref="C151:D151"/>
    <mergeCell ref="F151:G151"/>
    <mergeCell ref="A152:B152"/>
    <mergeCell ref="C152:D152"/>
    <mergeCell ref="F152:G152"/>
    <mergeCell ref="A157:B157"/>
    <mergeCell ref="C157:D157"/>
    <mergeCell ref="F157:G157"/>
    <mergeCell ref="C158:D158"/>
    <mergeCell ref="F158:G158"/>
    <mergeCell ref="A155:B155"/>
    <mergeCell ref="C155:D155"/>
    <mergeCell ref="F155:G155"/>
    <mergeCell ref="A156:B156"/>
    <mergeCell ref="C156:D156"/>
    <mergeCell ref="F156:G156"/>
    <mergeCell ref="A158:B159"/>
    <mergeCell ref="A164:B165"/>
    <mergeCell ref="A166:B167"/>
    <mergeCell ref="C167:D167"/>
    <mergeCell ref="F167:G167"/>
    <mergeCell ref="C161:D161"/>
    <mergeCell ref="F161:G161"/>
    <mergeCell ref="C162:D162"/>
    <mergeCell ref="F162:G162"/>
    <mergeCell ref="C159:D159"/>
    <mergeCell ref="F159:G159"/>
    <mergeCell ref="C160:D160"/>
    <mergeCell ref="F160:G160"/>
    <mergeCell ref="A160:B161"/>
    <mergeCell ref="A162:B163"/>
    <mergeCell ref="C165:D165"/>
    <mergeCell ref="F165:G165"/>
    <mergeCell ref="C166:D166"/>
    <mergeCell ref="F166:G166"/>
    <mergeCell ref="C163:D163"/>
    <mergeCell ref="F163:G163"/>
    <mergeCell ref="C164:D164"/>
    <mergeCell ref="F164:G164"/>
    <mergeCell ref="A168:B169"/>
    <mergeCell ref="C179:D179"/>
    <mergeCell ref="F179:G179"/>
    <mergeCell ref="A180:B180"/>
    <mergeCell ref="C180:D180"/>
    <mergeCell ref="F180:G180"/>
    <mergeCell ref="F172:G172"/>
    <mergeCell ref="A187:B187"/>
    <mergeCell ref="C187:D187"/>
    <mergeCell ref="F187:G187"/>
    <mergeCell ref="A185:B185"/>
    <mergeCell ref="C185:D185"/>
    <mergeCell ref="F185:G185"/>
    <mergeCell ref="A186:B186"/>
    <mergeCell ref="C186:D186"/>
    <mergeCell ref="F186:G186"/>
    <mergeCell ref="C168:D168"/>
    <mergeCell ref="F168:G168"/>
    <mergeCell ref="C169:D169"/>
    <mergeCell ref="F169:G169"/>
    <mergeCell ref="C170:D170"/>
    <mergeCell ref="F170:G170"/>
    <mergeCell ref="C171:D171"/>
    <mergeCell ref="F171:G171"/>
    <mergeCell ref="C192:D192"/>
    <mergeCell ref="F192:G192"/>
    <mergeCell ref="A189:B189"/>
    <mergeCell ref="C189:D189"/>
    <mergeCell ref="F189:G189"/>
    <mergeCell ref="A190:B190"/>
    <mergeCell ref="C190:D190"/>
    <mergeCell ref="F190:G190"/>
    <mergeCell ref="A195:B195"/>
    <mergeCell ref="C195:D195"/>
    <mergeCell ref="F195:G195"/>
    <mergeCell ref="A196:B196"/>
    <mergeCell ref="C196:D196"/>
    <mergeCell ref="F196:G196"/>
    <mergeCell ref="A193:B193"/>
    <mergeCell ref="C193:D193"/>
    <mergeCell ref="F193:G193"/>
    <mergeCell ref="A194:B194"/>
    <mergeCell ref="C194:D194"/>
    <mergeCell ref="F194:G194"/>
    <mergeCell ref="A199:B199"/>
    <mergeCell ref="C199:D199"/>
    <mergeCell ref="F199:G199"/>
    <mergeCell ref="A200:B200"/>
    <mergeCell ref="C200:D200"/>
    <mergeCell ref="F200:G200"/>
    <mergeCell ref="A197:B197"/>
    <mergeCell ref="C197:D197"/>
    <mergeCell ref="F197:G197"/>
    <mergeCell ref="A198:B198"/>
    <mergeCell ref="C198:D198"/>
    <mergeCell ref="F198:G198"/>
    <mergeCell ref="A205:B205"/>
    <mergeCell ref="C205:D205"/>
    <mergeCell ref="F205:G205"/>
    <mergeCell ref="A206:B206"/>
    <mergeCell ref="C206:D206"/>
    <mergeCell ref="F206:G206"/>
    <mergeCell ref="A201:B201"/>
    <mergeCell ref="C201:D201"/>
    <mergeCell ref="F201:G201"/>
    <mergeCell ref="A203:E203"/>
    <mergeCell ref="A204:B204"/>
    <mergeCell ref="C204:D204"/>
    <mergeCell ref="F204:G204"/>
    <mergeCell ref="A209:B209"/>
    <mergeCell ref="C209:D209"/>
    <mergeCell ref="F209:G209"/>
    <mergeCell ref="A210:B210"/>
    <mergeCell ref="C210:D210"/>
    <mergeCell ref="F210:G210"/>
    <mergeCell ref="A207:B207"/>
    <mergeCell ref="C207:D207"/>
    <mergeCell ref="F207:G207"/>
    <mergeCell ref="A208:B208"/>
    <mergeCell ref="C208:D208"/>
    <mergeCell ref="F208:G208"/>
    <mergeCell ref="A213:B213"/>
    <mergeCell ref="C213:D213"/>
    <mergeCell ref="F213:G213"/>
    <mergeCell ref="A214:B214"/>
    <mergeCell ref="C214:D214"/>
    <mergeCell ref="F214:G214"/>
    <mergeCell ref="A211:B211"/>
    <mergeCell ref="C211:D211"/>
    <mergeCell ref="F211:G211"/>
    <mergeCell ref="A212:B212"/>
    <mergeCell ref="C212:D212"/>
    <mergeCell ref="F212:G212"/>
    <mergeCell ref="A219:B219"/>
    <mergeCell ref="C219:D219"/>
    <mergeCell ref="F219:G219"/>
    <mergeCell ref="A220:B220"/>
    <mergeCell ref="C220:D220"/>
    <mergeCell ref="F220:G220"/>
    <mergeCell ref="A215:B215"/>
    <mergeCell ref="C215:D215"/>
    <mergeCell ref="F215:G215"/>
    <mergeCell ref="A217:E217"/>
    <mergeCell ref="A218:B218"/>
    <mergeCell ref="C218:D218"/>
    <mergeCell ref="F218:G218"/>
    <mergeCell ref="A221:B221"/>
    <mergeCell ref="C221:D221"/>
    <mergeCell ref="F221:G221"/>
    <mergeCell ref="C222:D222"/>
    <mergeCell ref="F222:G222"/>
    <mergeCell ref="C223:D223"/>
    <mergeCell ref="F223:G223"/>
    <mergeCell ref="C224:D224"/>
    <mergeCell ref="F224:G224"/>
    <mergeCell ref="A222:B222"/>
    <mergeCell ref="A223:B223"/>
    <mergeCell ref="A224:B224"/>
    <mergeCell ref="A229:B229"/>
    <mergeCell ref="C229:D229"/>
    <mergeCell ref="F229:G229"/>
    <mergeCell ref="A230:B230"/>
    <mergeCell ref="C230:D230"/>
    <mergeCell ref="F230:G230"/>
    <mergeCell ref="A225:B225"/>
    <mergeCell ref="C225:D225"/>
    <mergeCell ref="F225:G225"/>
    <mergeCell ref="C226:D226"/>
    <mergeCell ref="F226:G226"/>
    <mergeCell ref="C227:D227"/>
    <mergeCell ref="F227:G227"/>
    <mergeCell ref="C228:D228"/>
    <mergeCell ref="F228:G228"/>
    <mergeCell ref="A226:B226"/>
    <mergeCell ref="A227:B227"/>
    <mergeCell ref="A228:B228"/>
    <mergeCell ref="A233:B233"/>
    <mergeCell ref="C233:D233"/>
    <mergeCell ref="F233:G233"/>
    <mergeCell ref="A234:B234"/>
    <mergeCell ref="C234:D234"/>
    <mergeCell ref="F234:G234"/>
    <mergeCell ref="A231:B231"/>
    <mergeCell ref="C231:D231"/>
    <mergeCell ref="F231:G231"/>
    <mergeCell ref="A232:B232"/>
    <mergeCell ref="C232:D232"/>
    <mergeCell ref="F232:G232"/>
    <mergeCell ref="A237:B237"/>
    <mergeCell ref="C237:D237"/>
    <mergeCell ref="F237:G237"/>
    <mergeCell ref="A238:B238"/>
    <mergeCell ref="C238:D238"/>
    <mergeCell ref="F238:G238"/>
    <mergeCell ref="A235:B235"/>
    <mergeCell ref="C235:D235"/>
    <mergeCell ref="F235:G235"/>
    <mergeCell ref="A236:B236"/>
    <mergeCell ref="C236:D236"/>
    <mergeCell ref="F236:G236"/>
    <mergeCell ref="A241:B241"/>
    <mergeCell ref="C241:D241"/>
    <mergeCell ref="F241:G241"/>
    <mergeCell ref="A242:B242"/>
    <mergeCell ref="C242:D242"/>
    <mergeCell ref="F242:G242"/>
    <mergeCell ref="A239:B239"/>
    <mergeCell ref="C239:D239"/>
    <mergeCell ref="F239:G239"/>
    <mergeCell ref="A240:B240"/>
    <mergeCell ref="C240:D240"/>
    <mergeCell ref="F240:G240"/>
    <mergeCell ref="F248:G248"/>
    <mergeCell ref="C249:D249"/>
    <mergeCell ref="F249:G249"/>
    <mergeCell ref="A243:B243"/>
    <mergeCell ref="C243:D243"/>
    <mergeCell ref="F243:G243"/>
    <mergeCell ref="A245:C245"/>
    <mergeCell ref="F245:I245"/>
    <mergeCell ref="C246:D246"/>
    <mergeCell ref="F246:G246"/>
    <mergeCell ref="B555:F557"/>
    <mergeCell ref="C442:D442"/>
    <mergeCell ref="F442:G442"/>
    <mergeCell ref="C443:D443"/>
    <mergeCell ref="F443:G443"/>
    <mergeCell ref="C444:D444"/>
    <mergeCell ref="F444:G444"/>
    <mergeCell ref="C439:D439"/>
    <mergeCell ref="F439:G439"/>
    <mergeCell ref="C440:D440"/>
    <mergeCell ref="F440:G440"/>
    <mergeCell ref="C441:D441"/>
    <mergeCell ref="F441:G441"/>
    <mergeCell ref="C445:D445"/>
    <mergeCell ref="F445:G445"/>
    <mergeCell ref="P529:Q531"/>
    <mergeCell ref="C250:D250"/>
    <mergeCell ref="F250:G250"/>
    <mergeCell ref="C251:D251"/>
    <mergeCell ref="F251:G251"/>
    <mergeCell ref="C252:D252"/>
    <mergeCell ref="F252:G252"/>
    <mergeCell ref="C259:D259"/>
    <mergeCell ref="F259:G259"/>
    <mergeCell ref="C260:D260"/>
    <mergeCell ref="F260:G260"/>
    <mergeCell ref="C256:D256"/>
    <mergeCell ref="F256:G256"/>
    <mergeCell ref="C257:D257"/>
    <mergeCell ref="F257:G257"/>
    <mergeCell ref="C258:D258"/>
    <mergeCell ref="C269:D269"/>
    <mergeCell ref="F269:G269"/>
    <mergeCell ref="C270:D270"/>
    <mergeCell ref="F270:G270"/>
    <mergeCell ref="F291:G291"/>
    <mergeCell ref="C286:D286"/>
    <mergeCell ref="F286:G286"/>
    <mergeCell ref="C313:D313"/>
    <mergeCell ref="O529:O531"/>
    <mergeCell ref="A436:E436"/>
    <mergeCell ref="F436:G436"/>
    <mergeCell ref="C437:D437"/>
    <mergeCell ref="F437:G437"/>
    <mergeCell ref="C438:D438"/>
    <mergeCell ref="F438:G438"/>
    <mergeCell ref="F129:G129"/>
    <mergeCell ref="C124:D124"/>
    <mergeCell ref="A124:B126"/>
    <mergeCell ref="A129:B130"/>
    <mergeCell ref="C125:D125"/>
    <mergeCell ref="F125:G125"/>
    <mergeCell ref="A131:B131"/>
    <mergeCell ref="C131:D131"/>
    <mergeCell ref="F131:G131"/>
    <mergeCell ref="F124:G124"/>
    <mergeCell ref="A127:B127"/>
    <mergeCell ref="C127:D127"/>
    <mergeCell ref="F127:G127"/>
    <mergeCell ref="A128:B128"/>
    <mergeCell ref="C247:D247"/>
    <mergeCell ref="F247:G247"/>
    <mergeCell ref="C248:D248"/>
    <mergeCell ref="A25:A32"/>
    <mergeCell ref="A38:A39"/>
    <mergeCell ref="A49:A50"/>
    <mergeCell ref="A51:A52"/>
    <mergeCell ref="A63:A64"/>
    <mergeCell ref="C130:D130"/>
    <mergeCell ref="F130:G130"/>
    <mergeCell ref="A116:B116"/>
    <mergeCell ref="C116:D116"/>
    <mergeCell ref="F116:G116"/>
    <mergeCell ref="A118:E118"/>
    <mergeCell ref="A119:B119"/>
    <mergeCell ref="C119:D119"/>
    <mergeCell ref="F119:G119"/>
    <mergeCell ref="C121:D121"/>
    <mergeCell ref="F121:G121"/>
    <mergeCell ref="A120:B122"/>
    <mergeCell ref="A114:B114"/>
    <mergeCell ref="C114:D114"/>
    <mergeCell ref="F114:G114"/>
    <mergeCell ref="A115:B115"/>
    <mergeCell ref="C115:D115"/>
    <mergeCell ref="F115:G115"/>
    <mergeCell ref="A112:B112"/>
  </mergeCells>
  <phoneticPr fontId="2"/>
  <pageMargins left="0.51" right="0.16" top="0.24" bottom="0.16" header="0.2" footer="0.16"/>
  <pageSetup paperSize="1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CAEFD-59C6-4796-BF0B-8B9064C1C0F3}">
  <dimension ref="A1:DL580"/>
  <sheetViews>
    <sheetView topLeftCell="A325" zoomScaleNormal="100" workbookViewId="0">
      <selection activeCell="E331" sqref="E331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3.625" style="46" customWidth="1"/>
    <col min="11" max="11" width="5.5" style="46" customWidth="1"/>
    <col min="12" max="12" width="2.875" style="46" customWidth="1"/>
    <col min="13" max="13" width="6.25" style="46"/>
    <col min="14" max="14" width="8" style="46" customWidth="1"/>
    <col min="15" max="15" width="12.25" style="46" customWidth="1"/>
    <col min="16" max="16" width="6.25" style="46"/>
    <col min="17" max="17" width="10.125" style="46" customWidth="1"/>
    <col min="18" max="18" width="10.375" style="46" customWidth="1"/>
    <col min="19" max="19" width="9.875" style="46" customWidth="1"/>
    <col min="20" max="20" width="33.25" style="46" customWidth="1"/>
    <col min="21" max="37" width="6.25" style="46"/>
    <col min="38" max="38" width="4.375" style="46" customWidth="1"/>
    <col min="39" max="103" width="5" style="46" customWidth="1"/>
    <col min="104" max="16384" width="6.25" style="46"/>
  </cols>
  <sheetData>
    <row r="1" spans="1:10" ht="25.5" customHeight="1">
      <c r="A1" s="45"/>
      <c r="B1" s="111" t="s">
        <v>296</v>
      </c>
      <c r="E1" s="127"/>
      <c r="J1" s="85"/>
    </row>
    <row r="2" spans="1:10" ht="25.5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</row>
    <row r="3" spans="1:10" ht="25.5" customHeight="1">
      <c r="A3" s="248" t="s">
        <v>253</v>
      </c>
      <c r="B3" s="56" t="s">
        <v>311</v>
      </c>
      <c r="C3" s="243"/>
      <c r="D3" s="244"/>
      <c r="E3" s="82">
        <v>24475</v>
      </c>
      <c r="F3" s="251" t="s">
        <v>469</v>
      </c>
      <c r="G3" s="252"/>
      <c r="H3" s="55" t="s">
        <v>321</v>
      </c>
      <c r="I3" s="83" t="s">
        <v>990</v>
      </c>
    </row>
    <row r="4" spans="1:10" ht="25.5" customHeight="1">
      <c r="A4" s="250"/>
      <c r="B4" s="56" t="s">
        <v>96</v>
      </c>
      <c r="C4" s="243"/>
      <c r="D4" s="244"/>
      <c r="E4" s="82">
        <v>500</v>
      </c>
      <c r="F4" s="251" t="s">
        <v>469</v>
      </c>
      <c r="G4" s="252"/>
      <c r="H4" s="55" t="s">
        <v>54</v>
      </c>
      <c r="I4" s="83" t="s">
        <v>242</v>
      </c>
    </row>
    <row r="5" spans="1:10" ht="25.5" customHeight="1">
      <c r="A5" s="248" t="s">
        <v>257</v>
      </c>
      <c r="B5" s="56" t="s">
        <v>96</v>
      </c>
      <c r="C5" s="243"/>
      <c r="D5" s="244"/>
      <c r="E5" s="82">
        <v>2000</v>
      </c>
      <c r="F5" s="251" t="s">
        <v>469</v>
      </c>
      <c r="G5" s="252"/>
      <c r="H5" s="55" t="s">
        <v>474</v>
      </c>
      <c r="I5" s="83" t="s">
        <v>347</v>
      </c>
    </row>
    <row r="6" spans="1:10" ht="25.5" customHeight="1">
      <c r="A6" s="249"/>
      <c r="B6" s="56" t="s">
        <v>120</v>
      </c>
      <c r="C6" s="257"/>
      <c r="D6" s="257"/>
      <c r="E6" s="82">
        <v>17399</v>
      </c>
      <c r="F6" s="251" t="s">
        <v>469</v>
      </c>
      <c r="G6" s="252"/>
      <c r="H6" s="55" t="s">
        <v>54</v>
      </c>
      <c r="I6" s="83" t="s">
        <v>1084</v>
      </c>
    </row>
    <row r="7" spans="1:10" ht="25.5" customHeight="1">
      <c r="A7" s="250"/>
      <c r="B7" s="56" t="s">
        <v>234</v>
      </c>
      <c r="C7" s="253"/>
      <c r="D7" s="253"/>
      <c r="E7" s="82">
        <v>25430</v>
      </c>
      <c r="F7" s="251" t="s">
        <v>469</v>
      </c>
      <c r="G7" s="252"/>
      <c r="H7" s="55" t="s">
        <v>54</v>
      </c>
      <c r="I7" s="83" t="s">
        <v>291</v>
      </c>
    </row>
    <row r="8" spans="1:10" ht="25.5" customHeight="1">
      <c r="A8" s="248" t="s">
        <v>258</v>
      </c>
      <c r="B8" s="56" t="s">
        <v>56</v>
      </c>
      <c r="C8" s="253"/>
      <c r="D8" s="253"/>
      <c r="E8" s="82">
        <v>10700</v>
      </c>
      <c r="F8" s="251" t="s">
        <v>469</v>
      </c>
      <c r="G8" s="252"/>
      <c r="H8" s="55" t="s">
        <v>474</v>
      </c>
      <c r="I8" s="83" t="s">
        <v>1085</v>
      </c>
    </row>
    <row r="9" spans="1:10" ht="25.5" customHeight="1">
      <c r="A9" s="249"/>
      <c r="B9" s="56" t="s">
        <v>311</v>
      </c>
      <c r="C9" s="253"/>
      <c r="D9" s="253"/>
      <c r="E9" s="82">
        <v>11400</v>
      </c>
      <c r="F9" s="251" t="s">
        <v>469</v>
      </c>
      <c r="G9" s="252"/>
      <c r="H9" s="55" t="s">
        <v>54</v>
      </c>
      <c r="I9" s="83" t="s">
        <v>849</v>
      </c>
    </row>
    <row r="10" spans="1:10" ht="25.5" customHeight="1">
      <c r="A10" s="250"/>
      <c r="B10" s="56" t="s">
        <v>311</v>
      </c>
      <c r="C10" s="253"/>
      <c r="D10" s="253"/>
      <c r="E10" s="82">
        <v>1780</v>
      </c>
      <c r="F10" s="251" t="s">
        <v>469</v>
      </c>
      <c r="G10" s="252"/>
      <c r="H10" s="55" t="s">
        <v>54</v>
      </c>
      <c r="I10" s="83" t="s">
        <v>990</v>
      </c>
    </row>
    <row r="11" spans="1:10" ht="25.5" customHeight="1">
      <c r="A11" s="248" t="s">
        <v>261</v>
      </c>
      <c r="B11" s="56" t="s">
        <v>120</v>
      </c>
      <c r="C11" s="253"/>
      <c r="D11" s="253"/>
      <c r="E11" s="82">
        <v>2550</v>
      </c>
      <c r="F11" s="251" t="s">
        <v>469</v>
      </c>
      <c r="G11" s="252"/>
      <c r="H11" s="55" t="s">
        <v>474</v>
      </c>
      <c r="I11" s="83" t="s">
        <v>394</v>
      </c>
    </row>
    <row r="12" spans="1:10" ht="25.5" customHeight="1">
      <c r="A12" s="250"/>
      <c r="B12" s="56" t="s">
        <v>120</v>
      </c>
      <c r="C12" s="253"/>
      <c r="D12" s="253"/>
      <c r="E12" s="82">
        <v>7643</v>
      </c>
      <c r="F12" s="251" t="s">
        <v>469</v>
      </c>
      <c r="G12" s="252"/>
      <c r="H12" s="55" t="s">
        <v>474</v>
      </c>
      <c r="I12" s="83" t="s">
        <v>1086</v>
      </c>
    </row>
    <row r="13" spans="1:10" ht="25.5" customHeight="1">
      <c r="A13" s="183" t="s">
        <v>155</v>
      </c>
      <c r="B13" s="56" t="s">
        <v>96</v>
      </c>
      <c r="C13" s="253"/>
      <c r="D13" s="253"/>
      <c r="E13" s="82">
        <v>3404</v>
      </c>
      <c r="F13" s="251" t="s">
        <v>469</v>
      </c>
      <c r="G13" s="252"/>
      <c r="H13" s="55" t="s">
        <v>105</v>
      </c>
      <c r="I13" s="83" t="s">
        <v>347</v>
      </c>
    </row>
    <row r="14" spans="1:10" ht="25.5" customHeight="1">
      <c r="A14" s="183" t="s">
        <v>70</v>
      </c>
      <c r="B14" s="56" t="s">
        <v>311</v>
      </c>
      <c r="C14" s="253"/>
      <c r="D14" s="253"/>
      <c r="E14" s="82">
        <v>5078</v>
      </c>
      <c r="F14" s="251" t="s">
        <v>469</v>
      </c>
      <c r="G14" s="252"/>
      <c r="H14" s="55" t="s">
        <v>98</v>
      </c>
      <c r="I14" s="83" t="s">
        <v>127</v>
      </c>
    </row>
    <row r="15" spans="1:10" ht="25.5" customHeight="1">
      <c r="A15" s="183" t="s">
        <v>365</v>
      </c>
      <c r="B15" s="56" t="s">
        <v>67</v>
      </c>
      <c r="C15" s="253"/>
      <c r="D15" s="253"/>
      <c r="E15" s="82">
        <v>2000</v>
      </c>
      <c r="F15" s="251" t="s">
        <v>469</v>
      </c>
      <c r="G15" s="252"/>
      <c r="H15" s="55" t="s">
        <v>54</v>
      </c>
      <c r="I15" s="83" t="s">
        <v>152</v>
      </c>
    </row>
    <row r="16" spans="1:10" ht="25.5" customHeight="1">
      <c r="A16" s="248" t="s">
        <v>41</v>
      </c>
      <c r="B16" s="56" t="s">
        <v>311</v>
      </c>
      <c r="C16" s="253"/>
      <c r="D16" s="253"/>
      <c r="E16" s="82">
        <v>3780</v>
      </c>
      <c r="F16" s="251" t="s">
        <v>469</v>
      </c>
      <c r="G16" s="252"/>
      <c r="H16" s="55" t="s">
        <v>54</v>
      </c>
      <c r="I16" s="83" t="s">
        <v>988</v>
      </c>
    </row>
    <row r="17" spans="1:9" ht="25.5" customHeight="1">
      <c r="A17" s="249"/>
      <c r="B17" s="56" t="s">
        <v>56</v>
      </c>
      <c r="C17" s="253"/>
      <c r="D17" s="253"/>
      <c r="E17" s="82">
        <v>6876</v>
      </c>
      <c r="F17" s="251" t="s">
        <v>469</v>
      </c>
      <c r="G17" s="252"/>
      <c r="H17" s="55" t="s">
        <v>474</v>
      </c>
      <c r="I17" s="83" t="s">
        <v>511</v>
      </c>
    </row>
    <row r="18" spans="1:9" ht="25.5" customHeight="1">
      <c r="A18" s="250"/>
      <c r="B18" s="56" t="s">
        <v>96</v>
      </c>
      <c r="C18" s="253"/>
      <c r="D18" s="253"/>
      <c r="E18" s="82">
        <v>2845</v>
      </c>
      <c r="F18" s="251" t="s">
        <v>469</v>
      </c>
      <c r="G18" s="252"/>
      <c r="H18" s="55" t="s">
        <v>54</v>
      </c>
      <c r="I18" s="83" t="s">
        <v>347</v>
      </c>
    </row>
    <row r="19" spans="1:9" ht="25.5" customHeight="1">
      <c r="A19" s="248" t="s">
        <v>43</v>
      </c>
      <c r="B19" s="56" t="s">
        <v>56</v>
      </c>
      <c r="C19" s="243"/>
      <c r="D19" s="244"/>
      <c r="E19" s="82">
        <v>4590</v>
      </c>
      <c r="F19" s="251" t="s">
        <v>469</v>
      </c>
      <c r="G19" s="252"/>
      <c r="H19" s="55" t="s">
        <v>54</v>
      </c>
      <c r="I19" s="83" t="s">
        <v>1087</v>
      </c>
    </row>
    <row r="20" spans="1:9" ht="25.5" customHeight="1">
      <c r="A20" s="250"/>
      <c r="B20" s="56" t="s">
        <v>311</v>
      </c>
      <c r="C20" s="243"/>
      <c r="D20" s="244"/>
      <c r="E20" s="82">
        <v>2840</v>
      </c>
      <c r="F20" s="251" t="s">
        <v>469</v>
      </c>
      <c r="G20" s="252"/>
      <c r="H20" s="55" t="s">
        <v>54</v>
      </c>
      <c r="I20" s="83" t="s">
        <v>671</v>
      </c>
    </row>
    <row r="21" spans="1:9" ht="25.5" customHeight="1">
      <c r="A21" s="248" t="s">
        <v>132</v>
      </c>
      <c r="B21" s="56" t="s">
        <v>311</v>
      </c>
      <c r="C21" s="243"/>
      <c r="D21" s="244"/>
      <c r="E21" s="82">
        <v>5566</v>
      </c>
      <c r="F21" s="251" t="s">
        <v>469</v>
      </c>
      <c r="G21" s="252"/>
      <c r="H21" s="55" t="s">
        <v>54</v>
      </c>
      <c r="I21" s="83" t="s">
        <v>1088</v>
      </c>
    </row>
    <row r="22" spans="1:9" ht="25.5" customHeight="1">
      <c r="A22" s="249"/>
      <c r="B22" s="56" t="s">
        <v>120</v>
      </c>
      <c r="C22" s="243"/>
      <c r="D22" s="244"/>
      <c r="E22" s="82">
        <v>3729</v>
      </c>
      <c r="F22" s="251" t="s">
        <v>469</v>
      </c>
      <c r="G22" s="252"/>
      <c r="H22" s="55" t="s">
        <v>474</v>
      </c>
      <c r="I22" s="83" t="s">
        <v>33</v>
      </c>
    </row>
    <row r="23" spans="1:9" ht="25.5" customHeight="1">
      <c r="A23" s="249"/>
      <c r="B23" s="56" t="s">
        <v>234</v>
      </c>
      <c r="C23" s="253"/>
      <c r="D23" s="253"/>
      <c r="E23" s="82">
        <v>13670</v>
      </c>
      <c r="F23" s="251" t="s">
        <v>469</v>
      </c>
      <c r="G23" s="252"/>
      <c r="H23" s="55" t="s">
        <v>54</v>
      </c>
      <c r="I23" s="83" t="s">
        <v>291</v>
      </c>
    </row>
    <row r="24" spans="1:9" ht="25.5" customHeight="1">
      <c r="A24" s="249"/>
      <c r="B24" s="56" t="s">
        <v>120</v>
      </c>
      <c r="C24" s="243"/>
      <c r="D24" s="244"/>
      <c r="E24" s="82">
        <v>5200</v>
      </c>
      <c r="F24" s="251" t="s">
        <v>469</v>
      </c>
      <c r="G24" s="252"/>
      <c r="H24" s="55" t="s">
        <v>54</v>
      </c>
      <c r="I24" s="83" t="s">
        <v>1009</v>
      </c>
    </row>
    <row r="25" spans="1:9" ht="25.5" customHeight="1">
      <c r="A25" s="249"/>
      <c r="B25" s="56" t="s">
        <v>120</v>
      </c>
      <c r="C25" s="253"/>
      <c r="D25" s="253"/>
      <c r="E25" s="82">
        <v>3538</v>
      </c>
      <c r="F25" s="251" t="s">
        <v>469</v>
      </c>
      <c r="G25" s="252"/>
      <c r="H25" s="55" t="s">
        <v>54</v>
      </c>
      <c r="I25" s="83" t="s">
        <v>1009</v>
      </c>
    </row>
    <row r="26" spans="1:9" ht="25.5" customHeight="1">
      <c r="A26" s="250"/>
      <c r="B26" s="56" t="s">
        <v>311</v>
      </c>
      <c r="C26" s="243"/>
      <c r="D26" s="244"/>
      <c r="E26" s="82">
        <v>4440</v>
      </c>
      <c r="F26" s="251" t="s">
        <v>469</v>
      </c>
      <c r="G26" s="252"/>
      <c r="H26" s="55" t="s">
        <v>54</v>
      </c>
      <c r="I26" s="83" t="s">
        <v>998</v>
      </c>
    </row>
    <row r="27" spans="1:9" ht="25.5" customHeight="1">
      <c r="A27" s="248" t="s">
        <v>161</v>
      </c>
      <c r="B27" s="56" t="s">
        <v>120</v>
      </c>
      <c r="C27" s="243"/>
      <c r="D27" s="244"/>
      <c r="E27" s="82">
        <v>9920</v>
      </c>
      <c r="F27" s="251" t="s">
        <v>469</v>
      </c>
      <c r="G27" s="252"/>
      <c r="H27" s="55" t="s">
        <v>474</v>
      </c>
      <c r="I27" s="83" t="s">
        <v>1089</v>
      </c>
    </row>
    <row r="28" spans="1:9" ht="25.5" customHeight="1">
      <c r="A28" s="249"/>
      <c r="B28" s="56" t="s">
        <v>96</v>
      </c>
      <c r="C28" s="243"/>
      <c r="D28" s="244"/>
      <c r="E28" s="82">
        <v>2000</v>
      </c>
      <c r="F28" s="251" t="s">
        <v>469</v>
      </c>
      <c r="G28" s="252"/>
      <c r="H28" s="55" t="s">
        <v>54</v>
      </c>
      <c r="I28" s="83" t="s">
        <v>347</v>
      </c>
    </row>
    <row r="29" spans="1:9" ht="25.5" customHeight="1">
      <c r="A29" s="249"/>
      <c r="B29" s="56" t="s">
        <v>120</v>
      </c>
      <c r="C29" s="253"/>
      <c r="D29" s="253"/>
      <c r="E29" s="82">
        <v>1356</v>
      </c>
      <c r="F29" s="251" t="s">
        <v>469</v>
      </c>
      <c r="G29" s="252"/>
      <c r="H29" s="55" t="s">
        <v>474</v>
      </c>
      <c r="I29" s="83" t="s">
        <v>33</v>
      </c>
    </row>
    <row r="30" spans="1:9" ht="25.5" customHeight="1">
      <c r="A30" s="249"/>
      <c r="B30" s="56" t="s">
        <v>96</v>
      </c>
      <c r="C30" s="253"/>
      <c r="D30" s="253"/>
      <c r="E30" s="82">
        <v>2000</v>
      </c>
      <c r="F30" s="251" t="s">
        <v>469</v>
      </c>
      <c r="G30" s="252"/>
      <c r="H30" s="55" t="s">
        <v>105</v>
      </c>
      <c r="I30" s="83" t="s">
        <v>347</v>
      </c>
    </row>
    <row r="31" spans="1:9" ht="25.5" customHeight="1">
      <c r="A31" s="249"/>
      <c r="B31" s="56" t="s">
        <v>120</v>
      </c>
      <c r="C31" s="253"/>
      <c r="D31" s="253"/>
      <c r="E31" s="82">
        <v>1204</v>
      </c>
      <c r="F31" s="251" t="s">
        <v>469</v>
      </c>
      <c r="G31" s="252"/>
      <c r="H31" s="55" t="s">
        <v>54</v>
      </c>
      <c r="I31" s="83" t="s">
        <v>1090</v>
      </c>
    </row>
    <row r="32" spans="1:9" ht="25.5" customHeight="1">
      <c r="A32" s="250"/>
      <c r="B32" s="56" t="s">
        <v>311</v>
      </c>
      <c r="C32" s="253"/>
      <c r="D32" s="253"/>
      <c r="E32" s="82">
        <v>2660</v>
      </c>
      <c r="F32" s="251" t="s">
        <v>469</v>
      </c>
      <c r="G32" s="252"/>
      <c r="H32" s="55" t="s">
        <v>54</v>
      </c>
      <c r="I32" s="83" t="s">
        <v>1091</v>
      </c>
    </row>
    <row r="33" spans="1:10" ht="25.5" customHeight="1">
      <c r="A33" s="248" t="s">
        <v>174</v>
      </c>
      <c r="B33" s="56" t="s">
        <v>120</v>
      </c>
      <c r="C33" s="253"/>
      <c r="D33" s="253"/>
      <c r="E33" s="82">
        <v>220</v>
      </c>
      <c r="F33" s="251" t="s">
        <v>469</v>
      </c>
      <c r="G33" s="252"/>
      <c r="H33" s="55" t="s">
        <v>474</v>
      </c>
      <c r="I33" s="83" t="s">
        <v>33</v>
      </c>
    </row>
    <row r="34" spans="1:10" ht="25.5" customHeight="1">
      <c r="A34" s="249"/>
      <c r="B34" s="56" t="s">
        <v>311</v>
      </c>
      <c r="C34" s="253"/>
      <c r="D34" s="253"/>
      <c r="E34" s="82">
        <v>5900</v>
      </c>
      <c r="F34" s="251" t="s">
        <v>469</v>
      </c>
      <c r="G34" s="252"/>
      <c r="H34" s="55" t="s">
        <v>54</v>
      </c>
      <c r="I34" s="83" t="s">
        <v>323</v>
      </c>
    </row>
    <row r="35" spans="1:10" ht="25.5" customHeight="1">
      <c r="A35" s="249"/>
      <c r="B35" s="56" t="s">
        <v>67</v>
      </c>
      <c r="C35" s="243"/>
      <c r="D35" s="244"/>
      <c r="E35" s="82">
        <v>440</v>
      </c>
      <c r="F35" s="251" t="s">
        <v>469</v>
      </c>
      <c r="G35" s="252"/>
      <c r="H35" s="55" t="s">
        <v>54</v>
      </c>
      <c r="I35" s="83" t="s">
        <v>152</v>
      </c>
    </row>
    <row r="36" spans="1:10" ht="25.5" customHeight="1">
      <c r="A36" s="250"/>
      <c r="B36" s="56" t="s">
        <v>311</v>
      </c>
      <c r="C36" s="243"/>
      <c r="D36" s="244"/>
      <c r="E36" s="82">
        <v>1746</v>
      </c>
      <c r="F36" s="251" t="s">
        <v>469</v>
      </c>
      <c r="G36" s="252"/>
      <c r="H36" s="55" t="s">
        <v>54</v>
      </c>
      <c r="I36" s="83" t="s">
        <v>1092</v>
      </c>
    </row>
    <row r="37" spans="1:10" ht="25.5" customHeight="1">
      <c r="A37" s="183" t="s">
        <v>136</v>
      </c>
      <c r="B37" s="56" t="s">
        <v>311</v>
      </c>
      <c r="C37" s="243"/>
      <c r="D37" s="244"/>
      <c r="E37" s="82">
        <v>6409</v>
      </c>
      <c r="F37" s="251" t="s">
        <v>469</v>
      </c>
      <c r="G37" s="252"/>
      <c r="H37" s="55" t="s">
        <v>54</v>
      </c>
      <c r="I37" s="83" t="s">
        <v>323</v>
      </c>
    </row>
    <row r="38" spans="1:10" ht="25.5" customHeight="1" thickBot="1">
      <c r="A38" s="183" t="s">
        <v>138</v>
      </c>
      <c r="B38" s="56" t="s">
        <v>311</v>
      </c>
      <c r="C38" s="253"/>
      <c r="D38" s="253"/>
      <c r="E38" s="82">
        <v>2560</v>
      </c>
      <c r="F38" s="251" t="s">
        <v>469</v>
      </c>
      <c r="G38" s="252"/>
      <c r="H38" s="55" t="s">
        <v>54</v>
      </c>
      <c r="I38" s="83" t="s">
        <v>1091</v>
      </c>
    </row>
    <row r="39" spans="1:10" ht="25.5" customHeight="1" thickBot="1">
      <c r="A39" s="96"/>
      <c r="B39" s="96"/>
      <c r="C39" s="258" t="s">
        <v>38</v>
      </c>
      <c r="D39" s="259"/>
      <c r="E39" s="98">
        <f>SUM(E3:E38)</f>
        <v>207848</v>
      </c>
      <c r="F39" s="260" t="s">
        <v>8</v>
      </c>
      <c r="G39" s="261"/>
      <c r="H39" s="261"/>
      <c r="I39" s="261"/>
    </row>
    <row r="40" spans="1:10" ht="24.75" customHeight="1">
      <c r="A40" s="45"/>
      <c r="B40" s="111" t="s">
        <v>296</v>
      </c>
      <c r="E40" s="127"/>
      <c r="J40" s="85"/>
    </row>
    <row r="41" spans="1:10" ht="24.75" customHeight="1">
      <c r="A41" s="49" t="s">
        <v>1</v>
      </c>
      <c r="B41" s="49" t="s">
        <v>2</v>
      </c>
      <c r="C41" s="253" t="s">
        <v>4</v>
      </c>
      <c r="D41" s="253"/>
      <c r="E41" s="49" t="s">
        <v>5</v>
      </c>
      <c r="F41" s="253" t="s">
        <v>468</v>
      </c>
      <c r="G41" s="253"/>
      <c r="H41" s="55" t="s">
        <v>424</v>
      </c>
      <c r="I41" s="50" t="s">
        <v>6</v>
      </c>
    </row>
    <row r="42" spans="1:10" ht="24.75" customHeight="1">
      <c r="A42" s="309" t="s">
        <v>175</v>
      </c>
      <c r="B42" s="56" t="s">
        <v>96</v>
      </c>
      <c r="C42" s="243"/>
      <c r="D42" s="244"/>
      <c r="E42" s="82">
        <v>2921</v>
      </c>
      <c r="F42" s="251" t="s">
        <v>469</v>
      </c>
      <c r="G42" s="252"/>
      <c r="H42" s="55" t="s">
        <v>105</v>
      </c>
      <c r="I42" s="83" t="s">
        <v>347</v>
      </c>
    </row>
    <row r="43" spans="1:10" ht="24.75" customHeight="1">
      <c r="A43" s="309"/>
      <c r="B43" s="56" t="s">
        <v>96</v>
      </c>
      <c r="C43" s="243"/>
      <c r="D43" s="244"/>
      <c r="E43" s="82">
        <v>10000</v>
      </c>
      <c r="F43" s="251" t="s">
        <v>469</v>
      </c>
      <c r="G43" s="252"/>
      <c r="H43" s="55" t="s">
        <v>54</v>
      </c>
      <c r="I43" s="83" t="s">
        <v>1093</v>
      </c>
    </row>
    <row r="44" spans="1:10" ht="24.75" customHeight="1">
      <c r="A44" s="309"/>
      <c r="B44" s="56" t="s">
        <v>311</v>
      </c>
      <c r="C44" s="257"/>
      <c r="D44" s="257"/>
      <c r="E44" s="82">
        <v>3089</v>
      </c>
      <c r="F44" s="251" t="s">
        <v>469</v>
      </c>
      <c r="G44" s="252"/>
      <c r="H44" s="55" t="s">
        <v>54</v>
      </c>
      <c r="I44" s="83" t="s">
        <v>990</v>
      </c>
    </row>
    <row r="45" spans="1:10" ht="24.75" customHeight="1">
      <c r="A45" s="309" t="s">
        <v>45</v>
      </c>
      <c r="B45" s="56" t="s">
        <v>96</v>
      </c>
      <c r="C45" s="253"/>
      <c r="D45" s="253"/>
      <c r="E45" s="82">
        <v>30000</v>
      </c>
      <c r="F45" s="251" t="s">
        <v>469</v>
      </c>
      <c r="G45" s="252"/>
      <c r="H45" s="55" t="s">
        <v>474</v>
      </c>
      <c r="I45" s="83" t="s">
        <v>961</v>
      </c>
    </row>
    <row r="46" spans="1:10" ht="24.75" customHeight="1">
      <c r="A46" s="309"/>
      <c r="B46" s="56" t="s">
        <v>311</v>
      </c>
      <c r="C46" s="253"/>
      <c r="D46" s="253"/>
      <c r="E46" s="82">
        <v>29620</v>
      </c>
      <c r="F46" s="251" t="s">
        <v>469</v>
      </c>
      <c r="G46" s="252"/>
      <c r="H46" s="55" t="s">
        <v>474</v>
      </c>
      <c r="I46" s="83" t="s">
        <v>1094</v>
      </c>
    </row>
    <row r="47" spans="1:10" ht="24.75" customHeight="1">
      <c r="A47" s="309"/>
      <c r="B47" s="56" t="s">
        <v>120</v>
      </c>
      <c r="C47" s="253"/>
      <c r="D47" s="253"/>
      <c r="E47" s="82">
        <v>1291</v>
      </c>
      <c r="F47" s="251" t="s">
        <v>469</v>
      </c>
      <c r="G47" s="252"/>
      <c r="H47" s="55" t="s">
        <v>54</v>
      </c>
      <c r="I47" s="83" t="s">
        <v>1101</v>
      </c>
    </row>
    <row r="48" spans="1:10" ht="24.75" customHeight="1">
      <c r="A48" s="309" t="s">
        <v>141</v>
      </c>
      <c r="B48" s="56" t="s">
        <v>120</v>
      </c>
      <c r="C48" s="253"/>
      <c r="D48" s="253"/>
      <c r="E48" s="82">
        <v>11520</v>
      </c>
      <c r="F48" s="251" t="s">
        <v>469</v>
      </c>
      <c r="G48" s="252"/>
      <c r="H48" s="55" t="s">
        <v>54</v>
      </c>
      <c r="I48" s="83" t="s">
        <v>1101</v>
      </c>
    </row>
    <row r="49" spans="1:9" ht="24.75" customHeight="1">
      <c r="A49" s="309"/>
      <c r="B49" s="56" t="s">
        <v>120</v>
      </c>
      <c r="C49" s="253"/>
      <c r="D49" s="253"/>
      <c r="E49" s="82">
        <v>5911</v>
      </c>
      <c r="F49" s="251" t="s">
        <v>469</v>
      </c>
      <c r="G49" s="252"/>
      <c r="H49" s="55" t="s">
        <v>54</v>
      </c>
      <c r="I49" s="83" t="s">
        <v>1101</v>
      </c>
    </row>
    <row r="50" spans="1:9" ht="24.75" customHeight="1">
      <c r="A50" s="309"/>
      <c r="B50" s="56" t="s">
        <v>234</v>
      </c>
      <c r="C50" s="253"/>
      <c r="D50" s="253"/>
      <c r="E50" s="82">
        <v>12770</v>
      </c>
      <c r="F50" s="251" t="s">
        <v>469</v>
      </c>
      <c r="G50" s="252"/>
      <c r="H50" s="55" t="s">
        <v>474</v>
      </c>
      <c r="I50" s="83" t="s">
        <v>1095</v>
      </c>
    </row>
    <row r="51" spans="1:9" ht="24.75" customHeight="1">
      <c r="A51" s="309"/>
      <c r="B51" s="56" t="s">
        <v>96</v>
      </c>
      <c r="C51" s="253"/>
      <c r="D51" s="253"/>
      <c r="E51" s="82">
        <v>5000</v>
      </c>
      <c r="F51" s="251" t="s">
        <v>469</v>
      </c>
      <c r="G51" s="252"/>
      <c r="H51" s="55" t="s">
        <v>54</v>
      </c>
      <c r="I51" s="83" t="s">
        <v>792</v>
      </c>
    </row>
    <row r="52" spans="1:9" ht="24.75" customHeight="1">
      <c r="A52" s="309" t="s">
        <v>143</v>
      </c>
      <c r="B52" s="56" t="s">
        <v>311</v>
      </c>
      <c r="C52" s="253"/>
      <c r="D52" s="253"/>
      <c r="E52" s="82">
        <v>4298</v>
      </c>
      <c r="F52" s="251" t="s">
        <v>469</v>
      </c>
      <c r="G52" s="252"/>
      <c r="H52" s="55" t="s">
        <v>98</v>
      </c>
      <c r="I52" s="83" t="s">
        <v>1096</v>
      </c>
    </row>
    <row r="53" spans="1:9" ht="24.75" customHeight="1">
      <c r="A53" s="309"/>
      <c r="B53" s="56" t="s">
        <v>96</v>
      </c>
      <c r="C53" s="253"/>
      <c r="D53" s="253"/>
      <c r="E53" s="82">
        <v>1000</v>
      </c>
      <c r="F53" s="251" t="s">
        <v>469</v>
      </c>
      <c r="G53" s="252"/>
      <c r="H53" s="55" t="s">
        <v>51</v>
      </c>
      <c r="I53" s="83" t="s">
        <v>347</v>
      </c>
    </row>
    <row r="54" spans="1:9" ht="24.75" customHeight="1">
      <c r="A54" s="309"/>
      <c r="B54" s="56" t="s">
        <v>120</v>
      </c>
      <c r="C54" s="253"/>
      <c r="D54" s="253"/>
      <c r="E54" s="82">
        <v>4320</v>
      </c>
      <c r="F54" s="251" t="s">
        <v>469</v>
      </c>
      <c r="G54" s="252"/>
      <c r="H54" s="55" t="s">
        <v>51</v>
      </c>
      <c r="I54" s="83" t="s">
        <v>1101</v>
      </c>
    </row>
    <row r="55" spans="1:9" ht="24.75" customHeight="1">
      <c r="A55" s="309"/>
      <c r="B55" s="56" t="s">
        <v>120</v>
      </c>
      <c r="C55" s="253"/>
      <c r="D55" s="253"/>
      <c r="E55" s="82">
        <v>4540</v>
      </c>
      <c r="F55" s="251" t="s">
        <v>469</v>
      </c>
      <c r="G55" s="252"/>
      <c r="H55" s="55" t="s">
        <v>51</v>
      </c>
      <c r="I55" s="83" t="s">
        <v>1101</v>
      </c>
    </row>
    <row r="56" spans="1:9" ht="24.75" customHeight="1">
      <c r="A56" s="182" t="s">
        <v>145</v>
      </c>
      <c r="B56" s="56" t="s">
        <v>120</v>
      </c>
      <c r="C56" s="253"/>
      <c r="D56" s="253"/>
      <c r="E56" s="82">
        <v>16280</v>
      </c>
      <c r="F56" s="251" t="s">
        <v>469</v>
      </c>
      <c r="G56" s="252"/>
      <c r="H56" s="55" t="s">
        <v>54</v>
      </c>
      <c r="I56" s="83" t="s">
        <v>1101</v>
      </c>
    </row>
    <row r="57" spans="1:9" ht="24.75" customHeight="1">
      <c r="A57" s="309" t="s">
        <v>153</v>
      </c>
      <c r="B57" s="56" t="s">
        <v>58</v>
      </c>
      <c r="C57" s="243"/>
      <c r="D57" s="244"/>
      <c r="E57" s="82">
        <v>3750</v>
      </c>
      <c r="F57" s="251" t="s">
        <v>469</v>
      </c>
      <c r="G57" s="252"/>
      <c r="H57" s="55" t="s">
        <v>54</v>
      </c>
      <c r="I57" s="83" t="s">
        <v>1097</v>
      </c>
    </row>
    <row r="58" spans="1:9" ht="24.75" customHeight="1">
      <c r="A58" s="309"/>
      <c r="B58" s="56" t="s">
        <v>311</v>
      </c>
      <c r="C58" s="243"/>
      <c r="D58" s="244"/>
      <c r="E58" s="82">
        <v>2750</v>
      </c>
      <c r="F58" s="251" t="s">
        <v>469</v>
      </c>
      <c r="G58" s="252"/>
      <c r="H58" s="55" t="s">
        <v>54</v>
      </c>
      <c r="I58" s="83" t="s">
        <v>1098</v>
      </c>
    </row>
    <row r="59" spans="1:9" ht="24.75" customHeight="1">
      <c r="A59" s="309"/>
      <c r="B59" s="56" t="s">
        <v>120</v>
      </c>
      <c r="C59" s="243"/>
      <c r="D59" s="244"/>
      <c r="E59" s="82">
        <v>220</v>
      </c>
      <c r="F59" s="251" t="s">
        <v>469</v>
      </c>
      <c r="G59" s="252"/>
      <c r="H59" s="55" t="s">
        <v>54</v>
      </c>
      <c r="I59" s="83" t="s">
        <v>33</v>
      </c>
    </row>
    <row r="60" spans="1:9" ht="24.75" customHeight="1">
      <c r="A60" s="309"/>
      <c r="B60" s="56" t="s">
        <v>96</v>
      </c>
      <c r="C60" s="243"/>
      <c r="D60" s="244"/>
      <c r="E60" s="82">
        <v>2770</v>
      </c>
      <c r="F60" s="251" t="s">
        <v>469</v>
      </c>
      <c r="G60" s="252"/>
      <c r="H60" s="55" t="s">
        <v>105</v>
      </c>
      <c r="I60" s="83" t="s">
        <v>347</v>
      </c>
    </row>
    <row r="61" spans="1:9" ht="24.75" customHeight="1">
      <c r="A61" s="309"/>
      <c r="B61" s="56" t="s">
        <v>311</v>
      </c>
      <c r="C61" s="253"/>
      <c r="D61" s="253"/>
      <c r="E61" s="82">
        <v>1289</v>
      </c>
      <c r="F61" s="251" t="s">
        <v>469</v>
      </c>
      <c r="G61" s="252"/>
      <c r="H61" s="55" t="s">
        <v>105</v>
      </c>
      <c r="I61" s="83" t="s">
        <v>1099</v>
      </c>
    </row>
    <row r="62" spans="1:9" ht="24.75" customHeight="1">
      <c r="A62" s="248" t="s">
        <v>165</v>
      </c>
      <c r="B62" s="56" t="s">
        <v>311</v>
      </c>
      <c r="C62" s="243"/>
      <c r="D62" s="244"/>
      <c r="E62" s="82">
        <v>2790</v>
      </c>
      <c r="F62" s="251" t="s">
        <v>469</v>
      </c>
      <c r="G62" s="252"/>
      <c r="H62" s="55" t="s">
        <v>54</v>
      </c>
      <c r="I62" s="83" t="s">
        <v>1100</v>
      </c>
    </row>
    <row r="63" spans="1:9" ht="24.75" customHeight="1">
      <c r="A63" s="249"/>
      <c r="B63" s="56" t="s">
        <v>311</v>
      </c>
      <c r="C63" s="253"/>
      <c r="D63" s="253"/>
      <c r="E63" s="82">
        <v>1840</v>
      </c>
      <c r="F63" s="251" t="s">
        <v>469</v>
      </c>
      <c r="G63" s="252"/>
      <c r="H63" s="55" t="s">
        <v>54</v>
      </c>
      <c r="I63" s="83" t="s">
        <v>1100</v>
      </c>
    </row>
    <row r="64" spans="1:9" ht="24.75" customHeight="1">
      <c r="A64" s="250"/>
      <c r="B64" s="56" t="s">
        <v>311</v>
      </c>
      <c r="C64" s="243"/>
      <c r="D64" s="244"/>
      <c r="E64" s="82">
        <v>3900</v>
      </c>
      <c r="F64" s="251" t="s">
        <v>469</v>
      </c>
      <c r="G64" s="252"/>
      <c r="H64" s="55" t="s">
        <v>54</v>
      </c>
      <c r="I64" s="83" t="s">
        <v>1101</v>
      </c>
    </row>
    <row r="65" spans="1:9" ht="24.75" customHeight="1">
      <c r="A65" s="248" t="s">
        <v>157</v>
      </c>
      <c r="B65" s="56" t="s">
        <v>120</v>
      </c>
      <c r="C65" s="243"/>
      <c r="D65" s="244"/>
      <c r="E65" s="82">
        <v>5258</v>
      </c>
      <c r="F65" s="251" t="s">
        <v>469</v>
      </c>
      <c r="G65" s="252"/>
      <c r="H65" s="55" t="s">
        <v>54</v>
      </c>
      <c r="I65" s="83" t="s">
        <v>1101</v>
      </c>
    </row>
    <row r="66" spans="1:9" ht="24.75" customHeight="1">
      <c r="A66" s="249"/>
      <c r="B66" s="56" t="s">
        <v>311</v>
      </c>
      <c r="C66" s="243"/>
      <c r="D66" s="244"/>
      <c r="E66" s="82">
        <v>6480</v>
      </c>
      <c r="F66" s="251" t="s">
        <v>469</v>
      </c>
      <c r="G66" s="252"/>
      <c r="H66" s="55" t="s">
        <v>54</v>
      </c>
      <c r="I66" s="83" t="s">
        <v>1100</v>
      </c>
    </row>
    <row r="67" spans="1:9" ht="24.75" customHeight="1">
      <c r="A67" s="249"/>
      <c r="B67" s="56" t="s">
        <v>311</v>
      </c>
      <c r="C67" s="253"/>
      <c r="D67" s="253"/>
      <c r="E67" s="82">
        <v>3770</v>
      </c>
      <c r="F67" s="251" t="s">
        <v>469</v>
      </c>
      <c r="G67" s="252"/>
      <c r="H67" s="55" t="s">
        <v>474</v>
      </c>
      <c r="I67" s="83" t="s">
        <v>849</v>
      </c>
    </row>
    <row r="68" spans="1:9" ht="24.75" customHeight="1">
      <c r="A68" s="249"/>
      <c r="B68" s="56" t="s">
        <v>120</v>
      </c>
      <c r="C68" s="253"/>
      <c r="D68" s="253"/>
      <c r="E68" s="82">
        <v>658</v>
      </c>
      <c r="F68" s="251" t="s">
        <v>469</v>
      </c>
      <c r="G68" s="252"/>
      <c r="H68" s="55" t="s">
        <v>474</v>
      </c>
      <c r="I68" s="83" t="s">
        <v>33</v>
      </c>
    </row>
    <row r="69" spans="1:9" ht="24.75" customHeight="1">
      <c r="A69" s="249"/>
      <c r="B69" s="56" t="s">
        <v>96</v>
      </c>
      <c r="C69" s="253"/>
      <c r="D69" s="253"/>
      <c r="E69" s="82">
        <v>2000</v>
      </c>
      <c r="F69" s="251" t="s">
        <v>469</v>
      </c>
      <c r="G69" s="252"/>
      <c r="H69" s="55" t="s">
        <v>105</v>
      </c>
      <c r="I69" s="83" t="s">
        <v>347</v>
      </c>
    </row>
    <row r="70" spans="1:9" ht="24.75" customHeight="1">
      <c r="A70" s="250"/>
      <c r="B70" s="56" t="s">
        <v>311</v>
      </c>
      <c r="C70" s="253"/>
      <c r="D70" s="253"/>
      <c r="E70" s="82">
        <v>2450</v>
      </c>
      <c r="F70" s="251" t="s">
        <v>469</v>
      </c>
      <c r="G70" s="252"/>
      <c r="H70" s="55" t="s">
        <v>54</v>
      </c>
      <c r="I70" s="83" t="s">
        <v>323</v>
      </c>
    </row>
    <row r="71" spans="1:9" ht="24.75" customHeight="1">
      <c r="A71" s="248" t="s">
        <v>107</v>
      </c>
      <c r="B71" s="56" t="s">
        <v>58</v>
      </c>
      <c r="C71" s="243"/>
      <c r="D71" s="244"/>
      <c r="E71" s="82">
        <v>4050</v>
      </c>
      <c r="F71" s="251" t="s">
        <v>469</v>
      </c>
      <c r="G71" s="252"/>
      <c r="H71" s="55" t="s">
        <v>54</v>
      </c>
      <c r="I71" s="83" t="s">
        <v>1097</v>
      </c>
    </row>
    <row r="72" spans="1:9" ht="24.75" customHeight="1">
      <c r="A72" s="249"/>
      <c r="B72" s="56" t="s">
        <v>56</v>
      </c>
      <c r="C72" s="253"/>
      <c r="D72" s="253"/>
      <c r="E72" s="82">
        <v>13200</v>
      </c>
      <c r="F72" s="251" t="s">
        <v>469</v>
      </c>
      <c r="G72" s="252"/>
      <c r="H72" s="55" t="s">
        <v>474</v>
      </c>
      <c r="I72" s="83" t="s">
        <v>1102</v>
      </c>
    </row>
    <row r="73" spans="1:9" ht="24.75" customHeight="1">
      <c r="A73" s="249"/>
      <c r="B73" s="56" t="s">
        <v>311</v>
      </c>
      <c r="C73" s="253"/>
      <c r="D73" s="253"/>
      <c r="E73" s="82">
        <v>1969</v>
      </c>
      <c r="F73" s="251" t="s">
        <v>469</v>
      </c>
      <c r="G73" s="252"/>
      <c r="H73" s="55" t="s">
        <v>474</v>
      </c>
      <c r="I73" s="83" t="s">
        <v>1103</v>
      </c>
    </row>
    <row r="74" spans="1:9" ht="24.75" customHeight="1">
      <c r="A74" s="250"/>
      <c r="B74" s="56" t="s">
        <v>311</v>
      </c>
      <c r="C74" s="243"/>
      <c r="D74" s="244"/>
      <c r="E74" s="82">
        <v>41040</v>
      </c>
      <c r="F74" s="251" t="s">
        <v>469</v>
      </c>
      <c r="G74" s="252"/>
      <c r="H74" s="55" t="s">
        <v>474</v>
      </c>
      <c r="I74" s="83" t="s">
        <v>1104</v>
      </c>
    </row>
    <row r="75" spans="1:9" ht="24.75" customHeight="1">
      <c r="A75" s="183" t="s">
        <v>187</v>
      </c>
      <c r="B75" s="56" t="s">
        <v>234</v>
      </c>
      <c r="C75" s="243"/>
      <c r="D75" s="244"/>
      <c r="E75" s="82">
        <v>15783</v>
      </c>
      <c r="F75" s="251" t="s">
        <v>469</v>
      </c>
      <c r="G75" s="252"/>
      <c r="H75" s="55" t="s">
        <v>321</v>
      </c>
      <c r="I75" s="83" t="s">
        <v>679</v>
      </c>
    </row>
    <row r="76" spans="1:9" ht="24.75" customHeight="1">
      <c r="A76" s="182" t="s">
        <v>112</v>
      </c>
      <c r="B76" s="56" t="s">
        <v>96</v>
      </c>
      <c r="C76" s="243"/>
      <c r="D76" s="244"/>
      <c r="E76" s="82">
        <v>3019</v>
      </c>
      <c r="F76" s="251" t="s">
        <v>469</v>
      </c>
      <c r="G76" s="252"/>
      <c r="H76" s="55" t="s">
        <v>105</v>
      </c>
      <c r="I76" s="83" t="s">
        <v>347</v>
      </c>
    </row>
    <row r="77" spans="1:9" ht="24.75" customHeight="1">
      <c r="A77" s="183"/>
      <c r="B77" s="56"/>
      <c r="C77" s="253"/>
      <c r="D77" s="253"/>
      <c r="E77" s="82"/>
      <c r="F77" s="251"/>
      <c r="G77" s="252"/>
      <c r="H77" s="55"/>
      <c r="I77" s="83"/>
    </row>
    <row r="78" spans="1:9" ht="24.75" customHeight="1" thickBot="1">
      <c r="A78" s="51"/>
      <c r="B78" s="56"/>
      <c r="C78" s="243"/>
      <c r="D78" s="244"/>
      <c r="E78" s="82"/>
      <c r="F78" s="251"/>
      <c r="G78" s="252"/>
      <c r="H78" s="55"/>
      <c r="I78" s="83"/>
    </row>
    <row r="79" spans="1:9" ht="24.75" customHeight="1" thickBot="1">
      <c r="A79" s="96"/>
      <c r="B79" s="96"/>
      <c r="C79" s="258" t="s">
        <v>38</v>
      </c>
      <c r="D79" s="259"/>
      <c r="E79" s="98">
        <f>SUM(E42:E78)</f>
        <v>261546</v>
      </c>
      <c r="F79" s="208"/>
      <c r="G79" s="209"/>
      <c r="H79" s="211" t="s">
        <v>38</v>
      </c>
      <c r="I79" s="212">
        <f>E39+E79</f>
        <v>469394</v>
      </c>
    </row>
    <row r="80" spans="1:9" ht="24.75" customHeight="1" thickBot="1">
      <c r="A80" s="96"/>
      <c r="B80" s="96"/>
      <c r="C80" s="313"/>
      <c r="D80" s="314"/>
      <c r="E80" s="215"/>
      <c r="F80" s="315" t="s">
        <v>477</v>
      </c>
      <c r="G80" s="316"/>
      <c r="H80" s="214">
        <v>100000</v>
      </c>
      <c r="I80" s="212">
        <f>I79-H80</f>
        <v>369394</v>
      </c>
    </row>
    <row r="81" spans="1:10" ht="27.75" customHeight="1">
      <c r="A81" s="45"/>
      <c r="B81" s="111" t="s">
        <v>1105</v>
      </c>
      <c r="E81" s="166" t="s">
        <v>1040</v>
      </c>
      <c r="J81" s="85"/>
    </row>
    <row r="82" spans="1:10" ht="27.75" customHeight="1">
      <c r="A82" s="49" t="s">
        <v>1</v>
      </c>
      <c r="B82" s="49" t="s">
        <v>2</v>
      </c>
      <c r="C82" s="253" t="s">
        <v>4</v>
      </c>
      <c r="D82" s="253"/>
      <c r="E82" s="49" t="s">
        <v>5</v>
      </c>
      <c r="F82" s="253" t="s">
        <v>468</v>
      </c>
      <c r="G82" s="253"/>
      <c r="H82" s="55" t="s">
        <v>424</v>
      </c>
      <c r="I82" s="50" t="s">
        <v>6</v>
      </c>
    </row>
    <row r="83" spans="1:10" ht="27.75" customHeight="1">
      <c r="A83" s="245" t="s">
        <v>257</v>
      </c>
      <c r="B83" s="56" t="s">
        <v>234</v>
      </c>
      <c r="C83" s="243"/>
      <c r="D83" s="244"/>
      <c r="E83" s="82">
        <v>3650</v>
      </c>
      <c r="F83" s="251" t="s">
        <v>426</v>
      </c>
      <c r="G83" s="252"/>
      <c r="H83" s="55" t="s">
        <v>474</v>
      </c>
      <c r="I83" s="83" t="s">
        <v>1023</v>
      </c>
    </row>
    <row r="84" spans="1:10" ht="27.75" customHeight="1">
      <c r="A84" s="246"/>
      <c r="B84" s="56" t="s">
        <v>234</v>
      </c>
      <c r="C84" s="253"/>
      <c r="D84" s="253"/>
      <c r="E84" s="82">
        <v>3650</v>
      </c>
      <c r="F84" s="251" t="s">
        <v>426</v>
      </c>
      <c r="G84" s="252"/>
      <c r="H84" s="55" t="s">
        <v>474</v>
      </c>
      <c r="I84" s="83" t="s">
        <v>1024</v>
      </c>
    </row>
    <row r="85" spans="1:10" ht="27.75" customHeight="1">
      <c r="A85" s="246"/>
      <c r="B85" s="56" t="s">
        <v>234</v>
      </c>
      <c r="C85" s="243"/>
      <c r="D85" s="244"/>
      <c r="E85" s="82">
        <v>3650</v>
      </c>
      <c r="F85" s="251" t="s">
        <v>426</v>
      </c>
      <c r="G85" s="252"/>
      <c r="H85" s="55" t="s">
        <v>474</v>
      </c>
      <c r="I85" s="83" t="s">
        <v>1025</v>
      </c>
    </row>
    <row r="86" spans="1:10" ht="27.75" customHeight="1">
      <c r="A86" s="246"/>
      <c r="B86" s="56" t="s">
        <v>234</v>
      </c>
      <c r="C86" s="243"/>
      <c r="D86" s="244"/>
      <c r="E86" s="82">
        <v>3650</v>
      </c>
      <c r="F86" s="251" t="s">
        <v>426</v>
      </c>
      <c r="G86" s="252"/>
      <c r="H86" s="55" t="s">
        <v>474</v>
      </c>
      <c r="I86" s="83" t="s">
        <v>1026</v>
      </c>
    </row>
    <row r="87" spans="1:10" ht="27.75" customHeight="1">
      <c r="A87" s="246"/>
      <c r="B87" s="56" t="s">
        <v>234</v>
      </c>
      <c r="C87" s="253"/>
      <c r="D87" s="253"/>
      <c r="E87" s="82">
        <v>3650</v>
      </c>
      <c r="F87" s="251" t="s">
        <v>426</v>
      </c>
      <c r="G87" s="252"/>
      <c r="H87" s="55" t="s">
        <v>474</v>
      </c>
      <c r="I87" s="83" t="s">
        <v>1027</v>
      </c>
    </row>
    <row r="88" spans="1:10" ht="27.75" customHeight="1">
      <c r="A88" s="246"/>
      <c r="B88" s="56" t="s">
        <v>234</v>
      </c>
      <c r="C88" s="253"/>
      <c r="D88" s="253"/>
      <c r="E88" s="82">
        <v>3650</v>
      </c>
      <c r="F88" s="251" t="s">
        <v>426</v>
      </c>
      <c r="G88" s="252"/>
      <c r="H88" s="55" t="s">
        <v>474</v>
      </c>
      <c r="I88" s="83" t="s">
        <v>1028</v>
      </c>
    </row>
    <row r="89" spans="1:10" ht="27.75" customHeight="1">
      <c r="A89" s="246"/>
      <c r="B89" s="56" t="s">
        <v>234</v>
      </c>
      <c r="C89" s="243"/>
      <c r="D89" s="244"/>
      <c r="E89" s="82">
        <v>3650</v>
      </c>
      <c r="F89" s="251" t="s">
        <v>426</v>
      </c>
      <c r="G89" s="252"/>
      <c r="H89" s="55" t="s">
        <v>474</v>
      </c>
      <c r="I89" s="83" t="s">
        <v>1029</v>
      </c>
    </row>
    <row r="90" spans="1:10" ht="27.75" customHeight="1">
      <c r="A90" s="246"/>
      <c r="B90" s="56" t="s">
        <v>234</v>
      </c>
      <c r="C90" s="243"/>
      <c r="D90" s="244"/>
      <c r="E90" s="82">
        <v>3650</v>
      </c>
      <c r="F90" s="251" t="s">
        <v>426</v>
      </c>
      <c r="G90" s="252"/>
      <c r="H90" s="55" t="s">
        <v>474</v>
      </c>
      <c r="I90" s="83" t="s">
        <v>1034</v>
      </c>
    </row>
    <row r="91" spans="1:10" ht="27.75" customHeight="1">
      <c r="A91" s="246"/>
      <c r="B91" s="56" t="s">
        <v>234</v>
      </c>
      <c r="C91" s="253"/>
      <c r="D91" s="253"/>
      <c r="E91" s="82">
        <v>3650</v>
      </c>
      <c r="F91" s="251" t="s">
        <v>426</v>
      </c>
      <c r="G91" s="252"/>
      <c r="H91" s="55" t="s">
        <v>474</v>
      </c>
      <c r="I91" s="83" t="s">
        <v>1035</v>
      </c>
    </row>
    <row r="92" spans="1:10" ht="27.75" customHeight="1">
      <c r="A92" s="246"/>
      <c r="B92" s="56" t="s">
        <v>234</v>
      </c>
      <c r="C92" s="243"/>
      <c r="D92" s="244"/>
      <c r="E92" s="82">
        <v>3650</v>
      </c>
      <c r="F92" s="251" t="s">
        <v>426</v>
      </c>
      <c r="G92" s="252"/>
      <c r="H92" s="55" t="s">
        <v>474</v>
      </c>
      <c r="I92" s="83" t="s">
        <v>1030</v>
      </c>
    </row>
    <row r="93" spans="1:10" ht="27.75" customHeight="1">
      <c r="A93" s="246"/>
      <c r="B93" s="56" t="s">
        <v>234</v>
      </c>
      <c r="C93" s="243"/>
      <c r="D93" s="244"/>
      <c r="E93" s="82">
        <v>3650</v>
      </c>
      <c r="F93" s="251" t="s">
        <v>426</v>
      </c>
      <c r="G93" s="252"/>
      <c r="H93" s="55" t="s">
        <v>474</v>
      </c>
      <c r="I93" s="83" t="s">
        <v>1031</v>
      </c>
    </row>
    <row r="94" spans="1:10" ht="27.75" customHeight="1">
      <c r="A94" s="246"/>
      <c r="B94" s="56" t="s">
        <v>234</v>
      </c>
      <c r="C94" s="257"/>
      <c r="D94" s="257"/>
      <c r="E94" s="82">
        <v>3650</v>
      </c>
      <c r="F94" s="251" t="s">
        <v>426</v>
      </c>
      <c r="G94" s="252"/>
      <c r="H94" s="55" t="s">
        <v>474</v>
      </c>
      <c r="I94" s="83" t="s">
        <v>1032</v>
      </c>
    </row>
    <row r="95" spans="1:10" ht="27.75" customHeight="1">
      <c r="A95" s="246"/>
      <c r="B95" s="56" t="s">
        <v>234</v>
      </c>
      <c r="C95" s="253"/>
      <c r="D95" s="253"/>
      <c r="E95" s="82">
        <v>3650</v>
      </c>
      <c r="F95" s="251" t="s">
        <v>426</v>
      </c>
      <c r="G95" s="252"/>
      <c r="H95" s="55" t="s">
        <v>474</v>
      </c>
      <c r="I95" s="83" t="s">
        <v>1033</v>
      </c>
    </row>
    <row r="96" spans="1:10" ht="27.75" customHeight="1">
      <c r="A96" s="247"/>
      <c r="B96" s="56" t="s">
        <v>234</v>
      </c>
      <c r="C96" s="253"/>
      <c r="D96" s="253"/>
      <c r="E96" s="82">
        <v>3150</v>
      </c>
      <c r="F96" s="251" t="s">
        <v>426</v>
      </c>
      <c r="G96" s="252"/>
      <c r="H96" s="55" t="s">
        <v>474</v>
      </c>
      <c r="I96" s="83" t="s">
        <v>1115</v>
      </c>
    </row>
    <row r="97" spans="1:9" ht="27.75" customHeight="1">
      <c r="A97" s="245" t="s">
        <v>261</v>
      </c>
      <c r="B97" s="56" t="s">
        <v>234</v>
      </c>
      <c r="C97" s="243"/>
      <c r="D97" s="244"/>
      <c r="E97" s="82">
        <v>4880</v>
      </c>
      <c r="F97" s="251" t="s">
        <v>426</v>
      </c>
      <c r="G97" s="252"/>
      <c r="H97" s="55" t="s">
        <v>474</v>
      </c>
      <c r="I97" s="83" t="s">
        <v>1117</v>
      </c>
    </row>
    <row r="98" spans="1:9" ht="27.75" customHeight="1">
      <c r="A98" s="247"/>
      <c r="B98" s="56" t="s">
        <v>234</v>
      </c>
      <c r="C98" s="253"/>
      <c r="D98" s="253"/>
      <c r="E98" s="82">
        <v>4700</v>
      </c>
      <c r="F98" s="251" t="s">
        <v>426</v>
      </c>
      <c r="G98" s="252"/>
      <c r="H98" s="55" t="s">
        <v>474</v>
      </c>
      <c r="I98" s="83" t="s">
        <v>1037</v>
      </c>
    </row>
    <row r="99" spans="1:9" ht="27.75" customHeight="1">
      <c r="A99" s="186" t="s">
        <v>269</v>
      </c>
      <c r="B99" s="56" t="s">
        <v>234</v>
      </c>
      <c r="C99" s="253"/>
      <c r="D99" s="253"/>
      <c r="E99" s="82">
        <v>3452</v>
      </c>
      <c r="F99" s="251" t="s">
        <v>426</v>
      </c>
      <c r="G99" s="252"/>
      <c r="H99" s="55" t="s">
        <v>474</v>
      </c>
      <c r="I99" s="83" t="s">
        <v>1039</v>
      </c>
    </row>
    <row r="100" spans="1:9" ht="27.75" customHeight="1">
      <c r="A100" s="51" t="s">
        <v>132</v>
      </c>
      <c r="B100" s="56" t="s">
        <v>234</v>
      </c>
      <c r="C100" s="253"/>
      <c r="D100" s="253"/>
      <c r="E100" s="82">
        <v>5200</v>
      </c>
      <c r="F100" s="251" t="s">
        <v>426</v>
      </c>
      <c r="G100" s="252"/>
      <c r="H100" s="55" t="s">
        <v>474</v>
      </c>
      <c r="I100" s="83" t="s">
        <v>1038</v>
      </c>
    </row>
    <row r="101" spans="1:9" ht="27.75" customHeight="1">
      <c r="A101" s="245" t="s">
        <v>140</v>
      </c>
      <c r="B101" s="56" t="s">
        <v>234</v>
      </c>
      <c r="C101" s="257"/>
      <c r="D101" s="257"/>
      <c r="E101" s="82">
        <v>7128</v>
      </c>
      <c r="F101" s="251" t="s">
        <v>426</v>
      </c>
      <c r="G101" s="252"/>
      <c r="H101" s="55" t="s">
        <v>474</v>
      </c>
      <c r="I101" s="83" t="s">
        <v>1116</v>
      </c>
    </row>
    <row r="102" spans="1:9" ht="27.75" customHeight="1">
      <c r="A102" s="246"/>
      <c r="B102" s="56" t="s">
        <v>234</v>
      </c>
      <c r="C102" s="253"/>
      <c r="D102" s="253"/>
      <c r="E102" s="82">
        <v>3281</v>
      </c>
      <c r="F102" s="251" t="s">
        <v>426</v>
      </c>
      <c r="G102" s="252"/>
      <c r="H102" s="55" t="s">
        <v>474</v>
      </c>
      <c r="I102" s="83" t="s">
        <v>1151</v>
      </c>
    </row>
    <row r="103" spans="1:9" ht="27.75" customHeight="1">
      <c r="A103" s="246"/>
      <c r="B103" s="56" t="s">
        <v>234</v>
      </c>
      <c r="C103" s="253"/>
      <c r="D103" s="253"/>
      <c r="E103" s="82">
        <v>7308</v>
      </c>
      <c r="F103" s="251" t="s">
        <v>426</v>
      </c>
      <c r="G103" s="252"/>
      <c r="H103" s="55" t="s">
        <v>474</v>
      </c>
      <c r="I103" s="83" t="s">
        <v>1036</v>
      </c>
    </row>
    <row r="104" spans="1:9" ht="27.75" customHeight="1">
      <c r="A104" s="246"/>
      <c r="B104" s="56" t="s">
        <v>234</v>
      </c>
      <c r="C104" s="243"/>
      <c r="D104" s="244"/>
      <c r="E104" s="82">
        <v>2965</v>
      </c>
      <c r="F104" s="251" t="s">
        <v>426</v>
      </c>
      <c r="G104" s="252"/>
      <c r="H104" s="55" t="s">
        <v>474</v>
      </c>
      <c r="I104" s="83" t="s">
        <v>1106</v>
      </c>
    </row>
    <row r="105" spans="1:9" ht="27.75" customHeight="1">
      <c r="A105" s="246"/>
      <c r="B105" s="56" t="s">
        <v>234</v>
      </c>
      <c r="C105" s="243"/>
      <c r="D105" s="244"/>
      <c r="E105" s="82">
        <v>2965</v>
      </c>
      <c r="F105" s="251" t="s">
        <v>426</v>
      </c>
      <c r="G105" s="252"/>
      <c r="H105" s="55" t="s">
        <v>474</v>
      </c>
      <c r="I105" s="83" t="s">
        <v>90</v>
      </c>
    </row>
    <row r="106" spans="1:9" ht="27.75" customHeight="1">
      <c r="A106" s="246"/>
      <c r="B106" s="56" t="s">
        <v>234</v>
      </c>
      <c r="C106" s="253"/>
      <c r="D106" s="253"/>
      <c r="E106" s="82">
        <v>2965</v>
      </c>
      <c r="F106" s="251" t="s">
        <v>426</v>
      </c>
      <c r="G106" s="252"/>
      <c r="H106" s="55" t="s">
        <v>474</v>
      </c>
      <c r="I106" s="83" t="s">
        <v>1028</v>
      </c>
    </row>
    <row r="107" spans="1:9" ht="27.75" customHeight="1">
      <c r="A107" s="246"/>
      <c r="B107" s="56" t="s">
        <v>234</v>
      </c>
      <c r="C107" s="253"/>
      <c r="D107" s="253"/>
      <c r="E107" s="82">
        <v>2965</v>
      </c>
      <c r="F107" s="251" t="s">
        <v>426</v>
      </c>
      <c r="G107" s="252"/>
      <c r="H107" s="55" t="s">
        <v>474</v>
      </c>
      <c r="I107" s="83" t="s">
        <v>1107</v>
      </c>
    </row>
    <row r="108" spans="1:9" ht="27.75" customHeight="1">
      <c r="A108" s="246"/>
      <c r="B108" s="56" t="s">
        <v>234</v>
      </c>
      <c r="C108" s="243"/>
      <c r="D108" s="244"/>
      <c r="E108" s="82">
        <v>2965</v>
      </c>
      <c r="F108" s="251" t="s">
        <v>426</v>
      </c>
      <c r="G108" s="252"/>
      <c r="H108" s="55" t="s">
        <v>474</v>
      </c>
      <c r="I108" s="83" t="s">
        <v>1108</v>
      </c>
    </row>
    <row r="109" spans="1:9" ht="27.75" customHeight="1">
      <c r="A109" s="246"/>
      <c r="B109" s="56" t="s">
        <v>234</v>
      </c>
      <c r="C109" s="243"/>
      <c r="D109" s="244"/>
      <c r="E109" s="82">
        <v>2965</v>
      </c>
      <c r="F109" s="251" t="s">
        <v>426</v>
      </c>
      <c r="G109" s="252"/>
      <c r="H109" s="55" t="s">
        <v>474</v>
      </c>
      <c r="I109" s="83" t="s">
        <v>1109</v>
      </c>
    </row>
    <row r="110" spans="1:9" ht="27.75" customHeight="1">
      <c r="A110" s="246"/>
      <c r="B110" s="56" t="s">
        <v>234</v>
      </c>
      <c r="C110" s="253"/>
      <c r="D110" s="253"/>
      <c r="E110" s="82">
        <v>2965</v>
      </c>
      <c r="F110" s="251" t="s">
        <v>426</v>
      </c>
      <c r="G110" s="252"/>
      <c r="H110" s="55" t="s">
        <v>474</v>
      </c>
      <c r="I110" s="83" t="s">
        <v>1110</v>
      </c>
    </row>
    <row r="111" spans="1:9" ht="27.75" customHeight="1">
      <c r="A111" s="246"/>
      <c r="B111" s="56" t="s">
        <v>234</v>
      </c>
      <c r="C111" s="253"/>
      <c r="D111" s="253"/>
      <c r="E111" s="82">
        <v>2965</v>
      </c>
      <c r="F111" s="251" t="s">
        <v>426</v>
      </c>
      <c r="G111" s="252"/>
      <c r="H111" s="55" t="s">
        <v>474</v>
      </c>
      <c r="I111" s="83" t="s">
        <v>1111</v>
      </c>
    </row>
    <row r="112" spans="1:9" ht="27.75" customHeight="1">
      <c r="A112" s="246"/>
      <c r="B112" s="56" t="s">
        <v>234</v>
      </c>
      <c r="C112" s="243"/>
      <c r="D112" s="244"/>
      <c r="E112" s="82">
        <v>2965</v>
      </c>
      <c r="F112" s="251" t="s">
        <v>426</v>
      </c>
      <c r="G112" s="252"/>
      <c r="H112" s="55" t="s">
        <v>474</v>
      </c>
      <c r="I112" s="83" t="s">
        <v>1033</v>
      </c>
    </row>
    <row r="113" spans="1:10" ht="27.75" customHeight="1">
      <c r="A113" s="246"/>
      <c r="B113" s="56" t="s">
        <v>234</v>
      </c>
      <c r="C113" s="243"/>
      <c r="D113" s="244"/>
      <c r="E113" s="82">
        <v>2965</v>
      </c>
      <c r="F113" s="251" t="s">
        <v>426</v>
      </c>
      <c r="G113" s="252"/>
      <c r="H113" s="55" t="s">
        <v>474</v>
      </c>
      <c r="I113" s="83" t="s">
        <v>1112</v>
      </c>
    </row>
    <row r="114" spans="1:10" ht="27.75" customHeight="1">
      <c r="A114" s="246"/>
      <c r="B114" s="56" t="s">
        <v>234</v>
      </c>
      <c r="C114" s="253"/>
      <c r="D114" s="253"/>
      <c r="E114" s="82">
        <v>2965</v>
      </c>
      <c r="F114" s="251" t="s">
        <v>426</v>
      </c>
      <c r="G114" s="252"/>
      <c r="H114" s="55" t="s">
        <v>474</v>
      </c>
      <c r="I114" s="83" t="s">
        <v>1113</v>
      </c>
    </row>
    <row r="115" spans="1:10" ht="27.75" customHeight="1" thickBot="1">
      <c r="A115" s="247"/>
      <c r="B115" s="56" t="s">
        <v>234</v>
      </c>
      <c r="C115" s="243"/>
      <c r="D115" s="244"/>
      <c r="E115" s="82">
        <v>2965</v>
      </c>
      <c r="F115" s="251" t="s">
        <v>426</v>
      </c>
      <c r="G115" s="252"/>
      <c r="H115" s="55" t="s">
        <v>474</v>
      </c>
      <c r="I115" s="83" t="s">
        <v>1114</v>
      </c>
    </row>
    <row r="116" spans="1:10" ht="27.75" customHeight="1" thickBot="1">
      <c r="A116" s="96"/>
      <c r="B116" s="96"/>
      <c r="C116" s="258" t="s">
        <v>38</v>
      </c>
      <c r="D116" s="259"/>
      <c r="E116" s="98">
        <f>SUM(E83:E115)</f>
        <v>122129</v>
      </c>
      <c r="F116" s="260" t="s">
        <v>8</v>
      </c>
      <c r="G116" s="261"/>
      <c r="H116" s="261"/>
      <c r="I116" s="261"/>
    </row>
    <row r="117" spans="1:10" ht="27.75" customHeight="1">
      <c r="A117" s="45"/>
      <c r="B117" s="129" t="s">
        <v>703</v>
      </c>
      <c r="E117" s="127"/>
      <c r="J117" s="85"/>
    </row>
    <row r="118" spans="1:10" ht="27.75" customHeight="1">
      <c r="A118" s="251" t="s">
        <v>1</v>
      </c>
      <c r="B118" s="252"/>
      <c r="C118" s="251" t="s">
        <v>2</v>
      </c>
      <c r="D118" s="252"/>
      <c r="E118" s="49" t="s">
        <v>5</v>
      </c>
      <c r="F118" s="251"/>
      <c r="G118" s="252"/>
      <c r="H118" s="55" t="s">
        <v>424</v>
      </c>
      <c r="I118" s="50" t="s">
        <v>6</v>
      </c>
    </row>
    <row r="119" spans="1:10" ht="27.75" customHeight="1">
      <c r="A119" s="241">
        <v>46359</v>
      </c>
      <c r="B119" s="242"/>
      <c r="C119" s="243" t="s">
        <v>311</v>
      </c>
      <c r="D119" s="244"/>
      <c r="E119" s="123">
        <v>66710</v>
      </c>
      <c r="F119" s="243" t="s">
        <v>723</v>
      </c>
      <c r="G119" s="244"/>
      <c r="H119" s="55" t="s">
        <v>321</v>
      </c>
      <c r="I119" s="84" t="s">
        <v>1067</v>
      </c>
    </row>
    <row r="120" spans="1:10" ht="27.75" customHeight="1">
      <c r="A120" s="241">
        <v>46360</v>
      </c>
      <c r="B120" s="242"/>
      <c r="C120" s="243" t="s">
        <v>311</v>
      </c>
      <c r="D120" s="244"/>
      <c r="E120" s="123">
        <v>5978</v>
      </c>
      <c r="F120" s="243" t="s">
        <v>723</v>
      </c>
      <c r="G120" s="244"/>
      <c r="H120" s="55" t="s">
        <v>474</v>
      </c>
      <c r="I120" s="84" t="s">
        <v>1118</v>
      </c>
    </row>
    <row r="121" spans="1:10" ht="27.75" customHeight="1">
      <c r="A121" s="241">
        <v>46360</v>
      </c>
      <c r="B121" s="242"/>
      <c r="C121" s="243" t="s">
        <v>56</v>
      </c>
      <c r="D121" s="244"/>
      <c r="E121" s="123">
        <v>5500</v>
      </c>
      <c r="F121" s="243" t="s">
        <v>723</v>
      </c>
      <c r="G121" s="244"/>
      <c r="H121" s="55" t="s">
        <v>54</v>
      </c>
      <c r="I121" s="84" t="s">
        <v>1068</v>
      </c>
    </row>
    <row r="122" spans="1:10" ht="27.75" customHeight="1">
      <c r="A122" s="241">
        <v>46360</v>
      </c>
      <c r="B122" s="242"/>
      <c r="C122" s="243" t="s">
        <v>56</v>
      </c>
      <c r="D122" s="244"/>
      <c r="E122" s="123">
        <v>65160</v>
      </c>
      <c r="F122" s="243" t="s">
        <v>723</v>
      </c>
      <c r="G122" s="244"/>
      <c r="H122" s="55" t="s">
        <v>54</v>
      </c>
      <c r="I122" s="84" t="s">
        <v>1069</v>
      </c>
    </row>
    <row r="123" spans="1:10" ht="27.75" customHeight="1">
      <c r="A123" s="241">
        <v>46361</v>
      </c>
      <c r="B123" s="242"/>
      <c r="C123" s="243" t="s">
        <v>311</v>
      </c>
      <c r="D123" s="244"/>
      <c r="E123" s="123">
        <v>12000</v>
      </c>
      <c r="F123" s="243" t="s">
        <v>723</v>
      </c>
      <c r="G123" s="244"/>
      <c r="H123" s="55" t="s">
        <v>54</v>
      </c>
      <c r="I123" s="84" t="s">
        <v>1070</v>
      </c>
    </row>
    <row r="124" spans="1:10" ht="27.75" customHeight="1">
      <c r="A124" s="241">
        <v>46362</v>
      </c>
      <c r="B124" s="242"/>
      <c r="C124" s="243" t="s">
        <v>120</v>
      </c>
      <c r="D124" s="244"/>
      <c r="E124" s="123">
        <v>6312</v>
      </c>
      <c r="F124" s="243" t="s">
        <v>723</v>
      </c>
      <c r="G124" s="244"/>
      <c r="H124" s="55" t="s">
        <v>474</v>
      </c>
      <c r="I124" s="84" t="s">
        <v>1071</v>
      </c>
    </row>
    <row r="125" spans="1:10" ht="27.75" customHeight="1">
      <c r="A125" s="241">
        <v>46364</v>
      </c>
      <c r="B125" s="242"/>
      <c r="C125" s="243" t="s">
        <v>120</v>
      </c>
      <c r="D125" s="244"/>
      <c r="E125" s="123">
        <v>21200</v>
      </c>
      <c r="F125" s="243" t="s">
        <v>723</v>
      </c>
      <c r="G125" s="244"/>
      <c r="H125" s="55" t="s">
        <v>474</v>
      </c>
      <c r="I125" s="84" t="s">
        <v>1072</v>
      </c>
    </row>
    <row r="126" spans="1:10" ht="27.75" customHeight="1">
      <c r="A126" s="241">
        <v>46364</v>
      </c>
      <c r="B126" s="242"/>
      <c r="C126" s="243" t="s">
        <v>120</v>
      </c>
      <c r="D126" s="244"/>
      <c r="E126" s="123">
        <v>164898</v>
      </c>
      <c r="F126" s="243" t="s">
        <v>723</v>
      </c>
      <c r="G126" s="244"/>
      <c r="H126" s="55" t="s">
        <v>474</v>
      </c>
      <c r="I126" s="84" t="s">
        <v>1072</v>
      </c>
    </row>
    <row r="127" spans="1:10" ht="27.75" customHeight="1">
      <c r="A127" s="241">
        <v>46364</v>
      </c>
      <c r="B127" s="242"/>
      <c r="C127" s="243" t="s">
        <v>311</v>
      </c>
      <c r="D127" s="244"/>
      <c r="E127" s="123">
        <v>7920</v>
      </c>
      <c r="F127" s="243" t="s">
        <v>723</v>
      </c>
      <c r="G127" s="244"/>
      <c r="H127" s="55" t="s">
        <v>54</v>
      </c>
      <c r="I127" s="84" t="s">
        <v>1073</v>
      </c>
    </row>
    <row r="128" spans="1:10" ht="27.75" customHeight="1">
      <c r="A128" s="241">
        <v>46364</v>
      </c>
      <c r="B128" s="242"/>
      <c r="C128" s="243" t="s">
        <v>311</v>
      </c>
      <c r="D128" s="244"/>
      <c r="E128" s="123">
        <v>7200</v>
      </c>
      <c r="F128" s="243" t="s">
        <v>723</v>
      </c>
      <c r="G128" s="244"/>
      <c r="H128" s="55" t="s">
        <v>474</v>
      </c>
      <c r="I128" s="84" t="s">
        <v>1074</v>
      </c>
    </row>
    <row r="129" spans="1:9" ht="27.75" customHeight="1">
      <c r="A129" s="241">
        <v>46367</v>
      </c>
      <c r="B129" s="242"/>
      <c r="C129" s="243" t="s">
        <v>120</v>
      </c>
      <c r="D129" s="244"/>
      <c r="E129" s="123">
        <v>35945</v>
      </c>
      <c r="F129" s="243" t="s">
        <v>723</v>
      </c>
      <c r="G129" s="244"/>
      <c r="H129" s="55" t="s">
        <v>474</v>
      </c>
      <c r="I129" s="84" t="s">
        <v>1071</v>
      </c>
    </row>
    <row r="130" spans="1:9" ht="27.75" customHeight="1">
      <c r="A130" s="241">
        <v>46369</v>
      </c>
      <c r="B130" s="242"/>
      <c r="C130" s="243" t="s">
        <v>120</v>
      </c>
      <c r="D130" s="244"/>
      <c r="E130" s="123">
        <v>196000</v>
      </c>
      <c r="F130" s="243" t="s">
        <v>723</v>
      </c>
      <c r="G130" s="244"/>
      <c r="H130" s="55" t="s">
        <v>474</v>
      </c>
      <c r="I130" s="84" t="s">
        <v>1075</v>
      </c>
    </row>
    <row r="131" spans="1:9" ht="27.75" customHeight="1">
      <c r="A131" s="241">
        <v>46369</v>
      </c>
      <c r="B131" s="242"/>
      <c r="C131" s="243" t="s">
        <v>311</v>
      </c>
      <c r="D131" s="244"/>
      <c r="E131" s="123">
        <v>22280</v>
      </c>
      <c r="F131" s="243" t="s">
        <v>723</v>
      </c>
      <c r="G131" s="244"/>
      <c r="H131" s="55" t="s">
        <v>54</v>
      </c>
      <c r="I131" s="84" t="s">
        <v>1076</v>
      </c>
    </row>
    <row r="132" spans="1:9" ht="27.75" customHeight="1">
      <c r="A132" s="241">
        <v>46370</v>
      </c>
      <c r="B132" s="242"/>
      <c r="C132" s="243" t="s">
        <v>311</v>
      </c>
      <c r="D132" s="244"/>
      <c r="E132" s="123">
        <v>28802</v>
      </c>
      <c r="F132" s="243" t="s">
        <v>723</v>
      </c>
      <c r="G132" s="244"/>
      <c r="H132" s="55" t="s">
        <v>474</v>
      </c>
      <c r="I132" s="84" t="s">
        <v>1077</v>
      </c>
    </row>
    <row r="133" spans="1:9" ht="27.75" customHeight="1">
      <c r="A133" s="241">
        <v>46370</v>
      </c>
      <c r="B133" s="242"/>
      <c r="C133" s="243" t="s">
        <v>120</v>
      </c>
      <c r="D133" s="244"/>
      <c r="E133" s="123">
        <v>1527</v>
      </c>
      <c r="F133" s="243" t="s">
        <v>723</v>
      </c>
      <c r="G133" s="244"/>
      <c r="H133" s="55" t="s">
        <v>474</v>
      </c>
      <c r="I133" s="84" t="s">
        <v>282</v>
      </c>
    </row>
    <row r="134" spans="1:9" ht="27.75" customHeight="1">
      <c r="A134" s="241">
        <v>46371</v>
      </c>
      <c r="B134" s="242"/>
      <c r="C134" s="243" t="s">
        <v>311</v>
      </c>
      <c r="D134" s="244"/>
      <c r="E134" s="123">
        <v>14060</v>
      </c>
      <c r="F134" s="243" t="s">
        <v>723</v>
      </c>
      <c r="G134" s="244"/>
      <c r="H134" s="55" t="s">
        <v>321</v>
      </c>
      <c r="I134" s="84" t="s">
        <v>1078</v>
      </c>
    </row>
    <row r="135" spans="1:9" ht="27.75" customHeight="1">
      <c r="A135" s="241">
        <v>46371</v>
      </c>
      <c r="B135" s="242"/>
      <c r="C135" s="243" t="s">
        <v>311</v>
      </c>
      <c r="D135" s="244"/>
      <c r="E135" s="123">
        <v>7410</v>
      </c>
      <c r="F135" s="243" t="s">
        <v>723</v>
      </c>
      <c r="G135" s="244"/>
      <c r="H135" s="55" t="s">
        <v>321</v>
      </c>
      <c r="I135" s="84" t="s">
        <v>1078</v>
      </c>
    </row>
    <row r="136" spans="1:9" ht="27.75" customHeight="1">
      <c r="A136" s="241">
        <v>46376</v>
      </c>
      <c r="B136" s="242"/>
      <c r="C136" s="243" t="s">
        <v>56</v>
      </c>
      <c r="D136" s="244"/>
      <c r="E136" s="123">
        <v>25800</v>
      </c>
      <c r="F136" s="243" t="s">
        <v>723</v>
      </c>
      <c r="G136" s="244"/>
      <c r="H136" s="55" t="s">
        <v>54</v>
      </c>
      <c r="I136" s="84" t="s">
        <v>1079</v>
      </c>
    </row>
    <row r="137" spans="1:9" ht="27.75" customHeight="1">
      <c r="A137" s="241">
        <v>46376</v>
      </c>
      <c r="B137" s="242"/>
      <c r="C137" s="257" t="s">
        <v>311</v>
      </c>
      <c r="D137" s="257"/>
      <c r="E137" s="123">
        <v>21160</v>
      </c>
      <c r="F137" s="243" t="s">
        <v>723</v>
      </c>
      <c r="G137" s="244"/>
      <c r="H137" s="55" t="s">
        <v>474</v>
      </c>
      <c r="I137" s="84" t="s">
        <v>853</v>
      </c>
    </row>
    <row r="138" spans="1:9" ht="27.75" customHeight="1">
      <c r="A138" s="241">
        <v>46376</v>
      </c>
      <c r="B138" s="242"/>
      <c r="C138" s="257" t="s">
        <v>311</v>
      </c>
      <c r="D138" s="257"/>
      <c r="E138" s="123">
        <v>15330</v>
      </c>
      <c r="F138" s="243" t="s">
        <v>723</v>
      </c>
      <c r="G138" s="244"/>
      <c r="H138" s="55" t="s">
        <v>474</v>
      </c>
      <c r="I138" s="84" t="s">
        <v>853</v>
      </c>
    </row>
    <row r="139" spans="1:9" ht="27.75" customHeight="1">
      <c r="A139" s="241">
        <v>46376</v>
      </c>
      <c r="B139" s="242"/>
      <c r="C139" s="257" t="s">
        <v>311</v>
      </c>
      <c r="D139" s="257"/>
      <c r="E139" s="123">
        <v>5890</v>
      </c>
      <c r="F139" s="243" t="s">
        <v>723</v>
      </c>
      <c r="G139" s="244"/>
      <c r="H139" s="55" t="s">
        <v>474</v>
      </c>
      <c r="I139" s="84" t="s">
        <v>853</v>
      </c>
    </row>
    <row r="140" spans="1:9" ht="27.75" customHeight="1">
      <c r="A140" s="241">
        <v>46379</v>
      </c>
      <c r="B140" s="242"/>
      <c r="C140" s="243" t="s">
        <v>311</v>
      </c>
      <c r="D140" s="244"/>
      <c r="E140" s="123">
        <v>37400</v>
      </c>
      <c r="F140" s="243" t="s">
        <v>723</v>
      </c>
      <c r="G140" s="244"/>
      <c r="H140" s="55" t="s">
        <v>54</v>
      </c>
      <c r="I140" s="84" t="s">
        <v>438</v>
      </c>
    </row>
    <row r="141" spans="1:9" ht="27.75" customHeight="1">
      <c r="A141" s="241">
        <v>46380</v>
      </c>
      <c r="B141" s="242"/>
      <c r="C141" s="243" t="s">
        <v>96</v>
      </c>
      <c r="D141" s="244"/>
      <c r="E141" s="123">
        <v>2428</v>
      </c>
      <c r="F141" s="243" t="s">
        <v>723</v>
      </c>
      <c r="G141" s="244"/>
      <c r="H141" s="55" t="s">
        <v>54</v>
      </c>
      <c r="I141" s="84" t="s">
        <v>347</v>
      </c>
    </row>
    <row r="142" spans="1:9" ht="27.75" customHeight="1">
      <c r="A142" s="241">
        <v>46381</v>
      </c>
      <c r="B142" s="242"/>
      <c r="C142" s="243" t="s">
        <v>311</v>
      </c>
      <c r="D142" s="244"/>
      <c r="E142" s="123">
        <v>29120</v>
      </c>
      <c r="F142" s="243" t="s">
        <v>723</v>
      </c>
      <c r="G142" s="244"/>
      <c r="H142" s="55" t="s">
        <v>54</v>
      </c>
      <c r="I142" s="84" t="s">
        <v>1080</v>
      </c>
    </row>
    <row r="143" spans="1:9" ht="27.75" customHeight="1">
      <c r="A143" s="241">
        <v>46381</v>
      </c>
      <c r="B143" s="242"/>
      <c r="C143" s="243" t="s">
        <v>311</v>
      </c>
      <c r="D143" s="244"/>
      <c r="E143" s="123">
        <v>37400</v>
      </c>
      <c r="F143" s="243" t="s">
        <v>723</v>
      </c>
      <c r="G143" s="244"/>
      <c r="H143" s="55" t="s">
        <v>54</v>
      </c>
      <c r="I143" s="84" t="s">
        <v>438</v>
      </c>
    </row>
    <row r="144" spans="1:9" ht="27.75" customHeight="1">
      <c r="A144" s="241">
        <v>46381</v>
      </c>
      <c r="B144" s="242"/>
      <c r="C144" s="243" t="s">
        <v>96</v>
      </c>
      <c r="D144" s="244"/>
      <c r="E144" s="123">
        <v>7225</v>
      </c>
      <c r="F144" s="243" t="s">
        <v>723</v>
      </c>
      <c r="G144" s="244"/>
      <c r="H144" s="55" t="s">
        <v>54</v>
      </c>
      <c r="I144" s="84" t="s">
        <v>347</v>
      </c>
    </row>
    <row r="145" spans="1:9" ht="27.75" customHeight="1">
      <c r="A145" s="241">
        <v>46381</v>
      </c>
      <c r="B145" s="242"/>
      <c r="C145" s="243" t="s">
        <v>96</v>
      </c>
      <c r="D145" s="244"/>
      <c r="E145" s="123">
        <v>6156</v>
      </c>
      <c r="F145" s="243" t="s">
        <v>723</v>
      </c>
      <c r="G145" s="244"/>
      <c r="H145" s="55" t="s">
        <v>54</v>
      </c>
      <c r="I145" s="84" t="s">
        <v>347</v>
      </c>
    </row>
    <row r="146" spans="1:9" ht="27.75" customHeight="1">
      <c r="A146" s="241">
        <v>46381</v>
      </c>
      <c r="B146" s="242"/>
      <c r="C146" s="243" t="s">
        <v>96</v>
      </c>
      <c r="D146" s="244"/>
      <c r="E146" s="123">
        <v>14834</v>
      </c>
      <c r="F146" s="243" t="s">
        <v>723</v>
      </c>
      <c r="G146" s="244"/>
      <c r="H146" s="55" t="s">
        <v>321</v>
      </c>
      <c r="I146" s="84" t="s">
        <v>1081</v>
      </c>
    </row>
    <row r="147" spans="1:9" ht="27.75" customHeight="1">
      <c r="A147" s="241">
        <v>46382</v>
      </c>
      <c r="B147" s="242"/>
      <c r="C147" s="243" t="s">
        <v>67</v>
      </c>
      <c r="D147" s="244"/>
      <c r="E147" s="123">
        <v>7290</v>
      </c>
      <c r="F147" s="243" t="s">
        <v>723</v>
      </c>
      <c r="G147" s="244"/>
      <c r="H147" s="55" t="s">
        <v>54</v>
      </c>
      <c r="I147" s="84" t="s">
        <v>347</v>
      </c>
    </row>
    <row r="148" spans="1:9" ht="27.75" customHeight="1">
      <c r="A148" s="241">
        <v>46382</v>
      </c>
      <c r="B148" s="242"/>
      <c r="C148" s="257" t="s">
        <v>311</v>
      </c>
      <c r="D148" s="257"/>
      <c r="E148" s="123">
        <v>15770</v>
      </c>
      <c r="F148" s="243" t="s">
        <v>723</v>
      </c>
      <c r="G148" s="244"/>
      <c r="H148" s="55" t="s">
        <v>474</v>
      </c>
      <c r="I148" s="84" t="s">
        <v>853</v>
      </c>
    </row>
    <row r="149" spans="1:9" ht="27.75" customHeight="1">
      <c r="A149" s="241">
        <v>46385</v>
      </c>
      <c r="B149" s="242"/>
      <c r="C149" s="257" t="s">
        <v>96</v>
      </c>
      <c r="D149" s="257"/>
      <c r="E149" s="123">
        <v>4109</v>
      </c>
      <c r="F149" s="243" t="s">
        <v>723</v>
      </c>
      <c r="G149" s="244"/>
      <c r="H149" s="55" t="s">
        <v>54</v>
      </c>
      <c r="I149" s="84" t="s">
        <v>347</v>
      </c>
    </row>
    <row r="150" spans="1:9" ht="27.75" customHeight="1" thickBot="1">
      <c r="A150" s="241">
        <v>46386</v>
      </c>
      <c r="B150" s="242"/>
      <c r="C150" s="257" t="s">
        <v>311</v>
      </c>
      <c r="D150" s="257"/>
      <c r="E150" s="123">
        <v>4490</v>
      </c>
      <c r="F150" s="243" t="s">
        <v>723</v>
      </c>
      <c r="G150" s="244"/>
      <c r="H150" s="55" t="s">
        <v>474</v>
      </c>
      <c r="I150" s="84" t="s">
        <v>853</v>
      </c>
    </row>
    <row r="151" spans="1:9" ht="27.75" customHeight="1" thickBot="1">
      <c r="E151" s="133">
        <f>SUM(E119:E150)</f>
        <v>903304</v>
      </c>
      <c r="H151" s="46"/>
      <c r="I151" s="46"/>
    </row>
    <row r="152" spans="1:9" ht="52.5" customHeight="1">
      <c r="A152" s="263" t="s">
        <v>703</v>
      </c>
      <c r="B152" s="263"/>
      <c r="C152" s="263"/>
      <c r="D152" s="263"/>
      <c r="E152" s="263"/>
      <c r="H152" s="178"/>
      <c r="I152" s="179"/>
    </row>
    <row r="153" spans="1:9" ht="52.5" customHeight="1">
      <c r="A153" s="251" t="s">
        <v>1</v>
      </c>
      <c r="B153" s="252"/>
      <c r="C153" s="253" t="s">
        <v>2</v>
      </c>
      <c r="D153" s="253"/>
      <c r="E153" s="49" t="s">
        <v>5</v>
      </c>
      <c r="F153" s="253" t="s">
        <v>426</v>
      </c>
      <c r="G153" s="253"/>
      <c r="H153" s="55" t="s">
        <v>424</v>
      </c>
      <c r="I153" s="55" t="s">
        <v>6</v>
      </c>
    </row>
    <row r="154" spans="1:9" ht="52.5" customHeight="1">
      <c r="A154" s="241">
        <v>46362</v>
      </c>
      <c r="B154" s="242"/>
      <c r="C154" s="243" t="s">
        <v>200</v>
      </c>
      <c r="D154" s="244"/>
      <c r="E154" s="123">
        <v>7955</v>
      </c>
      <c r="F154" s="243" t="s">
        <v>654</v>
      </c>
      <c r="G154" s="244"/>
      <c r="H154" s="55" t="s">
        <v>474</v>
      </c>
      <c r="I154" s="84" t="s">
        <v>1145</v>
      </c>
    </row>
    <row r="155" spans="1:9" ht="52.5" customHeight="1">
      <c r="A155" s="241">
        <v>46364</v>
      </c>
      <c r="B155" s="242"/>
      <c r="C155" s="243" t="s">
        <v>200</v>
      </c>
      <c r="D155" s="244"/>
      <c r="E155" s="123">
        <v>185</v>
      </c>
      <c r="F155" s="243" t="s">
        <v>654</v>
      </c>
      <c r="G155" s="244"/>
      <c r="H155" s="55" t="s">
        <v>474</v>
      </c>
      <c r="I155" s="84" t="s">
        <v>1147</v>
      </c>
    </row>
    <row r="156" spans="1:9" ht="52.5" customHeight="1">
      <c r="A156" s="241">
        <v>46365</v>
      </c>
      <c r="B156" s="242"/>
      <c r="C156" s="243" t="s">
        <v>200</v>
      </c>
      <c r="D156" s="244"/>
      <c r="E156" s="123">
        <v>185</v>
      </c>
      <c r="F156" s="243" t="s">
        <v>654</v>
      </c>
      <c r="G156" s="244"/>
      <c r="H156" s="55" t="s">
        <v>474</v>
      </c>
      <c r="I156" s="84" t="s">
        <v>1147</v>
      </c>
    </row>
    <row r="157" spans="1:9" ht="52.5" customHeight="1">
      <c r="A157" s="241">
        <v>46375</v>
      </c>
      <c r="B157" s="242"/>
      <c r="C157" s="257" t="s">
        <v>200</v>
      </c>
      <c r="D157" s="257"/>
      <c r="E157" s="123">
        <v>555</v>
      </c>
      <c r="F157" s="243" t="s">
        <v>654</v>
      </c>
      <c r="G157" s="244"/>
      <c r="H157" s="55" t="s">
        <v>474</v>
      </c>
      <c r="I157" s="84" t="s">
        <v>1146</v>
      </c>
    </row>
    <row r="158" spans="1:9" ht="52.5" customHeight="1">
      <c r="A158" s="241">
        <v>46381</v>
      </c>
      <c r="B158" s="242"/>
      <c r="C158" s="257" t="s">
        <v>200</v>
      </c>
      <c r="D158" s="257"/>
      <c r="E158" s="123">
        <v>370</v>
      </c>
      <c r="F158" s="243" t="s">
        <v>654</v>
      </c>
      <c r="G158" s="244"/>
      <c r="H158" s="55" t="s">
        <v>474</v>
      </c>
      <c r="I158" s="84" t="s">
        <v>1148</v>
      </c>
    </row>
    <row r="159" spans="1:9" ht="52.5" customHeight="1">
      <c r="A159" s="241">
        <v>46384</v>
      </c>
      <c r="B159" s="242"/>
      <c r="C159" s="257" t="s">
        <v>200</v>
      </c>
      <c r="D159" s="257"/>
      <c r="E159" s="123">
        <v>370</v>
      </c>
      <c r="F159" s="243" t="s">
        <v>654</v>
      </c>
      <c r="G159" s="244"/>
      <c r="H159" s="55" t="s">
        <v>474</v>
      </c>
      <c r="I159" s="84" t="s">
        <v>1148</v>
      </c>
    </row>
    <row r="160" spans="1:9" ht="52.5" customHeight="1">
      <c r="A160" s="241">
        <v>46385</v>
      </c>
      <c r="B160" s="242"/>
      <c r="C160" s="257" t="s">
        <v>311</v>
      </c>
      <c r="D160" s="257"/>
      <c r="E160" s="123">
        <v>33500</v>
      </c>
      <c r="F160" s="243" t="s">
        <v>654</v>
      </c>
      <c r="G160" s="244"/>
      <c r="H160" s="55" t="s">
        <v>474</v>
      </c>
      <c r="I160" s="84" t="s">
        <v>1149</v>
      </c>
    </row>
    <row r="161" spans="1:9" ht="52.5" customHeight="1">
      <c r="A161" s="241">
        <v>46386</v>
      </c>
      <c r="B161" s="242"/>
      <c r="C161" s="257" t="s">
        <v>311</v>
      </c>
      <c r="D161" s="257"/>
      <c r="E161" s="123">
        <v>20100</v>
      </c>
      <c r="F161" s="243" t="s">
        <v>654</v>
      </c>
      <c r="G161" s="244"/>
      <c r="H161" s="55" t="s">
        <v>474</v>
      </c>
      <c r="I161" s="84" t="s">
        <v>1150</v>
      </c>
    </row>
    <row r="162" spans="1:9" ht="52.5" customHeight="1">
      <c r="A162" s="241"/>
      <c r="B162" s="242"/>
      <c r="C162" s="257"/>
      <c r="D162" s="257"/>
      <c r="E162" s="123"/>
      <c r="F162" s="243"/>
      <c r="G162" s="244"/>
      <c r="H162" s="55"/>
      <c r="I162" s="84"/>
    </row>
    <row r="163" spans="1:9" ht="52.5" customHeight="1">
      <c r="A163" s="241"/>
      <c r="B163" s="242"/>
      <c r="C163" s="257"/>
      <c r="D163" s="257"/>
      <c r="E163" s="123"/>
      <c r="F163" s="243"/>
      <c r="G163" s="244"/>
      <c r="H163" s="55"/>
      <c r="I163" s="84"/>
    </row>
    <row r="164" spans="1:9" ht="52.5" customHeight="1">
      <c r="A164" s="241"/>
      <c r="B164" s="242"/>
      <c r="C164" s="257"/>
      <c r="D164" s="257"/>
      <c r="E164" s="123"/>
      <c r="F164" s="243"/>
      <c r="G164" s="244"/>
      <c r="H164" s="55"/>
      <c r="I164" s="84"/>
    </row>
    <row r="165" spans="1:9" ht="52.5" customHeight="1">
      <c r="A165" s="241"/>
      <c r="B165" s="242"/>
      <c r="C165" s="257"/>
      <c r="D165" s="257"/>
      <c r="E165" s="123"/>
      <c r="F165" s="243"/>
      <c r="G165" s="244"/>
      <c r="H165" s="55"/>
      <c r="I165" s="84"/>
    </row>
    <row r="166" spans="1:9" ht="52.5" customHeight="1">
      <c r="A166" s="241"/>
      <c r="B166" s="242"/>
      <c r="C166" s="257"/>
      <c r="D166" s="257"/>
      <c r="E166" s="123"/>
      <c r="F166" s="243"/>
      <c r="G166" s="244"/>
      <c r="H166" s="55"/>
      <c r="I166" s="84"/>
    </row>
    <row r="167" spans="1:9" ht="52.5" customHeight="1">
      <c r="A167" s="241"/>
      <c r="B167" s="242"/>
      <c r="C167" s="257"/>
      <c r="D167" s="257"/>
      <c r="E167" s="123"/>
      <c r="F167" s="243"/>
      <c r="G167" s="244"/>
      <c r="H167" s="55"/>
      <c r="I167" s="84"/>
    </row>
    <row r="168" spans="1:9" ht="52.5" customHeight="1">
      <c r="A168" s="241"/>
      <c r="B168" s="242"/>
      <c r="C168" s="257"/>
      <c r="D168" s="257"/>
      <c r="E168" s="123"/>
      <c r="F168" s="243"/>
      <c r="G168" s="244"/>
      <c r="H168" s="55"/>
      <c r="I168" s="84"/>
    </row>
    <row r="169" spans="1:9" ht="52.5" customHeight="1" thickBot="1">
      <c r="A169" s="241"/>
      <c r="B169" s="242"/>
      <c r="C169" s="257"/>
      <c r="D169" s="257"/>
      <c r="E169" s="123"/>
      <c r="F169" s="243"/>
      <c r="G169" s="244"/>
      <c r="H169" s="55"/>
      <c r="I169" s="84"/>
    </row>
    <row r="170" spans="1:9" ht="52.5" customHeight="1" thickBot="1">
      <c r="E170" s="133">
        <f>SUM(E154:E167)</f>
        <v>63220</v>
      </c>
      <c r="G170" s="292" t="s">
        <v>38</v>
      </c>
      <c r="H170" s="293"/>
      <c r="I170" s="205">
        <f>E170+E151</f>
        <v>966524</v>
      </c>
    </row>
    <row r="171" spans="1:9" ht="30.75" customHeight="1">
      <c r="A171" s="263" t="s">
        <v>1143</v>
      </c>
      <c r="B171" s="263"/>
      <c r="C171" s="263"/>
      <c r="D171" s="263"/>
      <c r="E171" s="263"/>
      <c r="F171" s="294"/>
      <c r="G171" s="294"/>
      <c r="H171" s="294"/>
      <c r="I171" s="294"/>
    </row>
    <row r="172" spans="1:9" ht="30.75" customHeight="1">
      <c r="A172" s="251" t="s">
        <v>1</v>
      </c>
      <c r="B172" s="252"/>
      <c r="C172" s="253" t="s">
        <v>2</v>
      </c>
      <c r="D172" s="253"/>
      <c r="E172" s="49" t="s">
        <v>5</v>
      </c>
      <c r="F172" s="253" t="s">
        <v>426</v>
      </c>
      <c r="G172" s="253"/>
      <c r="H172" s="55" t="s">
        <v>424</v>
      </c>
      <c r="I172" s="55" t="s">
        <v>6</v>
      </c>
    </row>
    <row r="173" spans="1:9" ht="30.75" customHeight="1">
      <c r="A173" s="241">
        <v>46342</v>
      </c>
      <c r="B173" s="242"/>
      <c r="C173" s="257" t="s">
        <v>67</v>
      </c>
      <c r="D173" s="257"/>
      <c r="E173" s="123">
        <v>490</v>
      </c>
      <c r="F173" s="243" t="s">
        <v>654</v>
      </c>
      <c r="G173" s="244"/>
      <c r="H173" s="55" t="s">
        <v>321</v>
      </c>
      <c r="I173" s="84" t="s">
        <v>346</v>
      </c>
    </row>
    <row r="174" spans="1:9" ht="30.75" customHeight="1">
      <c r="A174" s="241">
        <v>46343</v>
      </c>
      <c r="B174" s="242"/>
      <c r="C174" s="257" t="s">
        <v>67</v>
      </c>
      <c r="D174" s="257"/>
      <c r="E174" s="123">
        <v>1370</v>
      </c>
      <c r="F174" s="243" t="s">
        <v>654</v>
      </c>
      <c r="G174" s="244"/>
      <c r="H174" s="55" t="s">
        <v>321</v>
      </c>
      <c r="I174" s="84" t="s">
        <v>346</v>
      </c>
    </row>
    <row r="175" spans="1:9" ht="30.75" customHeight="1">
      <c r="A175" s="241">
        <v>46343</v>
      </c>
      <c r="B175" s="242"/>
      <c r="C175" s="257" t="s">
        <v>67</v>
      </c>
      <c r="D175" s="257"/>
      <c r="E175" s="123">
        <v>780</v>
      </c>
      <c r="F175" s="243" t="s">
        <v>654</v>
      </c>
      <c r="G175" s="244"/>
      <c r="H175" s="55" t="s">
        <v>321</v>
      </c>
      <c r="I175" s="84" t="s">
        <v>346</v>
      </c>
    </row>
    <row r="176" spans="1:9" ht="30.75" customHeight="1">
      <c r="A176" s="241">
        <v>46343</v>
      </c>
      <c r="B176" s="242"/>
      <c r="C176" s="257" t="s">
        <v>67</v>
      </c>
      <c r="D176" s="257"/>
      <c r="E176" s="123">
        <v>390</v>
      </c>
      <c r="F176" s="243" t="s">
        <v>654</v>
      </c>
      <c r="G176" s="244"/>
      <c r="H176" s="55" t="s">
        <v>321</v>
      </c>
      <c r="I176" s="84" t="s">
        <v>346</v>
      </c>
    </row>
    <row r="177" spans="1:9" ht="30.75" customHeight="1">
      <c r="A177" s="241">
        <v>46346</v>
      </c>
      <c r="B177" s="242"/>
      <c r="C177" s="257" t="s">
        <v>67</v>
      </c>
      <c r="D177" s="257"/>
      <c r="E177" s="123">
        <v>1370</v>
      </c>
      <c r="F177" s="243" t="s">
        <v>654</v>
      </c>
      <c r="G177" s="244"/>
      <c r="H177" s="55" t="s">
        <v>321</v>
      </c>
      <c r="I177" s="84" t="s">
        <v>346</v>
      </c>
    </row>
    <row r="178" spans="1:9" ht="30.75" customHeight="1">
      <c r="A178" s="241">
        <v>46346</v>
      </c>
      <c r="B178" s="242"/>
      <c r="C178" s="257" t="s">
        <v>67</v>
      </c>
      <c r="D178" s="257"/>
      <c r="E178" s="123">
        <v>1370</v>
      </c>
      <c r="F178" s="243" t="s">
        <v>654</v>
      </c>
      <c r="G178" s="244"/>
      <c r="H178" s="55" t="s">
        <v>321</v>
      </c>
      <c r="I178" s="84" t="s">
        <v>346</v>
      </c>
    </row>
    <row r="179" spans="1:9" ht="30.75" customHeight="1">
      <c r="A179" s="241">
        <v>46346</v>
      </c>
      <c r="B179" s="242"/>
      <c r="C179" s="257" t="s">
        <v>67</v>
      </c>
      <c r="D179" s="257"/>
      <c r="E179" s="123">
        <v>390</v>
      </c>
      <c r="F179" s="243" t="s">
        <v>654</v>
      </c>
      <c r="G179" s="244"/>
      <c r="H179" s="55" t="s">
        <v>321</v>
      </c>
      <c r="I179" s="84" t="s">
        <v>346</v>
      </c>
    </row>
    <row r="180" spans="1:9" ht="30.75" customHeight="1">
      <c r="A180" s="241">
        <v>46346</v>
      </c>
      <c r="B180" s="242"/>
      <c r="C180" s="257" t="s">
        <v>67</v>
      </c>
      <c r="D180" s="257"/>
      <c r="E180" s="123">
        <v>390</v>
      </c>
      <c r="F180" s="243" t="s">
        <v>654</v>
      </c>
      <c r="G180" s="244"/>
      <c r="H180" s="55" t="s">
        <v>321</v>
      </c>
      <c r="I180" s="84" t="s">
        <v>346</v>
      </c>
    </row>
    <row r="181" spans="1:9" ht="30.75" customHeight="1">
      <c r="A181" s="241">
        <v>46347</v>
      </c>
      <c r="B181" s="242"/>
      <c r="C181" s="257" t="s">
        <v>67</v>
      </c>
      <c r="D181" s="257"/>
      <c r="E181" s="123">
        <v>3480</v>
      </c>
      <c r="F181" s="243" t="s">
        <v>654</v>
      </c>
      <c r="G181" s="244"/>
      <c r="H181" s="55" t="s">
        <v>321</v>
      </c>
      <c r="I181" s="84" t="s">
        <v>346</v>
      </c>
    </row>
    <row r="182" spans="1:9" ht="30.75" customHeight="1">
      <c r="A182" s="241">
        <v>46347</v>
      </c>
      <c r="B182" s="242"/>
      <c r="C182" s="257" t="s">
        <v>67</v>
      </c>
      <c r="D182" s="257"/>
      <c r="E182" s="123">
        <v>3290</v>
      </c>
      <c r="F182" s="243" t="s">
        <v>654</v>
      </c>
      <c r="G182" s="244"/>
      <c r="H182" s="55" t="s">
        <v>321</v>
      </c>
      <c r="I182" s="84" t="s">
        <v>346</v>
      </c>
    </row>
    <row r="183" spans="1:9" ht="30.75" customHeight="1">
      <c r="A183" s="241">
        <v>46348</v>
      </c>
      <c r="B183" s="242"/>
      <c r="C183" s="257" t="s">
        <v>67</v>
      </c>
      <c r="D183" s="257"/>
      <c r="E183" s="123">
        <v>3290</v>
      </c>
      <c r="F183" s="243" t="s">
        <v>654</v>
      </c>
      <c r="G183" s="244"/>
      <c r="H183" s="55" t="s">
        <v>321</v>
      </c>
      <c r="I183" s="84" t="s">
        <v>346</v>
      </c>
    </row>
    <row r="184" spans="1:9" ht="30.75" customHeight="1">
      <c r="A184" s="241">
        <v>46348</v>
      </c>
      <c r="B184" s="242"/>
      <c r="C184" s="257" t="s">
        <v>67</v>
      </c>
      <c r="D184" s="257"/>
      <c r="E184" s="123">
        <v>3180</v>
      </c>
      <c r="F184" s="243" t="s">
        <v>654</v>
      </c>
      <c r="G184" s="244"/>
      <c r="H184" s="55" t="s">
        <v>321</v>
      </c>
      <c r="I184" s="84" t="s">
        <v>346</v>
      </c>
    </row>
    <row r="185" spans="1:9" ht="30.75" customHeight="1">
      <c r="A185" s="241">
        <v>46348</v>
      </c>
      <c r="B185" s="242"/>
      <c r="C185" s="257" t="s">
        <v>67</v>
      </c>
      <c r="D185" s="257"/>
      <c r="E185" s="123">
        <v>1050</v>
      </c>
      <c r="F185" s="243" t="s">
        <v>654</v>
      </c>
      <c r="G185" s="244"/>
      <c r="H185" s="55" t="s">
        <v>321</v>
      </c>
      <c r="I185" s="84" t="s">
        <v>346</v>
      </c>
    </row>
    <row r="186" spans="1:9" ht="30.75" customHeight="1">
      <c r="A186" s="241">
        <v>46348</v>
      </c>
      <c r="B186" s="242"/>
      <c r="C186" s="257" t="s">
        <v>67</v>
      </c>
      <c r="D186" s="257"/>
      <c r="E186" s="123">
        <v>460</v>
      </c>
      <c r="F186" s="243" t="s">
        <v>654</v>
      </c>
      <c r="G186" s="244"/>
      <c r="H186" s="55" t="s">
        <v>321</v>
      </c>
      <c r="I186" s="84" t="s">
        <v>346</v>
      </c>
    </row>
    <row r="187" spans="1:9" ht="30.75" customHeight="1">
      <c r="A187" s="241">
        <v>46349</v>
      </c>
      <c r="B187" s="242"/>
      <c r="C187" s="257" t="s">
        <v>67</v>
      </c>
      <c r="D187" s="257"/>
      <c r="E187" s="123">
        <v>1710</v>
      </c>
      <c r="F187" s="243" t="s">
        <v>654</v>
      </c>
      <c r="G187" s="244"/>
      <c r="H187" s="55" t="s">
        <v>321</v>
      </c>
      <c r="I187" s="84" t="s">
        <v>346</v>
      </c>
    </row>
    <row r="188" spans="1:9" ht="30.75" customHeight="1">
      <c r="A188" s="241">
        <v>46349</v>
      </c>
      <c r="B188" s="242"/>
      <c r="C188" s="257" t="s">
        <v>67</v>
      </c>
      <c r="D188" s="257"/>
      <c r="E188" s="123">
        <v>420</v>
      </c>
      <c r="F188" s="243" t="s">
        <v>654</v>
      </c>
      <c r="G188" s="244"/>
      <c r="H188" s="55" t="s">
        <v>321</v>
      </c>
      <c r="I188" s="84" t="s">
        <v>346</v>
      </c>
    </row>
    <row r="189" spans="1:9" ht="30.75" customHeight="1">
      <c r="A189" s="241">
        <v>46349</v>
      </c>
      <c r="B189" s="242"/>
      <c r="C189" s="257" t="s">
        <v>67</v>
      </c>
      <c r="D189" s="257"/>
      <c r="E189" s="123">
        <v>1050</v>
      </c>
      <c r="F189" s="243" t="s">
        <v>654</v>
      </c>
      <c r="G189" s="244"/>
      <c r="H189" s="55" t="s">
        <v>321</v>
      </c>
      <c r="I189" s="84" t="s">
        <v>346</v>
      </c>
    </row>
    <row r="190" spans="1:9" ht="30.75" customHeight="1">
      <c r="A190" s="241">
        <v>46350</v>
      </c>
      <c r="B190" s="242"/>
      <c r="C190" s="257" t="s">
        <v>67</v>
      </c>
      <c r="D190" s="257"/>
      <c r="E190" s="123">
        <v>1050</v>
      </c>
      <c r="F190" s="243" t="s">
        <v>654</v>
      </c>
      <c r="G190" s="244"/>
      <c r="H190" s="55" t="s">
        <v>321</v>
      </c>
      <c r="I190" s="84" t="s">
        <v>346</v>
      </c>
    </row>
    <row r="191" spans="1:9" ht="30.75" customHeight="1">
      <c r="A191" s="241">
        <v>46352</v>
      </c>
      <c r="B191" s="242"/>
      <c r="C191" s="257" t="s">
        <v>67</v>
      </c>
      <c r="D191" s="257"/>
      <c r="E191" s="123">
        <v>3290</v>
      </c>
      <c r="F191" s="243" t="s">
        <v>654</v>
      </c>
      <c r="G191" s="244"/>
      <c r="H191" s="55" t="s">
        <v>321</v>
      </c>
      <c r="I191" s="84" t="s">
        <v>346</v>
      </c>
    </row>
    <row r="192" spans="1:9" ht="30.75" customHeight="1">
      <c r="A192" s="241">
        <v>46352</v>
      </c>
      <c r="B192" s="242"/>
      <c r="C192" s="257" t="s">
        <v>67</v>
      </c>
      <c r="D192" s="257"/>
      <c r="E192" s="123">
        <v>1830</v>
      </c>
      <c r="F192" s="243" t="s">
        <v>654</v>
      </c>
      <c r="G192" s="244"/>
      <c r="H192" s="55" t="s">
        <v>321</v>
      </c>
      <c r="I192" s="84" t="s">
        <v>346</v>
      </c>
    </row>
    <row r="193" spans="1:9" ht="30.75" customHeight="1">
      <c r="A193" s="241">
        <v>46352</v>
      </c>
      <c r="B193" s="242"/>
      <c r="C193" s="257" t="s">
        <v>67</v>
      </c>
      <c r="D193" s="257"/>
      <c r="E193" s="123">
        <v>270</v>
      </c>
      <c r="F193" s="243" t="s">
        <v>654</v>
      </c>
      <c r="G193" s="244"/>
      <c r="H193" s="55" t="s">
        <v>321</v>
      </c>
      <c r="I193" s="84" t="s">
        <v>346</v>
      </c>
    </row>
    <row r="194" spans="1:9" ht="30.75" customHeight="1">
      <c r="A194" s="241">
        <v>46353</v>
      </c>
      <c r="B194" s="242"/>
      <c r="C194" s="257" t="s">
        <v>67</v>
      </c>
      <c r="D194" s="257"/>
      <c r="E194" s="123">
        <v>3070</v>
      </c>
      <c r="F194" s="243" t="s">
        <v>654</v>
      </c>
      <c r="G194" s="244"/>
      <c r="H194" s="55" t="s">
        <v>321</v>
      </c>
      <c r="I194" s="84" t="s">
        <v>346</v>
      </c>
    </row>
    <row r="195" spans="1:9" ht="30.75" customHeight="1">
      <c r="A195" s="241">
        <v>46353</v>
      </c>
      <c r="B195" s="242"/>
      <c r="C195" s="257" t="s">
        <v>67</v>
      </c>
      <c r="D195" s="257"/>
      <c r="E195" s="123">
        <v>2750</v>
      </c>
      <c r="F195" s="243" t="s">
        <v>654</v>
      </c>
      <c r="G195" s="244"/>
      <c r="H195" s="55" t="s">
        <v>321</v>
      </c>
      <c r="I195" s="84" t="s">
        <v>346</v>
      </c>
    </row>
    <row r="196" spans="1:9" ht="30.75" customHeight="1">
      <c r="A196" s="241">
        <v>46353</v>
      </c>
      <c r="B196" s="242"/>
      <c r="C196" s="257" t="s">
        <v>67</v>
      </c>
      <c r="D196" s="257"/>
      <c r="E196" s="123">
        <v>1370</v>
      </c>
      <c r="F196" s="243" t="s">
        <v>654</v>
      </c>
      <c r="G196" s="244"/>
      <c r="H196" s="55" t="s">
        <v>321</v>
      </c>
      <c r="I196" s="84" t="s">
        <v>346</v>
      </c>
    </row>
    <row r="197" spans="1:9" ht="30.75" customHeight="1">
      <c r="A197" s="241">
        <v>46355</v>
      </c>
      <c r="B197" s="242"/>
      <c r="C197" s="257" t="s">
        <v>67</v>
      </c>
      <c r="D197" s="257"/>
      <c r="E197" s="123">
        <v>3420</v>
      </c>
      <c r="F197" s="243" t="s">
        <v>654</v>
      </c>
      <c r="G197" s="244"/>
      <c r="H197" s="55" t="s">
        <v>321</v>
      </c>
      <c r="I197" s="84" t="s">
        <v>346</v>
      </c>
    </row>
    <row r="198" spans="1:9" ht="30.75" customHeight="1">
      <c r="A198" s="241">
        <v>46355</v>
      </c>
      <c r="B198" s="242"/>
      <c r="C198" s="257" t="s">
        <v>67</v>
      </c>
      <c r="D198" s="257"/>
      <c r="E198" s="123">
        <v>2800</v>
      </c>
      <c r="F198" s="243" t="s">
        <v>654</v>
      </c>
      <c r="G198" s="244"/>
      <c r="H198" s="55" t="s">
        <v>321</v>
      </c>
      <c r="I198" s="84" t="s">
        <v>346</v>
      </c>
    </row>
    <row r="199" spans="1:9" ht="30.75" customHeight="1">
      <c r="A199" s="241">
        <v>46355</v>
      </c>
      <c r="B199" s="242"/>
      <c r="C199" s="257" t="s">
        <v>67</v>
      </c>
      <c r="D199" s="257"/>
      <c r="E199" s="123">
        <v>960</v>
      </c>
      <c r="F199" s="243" t="s">
        <v>654</v>
      </c>
      <c r="G199" s="244"/>
      <c r="H199" s="55" t="s">
        <v>321</v>
      </c>
      <c r="I199" s="84" t="s">
        <v>346</v>
      </c>
    </row>
    <row r="200" spans="1:9" ht="30.75" customHeight="1">
      <c r="A200" s="241">
        <v>46355</v>
      </c>
      <c r="B200" s="242"/>
      <c r="C200" s="257" t="s">
        <v>67</v>
      </c>
      <c r="D200" s="257"/>
      <c r="E200" s="123">
        <v>960</v>
      </c>
      <c r="F200" s="243" t="s">
        <v>654</v>
      </c>
      <c r="G200" s="244"/>
      <c r="H200" s="55" t="s">
        <v>321</v>
      </c>
      <c r="I200" s="84" t="s">
        <v>346</v>
      </c>
    </row>
    <row r="201" spans="1:9" ht="30.75" customHeight="1">
      <c r="A201" s="241">
        <v>46355</v>
      </c>
      <c r="B201" s="242"/>
      <c r="C201" s="257" t="s">
        <v>67</v>
      </c>
      <c r="D201" s="257"/>
      <c r="E201" s="123">
        <v>120</v>
      </c>
      <c r="F201" s="243" t="s">
        <v>654</v>
      </c>
      <c r="G201" s="244"/>
      <c r="H201" s="55" t="s">
        <v>321</v>
      </c>
      <c r="I201" s="84" t="s">
        <v>346</v>
      </c>
    </row>
    <row r="202" spans="1:9" ht="30.75" customHeight="1" thickBot="1">
      <c r="A202" s="241">
        <v>46356</v>
      </c>
      <c r="B202" s="242"/>
      <c r="C202" s="257" t="s">
        <v>67</v>
      </c>
      <c r="D202" s="257"/>
      <c r="E202" s="123">
        <v>960</v>
      </c>
      <c r="F202" s="243" t="s">
        <v>654</v>
      </c>
      <c r="G202" s="244"/>
      <c r="H202" s="55" t="s">
        <v>321</v>
      </c>
      <c r="I202" s="84" t="s">
        <v>346</v>
      </c>
    </row>
    <row r="203" spans="1:9" ht="30.75" customHeight="1" thickBot="1">
      <c r="E203" s="213">
        <f>SUM(E173:E202)</f>
        <v>47330</v>
      </c>
      <c r="H203" s="46"/>
      <c r="I203" s="46"/>
    </row>
    <row r="204" spans="1:9" ht="33.75" customHeight="1">
      <c r="A204" s="263" t="s">
        <v>1143</v>
      </c>
      <c r="B204" s="263"/>
      <c r="C204" s="263"/>
      <c r="D204" s="263"/>
      <c r="E204" s="263"/>
      <c r="F204" s="294" t="s">
        <v>1144</v>
      </c>
      <c r="G204" s="294"/>
      <c r="H204" s="294"/>
      <c r="I204" s="294"/>
    </row>
    <row r="205" spans="1:9" ht="33.75" customHeight="1">
      <c r="A205" s="251" t="s">
        <v>1</v>
      </c>
      <c r="B205" s="252"/>
      <c r="C205" s="253" t="s">
        <v>2</v>
      </c>
      <c r="D205" s="253"/>
      <c r="E205" s="49" t="s">
        <v>5</v>
      </c>
      <c r="F205" s="253" t="s">
        <v>426</v>
      </c>
      <c r="G205" s="253"/>
      <c r="H205" s="55" t="s">
        <v>424</v>
      </c>
      <c r="I205" s="55" t="s">
        <v>6</v>
      </c>
    </row>
    <row r="206" spans="1:9" ht="33.75" customHeight="1">
      <c r="A206" s="241">
        <v>46311</v>
      </c>
      <c r="B206" s="242"/>
      <c r="C206" s="257" t="s">
        <v>67</v>
      </c>
      <c r="D206" s="257"/>
      <c r="E206" s="123">
        <v>2300</v>
      </c>
      <c r="F206" s="243" t="s">
        <v>654</v>
      </c>
      <c r="G206" s="244"/>
      <c r="H206" s="55" t="s">
        <v>321</v>
      </c>
      <c r="I206" s="84" t="s">
        <v>346</v>
      </c>
    </row>
    <row r="207" spans="1:9" ht="33.75" customHeight="1">
      <c r="A207" s="241">
        <v>46314</v>
      </c>
      <c r="B207" s="242"/>
      <c r="C207" s="257" t="s">
        <v>67</v>
      </c>
      <c r="D207" s="257"/>
      <c r="E207" s="123">
        <v>1760</v>
      </c>
      <c r="F207" s="243" t="s">
        <v>654</v>
      </c>
      <c r="G207" s="244"/>
      <c r="H207" s="55" t="s">
        <v>321</v>
      </c>
      <c r="I207" s="84" t="s">
        <v>346</v>
      </c>
    </row>
    <row r="208" spans="1:9" ht="33.75" customHeight="1">
      <c r="A208" s="241">
        <v>46314</v>
      </c>
      <c r="B208" s="242"/>
      <c r="C208" s="257" t="s">
        <v>67</v>
      </c>
      <c r="D208" s="257"/>
      <c r="E208" s="123">
        <v>1520</v>
      </c>
      <c r="F208" s="243" t="s">
        <v>654</v>
      </c>
      <c r="G208" s="244"/>
      <c r="H208" s="55" t="s">
        <v>321</v>
      </c>
      <c r="I208" s="84" t="s">
        <v>346</v>
      </c>
    </row>
    <row r="209" spans="1:9" ht="33.75" customHeight="1">
      <c r="A209" s="241">
        <v>46315</v>
      </c>
      <c r="B209" s="242"/>
      <c r="C209" s="257" t="s">
        <v>67</v>
      </c>
      <c r="D209" s="257"/>
      <c r="E209" s="123">
        <v>3290</v>
      </c>
      <c r="F209" s="243" t="s">
        <v>654</v>
      </c>
      <c r="G209" s="244"/>
      <c r="H209" s="55" t="s">
        <v>321</v>
      </c>
      <c r="I209" s="84" t="s">
        <v>346</v>
      </c>
    </row>
    <row r="210" spans="1:9" ht="33.75" customHeight="1">
      <c r="A210" s="241">
        <v>46315</v>
      </c>
      <c r="B210" s="242"/>
      <c r="C210" s="257" t="s">
        <v>67</v>
      </c>
      <c r="D210" s="257"/>
      <c r="E210" s="123">
        <v>420</v>
      </c>
      <c r="F210" s="243" t="s">
        <v>654</v>
      </c>
      <c r="G210" s="244"/>
      <c r="H210" s="55" t="s">
        <v>321</v>
      </c>
      <c r="I210" s="84" t="s">
        <v>346</v>
      </c>
    </row>
    <row r="211" spans="1:9" ht="33.75" customHeight="1">
      <c r="A211" s="241">
        <v>46315</v>
      </c>
      <c r="B211" s="242"/>
      <c r="C211" s="257" t="s">
        <v>67</v>
      </c>
      <c r="D211" s="257"/>
      <c r="E211" s="123">
        <v>220</v>
      </c>
      <c r="F211" s="243" t="s">
        <v>654</v>
      </c>
      <c r="G211" s="244"/>
      <c r="H211" s="55" t="s">
        <v>321</v>
      </c>
      <c r="I211" s="84" t="s">
        <v>346</v>
      </c>
    </row>
    <row r="212" spans="1:9" ht="33.75" customHeight="1">
      <c r="A212" s="241">
        <v>46317</v>
      </c>
      <c r="B212" s="242"/>
      <c r="C212" s="257" t="s">
        <v>67</v>
      </c>
      <c r="D212" s="257"/>
      <c r="E212" s="123">
        <v>3290</v>
      </c>
      <c r="F212" s="243" t="s">
        <v>654</v>
      </c>
      <c r="G212" s="244"/>
      <c r="H212" s="55" t="s">
        <v>321</v>
      </c>
      <c r="I212" s="84" t="s">
        <v>346</v>
      </c>
    </row>
    <row r="213" spans="1:9" ht="33.75" customHeight="1">
      <c r="A213" s="241">
        <v>46317</v>
      </c>
      <c r="B213" s="242"/>
      <c r="C213" s="257" t="s">
        <v>67</v>
      </c>
      <c r="D213" s="257"/>
      <c r="E213" s="123">
        <v>520</v>
      </c>
      <c r="F213" s="243" t="s">
        <v>654</v>
      </c>
      <c r="G213" s="244"/>
      <c r="H213" s="55" t="s">
        <v>321</v>
      </c>
      <c r="I213" s="84" t="s">
        <v>346</v>
      </c>
    </row>
    <row r="214" spans="1:9" ht="33.75" customHeight="1">
      <c r="A214" s="241">
        <v>46318</v>
      </c>
      <c r="B214" s="242"/>
      <c r="C214" s="257" t="s">
        <v>67</v>
      </c>
      <c r="D214" s="257"/>
      <c r="E214" s="123">
        <v>4770</v>
      </c>
      <c r="F214" s="243" t="s">
        <v>654</v>
      </c>
      <c r="G214" s="244"/>
      <c r="H214" s="55" t="s">
        <v>321</v>
      </c>
      <c r="I214" s="84" t="s">
        <v>346</v>
      </c>
    </row>
    <row r="215" spans="1:9" ht="33.75" customHeight="1">
      <c r="A215" s="241">
        <v>46318</v>
      </c>
      <c r="B215" s="242"/>
      <c r="C215" s="257" t="s">
        <v>67</v>
      </c>
      <c r="D215" s="257"/>
      <c r="E215" s="123">
        <v>3290</v>
      </c>
      <c r="F215" s="243" t="s">
        <v>654</v>
      </c>
      <c r="G215" s="244"/>
      <c r="H215" s="55" t="s">
        <v>321</v>
      </c>
      <c r="I215" s="84" t="s">
        <v>346</v>
      </c>
    </row>
    <row r="216" spans="1:9" ht="33.75" customHeight="1">
      <c r="A216" s="241">
        <v>46319</v>
      </c>
      <c r="B216" s="242"/>
      <c r="C216" s="257" t="s">
        <v>67</v>
      </c>
      <c r="D216" s="257"/>
      <c r="E216" s="123">
        <v>2380</v>
      </c>
      <c r="F216" s="243" t="s">
        <v>654</v>
      </c>
      <c r="G216" s="244"/>
      <c r="H216" s="55" t="s">
        <v>321</v>
      </c>
      <c r="I216" s="84" t="s">
        <v>346</v>
      </c>
    </row>
    <row r="217" spans="1:9" ht="33.75" customHeight="1">
      <c r="A217" s="241">
        <v>46319</v>
      </c>
      <c r="B217" s="242"/>
      <c r="C217" s="257" t="s">
        <v>67</v>
      </c>
      <c r="D217" s="257"/>
      <c r="E217" s="123">
        <v>120</v>
      </c>
      <c r="F217" s="243" t="s">
        <v>654</v>
      </c>
      <c r="G217" s="244"/>
      <c r="H217" s="55" t="s">
        <v>321</v>
      </c>
      <c r="I217" s="84" t="s">
        <v>346</v>
      </c>
    </row>
    <row r="218" spans="1:9" ht="33.75" customHeight="1">
      <c r="A218" s="241">
        <v>46321</v>
      </c>
      <c r="B218" s="242"/>
      <c r="C218" s="257" t="s">
        <v>67</v>
      </c>
      <c r="D218" s="257"/>
      <c r="E218" s="123">
        <v>2920</v>
      </c>
      <c r="F218" s="243" t="s">
        <v>654</v>
      </c>
      <c r="G218" s="244"/>
      <c r="H218" s="55" t="s">
        <v>321</v>
      </c>
      <c r="I218" s="84" t="s">
        <v>346</v>
      </c>
    </row>
    <row r="219" spans="1:9" ht="33.75" customHeight="1">
      <c r="A219" s="241">
        <v>46321</v>
      </c>
      <c r="B219" s="242"/>
      <c r="C219" s="257" t="s">
        <v>67</v>
      </c>
      <c r="D219" s="257"/>
      <c r="E219" s="123">
        <v>960</v>
      </c>
      <c r="F219" s="243" t="s">
        <v>654</v>
      </c>
      <c r="G219" s="244"/>
      <c r="H219" s="55" t="s">
        <v>321</v>
      </c>
      <c r="I219" s="84" t="s">
        <v>346</v>
      </c>
    </row>
    <row r="220" spans="1:9" ht="33.75" customHeight="1">
      <c r="A220" s="241">
        <v>46321</v>
      </c>
      <c r="B220" s="242"/>
      <c r="C220" s="257" t="s">
        <v>67</v>
      </c>
      <c r="D220" s="257"/>
      <c r="E220" s="123">
        <v>610</v>
      </c>
      <c r="F220" s="243" t="s">
        <v>654</v>
      </c>
      <c r="G220" s="244"/>
      <c r="H220" s="55" t="s">
        <v>321</v>
      </c>
      <c r="I220" s="84" t="s">
        <v>346</v>
      </c>
    </row>
    <row r="221" spans="1:9" ht="33.75" customHeight="1">
      <c r="A221" s="241">
        <v>46322</v>
      </c>
      <c r="B221" s="242"/>
      <c r="C221" s="257" t="s">
        <v>67</v>
      </c>
      <c r="D221" s="257"/>
      <c r="E221" s="123">
        <v>3290</v>
      </c>
      <c r="F221" s="243" t="s">
        <v>654</v>
      </c>
      <c r="G221" s="244"/>
      <c r="H221" s="55" t="s">
        <v>321</v>
      </c>
      <c r="I221" s="84" t="s">
        <v>346</v>
      </c>
    </row>
    <row r="222" spans="1:9" ht="33.75" customHeight="1">
      <c r="A222" s="241">
        <v>46322</v>
      </c>
      <c r="B222" s="242"/>
      <c r="C222" s="257" t="s">
        <v>67</v>
      </c>
      <c r="D222" s="257"/>
      <c r="E222" s="123">
        <v>2090</v>
      </c>
      <c r="F222" s="243" t="s">
        <v>654</v>
      </c>
      <c r="G222" s="244"/>
      <c r="H222" s="55" t="s">
        <v>321</v>
      </c>
      <c r="I222" s="84" t="s">
        <v>346</v>
      </c>
    </row>
    <row r="223" spans="1:9" ht="33.75" customHeight="1">
      <c r="A223" s="241">
        <v>46322</v>
      </c>
      <c r="B223" s="242"/>
      <c r="C223" s="257" t="s">
        <v>67</v>
      </c>
      <c r="D223" s="257"/>
      <c r="E223" s="123">
        <v>490</v>
      </c>
      <c r="F223" s="243" t="s">
        <v>654</v>
      </c>
      <c r="G223" s="244"/>
      <c r="H223" s="55" t="s">
        <v>321</v>
      </c>
      <c r="I223" s="84" t="s">
        <v>346</v>
      </c>
    </row>
    <row r="224" spans="1:9" ht="33.75" customHeight="1">
      <c r="A224" s="241">
        <v>46322</v>
      </c>
      <c r="B224" s="242"/>
      <c r="C224" s="257" t="s">
        <v>67</v>
      </c>
      <c r="D224" s="257"/>
      <c r="E224" s="123">
        <v>490</v>
      </c>
      <c r="F224" s="243" t="s">
        <v>654</v>
      </c>
      <c r="G224" s="244"/>
      <c r="H224" s="55" t="s">
        <v>321</v>
      </c>
      <c r="I224" s="84" t="s">
        <v>346</v>
      </c>
    </row>
    <row r="225" spans="1:9" ht="33.75" customHeight="1">
      <c r="A225" s="241">
        <v>46323</v>
      </c>
      <c r="B225" s="242"/>
      <c r="C225" s="257" t="s">
        <v>67</v>
      </c>
      <c r="D225" s="257"/>
      <c r="E225" s="123">
        <v>120</v>
      </c>
      <c r="F225" s="243" t="s">
        <v>654</v>
      </c>
      <c r="G225" s="244"/>
      <c r="H225" s="55" t="s">
        <v>321</v>
      </c>
      <c r="I225" s="84" t="s">
        <v>346</v>
      </c>
    </row>
    <row r="226" spans="1:9" ht="33.75" customHeight="1">
      <c r="A226" s="241">
        <v>46325</v>
      </c>
      <c r="B226" s="242"/>
      <c r="C226" s="257" t="s">
        <v>67</v>
      </c>
      <c r="D226" s="257"/>
      <c r="E226" s="123">
        <v>2090</v>
      </c>
      <c r="F226" s="243" t="s">
        <v>654</v>
      </c>
      <c r="G226" s="244"/>
      <c r="H226" s="55" t="s">
        <v>321</v>
      </c>
      <c r="I226" s="84" t="s">
        <v>346</v>
      </c>
    </row>
    <row r="227" spans="1:9" ht="33.75" customHeight="1">
      <c r="A227" s="241">
        <v>46325</v>
      </c>
      <c r="B227" s="242"/>
      <c r="C227" s="257" t="s">
        <v>67</v>
      </c>
      <c r="D227" s="257"/>
      <c r="E227" s="123">
        <v>1830</v>
      </c>
      <c r="F227" s="243" t="s">
        <v>654</v>
      </c>
      <c r="G227" s="244"/>
      <c r="H227" s="55" t="s">
        <v>321</v>
      </c>
      <c r="I227" s="84" t="s">
        <v>346</v>
      </c>
    </row>
    <row r="228" spans="1:9" ht="33.75" customHeight="1">
      <c r="A228" s="241">
        <v>46325</v>
      </c>
      <c r="B228" s="242"/>
      <c r="C228" s="257" t="s">
        <v>67</v>
      </c>
      <c r="D228" s="257"/>
      <c r="E228" s="123">
        <v>1370</v>
      </c>
      <c r="F228" s="243" t="s">
        <v>654</v>
      </c>
      <c r="G228" s="244"/>
      <c r="H228" s="55" t="s">
        <v>321</v>
      </c>
      <c r="I228" s="84" t="s">
        <v>346</v>
      </c>
    </row>
    <row r="229" spans="1:9" ht="33.75" customHeight="1">
      <c r="A229" s="241">
        <v>46325</v>
      </c>
      <c r="B229" s="242"/>
      <c r="C229" s="257" t="s">
        <v>67</v>
      </c>
      <c r="D229" s="257"/>
      <c r="E229" s="123">
        <v>1370</v>
      </c>
      <c r="F229" s="243" t="s">
        <v>654</v>
      </c>
      <c r="G229" s="244"/>
      <c r="H229" s="55" t="s">
        <v>321</v>
      </c>
      <c r="I229" s="84" t="s">
        <v>346</v>
      </c>
    </row>
    <row r="230" spans="1:9" ht="33.75" customHeight="1">
      <c r="A230" s="241">
        <v>46327</v>
      </c>
      <c r="B230" s="242"/>
      <c r="C230" s="257" t="s">
        <v>67</v>
      </c>
      <c r="D230" s="257"/>
      <c r="E230" s="123">
        <v>1230</v>
      </c>
      <c r="F230" s="243" t="s">
        <v>654</v>
      </c>
      <c r="G230" s="244"/>
      <c r="H230" s="55" t="s">
        <v>321</v>
      </c>
      <c r="I230" s="84" t="s">
        <v>346</v>
      </c>
    </row>
    <row r="231" spans="1:9" ht="33.75" customHeight="1">
      <c r="A231" s="241">
        <v>46327</v>
      </c>
      <c r="B231" s="242"/>
      <c r="C231" s="257" t="s">
        <v>67</v>
      </c>
      <c r="D231" s="257"/>
      <c r="E231" s="123">
        <v>1230</v>
      </c>
      <c r="F231" s="243" t="s">
        <v>654</v>
      </c>
      <c r="G231" s="244"/>
      <c r="H231" s="55" t="s">
        <v>321</v>
      </c>
      <c r="I231" s="84" t="s">
        <v>346</v>
      </c>
    </row>
    <row r="232" spans="1:9" ht="33.75" customHeight="1" thickBot="1">
      <c r="A232" s="241">
        <v>46328</v>
      </c>
      <c r="B232" s="242"/>
      <c r="C232" s="257" t="s">
        <v>67</v>
      </c>
      <c r="D232" s="257"/>
      <c r="E232" s="123">
        <v>1640</v>
      </c>
      <c r="F232" s="243" t="s">
        <v>654</v>
      </c>
      <c r="G232" s="244"/>
      <c r="H232" s="55" t="s">
        <v>321</v>
      </c>
      <c r="I232" s="84" t="s">
        <v>346</v>
      </c>
    </row>
    <row r="233" spans="1:9" ht="33.75" customHeight="1" thickBot="1">
      <c r="E233" s="133">
        <f>SUM(E206:E232)</f>
        <v>45610</v>
      </c>
      <c r="H233" s="46"/>
      <c r="I233" s="46"/>
    </row>
    <row r="234" spans="1:9" ht="48" customHeight="1">
      <c r="A234" s="263" t="s">
        <v>704</v>
      </c>
      <c r="B234" s="263"/>
      <c r="C234" s="263"/>
      <c r="E234" s="127"/>
    </row>
    <row r="235" spans="1:9" ht="48" customHeight="1">
      <c r="A235" s="251" t="s">
        <v>1</v>
      </c>
      <c r="B235" s="252"/>
      <c r="C235" s="253" t="s">
        <v>2</v>
      </c>
      <c r="D235" s="253"/>
      <c r="E235" s="49" t="s">
        <v>5</v>
      </c>
      <c r="F235" s="253"/>
      <c r="G235" s="253"/>
      <c r="H235" s="55" t="s">
        <v>424</v>
      </c>
      <c r="I235" s="50" t="s">
        <v>6</v>
      </c>
    </row>
    <row r="236" spans="1:9" s="85" customFormat="1" ht="48" customHeight="1">
      <c r="A236" s="317">
        <v>46359</v>
      </c>
      <c r="B236" s="318"/>
      <c r="C236" s="319" t="s">
        <v>311</v>
      </c>
      <c r="D236" s="320"/>
      <c r="E236" s="219">
        <v>9020</v>
      </c>
      <c r="F236" s="319" t="s">
        <v>654</v>
      </c>
      <c r="G236" s="320"/>
      <c r="H236" s="220" t="s">
        <v>321</v>
      </c>
      <c r="I236" s="221" t="s">
        <v>940</v>
      </c>
    </row>
    <row r="237" spans="1:9" s="85" customFormat="1" ht="48" customHeight="1">
      <c r="A237" s="241">
        <v>46359</v>
      </c>
      <c r="B237" s="242"/>
      <c r="C237" s="243" t="s">
        <v>96</v>
      </c>
      <c r="D237" s="244"/>
      <c r="E237" s="123">
        <v>2540</v>
      </c>
      <c r="F237" s="243" t="s">
        <v>654</v>
      </c>
      <c r="G237" s="244"/>
      <c r="H237" s="55" t="s">
        <v>321</v>
      </c>
      <c r="I237" s="84" t="s">
        <v>347</v>
      </c>
    </row>
    <row r="238" spans="1:9" s="85" customFormat="1" ht="48" customHeight="1">
      <c r="A238" s="241">
        <v>46361</v>
      </c>
      <c r="B238" s="242"/>
      <c r="C238" s="243" t="s">
        <v>96</v>
      </c>
      <c r="D238" s="244"/>
      <c r="E238" s="123">
        <v>3705</v>
      </c>
      <c r="F238" s="243" t="s">
        <v>654</v>
      </c>
      <c r="G238" s="244"/>
      <c r="H238" s="55" t="s">
        <v>321</v>
      </c>
      <c r="I238" s="84" t="s">
        <v>347</v>
      </c>
    </row>
    <row r="239" spans="1:9" s="85" customFormat="1" ht="48" customHeight="1">
      <c r="A239" s="317">
        <v>46364</v>
      </c>
      <c r="B239" s="318"/>
      <c r="C239" s="319" t="s">
        <v>311</v>
      </c>
      <c r="D239" s="320"/>
      <c r="E239" s="219">
        <v>9600</v>
      </c>
      <c r="F239" s="319" t="s">
        <v>654</v>
      </c>
      <c r="G239" s="320"/>
      <c r="H239" s="220" t="s">
        <v>321</v>
      </c>
      <c r="I239" s="221" t="s">
        <v>940</v>
      </c>
    </row>
    <row r="240" spans="1:9" s="85" customFormat="1" ht="48" customHeight="1">
      <c r="A240" s="241">
        <v>46364</v>
      </c>
      <c r="B240" s="242"/>
      <c r="C240" s="243" t="s">
        <v>96</v>
      </c>
      <c r="D240" s="244"/>
      <c r="E240" s="123">
        <v>2348</v>
      </c>
      <c r="F240" s="243" t="s">
        <v>654</v>
      </c>
      <c r="G240" s="244"/>
      <c r="H240" s="55" t="s">
        <v>321</v>
      </c>
      <c r="I240" s="84" t="s">
        <v>347</v>
      </c>
    </row>
    <row r="241" spans="1:10" s="85" customFormat="1" ht="48" customHeight="1">
      <c r="A241" s="241">
        <v>46366</v>
      </c>
      <c r="B241" s="242"/>
      <c r="C241" s="243" t="s">
        <v>96</v>
      </c>
      <c r="D241" s="244"/>
      <c r="E241" s="123">
        <v>3531</v>
      </c>
      <c r="F241" s="243" t="s">
        <v>654</v>
      </c>
      <c r="G241" s="244"/>
      <c r="H241" s="55" t="s">
        <v>321</v>
      </c>
      <c r="I241" s="84" t="s">
        <v>347</v>
      </c>
    </row>
    <row r="242" spans="1:10" s="85" customFormat="1" ht="48" customHeight="1">
      <c r="A242" s="317">
        <v>46367</v>
      </c>
      <c r="B242" s="318"/>
      <c r="C242" s="319" t="s">
        <v>311</v>
      </c>
      <c r="D242" s="320"/>
      <c r="E242" s="219">
        <v>5100</v>
      </c>
      <c r="F242" s="319" t="s">
        <v>654</v>
      </c>
      <c r="G242" s="320"/>
      <c r="H242" s="220" t="s">
        <v>321</v>
      </c>
      <c r="I242" s="221" t="s">
        <v>940</v>
      </c>
    </row>
    <row r="243" spans="1:10" s="85" customFormat="1" ht="48" customHeight="1">
      <c r="A243" s="317">
        <v>46370</v>
      </c>
      <c r="B243" s="318"/>
      <c r="C243" s="319" t="s">
        <v>311</v>
      </c>
      <c r="D243" s="320"/>
      <c r="E243" s="219">
        <v>5600</v>
      </c>
      <c r="F243" s="319" t="s">
        <v>654</v>
      </c>
      <c r="G243" s="320"/>
      <c r="H243" s="220" t="s">
        <v>321</v>
      </c>
      <c r="I243" s="221" t="s">
        <v>940</v>
      </c>
    </row>
    <row r="244" spans="1:10" s="85" customFormat="1" ht="48" customHeight="1">
      <c r="A244" s="241">
        <v>46370</v>
      </c>
      <c r="B244" s="242"/>
      <c r="C244" s="243" t="s">
        <v>96</v>
      </c>
      <c r="D244" s="244"/>
      <c r="E244" s="123">
        <v>4125</v>
      </c>
      <c r="F244" s="243" t="s">
        <v>654</v>
      </c>
      <c r="G244" s="244"/>
      <c r="H244" s="55" t="s">
        <v>321</v>
      </c>
      <c r="I244" s="84" t="s">
        <v>347</v>
      </c>
    </row>
    <row r="245" spans="1:10" s="85" customFormat="1" ht="48" customHeight="1">
      <c r="A245" s="241">
        <v>46373</v>
      </c>
      <c r="B245" s="242"/>
      <c r="C245" s="243" t="s">
        <v>96</v>
      </c>
      <c r="D245" s="244"/>
      <c r="E245" s="123">
        <v>2795</v>
      </c>
      <c r="F245" s="243" t="s">
        <v>654</v>
      </c>
      <c r="G245" s="244"/>
      <c r="H245" s="55" t="s">
        <v>321</v>
      </c>
      <c r="I245" s="84" t="s">
        <v>347</v>
      </c>
    </row>
    <row r="246" spans="1:10" s="85" customFormat="1" ht="48" customHeight="1">
      <c r="A246" s="241">
        <v>46374</v>
      </c>
      <c r="B246" s="242"/>
      <c r="C246" s="243" t="s">
        <v>96</v>
      </c>
      <c r="D246" s="244"/>
      <c r="E246" s="123">
        <v>1977</v>
      </c>
      <c r="F246" s="243" t="s">
        <v>654</v>
      </c>
      <c r="G246" s="244"/>
      <c r="H246" s="55" t="s">
        <v>321</v>
      </c>
      <c r="I246" s="84" t="s">
        <v>347</v>
      </c>
    </row>
    <row r="247" spans="1:10" s="85" customFormat="1" ht="48" customHeight="1">
      <c r="A247" s="317">
        <v>46379</v>
      </c>
      <c r="B247" s="318"/>
      <c r="C247" s="319" t="s">
        <v>311</v>
      </c>
      <c r="D247" s="320"/>
      <c r="E247" s="219">
        <v>6600</v>
      </c>
      <c r="F247" s="319" t="s">
        <v>654</v>
      </c>
      <c r="G247" s="320"/>
      <c r="H247" s="220" t="s">
        <v>321</v>
      </c>
      <c r="I247" s="221" t="s">
        <v>940</v>
      </c>
    </row>
    <row r="248" spans="1:10" s="85" customFormat="1" ht="48" customHeight="1">
      <c r="A248" s="317">
        <v>46379</v>
      </c>
      <c r="B248" s="318"/>
      <c r="C248" s="321" t="s">
        <v>311</v>
      </c>
      <c r="D248" s="321"/>
      <c r="E248" s="219">
        <v>7000</v>
      </c>
      <c r="F248" s="319" t="s">
        <v>654</v>
      </c>
      <c r="G248" s="320"/>
      <c r="H248" s="220" t="s">
        <v>321</v>
      </c>
      <c r="I248" s="221" t="s">
        <v>940</v>
      </c>
    </row>
    <row r="249" spans="1:10" ht="48" customHeight="1">
      <c r="A249" s="241">
        <v>46383</v>
      </c>
      <c r="B249" s="242"/>
      <c r="C249" s="257" t="s">
        <v>96</v>
      </c>
      <c r="D249" s="257"/>
      <c r="E249" s="123">
        <v>3412</v>
      </c>
      <c r="F249" s="243" t="s">
        <v>654</v>
      </c>
      <c r="G249" s="244"/>
      <c r="H249" s="55" t="s">
        <v>321</v>
      </c>
      <c r="I249" s="84" t="s">
        <v>347</v>
      </c>
    </row>
    <row r="250" spans="1:10" ht="48" customHeight="1">
      <c r="A250" s="241"/>
      <c r="B250" s="242"/>
      <c r="C250" s="257"/>
      <c r="D250" s="257"/>
      <c r="E250" s="123"/>
      <c r="F250" s="243"/>
      <c r="G250" s="244"/>
      <c r="H250" s="55"/>
      <c r="I250" s="84"/>
      <c r="J250" s="85"/>
    </row>
    <row r="251" spans="1:10" ht="49.5" customHeight="1">
      <c r="A251" s="241"/>
      <c r="B251" s="242"/>
      <c r="C251" s="257"/>
      <c r="D251" s="257"/>
      <c r="E251" s="123"/>
      <c r="F251" s="243"/>
      <c r="G251" s="244"/>
      <c r="H251" s="55"/>
      <c r="I251" s="84"/>
    </row>
    <row r="252" spans="1:10" ht="48" customHeight="1">
      <c r="A252" s="241"/>
      <c r="B252" s="242"/>
      <c r="C252" s="257"/>
      <c r="D252" s="257"/>
      <c r="E252" s="123"/>
      <c r="F252" s="243"/>
      <c r="G252" s="244"/>
      <c r="H252" s="55"/>
      <c r="I252" s="84"/>
    </row>
    <row r="253" spans="1:10" ht="49.5" customHeight="1" thickBot="1">
      <c r="A253" s="241"/>
      <c r="B253" s="242"/>
      <c r="C253" s="257"/>
      <c r="D253" s="257"/>
      <c r="E253" s="123"/>
      <c r="F253" s="243"/>
      <c r="G253" s="244"/>
      <c r="H253" s="55"/>
      <c r="I253" s="84"/>
    </row>
    <row r="254" spans="1:10" ht="48" customHeight="1" thickBot="1">
      <c r="E254" s="133">
        <f>SUM(E236:E253)</f>
        <v>67353</v>
      </c>
      <c r="H254" s="96"/>
      <c r="I254" s="179"/>
    </row>
    <row r="255" spans="1:10" ht="70.5" customHeight="1">
      <c r="A255" s="263" t="s">
        <v>834</v>
      </c>
      <c r="B255" s="263"/>
      <c r="C255" s="263"/>
      <c r="D255" s="263"/>
      <c r="E255" s="263"/>
      <c r="H255" s="178"/>
      <c r="I255" s="179"/>
    </row>
    <row r="256" spans="1:10" ht="70.5" customHeight="1">
      <c r="A256" s="251" t="s">
        <v>1</v>
      </c>
      <c r="B256" s="252"/>
      <c r="C256" s="253" t="s">
        <v>2</v>
      </c>
      <c r="D256" s="253"/>
      <c r="E256" s="49" t="s">
        <v>5</v>
      </c>
      <c r="F256" s="253"/>
      <c r="G256" s="253"/>
      <c r="H256" s="55" t="s">
        <v>424</v>
      </c>
      <c r="I256" s="55" t="s">
        <v>6</v>
      </c>
    </row>
    <row r="257" spans="1:9" ht="70.5" customHeight="1">
      <c r="A257" s="241">
        <v>46341</v>
      </c>
      <c r="B257" s="242"/>
      <c r="C257" s="257" t="s">
        <v>96</v>
      </c>
      <c r="D257" s="257"/>
      <c r="E257" s="123">
        <v>2974</v>
      </c>
      <c r="F257" s="243" t="s">
        <v>654</v>
      </c>
      <c r="G257" s="244"/>
      <c r="H257" s="55" t="s">
        <v>321</v>
      </c>
      <c r="I257" s="84" t="s">
        <v>347</v>
      </c>
    </row>
    <row r="258" spans="1:9" ht="70.5" customHeight="1">
      <c r="A258" s="241">
        <v>46354</v>
      </c>
      <c r="B258" s="242"/>
      <c r="C258" s="257" t="s">
        <v>96</v>
      </c>
      <c r="D258" s="257"/>
      <c r="E258" s="123">
        <v>3038</v>
      </c>
      <c r="F258" s="243" t="s">
        <v>654</v>
      </c>
      <c r="G258" s="244"/>
      <c r="H258" s="55" t="s">
        <v>321</v>
      </c>
      <c r="I258" s="84" t="s">
        <v>347</v>
      </c>
    </row>
    <row r="259" spans="1:9" ht="70.5" customHeight="1">
      <c r="A259" s="241">
        <v>46356</v>
      </c>
      <c r="B259" s="242"/>
      <c r="C259" s="257" t="s">
        <v>200</v>
      </c>
      <c r="D259" s="257"/>
      <c r="E259" s="123">
        <v>5757</v>
      </c>
      <c r="F259" s="243" t="s">
        <v>654</v>
      </c>
      <c r="G259" s="244"/>
      <c r="H259" s="55" t="s">
        <v>321</v>
      </c>
      <c r="I259" s="84" t="s">
        <v>869</v>
      </c>
    </row>
    <row r="260" spans="1:9" ht="70.5" customHeight="1">
      <c r="A260" s="241"/>
      <c r="B260" s="242"/>
      <c r="C260" s="257"/>
      <c r="D260" s="257"/>
      <c r="E260" s="123"/>
      <c r="F260" s="243"/>
      <c r="G260" s="244"/>
      <c r="H260" s="55"/>
      <c r="I260" s="84"/>
    </row>
    <row r="261" spans="1:9" ht="70.5" customHeight="1">
      <c r="A261" s="241"/>
      <c r="B261" s="242"/>
      <c r="C261" s="257"/>
      <c r="D261" s="257"/>
      <c r="E261" s="123"/>
      <c r="F261" s="243"/>
      <c r="G261" s="244"/>
      <c r="H261" s="55"/>
      <c r="I261" s="84"/>
    </row>
    <row r="262" spans="1:9" ht="70.5" customHeight="1">
      <c r="A262" s="241"/>
      <c r="B262" s="242"/>
      <c r="C262" s="257"/>
      <c r="D262" s="257"/>
      <c r="E262" s="123"/>
      <c r="F262" s="243"/>
      <c r="G262" s="244"/>
      <c r="H262" s="55"/>
      <c r="I262" s="84"/>
    </row>
    <row r="263" spans="1:9" ht="70.5" customHeight="1">
      <c r="A263" s="241"/>
      <c r="B263" s="242"/>
      <c r="C263" s="257"/>
      <c r="D263" s="257"/>
      <c r="E263" s="130"/>
      <c r="F263" s="243"/>
      <c r="G263" s="244"/>
      <c r="H263" s="55"/>
      <c r="I263" s="84"/>
    </row>
    <row r="264" spans="1:9" ht="70.5" customHeight="1">
      <c r="A264" s="241"/>
      <c r="B264" s="242"/>
      <c r="C264" s="257"/>
      <c r="D264" s="257"/>
      <c r="E264" s="130"/>
      <c r="F264" s="243"/>
      <c r="G264" s="244"/>
      <c r="H264" s="55"/>
      <c r="I264" s="84"/>
    </row>
    <row r="265" spans="1:9" ht="70.5" customHeight="1">
      <c r="A265" s="241"/>
      <c r="B265" s="242"/>
      <c r="C265" s="257"/>
      <c r="D265" s="257"/>
      <c r="E265" s="130"/>
      <c r="F265" s="243"/>
      <c r="G265" s="244"/>
      <c r="H265" s="55"/>
      <c r="I265" s="84"/>
    </row>
    <row r="266" spans="1:9" ht="70.5" customHeight="1">
      <c r="A266" s="241"/>
      <c r="B266" s="242"/>
      <c r="C266" s="257"/>
      <c r="D266" s="257"/>
      <c r="E266" s="130"/>
      <c r="F266" s="243"/>
      <c r="G266" s="244"/>
      <c r="H266" s="55"/>
      <c r="I266" s="84"/>
    </row>
    <row r="267" spans="1:9" ht="70.5" customHeight="1" thickBot="1">
      <c r="A267" s="241"/>
      <c r="B267" s="242"/>
      <c r="C267" s="257"/>
      <c r="D267" s="257"/>
      <c r="E267" s="130"/>
      <c r="F267" s="243"/>
      <c r="G267" s="244"/>
      <c r="H267" s="55"/>
      <c r="I267" s="84"/>
    </row>
    <row r="268" spans="1:9" ht="70.5" customHeight="1" thickBot="1">
      <c r="E268" s="133">
        <f>SUM(E257:E263)</f>
        <v>11769</v>
      </c>
      <c r="H268" s="46"/>
      <c r="I268" s="46"/>
    </row>
    <row r="269" spans="1:9" ht="36" customHeight="1">
      <c r="A269" s="263" t="s">
        <v>937</v>
      </c>
      <c r="B269" s="263"/>
      <c r="C269" s="263"/>
      <c r="D269" s="263"/>
      <c r="E269" s="263"/>
    </row>
    <row r="270" spans="1:9" ht="36" customHeight="1">
      <c r="A270" s="251" t="s">
        <v>1</v>
      </c>
      <c r="B270" s="252"/>
      <c r="C270" s="253" t="s">
        <v>2</v>
      </c>
      <c r="D270" s="253"/>
      <c r="E270" s="49" t="s">
        <v>5</v>
      </c>
      <c r="F270" s="253"/>
      <c r="G270" s="253"/>
      <c r="H270" s="55" t="s">
        <v>424</v>
      </c>
      <c r="I270" s="50" t="s">
        <v>6</v>
      </c>
    </row>
    <row r="271" spans="1:9" ht="36" customHeight="1">
      <c r="A271" s="241">
        <v>46335</v>
      </c>
      <c r="B271" s="242"/>
      <c r="C271" s="257" t="s">
        <v>96</v>
      </c>
      <c r="D271" s="257"/>
      <c r="E271" s="123">
        <v>3000</v>
      </c>
      <c r="F271" s="243" t="s">
        <v>469</v>
      </c>
      <c r="G271" s="244"/>
      <c r="H271" s="55" t="s">
        <v>54</v>
      </c>
      <c r="I271" s="84" t="s">
        <v>347</v>
      </c>
    </row>
    <row r="272" spans="1:9" ht="36" customHeight="1">
      <c r="A272" s="241">
        <v>46345</v>
      </c>
      <c r="B272" s="242"/>
      <c r="C272" s="257" t="s">
        <v>96</v>
      </c>
      <c r="D272" s="257"/>
      <c r="E272" s="123">
        <v>3397</v>
      </c>
      <c r="F272" s="243" t="s">
        <v>469</v>
      </c>
      <c r="G272" s="244"/>
      <c r="H272" s="55" t="s">
        <v>105</v>
      </c>
      <c r="I272" s="84" t="s">
        <v>347</v>
      </c>
    </row>
    <row r="273" spans="1:9" ht="36" customHeight="1">
      <c r="A273" s="241">
        <v>46346</v>
      </c>
      <c r="B273" s="242"/>
      <c r="C273" s="257" t="s">
        <v>120</v>
      </c>
      <c r="D273" s="257"/>
      <c r="E273" s="123">
        <v>2116</v>
      </c>
      <c r="F273" s="243" t="s">
        <v>469</v>
      </c>
      <c r="G273" s="244"/>
      <c r="H273" s="55" t="s">
        <v>474</v>
      </c>
      <c r="I273" s="84" t="s">
        <v>33</v>
      </c>
    </row>
    <row r="274" spans="1:9" ht="36" customHeight="1">
      <c r="A274" s="283">
        <v>46351</v>
      </c>
      <c r="B274" s="284"/>
      <c r="C274" s="257" t="s">
        <v>96</v>
      </c>
      <c r="D274" s="257"/>
      <c r="E274" s="123">
        <v>1611</v>
      </c>
      <c r="F274" s="243" t="s">
        <v>469</v>
      </c>
      <c r="G274" s="244"/>
      <c r="H274" s="55" t="s">
        <v>54</v>
      </c>
      <c r="I274" s="84" t="s">
        <v>347</v>
      </c>
    </row>
    <row r="275" spans="1:9" ht="36" customHeight="1">
      <c r="A275" s="287"/>
      <c r="B275" s="288"/>
      <c r="C275" s="257" t="s">
        <v>96</v>
      </c>
      <c r="D275" s="257"/>
      <c r="E275" s="123">
        <v>3786</v>
      </c>
      <c r="F275" s="243" t="s">
        <v>469</v>
      </c>
      <c r="G275" s="244"/>
      <c r="H275" s="55" t="s">
        <v>105</v>
      </c>
      <c r="I275" s="84" t="s">
        <v>347</v>
      </c>
    </row>
    <row r="276" spans="1:9" ht="36" customHeight="1">
      <c r="A276" s="285"/>
      <c r="B276" s="286"/>
      <c r="C276" s="257" t="s">
        <v>311</v>
      </c>
      <c r="D276" s="257"/>
      <c r="E276" s="123">
        <v>2750</v>
      </c>
      <c r="F276" s="243" t="s">
        <v>469</v>
      </c>
      <c r="G276" s="244"/>
      <c r="H276" s="55" t="s">
        <v>54</v>
      </c>
      <c r="I276" s="84" t="s">
        <v>1082</v>
      </c>
    </row>
    <row r="277" spans="1:9" ht="36" customHeight="1">
      <c r="A277" s="241">
        <v>46354</v>
      </c>
      <c r="B277" s="242"/>
      <c r="C277" s="257" t="s">
        <v>120</v>
      </c>
      <c r="D277" s="257"/>
      <c r="E277" s="123">
        <v>4250</v>
      </c>
      <c r="F277" s="243" t="s">
        <v>469</v>
      </c>
      <c r="G277" s="244"/>
      <c r="H277" s="55" t="s">
        <v>474</v>
      </c>
      <c r="I277" s="84" t="s">
        <v>394</v>
      </c>
    </row>
    <row r="278" spans="1:9" ht="36" customHeight="1">
      <c r="A278" s="283">
        <v>46355</v>
      </c>
      <c r="B278" s="284"/>
      <c r="C278" s="257" t="s">
        <v>96</v>
      </c>
      <c r="D278" s="257"/>
      <c r="E278" s="123">
        <v>3000</v>
      </c>
      <c r="F278" s="243" t="s">
        <v>469</v>
      </c>
      <c r="G278" s="244"/>
      <c r="H278" s="55" t="s">
        <v>105</v>
      </c>
      <c r="I278" s="84" t="s">
        <v>347</v>
      </c>
    </row>
    <row r="279" spans="1:9" ht="36" customHeight="1">
      <c r="A279" s="287"/>
      <c r="B279" s="288"/>
      <c r="C279" s="257" t="s">
        <v>311</v>
      </c>
      <c r="D279" s="257"/>
      <c r="E279" s="123">
        <v>5880</v>
      </c>
      <c r="F279" s="243" t="s">
        <v>469</v>
      </c>
      <c r="G279" s="244"/>
      <c r="H279" s="55" t="s">
        <v>54</v>
      </c>
      <c r="I279" s="84" t="s">
        <v>1083</v>
      </c>
    </row>
    <row r="280" spans="1:9" ht="36" customHeight="1">
      <c r="A280" s="285"/>
      <c r="B280" s="286"/>
      <c r="C280" s="257" t="s">
        <v>311</v>
      </c>
      <c r="D280" s="257"/>
      <c r="E280" s="123">
        <v>1550</v>
      </c>
      <c r="F280" s="243" t="s">
        <v>469</v>
      </c>
      <c r="G280" s="244"/>
      <c r="H280" s="55" t="s">
        <v>54</v>
      </c>
      <c r="I280" s="84" t="s">
        <v>1083</v>
      </c>
    </row>
    <row r="281" spans="1:9" ht="36" customHeight="1">
      <c r="A281" s="241"/>
      <c r="B281" s="242"/>
      <c r="C281" s="257"/>
      <c r="D281" s="257"/>
      <c r="E281" s="123"/>
      <c r="F281" s="243"/>
      <c r="G281" s="244"/>
      <c r="H281" s="55"/>
      <c r="I281" s="84"/>
    </row>
    <row r="282" spans="1:9" ht="36" customHeight="1">
      <c r="A282" s="241"/>
      <c r="B282" s="242"/>
      <c r="C282" s="257"/>
      <c r="D282" s="257"/>
      <c r="E282" s="123"/>
      <c r="F282" s="243"/>
      <c r="G282" s="244"/>
      <c r="H282" s="55"/>
      <c r="I282" s="84"/>
    </row>
    <row r="283" spans="1:9" ht="36" customHeight="1">
      <c r="A283" s="241"/>
      <c r="B283" s="242"/>
      <c r="C283" s="257"/>
      <c r="D283" s="257"/>
      <c r="E283" s="123"/>
      <c r="F283" s="243"/>
      <c r="G283" s="244"/>
      <c r="H283" s="55"/>
      <c r="I283" s="84"/>
    </row>
    <row r="284" spans="1:9" ht="36" customHeight="1">
      <c r="A284" s="241"/>
      <c r="B284" s="242"/>
      <c r="C284" s="243"/>
      <c r="D284" s="244"/>
      <c r="E284" s="123"/>
      <c r="F284" s="243"/>
      <c r="G284" s="244"/>
      <c r="H284" s="55"/>
      <c r="I284" s="84"/>
    </row>
    <row r="285" spans="1:9" ht="36" customHeight="1">
      <c r="A285" s="241"/>
      <c r="B285" s="242"/>
      <c r="C285" s="257"/>
      <c r="D285" s="257"/>
      <c r="E285" s="123"/>
      <c r="F285" s="243"/>
      <c r="G285" s="244"/>
      <c r="H285" s="55"/>
      <c r="I285" s="84"/>
    </row>
    <row r="286" spans="1:9" ht="36" customHeight="1">
      <c r="A286" s="241"/>
      <c r="B286" s="242"/>
      <c r="C286" s="257"/>
      <c r="D286" s="257"/>
      <c r="E286" s="123"/>
      <c r="F286" s="243"/>
      <c r="G286" s="244"/>
      <c r="H286" s="55"/>
      <c r="I286" s="84"/>
    </row>
    <row r="287" spans="1:9" ht="36" customHeight="1">
      <c r="A287" s="241"/>
      <c r="B287" s="242"/>
      <c r="C287" s="257"/>
      <c r="D287" s="257"/>
      <c r="E287" s="123"/>
      <c r="F287" s="243"/>
      <c r="G287" s="244"/>
      <c r="H287" s="55"/>
      <c r="I287" s="84"/>
    </row>
    <row r="288" spans="1:9" ht="36" customHeight="1">
      <c r="A288" s="241"/>
      <c r="B288" s="242"/>
      <c r="C288" s="257"/>
      <c r="D288" s="257"/>
      <c r="E288" s="123"/>
      <c r="F288" s="243"/>
      <c r="G288" s="244"/>
      <c r="H288" s="55"/>
      <c r="I288" s="84"/>
    </row>
    <row r="289" spans="1:9" ht="36" customHeight="1">
      <c r="A289" s="241"/>
      <c r="B289" s="242"/>
      <c r="C289" s="257"/>
      <c r="D289" s="257"/>
      <c r="E289" s="123"/>
      <c r="F289" s="243"/>
      <c r="G289" s="244"/>
      <c r="H289" s="55"/>
      <c r="I289" s="84"/>
    </row>
    <row r="290" spans="1:9" ht="36" customHeight="1">
      <c r="A290" s="241"/>
      <c r="B290" s="242"/>
      <c r="C290" s="257"/>
      <c r="D290" s="257"/>
      <c r="E290" s="123"/>
      <c r="F290" s="243"/>
      <c r="G290" s="244"/>
      <c r="H290" s="55"/>
      <c r="I290" s="84"/>
    </row>
    <row r="291" spans="1:9" ht="36" customHeight="1">
      <c r="A291" s="241"/>
      <c r="B291" s="242"/>
      <c r="C291" s="257"/>
      <c r="D291" s="257"/>
      <c r="E291" s="123"/>
      <c r="F291" s="243"/>
      <c r="G291" s="244"/>
      <c r="H291" s="55"/>
      <c r="I291" s="84"/>
    </row>
    <row r="292" spans="1:9" ht="36" customHeight="1">
      <c r="A292" s="241"/>
      <c r="B292" s="242"/>
      <c r="C292" s="257"/>
      <c r="D292" s="257"/>
      <c r="E292" s="123"/>
      <c r="F292" s="243"/>
      <c r="G292" s="244"/>
      <c r="H292" s="55"/>
      <c r="I292" s="84"/>
    </row>
    <row r="293" spans="1:9" ht="36" customHeight="1">
      <c r="A293" s="241"/>
      <c r="B293" s="242"/>
      <c r="C293" s="257"/>
      <c r="D293" s="257"/>
      <c r="E293" s="123"/>
      <c r="F293" s="243"/>
      <c r="G293" s="244"/>
      <c r="H293" s="55"/>
      <c r="I293" s="84"/>
    </row>
    <row r="294" spans="1:9" ht="36" customHeight="1">
      <c r="A294" s="241"/>
      <c r="B294" s="242"/>
      <c r="C294" s="257"/>
      <c r="D294" s="257"/>
      <c r="E294" s="123"/>
      <c r="F294" s="243"/>
      <c r="G294" s="244"/>
      <c r="H294" s="55"/>
      <c r="I294" s="84"/>
    </row>
    <row r="295" spans="1:9" ht="36" customHeight="1" thickBot="1">
      <c r="A295" s="241"/>
      <c r="B295" s="242"/>
      <c r="C295" s="257"/>
      <c r="D295" s="257"/>
      <c r="E295" s="123"/>
      <c r="F295" s="243"/>
      <c r="G295" s="244"/>
      <c r="H295" s="55"/>
      <c r="I295" s="84"/>
    </row>
    <row r="296" spans="1:9" ht="36" customHeight="1" thickBot="1">
      <c r="E296" s="133">
        <f>SUM(E271:E295)</f>
        <v>31340</v>
      </c>
      <c r="H296" s="46"/>
      <c r="I296" s="185"/>
    </row>
    <row r="297" spans="1:9" ht="37.5" customHeight="1">
      <c r="A297" s="264" t="s">
        <v>920</v>
      </c>
      <c r="B297" s="264"/>
      <c r="C297" s="264"/>
      <c r="F297" s="265"/>
      <c r="G297" s="265"/>
      <c r="H297" s="265"/>
      <c r="I297" s="265"/>
    </row>
    <row r="298" spans="1:9" ht="37.5" customHeight="1">
      <c r="A298" s="53" t="s">
        <v>543</v>
      </c>
      <c r="B298" s="53" t="s">
        <v>2</v>
      </c>
      <c r="C298" s="243" t="s">
        <v>732</v>
      </c>
      <c r="D298" s="244"/>
      <c r="E298" s="53" t="s">
        <v>5</v>
      </c>
      <c r="F298" s="243" t="s">
        <v>480</v>
      </c>
      <c r="G298" s="244"/>
      <c r="H298" s="55"/>
      <c r="I298" s="55" t="s">
        <v>6</v>
      </c>
    </row>
    <row r="299" spans="1:9" ht="37.5" customHeight="1">
      <c r="A299" s="187" t="s">
        <v>257</v>
      </c>
      <c r="B299" s="53"/>
      <c r="C299" s="243" t="s">
        <v>523</v>
      </c>
      <c r="D299" s="244"/>
      <c r="E299" s="54">
        <v>5000000</v>
      </c>
      <c r="F299" s="243" t="s">
        <v>487</v>
      </c>
      <c r="G299" s="244"/>
      <c r="H299" s="55" t="s">
        <v>655</v>
      </c>
      <c r="I299" s="84" t="s">
        <v>1128</v>
      </c>
    </row>
    <row r="300" spans="1:9" ht="37.5" customHeight="1">
      <c r="A300" s="187" t="s">
        <v>509</v>
      </c>
      <c r="B300" s="53" t="s">
        <v>1129</v>
      </c>
      <c r="C300" s="243" t="s">
        <v>523</v>
      </c>
      <c r="D300" s="244"/>
      <c r="E300" s="54">
        <v>485043</v>
      </c>
      <c r="F300" s="243" t="s">
        <v>487</v>
      </c>
      <c r="G300" s="244"/>
      <c r="H300" s="55" t="s">
        <v>655</v>
      </c>
      <c r="I300" s="84" t="s">
        <v>1138</v>
      </c>
    </row>
    <row r="301" spans="1:9" ht="37.5" customHeight="1">
      <c r="A301" s="187" t="s">
        <v>509</v>
      </c>
      <c r="B301" s="53" t="s">
        <v>120</v>
      </c>
      <c r="C301" s="243" t="s">
        <v>523</v>
      </c>
      <c r="D301" s="244"/>
      <c r="E301" s="54">
        <v>650000</v>
      </c>
      <c r="F301" s="243" t="s">
        <v>487</v>
      </c>
      <c r="G301" s="244"/>
      <c r="H301" s="55" t="s">
        <v>655</v>
      </c>
      <c r="I301" s="84" t="s">
        <v>1130</v>
      </c>
    </row>
    <row r="302" spans="1:9" ht="37.5" customHeight="1">
      <c r="A302" s="187" t="s">
        <v>128</v>
      </c>
      <c r="B302" s="53" t="s">
        <v>1135</v>
      </c>
      <c r="C302" s="243" t="s">
        <v>523</v>
      </c>
      <c r="D302" s="244"/>
      <c r="E302" s="54">
        <v>198000</v>
      </c>
      <c r="F302" s="243" t="s">
        <v>487</v>
      </c>
      <c r="G302" s="244"/>
      <c r="H302" s="55" t="s">
        <v>655</v>
      </c>
      <c r="I302" s="136" t="s">
        <v>1131</v>
      </c>
    </row>
    <row r="303" spans="1:9" ht="37.5" customHeight="1">
      <c r="A303" s="187" t="s">
        <v>365</v>
      </c>
      <c r="B303" s="53" t="s">
        <v>1142</v>
      </c>
      <c r="C303" s="243" t="s">
        <v>524</v>
      </c>
      <c r="D303" s="244"/>
      <c r="E303" s="54">
        <v>24300</v>
      </c>
      <c r="F303" s="243" t="s">
        <v>487</v>
      </c>
      <c r="G303" s="244"/>
      <c r="H303" s="55" t="s">
        <v>655</v>
      </c>
      <c r="I303" s="84" t="s">
        <v>1136</v>
      </c>
    </row>
    <row r="304" spans="1:9" ht="37.5" customHeight="1">
      <c r="A304" s="58" t="s">
        <v>365</v>
      </c>
      <c r="B304" s="53" t="s">
        <v>1129</v>
      </c>
      <c r="C304" s="243" t="s">
        <v>524</v>
      </c>
      <c r="D304" s="244"/>
      <c r="E304" s="54">
        <v>194872</v>
      </c>
      <c r="F304" s="243" t="s">
        <v>487</v>
      </c>
      <c r="G304" s="244"/>
      <c r="H304" s="55" t="s">
        <v>655</v>
      </c>
      <c r="I304" s="84" t="s">
        <v>1137</v>
      </c>
    </row>
    <row r="305" spans="1:9" ht="37.5" customHeight="1">
      <c r="A305" s="107" t="s">
        <v>269</v>
      </c>
      <c r="B305" s="53" t="s">
        <v>1135</v>
      </c>
      <c r="C305" s="243" t="s">
        <v>524</v>
      </c>
      <c r="D305" s="244"/>
      <c r="E305" s="54">
        <v>374000</v>
      </c>
      <c r="F305" s="243" t="s">
        <v>487</v>
      </c>
      <c r="G305" s="244"/>
      <c r="H305" s="55" t="s">
        <v>655</v>
      </c>
      <c r="I305" s="136" t="s">
        <v>1139</v>
      </c>
    </row>
    <row r="306" spans="1:9" ht="37.5" customHeight="1">
      <c r="A306" s="107" t="s">
        <v>269</v>
      </c>
      <c r="B306" s="53" t="s">
        <v>1135</v>
      </c>
      <c r="C306" s="243" t="s">
        <v>524</v>
      </c>
      <c r="D306" s="244"/>
      <c r="E306" s="54">
        <v>301400</v>
      </c>
      <c r="F306" s="243" t="s">
        <v>487</v>
      </c>
      <c r="G306" s="244"/>
      <c r="H306" s="55" t="s">
        <v>655</v>
      </c>
      <c r="I306" s="136" t="s">
        <v>1140</v>
      </c>
    </row>
    <row r="307" spans="1:9" ht="37.5" customHeight="1">
      <c r="A307" s="107" t="s">
        <v>269</v>
      </c>
      <c r="B307" s="53" t="s">
        <v>1135</v>
      </c>
      <c r="C307" s="243" t="s">
        <v>524</v>
      </c>
      <c r="D307" s="244"/>
      <c r="E307" s="54">
        <v>190355</v>
      </c>
      <c r="F307" s="243" t="s">
        <v>487</v>
      </c>
      <c r="G307" s="244"/>
      <c r="H307" s="55" t="s">
        <v>655</v>
      </c>
      <c r="I307" s="136" t="s">
        <v>1141</v>
      </c>
    </row>
    <row r="308" spans="1:9" ht="37.5" customHeight="1">
      <c r="A308" s="187" t="s">
        <v>132</v>
      </c>
      <c r="B308" s="53" t="s">
        <v>1135</v>
      </c>
      <c r="C308" s="243" t="s">
        <v>523</v>
      </c>
      <c r="D308" s="244"/>
      <c r="E308" s="54">
        <v>651200</v>
      </c>
      <c r="F308" s="243" t="s">
        <v>487</v>
      </c>
      <c r="G308" s="244"/>
      <c r="H308" s="55" t="s">
        <v>655</v>
      </c>
      <c r="I308" s="136" t="s">
        <v>1132</v>
      </c>
    </row>
    <row r="309" spans="1:9" ht="37.5" customHeight="1">
      <c r="A309" s="187" t="s">
        <v>132</v>
      </c>
      <c r="B309" s="53" t="s">
        <v>311</v>
      </c>
      <c r="C309" s="243" t="s">
        <v>523</v>
      </c>
      <c r="D309" s="244"/>
      <c r="E309" s="54">
        <v>238700</v>
      </c>
      <c r="F309" s="243" t="s">
        <v>487</v>
      </c>
      <c r="G309" s="244"/>
      <c r="H309" s="55" t="s">
        <v>655</v>
      </c>
      <c r="I309" s="84" t="s">
        <v>1133</v>
      </c>
    </row>
    <row r="310" spans="1:9" ht="37.5" customHeight="1">
      <c r="A310" s="187" t="s">
        <v>132</v>
      </c>
      <c r="B310" s="53" t="s">
        <v>1129</v>
      </c>
      <c r="C310" s="243" t="s">
        <v>523</v>
      </c>
      <c r="D310" s="244"/>
      <c r="E310" s="54">
        <v>82836</v>
      </c>
      <c r="F310" s="243" t="s">
        <v>487</v>
      </c>
      <c r="G310" s="244"/>
      <c r="H310" s="55" t="s">
        <v>655</v>
      </c>
      <c r="I310" s="84" t="s">
        <v>1134</v>
      </c>
    </row>
    <row r="311" spans="1:9" ht="37.5" customHeight="1">
      <c r="A311" s="187" t="s">
        <v>101</v>
      </c>
      <c r="B311" s="53" t="s">
        <v>311</v>
      </c>
      <c r="C311" s="243" t="s">
        <v>524</v>
      </c>
      <c r="D311" s="244"/>
      <c r="E311" s="54">
        <v>365170</v>
      </c>
      <c r="F311" s="243" t="s">
        <v>487</v>
      </c>
      <c r="G311" s="244"/>
      <c r="H311" s="55" t="s">
        <v>655</v>
      </c>
      <c r="I311" s="84" t="s">
        <v>1152</v>
      </c>
    </row>
    <row r="312" spans="1:9" ht="37.5" customHeight="1">
      <c r="A312" s="187" t="s">
        <v>141</v>
      </c>
      <c r="B312" s="53" t="s">
        <v>439</v>
      </c>
      <c r="C312" s="243" t="s">
        <v>524</v>
      </c>
      <c r="D312" s="244"/>
      <c r="E312" s="54">
        <v>4453</v>
      </c>
      <c r="F312" s="243" t="s">
        <v>487</v>
      </c>
      <c r="G312" s="244"/>
      <c r="H312" s="55" t="s">
        <v>655</v>
      </c>
      <c r="I312" s="84" t="s">
        <v>1119</v>
      </c>
    </row>
    <row r="313" spans="1:9" ht="37.5" customHeight="1">
      <c r="A313" s="187" t="s">
        <v>141</v>
      </c>
      <c r="B313" s="53" t="s">
        <v>439</v>
      </c>
      <c r="C313" s="243" t="s">
        <v>524</v>
      </c>
      <c r="D313" s="244"/>
      <c r="E313" s="54">
        <v>7714</v>
      </c>
      <c r="F313" s="243" t="s">
        <v>487</v>
      </c>
      <c r="G313" s="244"/>
      <c r="H313" s="55" t="s">
        <v>655</v>
      </c>
      <c r="I313" s="84" t="s">
        <v>1120</v>
      </c>
    </row>
    <row r="314" spans="1:9" ht="37.5" customHeight="1">
      <c r="A314" s="187" t="s">
        <v>165</v>
      </c>
      <c r="B314" s="53" t="s">
        <v>709</v>
      </c>
      <c r="C314" s="243" t="s">
        <v>524</v>
      </c>
      <c r="D314" s="244"/>
      <c r="E314" s="54">
        <v>110220</v>
      </c>
      <c r="F314" s="243" t="s">
        <v>487</v>
      </c>
      <c r="G314" s="244"/>
      <c r="H314" s="55" t="s">
        <v>655</v>
      </c>
      <c r="I314" s="84" t="s">
        <v>530</v>
      </c>
    </row>
    <row r="315" spans="1:9" ht="37.5" customHeight="1">
      <c r="A315" s="187" t="s">
        <v>157</v>
      </c>
      <c r="B315" s="53" t="s">
        <v>938</v>
      </c>
      <c r="C315" s="243" t="s">
        <v>524</v>
      </c>
      <c r="D315" s="244"/>
      <c r="E315" s="54">
        <v>24200</v>
      </c>
      <c r="F315" s="243" t="s">
        <v>487</v>
      </c>
      <c r="G315" s="244"/>
      <c r="H315" s="55" t="s">
        <v>655</v>
      </c>
      <c r="I315" s="84" t="s">
        <v>1121</v>
      </c>
    </row>
    <row r="316" spans="1:9" ht="37.5" customHeight="1">
      <c r="A316" s="187" t="s">
        <v>157</v>
      </c>
      <c r="B316" s="53" t="s">
        <v>938</v>
      </c>
      <c r="C316" s="243" t="s">
        <v>524</v>
      </c>
      <c r="D316" s="244"/>
      <c r="E316" s="54">
        <v>33350</v>
      </c>
      <c r="F316" s="243" t="s">
        <v>487</v>
      </c>
      <c r="G316" s="244"/>
      <c r="H316" s="55" t="s">
        <v>655</v>
      </c>
      <c r="I316" s="84" t="s">
        <v>1121</v>
      </c>
    </row>
    <row r="317" spans="1:9" ht="37.5" customHeight="1">
      <c r="A317" s="187" t="s">
        <v>331</v>
      </c>
      <c r="B317" s="53" t="s">
        <v>1123</v>
      </c>
      <c r="C317" s="243" t="s">
        <v>524</v>
      </c>
      <c r="D317" s="244"/>
      <c r="E317" s="54">
        <v>700000</v>
      </c>
      <c r="F317" s="243" t="s">
        <v>487</v>
      </c>
      <c r="G317" s="244"/>
      <c r="H317" s="55" t="s">
        <v>655</v>
      </c>
      <c r="I317" s="84" t="s">
        <v>1124</v>
      </c>
    </row>
    <row r="318" spans="1:9" ht="37.5" customHeight="1">
      <c r="A318" s="187" t="s">
        <v>331</v>
      </c>
      <c r="B318" s="53" t="s">
        <v>120</v>
      </c>
      <c r="C318" s="243" t="s">
        <v>524</v>
      </c>
      <c r="D318" s="244"/>
      <c r="E318" s="54">
        <v>320000</v>
      </c>
      <c r="F318" s="243" t="s">
        <v>487</v>
      </c>
      <c r="G318" s="244"/>
      <c r="H318" s="55" t="s">
        <v>655</v>
      </c>
      <c r="I318" s="84" t="s">
        <v>1122</v>
      </c>
    </row>
    <row r="319" spans="1:9" ht="37.5" customHeight="1">
      <c r="A319" s="187" t="s">
        <v>31</v>
      </c>
      <c r="B319" s="53" t="s">
        <v>439</v>
      </c>
      <c r="C319" s="243" t="s">
        <v>524</v>
      </c>
      <c r="D319" s="244"/>
      <c r="E319" s="54">
        <v>2541</v>
      </c>
      <c r="F319" s="243" t="s">
        <v>487</v>
      </c>
      <c r="G319" s="244"/>
      <c r="H319" s="55" t="s">
        <v>655</v>
      </c>
      <c r="I319" s="84" t="s">
        <v>1125</v>
      </c>
    </row>
    <row r="320" spans="1:9" ht="37.5" customHeight="1">
      <c r="A320" s="187" t="s">
        <v>31</v>
      </c>
      <c r="B320" s="53" t="s">
        <v>1123</v>
      </c>
      <c r="C320" s="243" t="s">
        <v>524</v>
      </c>
      <c r="D320" s="244"/>
      <c r="E320" s="54">
        <v>100000</v>
      </c>
      <c r="F320" s="243" t="s">
        <v>487</v>
      </c>
      <c r="G320" s="244"/>
      <c r="H320" s="55" t="s">
        <v>655</v>
      </c>
      <c r="I320" s="84" t="s">
        <v>1126</v>
      </c>
    </row>
    <row r="321" spans="1:20" ht="37.5" customHeight="1">
      <c r="A321" s="107" t="s">
        <v>31</v>
      </c>
      <c r="B321" s="53" t="s">
        <v>545</v>
      </c>
      <c r="C321" s="243" t="s">
        <v>524</v>
      </c>
      <c r="D321" s="244"/>
      <c r="E321" s="54">
        <v>100000</v>
      </c>
      <c r="F321" s="243" t="s">
        <v>487</v>
      </c>
      <c r="G321" s="244"/>
      <c r="H321" s="55" t="s">
        <v>655</v>
      </c>
      <c r="I321" s="84" t="s">
        <v>1127</v>
      </c>
    </row>
    <row r="322" spans="1:20" ht="37.5" customHeight="1" thickBot="1">
      <c r="A322" s="168"/>
      <c r="B322" s="85"/>
      <c r="C322" s="266"/>
      <c r="D322" s="266"/>
      <c r="E322" s="170">
        <f>SUM(E299:E321)</f>
        <v>10158354</v>
      </c>
      <c r="F322" s="266"/>
      <c r="G322" s="266"/>
      <c r="I322" s="169"/>
    </row>
    <row r="323" spans="1:20" ht="49.5" customHeight="1">
      <c r="E323" s="163"/>
      <c r="H323" s="46"/>
      <c r="I323" s="46"/>
    </row>
    <row r="324" spans="1:20" ht="17.25" customHeight="1">
      <c r="E324" s="46"/>
      <c r="H324" s="46"/>
      <c r="I324" s="46"/>
    </row>
    <row r="325" spans="1:20" ht="49.5" customHeight="1">
      <c r="A325" s="267" t="s">
        <v>545</v>
      </c>
      <c r="B325" s="267"/>
      <c r="C325" s="267"/>
      <c r="D325" s="267"/>
      <c r="E325" s="267"/>
      <c r="F325" s="268"/>
      <c r="G325" s="268"/>
      <c r="H325" s="135"/>
      <c r="I325" s="135"/>
    </row>
    <row r="326" spans="1:20" ht="49.5" customHeight="1">
      <c r="A326" s="53" t="s">
        <v>1</v>
      </c>
      <c r="B326" s="53" t="s">
        <v>2</v>
      </c>
      <c r="C326" s="243" t="s">
        <v>4</v>
      </c>
      <c r="D326" s="244"/>
      <c r="E326" s="53" t="s">
        <v>5</v>
      </c>
      <c r="F326" s="243"/>
      <c r="G326" s="244"/>
      <c r="H326" s="55" t="s">
        <v>424</v>
      </c>
      <c r="I326" s="55" t="s">
        <v>6</v>
      </c>
    </row>
    <row r="327" spans="1:20" ht="49.5" customHeight="1">
      <c r="A327" s="58"/>
      <c r="B327" s="53"/>
      <c r="C327" s="243"/>
      <c r="D327" s="244"/>
      <c r="E327" s="238">
        <f>E39+E79-H80</f>
        <v>369394</v>
      </c>
      <c r="F327" s="243"/>
      <c r="G327" s="244"/>
      <c r="H327" s="55"/>
      <c r="I327" s="113" t="s">
        <v>655</v>
      </c>
      <c r="T327" s="163"/>
    </row>
    <row r="328" spans="1:20" ht="49.5" customHeight="1">
      <c r="A328" s="58"/>
      <c r="B328" s="53"/>
      <c r="C328" s="243"/>
      <c r="D328" s="244"/>
      <c r="E328" s="239">
        <f>E151+E254+E170</f>
        <v>1033877</v>
      </c>
      <c r="F328" s="243"/>
      <c r="G328" s="244"/>
      <c r="H328" s="55"/>
      <c r="I328" s="113" t="s">
        <v>426</v>
      </c>
      <c r="O328" s="163"/>
    </row>
    <row r="329" spans="1:20" ht="49.5" customHeight="1">
      <c r="A329" s="58"/>
      <c r="B329" s="53"/>
      <c r="C329" s="243"/>
      <c r="D329" s="244"/>
      <c r="E329" s="238">
        <f>E203+E268</f>
        <v>59099</v>
      </c>
      <c r="F329" s="243"/>
      <c r="G329" s="244"/>
      <c r="H329" s="55"/>
      <c r="I329" s="113" t="s">
        <v>936</v>
      </c>
    </row>
    <row r="330" spans="1:20" ht="49.5" customHeight="1">
      <c r="A330" s="58"/>
      <c r="B330" s="53"/>
      <c r="C330" s="243"/>
      <c r="D330" s="244"/>
      <c r="E330" s="238">
        <f>E296</f>
        <v>31340</v>
      </c>
      <c r="F330" s="243"/>
      <c r="G330" s="244"/>
      <c r="H330" s="55"/>
      <c r="I330" s="113" t="s">
        <v>945</v>
      </c>
    </row>
    <row r="331" spans="1:20" ht="49.5" customHeight="1">
      <c r="A331" s="58"/>
      <c r="B331" s="53"/>
      <c r="C331" s="243"/>
      <c r="D331" s="244"/>
      <c r="E331" s="238">
        <f>E116</f>
        <v>122129</v>
      </c>
      <c r="F331" s="243"/>
      <c r="G331" s="244"/>
      <c r="H331" s="55"/>
      <c r="I331" s="203" t="s">
        <v>1040</v>
      </c>
    </row>
    <row r="332" spans="1:20" ht="49.5" customHeight="1">
      <c r="A332" s="106"/>
      <c r="B332" s="53"/>
      <c r="C332" s="243"/>
      <c r="D332" s="244"/>
      <c r="E332" s="54"/>
      <c r="F332" s="243"/>
      <c r="G332" s="244"/>
      <c r="H332" s="55"/>
      <c r="I332" s="84"/>
    </row>
    <row r="333" spans="1:20" ht="49.5" customHeight="1" thickBot="1">
      <c r="A333" s="58"/>
      <c r="B333" s="53"/>
      <c r="C333" s="243"/>
      <c r="D333" s="244"/>
      <c r="E333" s="54"/>
      <c r="F333" s="243"/>
      <c r="G333" s="244"/>
      <c r="H333" s="55"/>
      <c r="I333" s="84"/>
      <c r="T333" s="163" t="e">
        <f>E328-#REF!-#REF!</f>
        <v>#REF!</v>
      </c>
    </row>
    <row r="334" spans="1:20" ht="49.5" customHeight="1" thickBot="1">
      <c r="A334" s="85"/>
      <c r="B334" s="85"/>
      <c r="C334" s="85"/>
      <c r="D334" s="85"/>
      <c r="E334" s="164">
        <f>SUM(E327:E333)</f>
        <v>1615839</v>
      </c>
      <c r="F334" s="85"/>
      <c r="G334" s="85"/>
      <c r="H334" s="85"/>
      <c r="I334" s="104"/>
    </row>
    <row r="335" spans="1:20" ht="49.5" customHeight="1">
      <c r="E335" s="46"/>
      <c r="H335" s="46"/>
      <c r="I335" s="46"/>
    </row>
    <row r="336" spans="1:20" ht="49.5" customHeight="1">
      <c r="E336" s="46"/>
      <c r="H336" s="46"/>
      <c r="I336" s="46"/>
    </row>
    <row r="337" spans="1:107" s="85" customFormat="1" ht="49.5" customHeight="1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/>
      <c r="BX337" s="46"/>
      <c r="BY337" s="46"/>
      <c r="BZ337" s="46"/>
      <c r="CA337" s="46"/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6"/>
    </row>
    <row r="338" spans="1:107" ht="47.25" customHeight="1">
      <c r="E338" s="46"/>
      <c r="H338" s="46"/>
      <c r="I338" s="46"/>
    </row>
    <row r="339" spans="1:107" s="85" customFormat="1" ht="47.25" customHeight="1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6"/>
    </row>
    <row r="340" spans="1:107" s="85" customFormat="1" ht="47.25" customHeight="1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6"/>
    </row>
    <row r="341" spans="1:107" ht="47.25" customHeight="1">
      <c r="E341" s="46"/>
      <c r="H341" s="46"/>
      <c r="I341" s="46"/>
    </row>
    <row r="342" spans="1:107" ht="47.25" customHeight="1">
      <c r="E342" s="46"/>
      <c r="H342" s="46"/>
      <c r="I342" s="46"/>
    </row>
    <row r="343" spans="1:107" ht="47.25" customHeight="1">
      <c r="E343" s="46"/>
      <c r="H343" s="46"/>
      <c r="I343" s="46"/>
    </row>
    <row r="344" spans="1:107" ht="17.25" customHeight="1">
      <c r="E344" s="46"/>
      <c r="H344" s="46"/>
      <c r="I344" s="46"/>
    </row>
    <row r="345" spans="1:107" ht="17.25" customHeight="1">
      <c r="E345" s="46"/>
      <c r="H345" s="46"/>
      <c r="I345" s="46"/>
    </row>
    <row r="346" spans="1:107" s="85" customFormat="1" ht="17.25" customHeight="1"/>
    <row r="347" spans="1:107" ht="17.25" customHeight="1">
      <c r="E347" s="46"/>
      <c r="H347" s="46"/>
      <c r="I347" s="46"/>
    </row>
    <row r="348" spans="1:107" ht="17.25" customHeight="1">
      <c r="E348" s="46"/>
      <c r="H348" s="46"/>
      <c r="I348" s="46"/>
    </row>
    <row r="349" spans="1:107" ht="17.25" customHeight="1">
      <c r="E349" s="46"/>
      <c r="H349" s="46"/>
      <c r="I349" s="46"/>
    </row>
    <row r="350" spans="1:107" ht="17.25" customHeight="1">
      <c r="E350" s="46"/>
      <c r="H350" s="46"/>
      <c r="I350" s="46"/>
    </row>
    <row r="351" spans="1:107" ht="17.25" customHeight="1">
      <c r="E351" s="46"/>
      <c r="H351" s="46"/>
      <c r="I351" s="46"/>
    </row>
    <row r="352" spans="1:107" ht="17.25" customHeight="1">
      <c r="E352" s="46"/>
      <c r="H352" s="46"/>
      <c r="I352" s="46"/>
    </row>
    <row r="353" s="46" customFormat="1" ht="17.25" customHeight="1"/>
    <row r="354" s="46" customFormat="1" ht="17.25" customHeight="1"/>
    <row r="355" s="46" customFormat="1" ht="17.25" customHeight="1"/>
    <row r="356" s="46" customFormat="1" ht="17.25" customHeight="1"/>
    <row r="357" s="46" customFormat="1" ht="17.25" customHeight="1"/>
    <row r="358" s="46" customFormat="1" ht="17.25" customHeight="1"/>
    <row r="359" s="46" customFormat="1" ht="17.25" customHeight="1"/>
    <row r="360" s="46" customFormat="1" ht="17.25" customHeight="1"/>
    <row r="361" s="46" customFormat="1" ht="17.25" customHeight="1"/>
    <row r="362" s="46" customFormat="1" ht="17.25" customHeight="1"/>
    <row r="363" s="46" customFormat="1" ht="17.25" customHeight="1"/>
    <row r="364" s="46" customFormat="1" ht="17.25" customHeight="1"/>
    <row r="365" s="46" customFormat="1" ht="17.25" customHeight="1"/>
    <row r="366" s="46" customFormat="1" ht="17.25" customHeight="1"/>
    <row r="367" s="46" customFormat="1" ht="17.25" customHeight="1"/>
    <row r="368" s="46" customFormat="1" ht="17.25" customHeight="1"/>
    <row r="369" s="46" customFormat="1" ht="17.25" customHeight="1"/>
    <row r="370" s="46" customFormat="1" ht="17.25" customHeight="1"/>
    <row r="371" s="46" customFormat="1" ht="17.25" customHeight="1"/>
    <row r="372" s="46" customFormat="1" ht="17.25" customHeight="1"/>
    <row r="373" s="46" customFormat="1" ht="17.25" customHeight="1"/>
    <row r="374" s="46" customFormat="1" ht="17.25" customHeight="1"/>
    <row r="375" s="46" customFormat="1" ht="17.25" customHeight="1"/>
    <row r="376" s="46" customFormat="1" ht="17.25" customHeight="1"/>
    <row r="377" s="46" customFormat="1" ht="17.25" customHeight="1"/>
    <row r="378" s="46" customFormat="1" ht="17.25" customHeight="1"/>
    <row r="379" s="46" customFormat="1" ht="21" customHeight="1"/>
    <row r="380" s="46" customFormat="1" ht="21" customHeight="1"/>
    <row r="381" s="46" customFormat="1" ht="21" customHeight="1"/>
    <row r="382" s="46" customFormat="1" ht="21" customHeight="1"/>
    <row r="383" s="46" customFormat="1" ht="21" customHeight="1"/>
    <row r="384" s="46" customFormat="1" ht="21" customHeight="1"/>
    <row r="385" spans="1:106" ht="21" customHeight="1">
      <c r="E385" s="46"/>
      <c r="H385" s="46"/>
      <c r="I385" s="46"/>
    </row>
    <row r="386" spans="1:106" ht="21" customHeight="1">
      <c r="E386" s="46"/>
      <c r="H386" s="46"/>
      <c r="I386" s="46"/>
    </row>
    <row r="387" spans="1:106" ht="21" customHeight="1">
      <c r="E387" s="46"/>
      <c r="H387" s="46"/>
      <c r="I387" s="46"/>
    </row>
    <row r="388" spans="1:106" ht="21" customHeight="1">
      <c r="E388" s="46"/>
      <c r="H388" s="46"/>
      <c r="I388" s="46"/>
    </row>
    <row r="389" spans="1:106" s="85" customFormat="1" ht="21" customHeight="1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</row>
    <row r="390" spans="1:106" ht="21" customHeight="1">
      <c r="E390" s="46"/>
      <c r="H390" s="46"/>
      <c r="I390" s="46"/>
    </row>
    <row r="391" spans="1:106" ht="21" customHeight="1">
      <c r="E391" s="46"/>
      <c r="H391" s="46"/>
      <c r="I391" s="46"/>
    </row>
    <row r="392" spans="1:106" ht="21" customHeight="1">
      <c r="E392" s="46"/>
      <c r="H392" s="46"/>
      <c r="I392" s="46"/>
    </row>
    <row r="393" spans="1:106" ht="21" customHeight="1">
      <c r="E393" s="46"/>
      <c r="H393" s="46"/>
      <c r="I393" s="46"/>
    </row>
    <row r="394" spans="1:106" ht="21" customHeight="1">
      <c r="E394" s="46"/>
      <c r="H394" s="46"/>
      <c r="I394" s="46"/>
    </row>
    <row r="395" spans="1:106" ht="21" customHeight="1">
      <c r="E395" s="46"/>
      <c r="H395" s="46"/>
      <c r="I395" s="46"/>
    </row>
    <row r="396" spans="1:106" ht="21" customHeight="1">
      <c r="E396" s="46"/>
      <c r="H396" s="46"/>
      <c r="I396" s="46"/>
    </row>
    <row r="397" spans="1:106" ht="21" customHeight="1">
      <c r="E397" s="46"/>
      <c r="H397" s="46"/>
      <c r="I397" s="46"/>
    </row>
    <row r="398" spans="1:106" ht="21" customHeight="1">
      <c r="E398" s="46"/>
      <c r="H398" s="46"/>
      <c r="I398" s="46"/>
    </row>
    <row r="399" spans="1:106" ht="21" customHeight="1">
      <c r="E399" s="46"/>
      <c r="H399" s="46"/>
      <c r="I399" s="46"/>
    </row>
    <row r="400" spans="1:106" ht="21" customHeight="1">
      <c r="E400" s="46"/>
      <c r="H400" s="46"/>
      <c r="I400" s="46"/>
    </row>
    <row r="401" s="46" customFormat="1" ht="21" customHeight="1"/>
    <row r="402" s="46" customFormat="1" ht="21" customHeight="1"/>
    <row r="403" s="46" customFormat="1" ht="21" customHeight="1"/>
    <row r="404" s="46" customFormat="1" ht="21" customHeight="1"/>
    <row r="405" s="46" customFormat="1" ht="21" customHeight="1"/>
    <row r="406" s="46" customFormat="1" ht="21" customHeight="1"/>
    <row r="407" s="46" customFormat="1" ht="21" customHeight="1"/>
    <row r="408" s="46" customFormat="1" ht="21" customHeight="1"/>
    <row r="409" s="46" customFormat="1" ht="21" customHeight="1"/>
    <row r="410" s="46" customFormat="1" ht="21" customHeight="1"/>
    <row r="411" s="46" customFormat="1" ht="21" customHeight="1"/>
    <row r="412" s="46" customFormat="1" ht="21" customHeight="1"/>
    <row r="413" s="46" customFormat="1" ht="21" customHeight="1"/>
    <row r="414" s="46" customFormat="1" ht="21" customHeight="1"/>
    <row r="415" s="46" customFormat="1" ht="21" customHeight="1"/>
    <row r="416" s="46" customFormat="1" ht="21" customHeight="1"/>
    <row r="417" s="46" customFormat="1" ht="21" customHeight="1"/>
    <row r="418" s="46" customFormat="1" ht="21" customHeight="1"/>
    <row r="419" s="46" customFormat="1" ht="21" customHeight="1"/>
    <row r="420" s="46" customFormat="1" ht="21" customHeight="1"/>
    <row r="421" s="46" customFormat="1" ht="21" customHeight="1"/>
    <row r="422" s="46" customFormat="1" ht="21" customHeight="1"/>
    <row r="423" s="46" customFormat="1" ht="21" customHeight="1"/>
    <row r="424" s="46" customFormat="1" ht="21" customHeight="1"/>
    <row r="425" s="46" customFormat="1" ht="21" customHeight="1"/>
    <row r="426" s="46" customFormat="1" ht="21" customHeight="1"/>
    <row r="427" s="46" customFormat="1" ht="21" customHeight="1"/>
    <row r="428" s="46" customFormat="1" ht="27" customHeight="1"/>
    <row r="429" s="46" customFormat="1" ht="33" customHeight="1"/>
    <row r="430" s="46" customFormat="1" ht="33" customHeight="1"/>
    <row r="431" s="46" customFormat="1" ht="33" customHeight="1"/>
    <row r="432" s="46" customFormat="1" ht="33" customHeight="1"/>
    <row r="433" spans="1:107" ht="33" customHeight="1">
      <c r="E433" s="46"/>
      <c r="H433" s="46"/>
      <c r="I433" s="46"/>
    </row>
    <row r="434" spans="1:107" ht="33" customHeight="1">
      <c r="E434" s="46"/>
      <c r="H434" s="46"/>
      <c r="I434" s="46"/>
    </row>
    <row r="435" spans="1:107" ht="33" customHeight="1">
      <c r="E435" s="46"/>
      <c r="H435" s="46"/>
      <c r="I435" s="46"/>
    </row>
    <row r="436" spans="1:107" ht="33" customHeight="1">
      <c r="E436" s="46"/>
      <c r="H436" s="46"/>
      <c r="I436" s="46"/>
    </row>
    <row r="437" spans="1:107" ht="33" customHeight="1">
      <c r="E437" s="46"/>
      <c r="H437" s="46"/>
      <c r="I437" s="46"/>
    </row>
    <row r="438" spans="1:107" s="85" customFormat="1" ht="33" customHeight="1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/>
      <c r="BC438" s="46"/>
      <c r="BD438" s="46"/>
      <c r="BE438" s="46"/>
      <c r="BF438" s="46"/>
      <c r="BG438" s="46"/>
      <c r="BH438" s="46"/>
      <c r="BI438" s="46"/>
      <c r="BJ438" s="46"/>
      <c r="BK438" s="46"/>
      <c r="BL438" s="46"/>
      <c r="BM438" s="46"/>
      <c r="BN438" s="46"/>
      <c r="BO438" s="46"/>
      <c r="BP438" s="46"/>
      <c r="BQ438" s="46"/>
      <c r="BR438" s="46"/>
      <c r="BS438" s="46"/>
      <c r="BT438" s="46"/>
      <c r="BU438" s="46"/>
      <c r="BV438" s="46"/>
      <c r="BW438" s="46"/>
      <c r="BX438" s="46"/>
      <c r="BY438" s="46"/>
      <c r="BZ438" s="46"/>
      <c r="CA438" s="46"/>
      <c r="CB438" s="46"/>
      <c r="CC438" s="46"/>
      <c r="CD438" s="46"/>
      <c r="CE438" s="46"/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6"/>
    </row>
    <row r="439" spans="1:107" ht="33" customHeight="1"/>
    <row r="440" spans="1:107" ht="33" customHeight="1"/>
    <row r="441" spans="1:107" ht="33" customHeight="1"/>
    <row r="442" spans="1:107" ht="33" customHeight="1">
      <c r="E442" s="46"/>
      <c r="H442" s="46"/>
      <c r="I442" s="46"/>
    </row>
    <row r="443" spans="1:107" ht="33" customHeight="1">
      <c r="E443" s="46"/>
      <c r="H443" s="46"/>
      <c r="I443" s="46"/>
    </row>
    <row r="444" spans="1:107" s="85" customFormat="1" ht="33" customHeight="1"/>
    <row r="445" spans="1:107" ht="33" customHeight="1">
      <c r="E445" s="46"/>
      <c r="H445" s="46"/>
      <c r="I445" s="46"/>
    </row>
    <row r="446" spans="1:107" ht="33" customHeight="1">
      <c r="E446" s="46"/>
      <c r="H446" s="46"/>
      <c r="I446" s="46"/>
    </row>
    <row r="447" spans="1:107" ht="33" customHeight="1">
      <c r="E447" s="46"/>
      <c r="H447" s="46"/>
      <c r="I447" s="46"/>
    </row>
    <row r="448" spans="1:107" ht="33" customHeight="1">
      <c r="E448" s="46"/>
      <c r="H448" s="46"/>
      <c r="I448" s="46"/>
    </row>
    <row r="449" spans="1:9" ht="33" customHeight="1">
      <c r="E449" s="46"/>
      <c r="H449" s="46"/>
      <c r="I449" s="46"/>
    </row>
    <row r="450" spans="1:9" ht="33" customHeight="1">
      <c r="E450" s="46"/>
      <c r="H450" s="46"/>
      <c r="I450" s="46"/>
    </row>
    <row r="451" spans="1:9" ht="33" customHeight="1">
      <c r="E451" s="46"/>
      <c r="H451" s="46"/>
      <c r="I451" s="46"/>
    </row>
    <row r="452" spans="1:9" ht="33" customHeight="1">
      <c r="E452" s="46"/>
      <c r="H452" s="46"/>
      <c r="I452" s="46"/>
    </row>
    <row r="453" spans="1:9" ht="33" customHeight="1">
      <c r="E453" s="46"/>
      <c r="H453" s="46"/>
      <c r="I453" s="46"/>
    </row>
    <row r="454" spans="1:9" ht="33" customHeight="1">
      <c r="E454" s="46"/>
      <c r="H454" s="46"/>
      <c r="I454" s="46"/>
    </row>
    <row r="455" spans="1:9" ht="33" customHeight="1">
      <c r="E455" s="46"/>
      <c r="H455" s="46"/>
      <c r="I455" s="46"/>
    </row>
    <row r="456" spans="1:9" ht="33" customHeight="1">
      <c r="E456" s="46"/>
      <c r="H456" s="46"/>
      <c r="I456" s="46"/>
    </row>
    <row r="457" spans="1:9" ht="33" customHeight="1">
      <c r="E457" s="46"/>
      <c r="H457" s="46"/>
      <c r="I457" s="46"/>
    </row>
    <row r="458" spans="1:9" ht="21" customHeight="1">
      <c r="E458" s="46"/>
      <c r="H458" s="46"/>
      <c r="I458" s="46"/>
    </row>
    <row r="459" spans="1:9" ht="23.25" customHeight="1">
      <c r="A459" s="267" t="s">
        <v>545</v>
      </c>
      <c r="B459" s="267"/>
      <c r="C459" s="267"/>
      <c r="D459" s="267"/>
      <c r="E459" s="267"/>
      <c r="F459" s="268"/>
      <c r="G459" s="268"/>
      <c r="H459" s="135"/>
      <c r="I459" s="135"/>
    </row>
    <row r="460" spans="1:9" ht="23.25" customHeight="1">
      <c r="A460" s="53" t="s">
        <v>1</v>
      </c>
      <c r="B460" s="53" t="s">
        <v>2</v>
      </c>
      <c r="C460" s="243" t="s">
        <v>4</v>
      </c>
      <c r="D460" s="244"/>
      <c r="E460" s="53" t="s">
        <v>5</v>
      </c>
      <c r="F460" s="243"/>
      <c r="G460" s="244"/>
      <c r="H460" s="55" t="s">
        <v>424</v>
      </c>
      <c r="I460" s="55" t="s">
        <v>6</v>
      </c>
    </row>
    <row r="461" spans="1:9" ht="23.25" customHeight="1">
      <c r="A461" s="58"/>
      <c r="B461" s="53"/>
      <c r="C461" s="243"/>
      <c r="D461" s="244"/>
      <c r="E461" s="108" t="e">
        <f>#REF!</f>
        <v>#REF!</v>
      </c>
      <c r="F461" s="243"/>
      <c r="G461" s="244"/>
      <c r="H461" s="55"/>
      <c r="I461" s="113" t="s">
        <v>655</v>
      </c>
    </row>
    <row r="462" spans="1:9" ht="23.25" customHeight="1">
      <c r="A462" s="58"/>
      <c r="B462" s="53"/>
      <c r="C462" s="243"/>
      <c r="D462" s="244"/>
      <c r="E462" s="108" t="e">
        <f>#REF!</f>
        <v>#REF!</v>
      </c>
      <c r="F462" s="243"/>
      <c r="G462" s="244"/>
      <c r="H462" s="55"/>
      <c r="I462" s="113" t="s">
        <v>589</v>
      </c>
    </row>
    <row r="463" spans="1:9" ht="23.25" customHeight="1">
      <c r="A463" s="58"/>
      <c r="B463" s="53"/>
      <c r="C463" s="243"/>
      <c r="D463" s="244"/>
      <c r="E463" s="108" t="e">
        <f>#REF!+#REF!</f>
        <v>#REF!</v>
      </c>
      <c r="F463" s="243"/>
      <c r="G463" s="244"/>
      <c r="H463" s="55"/>
      <c r="I463" s="113" t="s">
        <v>656</v>
      </c>
    </row>
    <row r="464" spans="1:9" ht="23.25" customHeight="1">
      <c r="A464" s="58"/>
      <c r="B464" s="53"/>
      <c r="C464" s="243"/>
      <c r="D464" s="244"/>
      <c r="E464" s="108" t="e">
        <f>#REF!</f>
        <v>#REF!</v>
      </c>
      <c r="F464" s="243"/>
      <c r="G464" s="244"/>
      <c r="H464" s="55"/>
      <c r="I464" s="113" t="s">
        <v>657</v>
      </c>
    </row>
    <row r="465" spans="1:116" ht="23.25" customHeight="1">
      <c r="A465" s="58"/>
      <c r="B465" s="53"/>
      <c r="C465" s="243"/>
      <c r="D465" s="244"/>
      <c r="E465" s="108" t="e">
        <f>#REF!</f>
        <v>#REF!</v>
      </c>
      <c r="F465" s="243"/>
      <c r="G465" s="244"/>
      <c r="H465" s="55"/>
      <c r="I465" s="113" t="s">
        <v>321</v>
      </c>
    </row>
    <row r="466" spans="1:116" ht="23.25" customHeight="1">
      <c r="A466" s="58"/>
      <c r="B466" s="53"/>
      <c r="C466" s="243"/>
      <c r="D466" s="244"/>
      <c r="E466" s="108" t="e">
        <f>#REF!+#REF!</f>
        <v>#REF!</v>
      </c>
      <c r="F466" s="243"/>
      <c r="G466" s="244"/>
      <c r="H466" s="55"/>
      <c r="I466" s="84" t="s">
        <v>426</v>
      </c>
    </row>
    <row r="467" spans="1:116" ht="23.25" customHeight="1">
      <c r="A467" s="106"/>
      <c r="B467" s="53"/>
      <c r="C467" s="243"/>
      <c r="D467" s="244"/>
      <c r="E467" s="54" t="e">
        <f>E151+#REF!</f>
        <v>#REF!</v>
      </c>
      <c r="F467" s="243"/>
      <c r="G467" s="244"/>
      <c r="H467" s="55"/>
      <c r="I467" s="84" t="s">
        <v>658</v>
      </c>
    </row>
    <row r="468" spans="1:116" s="85" customFormat="1" ht="23.25" customHeight="1" thickBot="1">
      <c r="A468" s="58"/>
      <c r="B468" s="53"/>
      <c r="C468" s="243"/>
      <c r="D468" s="244"/>
      <c r="E468" s="54"/>
      <c r="F468" s="243"/>
      <c r="G468" s="244"/>
      <c r="H468" s="55"/>
      <c r="I468" s="84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/>
      <c r="AG468" s="46"/>
      <c r="AH468" s="46"/>
      <c r="AI468" s="46"/>
      <c r="AJ468" s="46"/>
      <c r="AK468" s="46"/>
      <c r="AL468" s="46"/>
      <c r="AM468" s="46"/>
      <c r="AN468" s="46"/>
      <c r="AO468" s="46"/>
      <c r="AP468" s="46"/>
      <c r="AQ468" s="46"/>
      <c r="AR468" s="46"/>
      <c r="AS468" s="46"/>
      <c r="AT468" s="46"/>
      <c r="AU468" s="46"/>
      <c r="AV468" s="46"/>
      <c r="AW468" s="46"/>
      <c r="AX468" s="46"/>
      <c r="AY468" s="46"/>
      <c r="AZ468" s="46"/>
      <c r="BA468" s="46"/>
      <c r="BB468" s="46"/>
      <c r="BC468" s="46"/>
      <c r="BD468" s="46"/>
      <c r="BE468" s="46"/>
      <c r="BF468" s="46"/>
      <c r="BG468" s="46"/>
      <c r="BH468" s="46"/>
      <c r="BI468" s="46"/>
      <c r="BJ468" s="46"/>
      <c r="BK468" s="46"/>
      <c r="BL468" s="46"/>
      <c r="BM468" s="46"/>
      <c r="BN468" s="46"/>
      <c r="BO468" s="46"/>
      <c r="BP468" s="46"/>
      <c r="BQ468" s="46"/>
      <c r="BR468" s="46"/>
      <c r="BS468" s="46"/>
      <c r="BT468" s="46"/>
      <c r="BU468" s="46"/>
      <c r="BV468" s="46"/>
      <c r="BW468" s="46"/>
      <c r="BX468" s="46"/>
      <c r="BY468" s="46"/>
      <c r="BZ468" s="46"/>
      <c r="CA468" s="46"/>
      <c r="CB468" s="46"/>
      <c r="CC468" s="46"/>
      <c r="CD468" s="46"/>
      <c r="CE468" s="46"/>
      <c r="CF468" s="46"/>
      <c r="CG468" s="46"/>
      <c r="CH468" s="46"/>
      <c r="CI468" s="46"/>
      <c r="CJ468" s="46"/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6"/>
      <c r="DD468" s="46"/>
      <c r="DE468" s="46"/>
      <c r="DF468" s="46"/>
      <c r="DG468" s="46"/>
      <c r="DH468" s="46"/>
      <c r="DI468" s="46"/>
      <c r="DJ468" s="46"/>
      <c r="DK468" s="46"/>
      <c r="DL468" s="46"/>
    </row>
    <row r="469" spans="1:116" ht="23.25" customHeight="1" thickBot="1">
      <c r="A469" s="85"/>
      <c r="B469" s="85"/>
      <c r="C469" s="85"/>
      <c r="D469" s="85"/>
      <c r="E469" s="164" t="e">
        <f>SUM(E461:E467)</f>
        <v>#REF!</v>
      </c>
      <c r="F469" s="85"/>
      <c r="G469" s="85"/>
      <c r="H469" s="85"/>
      <c r="I469" s="104"/>
    </row>
    <row r="470" spans="1:116" ht="23.25" customHeight="1">
      <c r="E470" s="46"/>
      <c r="H470" s="46"/>
      <c r="I470" s="46"/>
    </row>
    <row r="471" spans="1:116" ht="23.25" customHeight="1">
      <c r="E471" s="46"/>
      <c r="H471" s="46"/>
      <c r="I471" s="46"/>
    </row>
    <row r="472" spans="1:116" ht="23.25" customHeight="1">
      <c r="E472" s="46"/>
      <c r="H472" s="46"/>
      <c r="I472" s="46"/>
    </row>
    <row r="473" spans="1:116" ht="23.25" customHeight="1">
      <c r="E473" s="46"/>
      <c r="H473" s="46"/>
      <c r="I473" s="46"/>
    </row>
    <row r="474" spans="1:116" s="85" customFormat="1" ht="23.25" customHeight="1"/>
    <row r="475" spans="1:116" ht="23.25" customHeight="1">
      <c r="E475" s="46"/>
      <c r="H475" s="46"/>
      <c r="I475" s="46"/>
    </row>
    <row r="476" spans="1:116" ht="23.25" customHeight="1">
      <c r="E476" s="46"/>
      <c r="H476" s="46"/>
      <c r="I476" s="46"/>
    </row>
    <row r="477" spans="1:116" ht="23.25" customHeight="1">
      <c r="E477" s="46"/>
      <c r="H477" s="46"/>
      <c r="I477" s="46"/>
    </row>
    <row r="478" spans="1:116" ht="23.25" customHeight="1">
      <c r="E478" s="46"/>
      <c r="H478" s="46"/>
      <c r="I478" s="46"/>
    </row>
    <row r="479" spans="1:116" ht="23.25" customHeight="1">
      <c r="E479" s="46"/>
      <c r="H479" s="46"/>
      <c r="I479" s="46"/>
    </row>
    <row r="480" spans="1:116" ht="23.25" customHeight="1">
      <c r="E480" s="46"/>
      <c r="H480" s="46"/>
      <c r="I480" s="46"/>
    </row>
    <row r="481" s="46" customFormat="1" ht="23.25" customHeight="1"/>
    <row r="482" s="46" customFormat="1" ht="23.25" customHeight="1"/>
    <row r="483" s="46" customFormat="1" ht="23.25" customHeight="1"/>
    <row r="484" s="46" customFormat="1" ht="23.25" customHeight="1"/>
    <row r="485" s="46" customFormat="1" ht="23.25" customHeight="1"/>
    <row r="486" s="46" customFormat="1" ht="23.25" customHeight="1"/>
    <row r="487" s="46" customFormat="1" ht="23.25" customHeight="1"/>
    <row r="488" s="46" customFormat="1" ht="23.25" customHeight="1"/>
    <row r="489" s="46" customFormat="1" ht="23.25" customHeight="1"/>
    <row r="490" s="46" customFormat="1" ht="23.25" customHeight="1"/>
    <row r="491" s="46" customFormat="1" ht="23.25" customHeight="1"/>
    <row r="492" s="46" customFormat="1" ht="23.25" customHeight="1"/>
    <row r="493" s="46" customFormat="1" ht="23.25" customHeight="1"/>
    <row r="494" s="46" customFormat="1" ht="23.25" customHeight="1"/>
    <row r="495" s="46" customFormat="1" ht="23.25" customHeight="1"/>
    <row r="496" s="46" customFormat="1" ht="23.25" customHeight="1"/>
    <row r="497" s="46" customFormat="1" ht="23.25" customHeight="1"/>
    <row r="498" s="46" customFormat="1" ht="23.25" customHeight="1"/>
    <row r="499" s="46" customFormat="1" ht="23.25" customHeight="1"/>
    <row r="500" s="46" customFormat="1" ht="23.25" customHeight="1"/>
    <row r="502" s="46" customFormat="1" ht="22.5" customHeight="1"/>
    <row r="503" s="46" customFormat="1" ht="22.5" customHeight="1"/>
    <row r="504" s="46" customFormat="1" ht="22.5" customHeight="1"/>
    <row r="505" s="46" customFormat="1" ht="22.5" customHeight="1"/>
    <row r="506" s="46" customFormat="1" ht="22.5" customHeight="1"/>
    <row r="507" s="46" customFormat="1" ht="22.5" customHeight="1"/>
    <row r="508" s="46" customFormat="1" ht="22.5" customHeight="1"/>
    <row r="509" s="46" customFormat="1" ht="22.5" customHeight="1"/>
    <row r="510" s="46" customFormat="1" ht="22.5" customHeight="1"/>
    <row r="511" s="46" customFormat="1" ht="22.5" customHeight="1"/>
    <row r="512" s="46" customFormat="1" ht="22.5" customHeight="1"/>
    <row r="513" spans="5:11" ht="22.5" customHeight="1">
      <c r="E513" s="46"/>
      <c r="H513" s="46"/>
      <c r="I513" s="46"/>
    </row>
    <row r="514" spans="5:11" ht="22.5" customHeight="1">
      <c r="E514" s="46"/>
      <c r="H514" s="46"/>
      <c r="I514" s="46"/>
    </row>
    <row r="515" spans="5:11" ht="22.5" customHeight="1">
      <c r="E515" s="46"/>
      <c r="H515" s="46"/>
      <c r="I515" s="46"/>
    </row>
    <row r="516" spans="5:11" ht="22.5" customHeight="1">
      <c r="E516" s="46"/>
      <c r="H516" s="46"/>
      <c r="I516" s="46"/>
    </row>
    <row r="517" spans="5:11" ht="22.5" customHeight="1">
      <c r="E517" s="46"/>
      <c r="H517" s="46"/>
      <c r="I517" s="46"/>
    </row>
    <row r="518" spans="5:11" ht="22.5" customHeight="1">
      <c r="E518" s="46"/>
      <c r="H518" s="46"/>
      <c r="I518" s="46"/>
    </row>
    <row r="519" spans="5:11" ht="22.5" customHeight="1">
      <c r="E519" s="46"/>
      <c r="H519" s="46"/>
      <c r="I519" s="46"/>
      <c r="K519" s="163"/>
    </row>
    <row r="520" spans="5:11" ht="22.5" customHeight="1">
      <c r="E520" s="46"/>
      <c r="H520" s="46"/>
      <c r="I520" s="46"/>
      <c r="K520" s="163"/>
    </row>
    <row r="521" spans="5:11" ht="22.5" customHeight="1">
      <c r="E521" s="46"/>
      <c r="H521" s="46"/>
      <c r="I521" s="46"/>
    </row>
    <row r="522" spans="5:11" ht="22.5" customHeight="1">
      <c r="E522" s="46"/>
      <c r="H522" s="46"/>
      <c r="I522" s="46"/>
    </row>
    <row r="523" spans="5:11" ht="22.5" customHeight="1">
      <c r="E523" s="46"/>
      <c r="H523" s="46"/>
      <c r="I523" s="46"/>
    </row>
    <row r="524" spans="5:11" ht="22.5" customHeight="1">
      <c r="E524" s="46"/>
      <c r="H524" s="46"/>
      <c r="I524" s="46"/>
      <c r="K524" s="163"/>
    </row>
    <row r="525" spans="5:11" ht="22.5" customHeight="1">
      <c r="E525" s="46"/>
      <c r="H525" s="46"/>
      <c r="I525" s="46"/>
      <c r="K525" s="163"/>
    </row>
    <row r="526" spans="5:11" ht="22.5" customHeight="1">
      <c r="E526" s="46"/>
      <c r="H526" s="46"/>
      <c r="I526" s="46"/>
    </row>
    <row r="527" spans="5:11" ht="22.5" customHeight="1">
      <c r="E527" s="46"/>
      <c r="H527" s="46"/>
      <c r="I527" s="46"/>
    </row>
    <row r="528" spans="5:11" ht="22.5" customHeight="1">
      <c r="E528" s="46"/>
      <c r="H528" s="46"/>
      <c r="I528" s="46"/>
    </row>
    <row r="529" s="46" customFormat="1" ht="22.5" customHeight="1"/>
    <row r="530" s="46" customFormat="1" ht="22.5" customHeight="1"/>
    <row r="531" s="46" customFormat="1" ht="22.5" customHeight="1"/>
    <row r="532" s="46" customFormat="1" ht="22.5" customHeight="1"/>
    <row r="533" s="46" customFormat="1" ht="22.5" customHeight="1"/>
    <row r="534" s="46" customFormat="1" ht="22.5" customHeight="1"/>
    <row r="535" s="46" customFormat="1" ht="22.5" customHeight="1"/>
    <row r="536" s="46" customFormat="1" ht="22.5" customHeight="1"/>
    <row r="537" s="46" customFormat="1" ht="22.5" customHeight="1"/>
    <row r="538" s="46" customFormat="1" ht="22.5" customHeight="1"/>
    <row r="539" s="46" customFormat="1" ht="22.5" customHeight="1"/>
    <row r="540" s="46" customFormat="1" ht="22.5" customHeight="1"/>
    <row r="541" s="46" customFormat="1" ht="22.5" customHeight="1"/>
    <row r="542" s="46" customFormat="1" ht="22.5" customHeight="1"/>
    <row r="543" s="46" customFormat="1" ht="22.5" customHeight="1"/>
    <row r="544" s="46" customFormat="1" ht="22.5" customHeight="1"/>
    <row r="545" spans="5:17" ht="22.5" customHeight="1">
      <c r="E545" s="46"/>
      <c r="H545" s="46"/>
      <c r="I545" s="46"/>
    </row>
    <row r="546" spans="5:17" ht="22.5" customHeight="1"/>
    <row r="548" spans="5:17" ht="81" customHeight="1">
      <c r="E548" s="46"/>
      <c r="H548" s="46"/>
      <c r="I548" s="46"/>
      <c r="M548" s="47"/>
      <c r="P548" s="80"/>
      <c r="Q548" s="81"/>
    </row>
    <row r="549" spans="5:17" ht="81" customHeight="1">
      <c r="E549" s="46"/>
      <c r="H549" s="46"/>
      <c r="I549" s="46"/>
      <c r="M549" s="47"/>
      <c r="P549" s="80"/>
      <c r="Q549" s="81"/>
    </row>
    <row r="550" spans="5:17" ht="81" customHeight="1">
      <c r="E550" s="46"/>
      <c r="H550" s="46"/>
      <c r="I550" s="46"/>
      <c r="M550" s="47"/>
      <c r="P550" s="80"/>
      <c r="Q550" s="81"/>
    </row>
    <row r="551" spans="5:17" ht="81" customHeight="1" thickBot="1">
      <c r="E551" s="46"/>
      <c r="H551" s="46"/>
      <c r="I551" s="46"/>
      <c r="M551" s="47"/>
      <c r="P551" s="80"/>
      <c r="Q551" s="81"/>
    </row>
    <row r="552" spans="5:17" ht="81" customHeight="1">
      <c r="E552" s="46"/>
      <c r="H552" s="46"/>
      <c r="I552" s="46"/>
      <c r="M552" s="47"/>
      <c r="O552" s="269" t="s">
        <v>38</v>
      </c>
      <c r="P552" s="272" t="e">
        <f>#REF!+#REF!+#REF!+E151</f>
        <v>#REF!</v>
      </c>
      <c r="Q552" s="273"/>
    </row>
    <row r="553" spans="5:17" ht="81" customHeight="1">
      <c r="E553" s="46"/>
      <c r="H553" s="46"/>
      <c r="I553" s="46"/>
      <c r="M553" s="47"/>
      <c r="O553" s="270"/>
      <c r="P553" s="274"/>
      <c r="Q553" s="275"/>
    </row>
    <row r="554" spans="5:17" ht="81" customHeight="1" thickBot="1">
      <c r="E554" s="46"/>
      <c r="H554" s="46"/>
      <c r="I554" s="46"/>
      <c r="M554" s="47"/>
      <c r="O554" s="271"/>
      <c r="P554" s="276"/>
      <c r="Q554" s="277"/>
    </row>
    <row r="555" spans="5:17" ht="81" customHeight="1">
      <c r="E555" s="46"/>
      <c r="H555" s="46"/>
      <c r="I555" s="46"/>
      <c r="M555" s="47"/>
      <c r="P555" s="80"/>
      <c r="Q555" s="81"/>
    </row>
    <row r="556" spans="5:17" ht="81" customHeight="1">
      <c r="E556" s="46"/>
      <c r="H556" s="46"/>
      <c r="I556" s="46"/>
      <c r="M556" s="47"/>
      <c r="P556" s="80"/>
      <c r="Q556" s="81"/>
    </row>
    <row r="557" spans="5:17" ht="81" customHeight="1">
      <c r="E557" s="46"/>
      <c r="H557" s="46"/>
      <c r="I557" s="46"/>
      <c r="M557" s="47"/>
      <c r="P557" s="80"/>
      <c r="Q557" s="81"/>
    </row>
    <row r="558" spans="5:17" ht="81" customHeight="1">
      <c r="E558" s="46"/>
      <c r="H558" s="46"/>
      <c r="I558" s="46"/>
      <c r="M558" s="47"/>
      <c r="P558" s="80"/>
      <c r="Q558" s="81"/>
    </row>
    <row r="564" spans="5:17" ht="57.75" customHeight="1"/>
    <row r="565" spans="5:17" ht="57.75" customHeight="1">
      <c r="E565" s="46"/>
      <c r="H565" s="46"/>
      <c r="I565" s="46"/>
      <c r="M565" s="47"/>
      <c r="P565" s="80"/>
      <c r="Q565" s="81"/>
    </row>
    <row r="566" spans="5:17" ht="57.75" customHeight="1">
      <c r="E566" s="46"/>
      <c r="H566" s="46"/>
      <c r="I566" s="46"/>
      <c r="M566" s="47"/>
      <c r="P566" s="80"/>
      <c r="Q566" s="81"/>
    </row>
    <row r="567" spans="5:17" ht="57.75" customHeight="1">
      <c r="E567" s="46"/>
      <c r="H567" s="46"/>
      <c r="I567" s="46"/>
      <c r="M567" s="47"/>
      <c r="P567" s="80"/>
      <c r="Q567" s="81"/>
    </row>
    <row r="568" spans="5:17" ht="57.75" customHeight="1">
      <c r="E568" s="46"/>
      <c r="H568" s="46"/>
      <c r="I568" s="46"/>
      <c r="M568" s="47"/>
      <c r="P568" s="80"/>
      <c r="Q568" s="81"/>
    </row>
    <row r="569" spans="5:17" ht="57.75" customHeight="1">
      <c r="E569" s="46"/>
      <c r="H569" s="46"/>
      <c r="I569" s="46"/>
      <c r="M569" s="47"/>
      <c r="P569" s="80"/>
      <c r="Q569" s="81"/>
    </row>
    <row r="570" spans="5:17" ht="57.75" customHeight="1">
      <c r="E570" s="46"/>
      <c r="H570" s="46"/>
      <c r="I570" s="46"/>
      <c r="M570" s="47"/>
      <c r="P570" s="80"/>
      <c r="Q570" s="81"/>
    </row>
    <row r="571" spans="5:17" ht="57.75" customHeight="1">
      <c r="E571" s="46"/>
      <c r="H571" s="46"/>
      <c r="I571" s="46"/>
      <c r="M571" s="47"/>
      <c r="P571" s="80"/>
      <c r="Q571" s="81"/>
    </row>
    <row r="572" spans="5:17" ht="57.75" customHeight="1">
      <c r="E572" s="46"/>
      <c r="H572" s="46"/>
      <c r="I572" s="46"/>
      <c r="M572" s="47"/>
      <c r="P572" s="80"/>
      <c r="Q572" s="81"/>
    </row>
    <row r="573" spans="5:17" ht="57.75" customHeight="1">
      <c r="E573" s="46"/>
      <c r="H573" s="46"/>
      <c r="I573" s="46"/>
      <c r="M573" s="47"/>
      <c r="P573" s="80"/>
      <c r="Q573" s="81"/>
    </row>
    <row r="574" spans="5:17" ht="57.75" customHeight="1">
      <c r="E574" s="46"/>
      <c r="H574" s="46"/>
      <c r="I574" s="46"/>
      <c r="M574" s="47"/>
      <c r="P574" s="80"/>
      <c r="Q574" s="81"/>
    </row>
    <row r="575" spans="5:17" ht="57.75" customHeight="1">
      <c r="E575" s="46"/>
      <c r="H575" s="46"/>
      <c r="I575" s="46"/>
      <c r="M575" s="47"/>
      <c r="P575" s="80"/>
      <c r="Q575" s="81"/>
    </row>
    <row r="578" spans="2:6" ht="21" customHeight="1">
      <c r="B578" s="278" t="e">
        <f>E462+E463+E464+E465</f>
        <v>#REF!</v>
      </c>
      <c r="C578" s="279"/>
      <c r="D578" s="279"/>
      <c r="E578" s="279"/>
      <c r="F578" s="279"/>
    </row>
    <row r="579" spans="2:6" ht="21" customHeight="1">
      <c r="B579" s="279"/>
      <c r="C579" s="279"/>
      <c r="D579" s="279"/>
      <c r="E579" s="279"/>
      <c r="F579" s="279"/>
    </row>
    <row r="580" spans="2:6" ht="21" customHeight="1">
      <c r="B580" s="279"/>
      <c r="C580" s="279"/>
      <c r="D580" s="279"/>
      <c r="E580" s="279"/>
      <c r="F580" s="279"/>
    </row>
  </sheetData>
  <mergeCells count="841">
    <mergeCell ref="C311:D311"/>
    <mergeCell ref="F311:G311"/>
    <mergeCell ref="A297:C297"/>
    <mergeCell ref="F297:I297"/>
    <mergeCell ref="C298:D298"/>
    <mergeCell ref="F298:G298"/>
    <mergeCell ref="C299:D299"/>
    <mergeCell ref="F299:G299"/>
    <mergeCell ref="A293:B293"/>
    <mergeCell ref="C293:D293"/>
    <mergeCell ref="F293:G293"/>
    <mergeCell ref="A295:B295"/>
    <mergeCell ref="C295:D295"/>
    <mergeCell ref="F303:G303"/>
    <mergeCell ref="C305:D305"/>
    <mergeCell ref="F305:G305"/>
    <mergeCell ref="C306:D306"/>
    <mergeCell ref="F306:G306"/>
    <mergeCell ref="C307:D307"/>
    <mergeCell ref="F307:G307"/>
    <mergeCell ref="B578:F580"/>
    <mergeCell ref="A278:B280"/>
    <mergeCell ref="A274:B276"/>
    <mergeCell ref="A3:A4"/>
    <mergeCell ref="A8:A10"/>
    <mergeCell ref="C467:D467"/>
    <mergeCell ref="F467:G467"/>
    <mergeCell ref="C468:D468"/>
    <mergeCell ref="F468:G468"/>
    <mergeCell ref="A459:E459"/>
    <mergeCell ref="F459:G459"/>
    <mergeCell ref="C460:D460"/>
    <mergeCell ref="F460:G460"/>
    <mergeCell ref="C332:D332"/>
    <mergeCell ref="F332:G332"/>
    <mergeCell ref="C333:D333"/>
    <mergeCell ref="F333:G333"/>
    <mergeCell ref="C330:D330"/>
    <mergeCell ref="F330:G330"/>
    <mergeCell ref="C331:D331"/>
    <mergeCell ref="F331:G331"/>
    <mergeCell ref="C326:D326"/>
    <mergeCell ref="F326:G326"/>
    <mergeCell ref="C327:D327"/>
    <mergeCell ref="F322:G322"/>
    <mergeCell ref="A325:E325"/>
    <mergeCell ref="F325:G325"/>
    <mergeCell ref="O552:O554"/>
    <mergeCell ref="P552:Q554"/>
    <mergeCell ref="C464:D464"/>
    <mergeCell ref="F464:G464"/>
    <mergeCell ref="C465:D465"/>
    <mergeCell ref="F465:G465"/>
    <mergeCell ref="C466:D466"/>
    <mergeCell ref="F466:G466"/>
    <mergeCell ref="C461:D461"/>
    <mergeCell ref="F461:G461"/>
    <mergeCell ref="C462:D462"/>
    <mergeCell ref="F462:G462"/>
    <mergeCell ref="C463:D463"/>
    <mergeCell ref="F463:G463"/>
    <mergeCell ref="C329:D329"/>
    <mergeCell ref="F329:G329"/>
    <mergeCell ref="F327:G327"/>
    <mergeCell ref="C328:D328"/>
    <mergeCell ref="F328:G328"/>
    <mergeCell ref="C318:D318"/>
    <mergeCell ref="F318:G318"/>
    <mergeCell ref="C319:D319"/>
    <mergeCell ref="F319:G319"/>
    <mergeCell ref="C312:D312"/>
    <mergeCell ref="F312:G312"/>
    <mergeCell ref="C313:D313"/>
    <mergeCell ref="F313:G313"/>
    <mergeCell ref="C314:D314"/>
    <mergeCell ref="F314:G314"/>
    <mergeCell ref="C317:D317"/>
    <mergeCell ref="F317:G317"/>
    <mergeCell ref="C315:D315"/>
    <mergeCell ref="F315:G315"/>
    <mergeCell ref="C316:D316"/>
    <mergeCell ref="F316:G316"/>
    <mergeCell ref="C320:D320"/>
    <mergeCell ref="F320:G320"/>
    <mergeCell ref="C321:D321"/>
    <mergeCell ref="F321:G321"/>
    <mergeCell ref="C322:D322"/>
    <mergeCell ref="F295:G295"/>
    <mergeCell ref="A294:B294"/>
    <mergeCell ref="C294:D294"/>
    <mergeCell ref="F294:G294"/>
    <mergeCell ref="C300:D300"/>
    <mergeCell ref="F300:G300"/>
    <mergeCell ref="C301:D301"/>
    <mergeCell ref="F301:G301"/>
    <mergeCell ref="C302:D302"/>
    <mergeCell ref="F302:G302"/>
    <mergeCell ref="C308:D308"/>
    <mergeCell ref="F308:G308"/>
    <mergeCell ref="C304:D304"/>
    <mergeCell ref="F304:G304"/>
    <mergeCell ref="C309:D309"/>
    <mergeCell ref="F309:G309"/>
    <mergeCell ref="C310:D310"/>
    <mergeCell ref="F310:G310"/>
    <mergeCell ref="C303:D303"/>
    <mergeCell ref="A292:B292"/>
    <mergeCell ref="C292:D292"/>
    <mergeCell ref="F292:G292"/>
    <mergeCell ref="A289:B289"/>
    <mergeCell ref="C289:D289"/>
    <mergeCell ref="F289:G289"/>
    <mergeCell ref="A290:B290"/>
    <mergeCell ref="C290:D290"/>
    <mergeCell ref="F290:G290"/>
    <mergeCell ref="A291:B291"/>
    <mergeCell ref="C291:D291"/>
    <mergeCell ref="F291:G291"/>
    <mergeCell ref="A287:B287"/>
    <mergeCell ref="C287:D287"/>
    <mergeCell ref="F287:G287"/>
    <mergeCell ref="A288:B288"/>
    <mergeCell ref="C288:D288"/>
    <mergeCell ref="F288:G288"/>
    <mergeCell ref="A285:B285"/>
    <mergeCell ref="C285:D285"/>
    <mergeCell ref="F285:G285"/>
    <mergeCell ref="A286:B286"/>
    <mergeCell ref="C286:D286"/>
    <mergeCell ref="F286:G286"/>
    <mergeCell ref="A283:B283"/>
    <mergeCell ref="C283:D283"/>
    <mergeCell ref="F283:G283"/>
    <mergeCell ref="A284:B284"/>
    <mergeCell ref="C284:D284"/>
    <mergeCell ref="F284:G284"/>
    <mergeCell ref="A281:B281"/>
    <mergeCell ref="C281:D281"/>
    <mergeCell ref="F281:G281"/>
    <mergeCell ref="A282:B282"/>
    <mergeCell ref="C282:D282"/>
    <mergeCell ref="F282:G282"/>
    <mergeCell ref="C279:D279"/>
    <mergeCell ref="F279:G279"/>
    <mergeCell ref="C280:D280"/>
    <mergeCell ref="F280:G280"/>
    <mergeCell ref="A277:B277"/>
    <mergeCell ref="C277:D277"/>
    <mergeCell ref="F277:G277"/>
    <mergeCell ref="C278:D278"/>
    <mergeCell ref="F278:G278"/>
    <mergeCell ref="C275:D275"/>
    <mergeCell ref="F275:G275"/>
    <mergeCell ref="C276:D276"/>
    <mergeCell ref="F276:G276"/>
    <mergeCell ref="A273:B273"/>
    <mergeCell ref="C273:D273"/>
    <mergeCell ref="F273:G273"/>
    <mergeCell ref="C274:D274"/>
    <mergeCell ref="F274:G274"/>
    <mergeCell ref="A271:B271"/>
    <mergeCell ref="C271:D271"/>
    <mergeCell ref="F271:G271"/>
    <mergeCell ref="A272:B272"/>
    <mergeCell ref="C272:D272"/>
    <mergeCell ref="F272:G272"/>
    <mergeCell ref="A267:B267"/>
    <mergeCell ref="C267:D267"/>
    <mergeCell ref="F267:G267"/>
    <mergeCell ref="A269:E269"/>
    <mergeCell ref="A270:B270"/>
    <mergeCell ref="C270:D270"/>
    <mergeCell ref="F270:G270"/>
    <mergeCell ref="A265:B265"/>
    <mergeCell ref="C265:D265"/>
    <mergeCell ref="F265:G265"/>
    <mergeCell ref="A266:B266"/>
    <mergeCell ref="C266:D266"/>
    <mergeCell ref="F266:G266"/>
    <mergeCell ref="A263:B263"/>
    <mergeCell ref="C263:D263"/>
    <mergeCell ref="F263:G263"/>
    <mergeCell ref="A264:B264"/>
    <mergeCell ref="C264:D264"/>
    <mergeCell ref="F264:G264"/>
    <mergeCell ref="A261:B261"/>
    <mergeCell ref="C261:D261"/>
    <mergeCell ref="F261:G261"/>
    <mergeCell ref="A262:B262"/>
    <mergeCell ref="C262:D262"/>
    <mergeCell ref="F262:G262"/>
    <mergeCell ref="A259:B259"/>
    <mergeCell ref="C259:D259"/>
    <mergeCell ref="F259:G259"/>
    <mergeCell ref="A260:B260"/>
    <mergeCell ref="C260:D260"/>
    <mergeCell ref="F260:G260"/>
    <mergeCell ref="A257:B257"/>
    <mergeCell ref="C257:D257"/>
    <mergeCell ref="F257:G257"/>
    <mergeCell ref="A258:B258"/>
    <mergeCell ref="C258:D258"/>
    <mergeCell ref="F258:G258"/>
    <mergeCell ref="A253:B253"/>
    <mergeCell ref="C253:D253"/>
    <mergeCell ref="F253:G253"/>
    <mergeCell ref="A255:E255"/>
    <mergeCell ref="A256:B256"/>
    <mergeCell ref="C256:D256"/>
    <mergeCell ref="F256:G256"/>
    <mergeCell ref="A251:B251"/>
    <mergeCell ref="C251:D251"/>
    <mergeCell ref="F251:G251"/>
    <mergeCell ref="A252:B252"/>
    <mergeCell ref="C252:D252"/>
    <mergeCell ref="F252:G252"/>
    <mergeCell ref="A249:B249"/>
    <mergeCell ref="C249:D249"/>
    <mergeCell ref="F249:G249"/>
    <mergeCell ref="A250:B250"/>
    <mergeCell ref="C250:D250"/>
    <mergeCell ref="F250:G250"/>
    <mergeCell ref="A247:B247"/>
    <mergeCell ref="C247:D247"/>
    <mergeCell ref="F247:G247"/>
    <mergeCell ref="A248:B248"/>
    <mergeCell ref="C248:D248"/>
    <mergeCell ref="F248:G248"/>
    <mergeCell ref="A245:B245"/>
    <mergeCell ref="C245:D245"/>
    <mergeCell ref="F245:G245"/>
    <mergeCell ref="A246:B246"/>
    <mergeCell ref="C246:D246"/>
    <mergeCell ref="F246:G246"/>
    <mergeCell ref="A243:B243"/>
    <mergeCell ref="C243:D243"/>
    <mergeCell ref="F243:G243"/>
    <mergeCell ref="A244:B244"/>
    <mergeCell ref="C244:D244"/>
    <mergeCell ref="F244:G244"/>
    <mergeCell ref="A241:B241"/>
    <mergeCell ref="C241:D241"/>
    <mergeCell ref="F241:G241"/>
    <mergeCell ref="A242:B242"/>
    <mergeCell ref="C242:D242"/>
    <mergeCell ref="F242:G242"/>
    <mergeCell ref="A239:B239"/>
    <mergeCell ref="C239:D239"/>
    <mergeCell ref="F239:G239"/>
    <mergeCell ref="A240:B240"/>
    <mergeCell ref="C240:D240"/>
    <mergeCell ref="F240:G240"/>
    <mergeCell ref="A237:B237"/>
    <mergeCell ref="C237:D237"/>
    <mergeCell ref="F237:G237"/>
    <mergeCell ref="A238:B238"/>
    <mergeCell ref="C238:D238"/>
    <mergeCell ref="F238:G238"/>
    <mergeCell ref="A234:C234"/>
    <mergeCell ref="A235:B235"/>
    <mergeCell ref="C235:D235"/>
    <mergeCell ref="F235:G235"/>
    <mergeCell ref="A236:B236"/>
    <mergeCell ref="C236:D236"/>
    <mergeCell ref="F236:G236"/>
    <mergeCell ref="A225:B225"/>
    <mergeCell ref="C225:D225"/>
    <mergeCell ref="F225:G225"/>
    <mergeCell ref="A226:B226"/>
    <mergeCell ref="C226:D226"/>
    <mergeCell ref="F226:G226"/>
    <mergeCell ref="A227:B227"/>
    <mergeCell ref="C227:D227"/>
    <mergeCell ref="F231:G231"/>
    <mergeCell ref="A232:B232"/>
    <mergeCell ref="C232:D232"/>
    <mergeCell ref="F232:G232"/>
    <mergeCell ref="A229:B229"/>
    <mergeCell ref="C229:D229"/>
    <mergeCell ref="F229:G229"/>
    <mergeCell ref="A230:B230"/>
    <mergeCell ref="C230:D230"/>
    <mergeCell ref="A223:B223"/>
    <mergeCell ref="C223:D223"/>
    <mergeCell ref="F223:G223"/>
    <mergeCell ref="A224:B224"/>
    <mergeCell ref="C224:D224"/>
    <mergeCell ref="F224:G224"/>
    <mergeCell ref="A218:B218"/>
    <mergeCell ref="C218:D218"/>
    <mergeCell ref="F218:G218"/>
    <mergeCell ref="A219:B219"/>
    <mergeCell ref="C219:D219"/>
    <mergeCell ref="F219:G219"/>
    <mergeCell ref="A220:B220"/>
    <mergeCell ref="C220:D220"/>
    <mergeCell ref="F220:G220"/>
    <mergeCell ref="A221:B221"/>
    <mergeCell ref="C221:D221"/>
    <mergeCell ref="F221:G221"/>
    <mergeCell ref="A222:B222"/>
    <mergeCell ref="C222:D222"/>
    <mergeCell ref="F222:G222"/>
    <mergeCell ref="A216:B216"/>
    <mergeCell ref="C216:D216"/>
    <mergeCell ref="F216:G216"/>
    <mergeCell ref="A217:B217"/>
    <mergeCell ref="C217:D217"/>
    <mergeCell ref="F217:G217"/>
    <mergeCell ref="A214:B214"/>
    <mergeCell ref="C214:D214"/>
    <mergeCell ref="F214:G214"/>
    <mergeCell ref="A215:B215"/>
    <mergeCell ref="C215:D215"/>
    <mergeCell ref="F215:G215"/>
    <mergeCell ref="A213:B213"/>
    <mergeCell ref="C213:D213"/>
    <mergeCell ref="F213:G213"/>
    <mergeCell ref="A210:B210"/>
    <mergeCell ref="C210:D210"/>
    <mergeCell ref="F210:G210"/>
    <mergeCell ref="A211:B211"/>
    <mergeCell ref="C211:D211"/>
    <mergeCell ref="F211:G211"/>
    <mergeCell ref="A167:B167"/>
    <mergeCell ref="C167:D167"/>
    <mergeCell ref="F167:G167"/>
    <mergeCell ref="G170:H170"/>
    <mergeCell ref="A204:E204"/>
    <mergeCell ref="A205:B205"/>
    <mergeCell ref="C205:D205"/>
    <mergeCell ref="F205:G205"/>
    <mergeCell ref="A178:B178"/>
    <mergeCell ref="C178:D178"/>
    <mergeCell ref="F178:G178"/>
    <mergeCell ref="A179:B179"/>
    <mergeCell ref="C179:D179"/>
    <mergeCell ref="F179:G179"/>
    <mergeCell ref="A180:B180"/>
    <mergeCell ref="A186:B186"/>
    <mergeCell ref="C186:D186"/>
    <mergeCell ref="F186:G186"/>
    <mergeCell ref="F204:I204"/>
    <mergeCell ref="C175:D175"/>
    <mergeCell ref="F175:G175"/>
    <mergeCell ref="A176:B176"/>
    <mergeCell ref="C176:D176"/>
    <mergeCell ref="F176:G176"/>
    <mergeCell ref="A165:B165"/>
    <mergeCell ref="C165:D165"/>
    <mergeCell ref="F165:G165"/>
    <mergeCell ref="A166:B166"/>
    <mergeCell ref="C166:D166"/>
    <mergeCell ref="F166:G166"/>
    <mergeCell ref="A177:B177"/>
    <mergeCell ref="C177:D177"/>
    <mergeCell ref="F177:G177"/>
    <mergeCell ref="A168:B168"/>
    <mergeCell ref="C168:D168"/>
    <mergeCell ref="F168:G168"/>
    <mergeCell ref="A171:E171"/>
    <mergeCell ref="F171:I171"/>
    <mergeCell ref="A172:B172"/>
    <mergeCell ref="C172:D172"/>
    <mergeCell ref="F172:G172"/>
    <mergeCell ref="A173:B173"/>
    <mergeCell ref="C173:D173"/>
    <mergeCell ref="F173:G173"/>
    <mergeCell ref="A174:B174"/>
    <mergeCell ref="C174:D174"/>
    <mergeCell ref="F174:G174"/>
    <mergeCell ref="A175:B175"/>
    <mergeCell ref="A163:B163"/>
    <mergeCell ref="C163:D163"/>
    <mergeCell ref="F163:G163"/>
    <mergeCell ref="A164:B164"/>
    <mergeCell ref="C164:D164"/>
    <mergeCell ref="F164:G164"/>
    <mergeCell ref="A161:B161"/>
    <mergeCell ref="C161:D161"/>
    <mergeCell ref="F161:G161"/>
    <mergeCell ref="A162:B162"/>
    <mergeCell ref="C162:D162"/>
    <mergeCell ref="F162:G162"/>
    <mergeCell ref="A160:B160"/>
    <mergeCell ref="C160:D160"/>
    <mergeCell ref="F160:G160"/>
    <mergeCell ref="A150:B150"/>
    <mergeCell ref="C150:D150"/>
    <mergeCell ref="F150:G150"/>
    <mergeCell ref="A159:B159"/>
    <mergeCell ref="C159:D159"/>
    <mergeCell ref="F159:G159"/>
    <mergeCell ref="A158:B158"/>
    <mergeCell ref="C158:D158"/>
    <mergeCell ref="F158:G158"/>
    <mergeCell ref="A157:B157"/>
    <mergeCell ref="C157:D157"/>
    <mergeCell ref="F157:G157"/>
    <mergeCell ref="A155:B155"/>
    <mergeCell ref="C155:D155"/>
    <mergeCell ref="F155:G155"/>
    <mergeCell ref="A156:B156"/>
    <mergeCell ref="C156:D156"/>
    <mergeCell ref="F156:G156"/>
    <mergeCell ref="A152:E152"/>
    <mergeCell ref="A153:B153"/>
    <mergeCell ref="C153:D153"/>
    <mergeCell ref="F153:G153"/>
    <mergeCell ref="A154:B154"/>
    <mergeCell ref="C154:D154"/>
    <mergeCell ref="F154:G154"/>
    <mergeCell ref="A147:B147"/>
    <mergeCell ref="C147:D147"/>
    <mergeCell ref="F147:G147"/>
    <mergeCell ref="A148:B148"/>
    <mergeCell ref="C148:D148"/>
    <mergeCell ref="F148:G148"/>
    <mergeCell ref="A149:B149"/>
    <mergeCell ref="C149:D149"/>
    <mergeCell ref="F149:G149"/>
    <mergeCell ref="C146:D146"/>
    <mergeCell ref="F146:G146"/>
    <mergeCell ref="A143:B143"/>
    <mergeCell ref="C143:D143"/>
    <mergeCell ref="F143:G143"/>
    <mergeCell ref="A144:B144"/>
    <mergeCell ref="C144:D144"/>
    <mergeCell ref="F144:G144"/>
    <mergeCell ref="A141:B141"/>
    <mergeCell ref="C141:D141"/>
    <mergeCell ref="F141:G141"/>
    <mergeCell ref="A142:B142"/>
    <mergeCell ref="C142:D142"/>
    <mergeCell ref="F142:G142"/>
    <mergeCell ref="A145:B145"/>
    <mergeCell ref="C145:D145"/>
    <mergeCell ref="F145:G145"/>
    <mergeCell ref="A146:B146"/>
    <mergeCell ref="A136:B136"/>
    <mergeCell ref="C136:D136"/>
    <mergeCell ref="F136:G136"/>
    <mergeCell ref="A140:B140"/>
    <mergeCell ref="C140:D140"/>
    <mergeCell ref="F140:G140"/>
    <mergeCell ref="A139:B139"/>
    <mergeCell ref="C139:D139"/>
    <mergeCell ref="F139:G139"/>
    <mergeCell ref="A138:B138"/>
    <mergeCell ref="C138:D138"/>
    <mergeCell ref="F138:G138"/>
    <mergeCell ref="A137:B137"/>
    <mergeCell ref="C137:D137"/>
    <mergeCell ref="F137:G137"/>
    <mergeCell ref="A134:B134"/>
    <mergeCell ref="C134:D134"/>
    <mergeCell ref="F134:G134"/>
    <mergeCell ref="A135:B135"/>
    <mergeCell ref="C135:D135"/>
    <mergeCell ref="F135:G135"/>
    <mergeCell ref="A132:B132"/>
    <mergeCell ref="C132:D132"/>
    <mergeCell ref="F132:G132"/>
    <mergeCell ref="A133:B133"/>
    <mergeCell ref="C133:D133"/>
    <mergeCell ref="F133:G133"/>
    <mergeCell ref="A130:B130"/>
    <mergeCell ref="C130:D130"/>
    <mergeCell ref="F130:G130"/>
    <mergeCell ref="A131:B131"/>
    <mergeCell ref="C131:D131"/>
    <mergeCell ref="F131:G131"/>
    <mergeCell ref="A128:B128"/>
    <mergeCell ref="C128:D128"/>
    <mergeCell ref="F128:G128"/>
    <mergeCell ref="A129:B129"/>
    <mergeCell ref="C129:D129"/>
    <mergeCell ref="F129:G129"/>
    <mergeCell ref="A127:B127"/>
    <mergeCell ref="C127:D127"/>
    <mergeCell ref="F127:G127"/>
    <mergeCell ref="A124:B124"/>
    <mergeCell ref="C124:D124"/>
    <mergeCell ref="F124:G124"/>
    <mergeCell ref="A125:B125"/>
    <mergeCell ref="C125:D125"/>
    <mergeCell ref="F125:G125"/>
    <mergeCell ref="A126:B126"/>
    <mergeCell ref="C126:D126"/>
    <mergeCell ref="F126:G126"/>
    <mergeCell ref="A118:B118"/>
    <mergeCell ref="C118:D118"/>
    <mergeCell ref="F118:G118"/>
    <mergeCell ref="C103:D103"/>
    <mergeCell ref="F103:G103"/>
    <mergeCell ref="C98:D98"/>
    <mergeCell ref="F98:G98"/>
    <mergeCell ref="C100:D100"/>
    <mergeCell ref="F100:G100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C113:D113"/>
    <mergeCell ref="A97:A98"/>
    <mergeCell ref="F93:G93"/>
    <mergeCell ref="C94:D94"/>
    <mergeCell ref="F94:G94"/>
    <mergeCell ref="C95:D95"/>
    <mergeCell ref="F95:G95"/>
    <mergeCell ref="C90:D90"/>
    <mergeCell ref="F90:G90"/>
    <mergeCell ref="C91:D91"/>
    <mergeCell ref="F91:G91"/>
    <mergeCell ref="C92:D92"/>
    <mergeCell ref="F92:G92"/>
    <mergeCell ref="F25:G25"/>
    <mergeCell ref="C26:D26"/>
    <mergeCell ref="C31:D31"/>
    <mergeCell ref="F31:G31"/>
    <mergeCell ref="C32:D32"/>
    <mergeCell ref="F32:G32"/>
    <mergeCell ref="C39:D39"/>
    <mergeCell ref="F39:I39"/>
    <mergeCell ref="C82:D82"/>
    <mergeCell ref="F82:G82"/>
    <mergeCell ref="C44:D44"/>
    <mergeCell ref="F44:G44"/>
    <mergeCell ref="C45:D45"/>
    <mergeCell ref="F45:G45"/>
    <mergeCell ref="C46:D46"/>
    <mergeCell ref="F46:G46"/>
    <mergeCell ref="C47:D47"/>
    <mergeCell ref="F47:G47"/>
    <mergeCell ref="C48:D48"/>
    <mergeCell ref="F48:G48"/>
    <mergeCell ref="C49:D49"/>
    <mergeCell ref="C43:D43"/>
    <mergeCell ref="F43:G43"/>
    <mergeCell ref="F49:G49"/>
    <mergeCell ref="C8:D8"/>
    <mergeCell ref="F8:G8"/>
    <mergeCell ref="C9:D9"/>
    <mergeCell ref="F9:G9"/>
    <mergeCell ref="C18:D18"/>
    <mergeCell ref="F18:G18"/>
    <mergeCell ref="C19:D19"/>
    <mergeCell ref="F19:G19"/>
    <mergeCell ref="C20:D20"/>
    <mergeCell ref="F20:G20"/>
    <mergeCell ref="C14:D14"/>
    <mergeCell ref="F14:G14"/>
    <mergeCell ref="C15:D15"/>
    <mergeCell ref="F15:G15"/>
    <mergeCell ref="C16:D16"/>
    <mergeCell ref="F16:G16"/>
    <mergeCell ref="C17:D17"/>
    <mergeCell ref="F17:G17"/>
    <mergeCell ref="C13:D13"/>
    <mergeCell ref="F13:G13"/>
    <mergeCell ref="A21:A26"/>
    <mergeCell ref="A27:A32"/>
    <mergeCell ref="C2:D2"/>
    <mergeCell ref="F2:G2"/>
    <mergeCell ref="C3:D3"/>
    <mergeCell ref="F3:G3"/>
    <mergeCell ref="C4:D4"/>
    <mergeCell ref="F4:G4"/>
    <mergeCell ref="C6:D6"/>
    <mergeCell ref="F6:G6"/>
    <mergeCell ref="A11:A12"/>
    <mergeCell ref="C10:D10"/>
    <mergeCell ref="F10:G10"/>
    <mergeCell ref="C11:D11"/>
    <mergeCell ref="F11:G11"/>
    <mergeCell ref="C12:D12"/>
    <mergeCell ref="F12:G12"/>
    <mergeCell ref="C5:D5"/>
    <mergeCell ref="F5:G5"/>
    <mergeCell ref="A5:A7"/>
    <mergeCell ref="C7:D7"/>
    <mergeCell ref="F7:G7"/>
    <mergeCell ref="A16:A18"/>
    <mergeCell ref="A19:A20"/>
    <mergeCell ref="C30:D30"/>
    <mergeCell ref="F30:G30"/>
    <mergeCell ref="C38:D38"/>
    <mergeCell ref="F38:G38"/>
    <mergeCell ref="C34:D34"/>
    <mergeCell ref="F34:G34"/>
    <mergeCell ref="C35:D35"/>
    <mergeCell ref="F35:G35"/>
    <mergeCell ref="C36:D36"/>
    <mergeCell ref="F36:G36"/>
    <mergeCell ref="C37:D37"/>
    <mergeCell ref="F37:G37"/>
    <mergeCell ref="A33:A36"/>
    <mergeCell ref="C41:D41"/>
    <mergeCell ref="F41:G41"/>
    <mergeCell ref="C42:D42"/>
    <mergeCell ref="F42:G42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A42:A44"/>
    <mergeCell ref="C33:D33"/>
    <mergeCell ref="F33:G33"/>
    <mergeCell ref="F26:G26"/>
    <mergeCell ref="C27:D27"/>
    <mergeCell ref="F27:G27"/>
    <mergeCell ref="C28:D28"/>
    <mergeCell ref="F28:G28"/>
    <mergeCell ref="C29:D29"/>
    <mergeCell ref="F29:G29"/>
    <mergeCell ref="A45:A47"/>
    <mergeCell ref="A48:A51"/>
    <mergeCell ref="F62:G62"/>
    <mergeCell ref="C63:D63"/>
    <mergeCell ref="F63:G63"/>
    <mergeCell ref="F72:G72"/>
    <mergeCell ref="C73:D73"/>
    <mergeCell ref="F73:G73"/>
    <mergeCell ref="C74:D74"/>
    <mergeCell ref="F74:G74"/>
    <mergeCell ref="C50:D50"/>
    <mergeCell ref="F50:G50"/>
    <mergeCell ref="C51:D51"/>
    <mergeCell ref="F51:G51"/>
    <mergeCell ref="C52:D52"/>
    <mergeCell ref="F52:G52"/>
    <mergeCell ref="C53:D53"/>
    <mergeCell ref="F53:G53"/>
    <mergeCell ref="F64:G64"/>
    <mergeCell ref="C54:D54"/>
    <mergeCell ref="F54:G54"/>
    <mergeCell ref="C55:D55"/>
    <mergeCell ref="F55:G55"/>
    <mergeCell ref="C56:D56"/>
    <mergeCell ref="F89:G89"/>
    <mergeCell ref="C85:D85"/>
    <mergeCell ref="F85:G85"/>
    <mergeCell ref="C86:D86"/>
    <mergeCell ref="F86:G86"/>
    <mergeCell ref="F76:G76"/>
    <mergeCell ref="A65:A70"/>
    <mergeCell ref="C65:D65"/>
    <mergeCell ref="F65:G65"/>
    <mergeCell ref="C66:D66"/>
    <mergeCell ref="F66:G66"/>
    <mergeCell ref="C67:D67"/>
    <mergeCell ref="F67:G67"/>
    <mergeCell ref="C68:D68"/>
    <mergeCell ref="F68:G68"/>
    <mergeCell ref="C69:D69"/>
    <mergeCell ref="F69:G69"/>
    <mergeCell ref="C70:D70"/>
    <mergeCell ref="F70:G70"/>
    <mergeCell ref="C83:D83"/>
    <mergeCell ref="F83:G83"/>
    <mergeCell ref="C84:D84"/>
    <mergeCell ref="F80:G80"/>
    <mergeCell ref="C71:D71"/>
    <mergeCell ref="F77:G77"/>
    <mergeCell ref="C78:D78"/>
    <mergeCell ref="F78:G78"/>
    <mergeCell ref="C79:D79"/>
    <mergeCell ref="C87:D87"/>
    <mergeCell ref="F87:G87"/>
    <mergeCell ref="C88:D88"/>
    <mergeCell ref="F88:G88"/>
    <mergeCell ref="F56:G56"/>
    <mergeCell ref="C57:D57"/>
    <mergeCell ref="F57:G57"/>
    <mergeCell ref="C58:D58"/>
    <mergeCell ref="F71:G71"/>
    <mergeCell ref="F58:G58"/>
    <mergeCell ref="F59:G59"/>
    <mergeCell ref="C60:D60"/>
    <mergeCell ref="F60:G60"/>
    <mergeCell ref="C61:D61"/>
    <mergeCell ref="F61:G61"/>
    <mergeCell ref="F84:G84"/>
    <mergeCell ref="F75:G75"/>
    <mergeCell ref="A52:A55"/>
    <mergeCell ref="A57:A61"/>
    <mergeCell ref="A62:A64"/>
    <mergeCell ref="C104:D104"/>
    <mergeCell ref="C105:D105"/>
    <mergeCell ref="C106:D106"/>
    <mergeCell ref="C72:D72"/>
    <mergeCell ref="C59:D59"/>
    <mergeCell ref="C64:D64"/>
    <mergeCell ref="C99:D99"/>
    <mergeCell ref="C76:D76"/>
    <mergeCell ref="C62:D62"/>
    <mergeCell ref="C93:D93"/>
    <mergeCell ref="C80:D80"/>
    <mergeCell ref="C75:D75"/>
    <mergeCell ref="C89:D89"/>
    <mergeCell ref="A71:A74"/>
    <mergeCell ref="C96:D96"/>
    <mergeCell ref="C77:D77"/>
    <mergeCell ref="A83:A96"/>
    <mergeCell ref="C102:D102"/>
    <mergeCell ref="A101:A115"/>
    <mergeCell ref="A122:B122"/>
    <mergeCell ref="C122:D122"/>
    <mergeCell ref="F122:G122"/>
    <mergeCell ref="A123:B123"/>
    <mergeCell ref="C123:D123"/>
    <mergeCell ref="F123:G123"/>
    <mergeCell ref="F96:G96"/>
    <mergeCell ref="F115:G115"/>
    <mergeCell ref="C97:D97"/>
    <mergeCell ref="F97:G97"/>
    <mergeCell ref="C101:D101"/>
    <mergeCell ref="F101:G101"/>
    <mergeCell ref="C107:D107"/>
    <mergeCell ref="C108:D108"/>
    <mergeCell ref="C109:D109"/>
    <mergeCell ref="C110:D110"/>
    <mergeCell ref="C111:D111"/>
    <mergeCell ref="C112:D112"/>
    <mergeCell ref="C114:D114"/>
    <mergeCell ref="C115:D115"/>
    <mergeCell ref="F99:G99"/>
    <mergeCell ref="F102:G102"/>
    <mergeCell ref="C116:D116"/>
    <mergeCell ref="F116:I116"/>
    <mergeCell ref="A119:B119"/>
    <mergeCell ref="C119:D119"/>
    <mergeCell ref="F119:G119"/>
    <mergeCell ref="A121:B121"/>
    <mergeCell ref="C121:D121"/>
    <mergeCell ref="F121:G121"/>
    <mergeCell ref="F227:G227"/>
    <mergeCell ref="A228:B228"/>
    <mergeCell ref="C228:D228"/>
    <mergeCell ref="F228:G228"/>
    <mergeCell ref="C181:D181"/>
    <mergeCell ref="F181:G181"/>
    <mergeCell ref="A182:B182"/>
    <mergeCell ref="C182:D182"/>
    <mergeCell ref="F182:G182"/>
    <mergeCell ref="A183:B183"/>
    <mergeCell ref="C183:D183"/>
    <mergeCell ref="F183:G183"/>
    <mergeCell ref="A184:B184"/>
    <mergeCell ref="C184:D184"/>
    <mergeCell ref="F184:G184"/>
    <mergeCell ref="A120:B120"/>
    <mergeCell ref="C120:D120"/>
    <mergeCell ref="F120:G120"/>
    <mergeCell ref="C180:D180"/>
    <mergeCell ref="F180:G180"/>
    <mergeCell ref="A181:B181"/>
    <mergeCell ref="A187:B187"/>
    <mergeCell ref="C187:D187"/>
    <mergeCell ref="F187:G187"/>
    <mergeCell ref="F230:G230"/>
    <mergeCell ref="A231:B231"/>
    <mergeCell ref="C231:D231"/>
    <mergeCell ref="A208:B208"/>
    <mergeCell ref="C208:D208"/>
    <mergeCell ref="F208:G208"/>
    <mergeCell ref="A209:B209"/>
    <mergeCell ref="C209:D209"/>
    <mergeCell ref="F209:G209"/>
    <mergeCell ref="A206:B206"/>
    <mergeCell ref="C206:D206"/>
    <mergeCell ref="F206:G206"/>
    <mergeCell ref="A207:B207"/>
    <mergeCell ref="C207:D207"/>
    <mergeCell ref="F207:G207"/>
    <mergeCell ref="A212:B212"/>
    <mergeCell ref="C212:D212"/>
    <mergeCell ref="F212:G212"/>
    <mergeCell ref="A189:B189"/>
    <mergeCell ref="C189:D189"/>
    <mergeCell ref="F189:G189"/>
    <mergeCell ref="A190:B190"/>
    <mergeCell ref="C190:D190"/>
    <mergeCell ref="F190:G190"/>
    <mergeCell ref="A185:B185"/>
    <mergeCell ref="C185:D185"/>
    <mergeCell ref="F185:G185"/>
    <mergeCell ref="A191:B191"/>
    <mergeCell ref="C191:D191"/>
    <mergeCell ref="F191:G191"/>
    <mergeCell ref="A169:B169"/>
    <mergeCell ref="C169:D169"/>
    <mergeCell ref="F169:G169"/>
    <mergeCell ref="A199:B199"/>
    <mergeCell ref="C199:D199"/>
    <mergeCell ref="F199:G199"/>
    <mergeCell ref="A192:B192"/>
    <mergeCell ref="C192:D192"/>
    <mergeCell ref="F192:G192"/>
    <mergeCell ref="A193:B193"/>
    <mergeCell ref="C193:D193"/>
    <mergeCell ref="F193:G193"/>
    <mergeCell ref="A194:B194"/>
    <mergeCell ref="C194:D194"/>
    <mergeCell ref="F194:G194"/>
    <mergeCell ref="A195:B195"/>
    <mergeCell ref="C195:D195"/>
    <mergeCell ref="F195:G195"/>
    <mergeCell ref="A188:B188"/>
    <mergeCell ref="C188:D188"/>
    <mergeCell ref="F188:G188"/>
    <mergeCell ref="A196:B196"/>
    <mergeCell ref="C196:D196"/>
    <mergeCell ref="F196:G196"/>
    <mergeCell ref="A197:B197"/>
    <mergeCell ref="C197:D197"/>
    <mergeCell ref="F197:G197"/>
    <mergeCell ref="A198:B198"/>
    <mergeCell ref="C198:D198"/>
    <mergeCell ref="F198:G198"/>
    <mergeCell ref="A202:B202"/>
    <mergeCell ref="C202:D202"/>
    <mergeCell ref="F202:G202"/>
    <mergeCell ref="A201:B201"/>
    <mergeCell ref="C201:D201"/>
    <mergeCell ref="F201:G201"/>
    <mergeCell ref="A200:B200"/>
    <mergeCell ref="C200:D200"/>
    <mergeCell ref="F200:G200"/>
  </mergeCells>
  <phoneticPr fontId="2"/>
  <pageMargins left="0.51" right="0.16" top="0.24" bottom="0.16" header="0.2" footer="0.16"/>
  <pageSetup paperSize="1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EACE2-BC04-4BAA-803A-99CB39FA61A4}">
  <dimension ref="A1:DO523"/>
  <sheetViews>
    <sheetView topLeftCell="A210" zoomScale="90" zoomScaleNormal="90" workbookViewId="0">
      <selection activeCell="E272" sqref="E272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3.625" style="46" customWidth="1"/>
    <col min="11" max="11" width="5.5" style="46" customWidth="1"/>
    <col min="12" max="12" width="2.875" style="46" customWidth="1"/>
    <col min="13" max="13" width="6.25" style="46"/>
    <col min="14" max="14" width="8" style="46" customWidth="1"/>
    <col min="15" max="15" width="12.25" style="46" customWidth="1"/>
    <col min="16" max="16" width="6.25" style="46"/>
    <col min="17" max="17" width="10.125" style="46" customWidth="1"/>
    <col min="18" max="18" width="10.375" style="46" customWidth="1"/>
    <col min="19" max="19" width="9.875" style="46" customWidth="1"/>
    <col min="20" max="20" width="33.25" style="46" customWidth="1"/>
    <col min="21" max="16384" width="6.25" style="46"/>
  </cols>
  <sheetData>
    <row r="1" spans="1:10" ht="22.5" customHeight="1">
      <c r="A1" s="45"/>
      <c r="B1" s="111" t="s">
        <v>284</v>
      </c>
      <c r="D1" s="262" t="s">
        <v>1053</v>
      </c>
      <c r="E1" s="262"/>
      <c r="F1" s="262"/>
      <c r="J1" s="85"/>
    </row>
    <row r="2" spans="1:10" ht="22.5" customHeight="1">
      <c r="A2" s="172" t="s">
        <v>1</v>
      </c>
      <c r="B2" s="172" t="s">
        <v>2</v>
      </c>
      <c r="C2" s="344" t="s">
        <v>4</v>
      </c>
      <c r="D2" s="344"/>
      <c r="E2" s="172" t="s">
        <v>5</v>
      </c>
      <c r="F2" s="344" t="s">
        <v>468</v>
      </c>
      <c r="G2" s="344"/>
      <c r="H2" s="173" t="s">
        <v>424</v>
      </c>
      <c r="I2" s="173" t="s">
        <v>6</v>
      </c>
    </row>
    <row r="3" spans="1:10" ht="22.5" customHeight="1">
      <c r="A3" s="196" t="s">
        <v>129</v>
      </c>
      <c r="B3" s="191" t="s">
        <v>311</v>
      </c>
      <c r="C3" s="341"/>
      <c r="D3" s="341"/>
      <c r="E3" s="197">
        <v>2700</v>
      </c>
      <c r="F3" s="339" t="s">
        <v>469</v>
      </c>
      <c r="G3" s="340"/>
      <c r="H3" s="195" t="s">
        <v>321</v>
      </c>
      <c r="I3" s="136" t="s">
        <v>127</v>
      </c>
    </row>
    <row r="4" spans="1:10" ht="22.5" customHeight="1">
      <c r="A4" s="331" t="s">
        <v>45</v>
      </c>
      <c r="B4" s="191" t="s">
        <v>67</v>
      </c>
      <c r="C4" s="341"/>
      <c r="D4" s="341"/>
      <c r="E4" s="197">
        <v>660</v>
      </c>
      <c r="F4" s="339" t="s">
        <v>469</v>
      </c>
      <c r="G4" s="340"/>
      <c r="H4" s="195" t="s">
        <v>321</v>
      </c>
      <c r="I4" s="136" t="s">
        <v>152</v>
      </c>
    </row>
    <row r="5" spans="1:10" ht="22.5" customHeight="1">
      <c r="A5" s="332"/>
      <c r="B5" s="191" t="s">
        <v>120</v>
      </c>
      <c r="C5" s="341"/>
      <c r="D5" s="341"/>
      <c r="E5" s="197">
        <v>1320</v>
      </c>
      <c r="F5" s="339" t="s">
        <v>469</v>
      </c>
      <c r="G5" s="340"/>
      <c r="H5" s="195" t="s">
        <v>321</v>
      </c>
      <c r="I5" s="136" t="s">
        <v>238</v>
      </c>
    </row>
    <row r="6" spans="1:10" ht="22.5" customHeight="1">
      <c r="A6" s="196" t="s">
        <v>141</v>
      </c>
      <c r="B6" s="191" t="s">
        <v>120</v>
      </c>
      <c r="C6" s="341"/>
      <c r="D6" s="341"/>
      <c r="E6" s="197">
        <v>6640</v>
      </c>
      <c r="F6" s="339" t="s">
        <v>469</v>
      </c>
      <c r="G6" s="340"/>
      <c r="H6" s="195" t="s">
        <v>321</v>
      </c>
      <c r="I6" s="136" t="s">
        <v>999</v>
      </c>
    </row>
    <row r="7" spans="1:10" ht="22.5" customHeight="1">
      <c r="A7" s="331" t="s">
        <v>145</v>
      </c>
      <c r="B7" s="191" t="s">
        <v>311</v>
      </c>
      <c r="C7" s="341"/>
      <c r="D7" s="341"/>
      <c r="E7" s="197">
        <v>7320</v>
      </c>
      <c r="F7" s="339" t="s">
        <v>469</v>
      </c>
      <c r="G7" s="340"/>
      <c r="H7" s="195" t="s">
        <v>321</v>
      </c>
      <c r="I7" s="136" t="s">
        <v>1000</v>
      </c>
    </row>
    <row r="8" spans="1:10" ht="22.5" customHeight="1">
      <c r="A8" s="332"/>
      <c r="B8" s="191" t="s">
        <v>67</v>
      </c>
      <c r="C8" s="341"/>
      <c r="D8" s="341"/>
      <c r="E8" s="197">
        <v>600</v>
      </c>
      <c r="F8" s="339" t="s">
        <v>469</v>
      </c>
      <c r="G8" s="340"/>
      <c r="H8" s="195" t="s">
        <v>321</v>
      </c>
      <c r="I8" s="136" t="s">
        <v>152</v>
      </c>
    </row>
    <row r="9" spans="1:10" ht="22.5" customHeight="1">
      <c r="A9" s="331" t="s">
        <v>153</v>
      </c>
      <c r="B9" s="191" t="s">
        <v>67</v>
      </c>
      <c r="C9" s="341"/>
      <c r="D9" s="341"/>
      <c r="E9" s="197">
        <v>1100</v>
      </c>
      <c r="F9" s="339" t="s">
        <v>469</v>
      </c>
      <c r="G9" s="340"/>
      <c r="H9" s="195" t="s">
        <v>321</v>
      </c>
      <c r="I9" s="136" t="s">
        <v>152</v>
      </c>
    </row>
    <row r="10" spans="1:10" ht="22.5" customHeight="1">
      <c r="A10" s="332"/>
      <c r="B10" s="191" t="s">
        <v>311</v>
      </c>
      <c r="C10" s="341"/>
      <c r="D10" s="341"/>
      <c r="E10" s="197">
        <v>4280</v>
      </c>
      <c r="F10" s="339" t="s">
        <v>469</v>
      </c>
      <c r="G10" s="340"/>
      <c r="H10" s="195" t="s">
        <v>321</v>
      </c>
      <c r="I10" s="136" t="s">
        <v>323</v>
      </c>
    </row>
    <row r="11" spans="1:10" ht="22.5" customHeight="1">
      <c r="A11" s="345" t="s">
        <v>153</v>
      </c>
      <c r="B11" s="190" t="s">
        <v>67</v>
      </c>
      <c r="C11" s="344"/>
      <c r="D11" s="344"/>
      <c r="E11" s="174">
        <v>400</v>
      </c>
      <c r="F11" s="342" t="s">
        <v>469</v>
      </c>
      <c r="G11" s="343"/>
      <c r="H11" s="173" t="s">
        <v>54</v>
      </c>
      <c r="I11" s="175" t="s">
        <v>152</v>
      </c>
    </row>
    <row r="12" spans="1:10" ht="22.5" customHeight="1">
      <c r="A12" s="346"/>
      <c r="B12" s="190" t="s">
        <v>67</v>
      </c>
      <c r="C12" s="344"/>
      <c r="D12" s="344"/>
      <c r="E12" s="174">
        <v>2000</v>
      </c>
      <c r="F12" s="342" t="s">
        <v>469</v>
      </c>
      <c r="G12" s="343"/>
      <c r="H12" s="173" t="s">
        <v>54</v>
      </c>
      <c r="I12" s="175" t="s">
        <v>152</v>
      </c>
    </row>
    <row r="13" spans="1:10" ht="22.5" customHeight="1">
      <c r="A13" s="346"/>
      <c r="B13" s="190" t="s">
        <v>311</v>
      </c>
      <c r="C13" s="344"/>
      <c r="D13" s="344"/>
      <c r="E13" s="174">
        <v>2290</v>
      </c>
      <c r="F13" s="342" t="s">
        <v>469</v>
      </c>
      <c r="G13" s="343"/>
      <c r="H13" s="173" t="s">
        <v>54</v>
      </c>
      <c r="I13" s="175" t="s">
        <v>323</v>
      </c>
    </row>
    <row r="14" spans="1:10" ht="22.5" customHeight="1">
      <c r="A14" s="347"/>
      <c r="B14" s="190" t="s">
        <v>120</v>
      </c>
      <c r="C14" s="344"/>
      <c r="D14" s="344"/>
      <c r="E14" s="174">
        <v>992</v>
      </c>
      <c r="F14" s="342" t="s">
        <v>469</v>
      </c>
      <c r="G14" s="343"/>
      <c r="H14" s="173" t="s">
        <v>54</v>
      </c>
      <c r="I14" s="175" t="s">
        <v>995</v>
      </c>
    </row>
    <row r="15" spans="1:10" ht="22.5" customHeight="1">
      <c r="A15" s="345" t="s">
        <v>165</v>
      </c>
      <c r="B15" s="190" t="s">
        <v>311</v>
      </c>
      <c r="C15" s="344"/>
      <c r="D15" s="344"/>
      <c r="E15" s="174">
        <v>1900</v>
      </c>
      <c r="F15" s="342" t="s">
        <v>469</v>
      </c>
      <c r="G15" s="343"/>
      <c r="H15" s="173" t="s">
        <v>98</v>
      </c>
      <c r="I15" s="175" t="s">
        <v>127</v>
      </c>
    </row>
    <row r="16" spans="1:10" ht="22.5" customHeight="1">
      <c r="A16" s="346"/>
      <c r="B16" s="190" t="s">
        <v>67</v>
      </c>
      <c r="C16" s="344"/>
      <c r="D16" s="344"/>
      <c r="E16" s="174">
        <v>1700</v>
      </c>
      <c r="F16" s="342" t="s">
        <v>469</v>
      </c>
      <c r="G16" s="343"/>
      <c r="H16" s="173" t="s">
        <v>98</v>
      </c>
      <c r="I16" s="175" t="s">
        <v>152</v>
      </c>
    </row>
    <row r="17" spans="1:9" ht="22.5" customHeight="1">
      <c r="A17" s="346"/>
      <c r="B17" s="190" t="s">
        <v>311</v>
      </c>
      <c r="C17" s="344"/>
      <c r="D17" s="344"/>
      <c r="E17" s="174">
        <v>13782</v>
      </c>
      <c r="F17" s="342" t="s">
        <v>469</v>
      </c>
      <c r="G17" s="343"/>
      <c r="H17" s="173" t="s">
        <v>98</v>
      </c>
      <c r="I17" s="175" t="s">
        <v>996</v>
      </c>
    </row>
    <row r="18" spans="1:9" ht="22.5" customHeight="1">
      <c r="A18" s="346"/>
      <c r="B18" s="190" t="s">
        <v>311</v>
      </c>
      <c r="C18" s="344"/>
      <c r="D18" s="344"/>
      <c r="E18" s="174">
        <v>1200</v>
      </c>
      <c r="F18" s="342" t="s">
        <v>469</v>
      </c>
      <c r="G18" s="343"/>
      <c r="H18" s="173" t="s">
        <v>54</v>
      </c>
      <c r="I18" s="175" t="s">
        <v>127</v>
      </c>
    </row>
    <row r="19" spans="1:9" ht="22.5" customHeight="1">
      <c r="A19" s="346"/>
      <c r="B19" s="190" t="s">
        <v>311</v>
      </c>
      <c r="C19" s="344"/>
      <c r="D19" s="344"/>
      <c r="E19" s="174">
        <v>1680</v>
      </c>
      <c r="F19" s="342" t="s">
        <v>469</v>
      </c>
      <c r="G19" s="343"/>
      <c r="H19" s="173" t="s">
        <v>54</v>
      </c>
      <c r="I19" s="175" t="s">
        <v>323</v>
      </c>
    </row>
    <row r="20" spans="1:9" ht="22.5" customHeight="1">
      <c r="A20" s="347"/>
      <c r="B20" s="190" t="s">
        <v>67</v>
      </c>
      <c r="C20" s="344"/>
      <c r="D20" s="344"/>
      <c r="E20" s="174">
        <v>2000</v>
      </c>
      <c r="F20" s="342" t="s">
        <v>469</v>
      </c>
      <c r="G20" s="343"/>
      <c r="H20" s="173" t="s">
        <v>54</v>
      </c>
      <c r="I20" s="175" t="s">
        <v>152</v>
      </c>
    </row>
    <row r="21" spans="1:9" ht="22.5" customHeight="1">
      <c r="A21" s="333" t="s">
        <v>157</v>
      </c>
      <c r="B21" s="191" t="s">
        <v>67</v>
      </c>
      <c r="C21" s="341"/>
      <c r="D21" s="341"/>
      <c r="E21" s="197">
        <v>2500</v>
      </c>
      <c r="F21" s="339" t="s">
        <v>469</v>
      </c>
      <c r="G21" s="340"/>
      <c r="H21" s="195" t="s">
        <v>321</v>
      </c>
      <c r="I21" s="136" t="s">
        <v>152</v>
      </c>
    </row>
    <row r="22" spans="1:9" ht="22.5" customHeight="1">
      <c r="A22" s="334"/>
      <c r="B22" s="191" t="s">
        <v>67</v>
      </c>
      <c r="C22" s="341"/>
      <c r="D22" s="341"/>
      <c r="E22" s="197">
        <v>400</v>
      </c>
      <c r="F22" s="339" t="s">
        <v>469</v>
      </c>
      <c r="G22" s="340"/>
      <c r="H22" s="195" t="s">
        <v>321</v>
      </c>
      <c r="I22" s="136" t="s">
        <v>152</v>
      </c>
    </row>
    <row r="23" spans="1:9" ht="22.5" customHeight="1">
      <c r="A23" s="334"/>
      <c r="B23" s="191" t="s">
        <v>311</v>
      </c>
      <c r="C23" s="339"/>
      <c r="D23" s="340"/>
      <c r="E23" s="197">
        <v>3696</v>
      </c>
      <c r="F23" s="339" t="s">
        <v>469</v>
      </c>
      <c r="G23" s="340"/>
      <c r="H23" s="195" t="s">
        <v>321</v>
      </c>
      <c r="I23" s="136" t="s">
        <v>323</v>
      </c>
    </row>
    <row r="24" spans="1:9" ht="22.5" customHeight="1">
      <c r="A24" s="335"/>
      <c r="B24" s="191" t="s">
        <v>311</v>
      </c>
      <c r="C24" s="339"/>
      <c r="D24" s="340"/>
      <c r="E24" s="197">
        <v>2500</v>
      </c>
      <c r="F24" s="339" t="s">
        <v>469</v>
      </c>
      <c r="G24" s="340"/>
      <c r="H24" s="195" t="s">
        <v>321</v>
      </c>
      <c r="I24" s="136" t="s">
        <v>127</v>
      </c>
    </row>
    <row r="25" spans="1:9" ht="22.5" customHeight="1">
      <c r="A25" s="336" t="s">
        <v>157</v>
      </c>
      <c r="B25" s="190" t="s">
        <v>311</v>
      </c>
      <c r="C25" s="344"/>
      <c r="D25" s="344"/>
      <c r="E25" s="174">
        <v>1500</v>
      </c>
      <c r="F25" s="342" t="s">
        <v>469</v>
      </c>
      <c r="G25" s="343"/>
      <c r="H25" s="173" t="s">
        <v>54</v>
      </c>
      <c r="I25" s="175" t="s">
        <v>127</v>
      </c>
    </row>
    <row r="26" spans="1:9" ht="22.5" customHeight="1">
      <c r="A26" s="337"/>
      <c r="B26" s="190" t="s">
        <v>67</v>
      </c>
      <c r="C26" s="344"/>
      <c r="D26" s="344"/>
      <c r="E26" s="174">
        <v>2000</v>
      </c>
      <c r="F26" s="342" t="s">
        <v>469</v>
      </c>
      <c r="G26" s="343"/>
      <c r="H26" s="173" t="s">
        <v>54</v>
      </c>
      <c r="I26" s="175" t="s">
        <v>152</v>
      </c>
    </row>
    <row r="27" spans="1:9" ht="22.5" customHeight="1">
      <c r="A27" s="337"/>
      <c r="B27" s="190" t="s">
        <v>311</v>
      </c>
      <c r="C27" s="342"/>
      <c r="D27" s="343"/>
      <c r="E27" s="174">
        <v>2200</v>
      </c>
      <c r="F27" s="342" t="s">
        <v>469</v>
      </c>
      <c r="G27" s="343"/>
      <c r="H27" s="173" t="s">
        <v>54</v>
      </c>
      <c r="I27" s="175" t="s">
        <v>323</v>
      </c>
    </row>
    <row r="28" spans="1:9" ht="22.5" customHeight="1">
      <c r="A28" s="338"/>
      <c r="B28" s="190" t="s">
        <v>311</v>
      </c>
      <c r="C28" s="342"/>
      <c r="D28" s="343"/>
      <c r="E28" s="174">
        <v>2400</v>
      </c>
      <c r="F28" s="342" t="s">
        <v>469</v>
      </c>
      <c r="G28" s="343"/>
      <c r="H28" s="173" t="s">
        <v>98</v>
      </c>
      <c r="I28" s="175" t="s">
        <v>127</v>
      </c>
    </row>
    <row r="29" spans="1:9" ht="22.5" customHeight="1">
      <c r="A29" s="193" t="s">
        <v>186</v>
      </c>
      <c r="B29" s="190" t="s">
        <v>311</v>
      </c>
      <c r="C29" s="342"/>
      <c r="D29" s="343"/>
      <c r="E29" s="174">
        <v>2500</v>
      </c>
      <c r="F29" s="342" t="s">
        <v>469</v>
      </c>
      <c r="G29" s="343"/>
      <c r="H29" s="173" t="s">
        <v>54</v>
      </c>
      <c r="I29" s="175" t="s">
        <v>127</v>
      </c>
    </row>
    <row r="30" spans="1:9" ht="22.5" customHeight="1">
      <c r="A30" s="336" t="s">
        <v>31</v>
      </c>
      <c r="B30" s="190" t="s">
        <v>311</v>
      </c>
      <c r="C30" s="344"/>
      <c r="D30" s="344"/>
      <c r="E30" s="174">
        <v>2150</v>
      </c>
      <c r="F30" s="342" t="s">
        <v>469</v>
      </c>
      <c r="G30" s="343"/>
      <c r="H30" s="173" t="s">
        <v>98</v>
      </c>
      <c r="I30" s="175" t="s">
        <v>127</v>
      </c>
    </row>
    <row r="31" spans="1:9" ht="22.5" customHeight="1">
      <c r="A31" s="337"/>
      <c r="B31" s="190" t="s">
        <v>311</v>
      </c>
      <c r="C31" s="342"/>
      <c r="D31" s="343"/>
      <c r="E31" s="174">
        <v>1450</v>
      </c>
      <c r="F31" s="342" t="s">
        <v>469</v>
      </c>
      <c r="G31" s="343"/>
      <c r="H31" s="173" t="s">
        <v>54</v>
      </c>
      <c r="I31" s="175" t="s">
        <v>323</v>
      </c>
    </row>
    <row r="32" spans="1:9" ht="22.5" customHeight="1">
      <c r="A32" s="337"/>
      <c r="B32" s="190" t="s">
        <v>311</v>
      </c>
      <c r="C32" s="344"/>
      <c r="D32" s="344"/>
      <c r="E32" s="174">
        <v>1250</v>
      </c>
      <c r="F32" s="342" t="s">
        <v>469</v>
      </c>
      <c r="G32" s="343"/>
      <c r="H32" s="173" t="s">
        <v>54</v>
      </c>
      <c r="I32" s="175" t="s">
        <v>127</v>
      </c>
    </row>
    <row r="33" spans="1:10" ht="22.5" customHeight="1">
      <c r="A33" s="337"/>
      <c r="B33" s="190" t="s">
        <v>311</v>
      </c>
      <c r="C33" s="342"/>
      <c r="D33" s="343"/>
      <c r="E33" s="174">
        <v>415</v>
      </c>
      <c r="F33" s="342" t="s">
        <v>469</v>
      </c>
      <c r="G33" s="343"/>
      <c r="H33" s="173" t="s">
        <v>54</v>
      </c>
      <c r="I33" s="175" t="s">
        <v>537</v>
      </c>
    </row>
    <row r="34" spans="1:10" ht="22.5" customHeight="1">
      <c r="A34" s="337"/>
      <c r="B34" s="190" t="s">
        <v>67</v>
      </c>
      <c r="C34" s="342"/>
      <c r="D34" s="343"/>
      <c r="E34" s="174">
        <v>2000</v>
      </c>
      <c r="F34" s="342" t="s">
        <v>469</v>
      </c>
      <c r="G34" s="343"/>
      <c r="H34" s="173" t="s">
        <v>54</v>
      </c>
      <c r="I34" s="175" t="s">
        <v>152</v>
      </c>
    </row>
    <row r="35" spans="1:10" ht="22.5" customHeight="1">
      <c r="A35" s="338"/>
      <c r="B35" s="190" t="s">
        <v>67</v>
      </c>
      <c r="C35" s="344"/>
      <c r="D35" s="344"/>
      <c r="E35" s="174">
        <v>2000</v>
      </c>
      <c r="F35" s="342" t="s">
        <v>469</v>
      </c>
      <c r="G35" s="343"/>
      <c r="H35" s="173" t="s">
        <v>54</v>
      </c>
      <c r="I35" s="175" t="s">
        <v>152</v>
      </c>
    </row>
    <row r="36" spans="1:10" ht="22.5" customHeight="1">
      <c r="A36" s="198" t="s">
        <v>31</v>
      </c>
      <c r="B36" s="191" t="s">
        <v>67</v>
      </c>
      <c r="C36" s="339"/>
      <c r="D36" s="340"/>
      <c r="E36" s="197">
        <v>2700</v>
      </c>
      <c r="F36" s="339" t="s">
        <v>469</v>
      </c>
      <c r="G36" s="340"/>
      <c r="H36" s="195" t="s">
        <v>321</v>
      </c>
      <c r="I36" s="136" t="s">
        <v>152</v>
      </c>
    </row>
    <row r="37" spans="1:10" ht="22.5" customHeight="1">
      <c r="A37" s="198" t="s">
        <v>150</v>
      </c>
      <c r="B37" s="191" t="s">
        <v>67</v>
      </c>
      <c r="C37" s="339"/>
      <c r="D37" s="340"/>
      <c r="E37" s="197">
        <v>1100</v>
      </c>
      <c r="F37" s="339" t="s">
        <v>469</v>
      </c>
      <c r="G37" s="340"/>
      <c r="H37" s="195" t="s">
        <v>321</v>
      </c>
      <c r="I37" s="136" t="s">
        <v>152</v>
      </c>
    </row>
    <row r="38" spans="1:10" ht="22.5" customHeight="1">
      <c r="A38" s="336" t="s">
        <v>29</v>
      </c>
      <c r="B38" s="190" t="s">
        <v>67</v>
      </c>
      <c r="C38" s="344"/>
      <c r="D38" s="344"/>
      <c r="E38" s="174">
        <v>2000</v>
      </c>
      <c r="F38" s="342" t="s">
        <v>469</v>
      </c>
      <c r="G38" s="343"/>
      <c r="H38" s="173" t="s">
        <v>54</v>
      </c>
      <c r="I38" s="175" t="s">
        <v>152</v>
      </c>
    </row>
    <row r="39" spans="1:10" ht="22.5" customHeight="1">
      <c r="A39" s="337"/>
      <c r="B39" s="190" t="s">
        <v>67</v>
      </c>
      <c r="C39" s="344"/>
      <c r="D39" s="344"/>
      <c r="E39" s="174">
        <v>2000</v>
      </c>
      <c r="F39" s="342" t="s">
        <v>469</v>
      </c>
      <c r="G39" s="343"/>
      <c r="H39" s="173" t="s">
        <v>54</v>
      </c>
      <c r="I39" s="175" t="s">
        <v>152</v>
      </c>
    </row>
    <row r="40" spans="1:10" ht="22.5" customHeight="1">
      <c r="A40" s="337"/>
      <c r="B40" s="190" t="s">
        <v>311</v>
      </c>
      <c r="C40" s="344"/>
      <c r="D40" s="344"/>
      <c r="E40" s="174">
        <v>2288</v>
      </c>
      <c r="F40" s="342" t="s">
        <v>469</v>
      </c>
      <c r="G40" s="343"/>
      <c r="H40" s="173" t="s">
        <v>54</v>
      </c>
      <c r="I40" s="175" t="s">
        <v>127</v>
      </c>
    </row>
    <row r="41" spans="1:10" ht="22.5" customHeight="1">
      <c r="A41" s="338"/>
      <c r="B41" s="190" t="s">
        <v>311</v>
      </c>
      <c r="C41" s="344"/>
      <c r="D41" s="344"/>
      <c r="E41" s="174">
        <v>6539</v>
      </c>
      <c r="F41" s="342" t="s">
        <v>469</v>
      </c>
      <c r="G41" s="343"/>
      <c r="H41" s="173" t="s">
        <v>54</v>
      </c>
      <c r="I41" s="175" t="s">
        <v>323</v>
      </c>
    </row>
    <row r="42" spans="1:10" ht="22.5" customHeight="1">
      <c r="A42" s="206"/>
      <c r="B42" s="190" t="s">
        <v>311</v>
      </c>
      <c r="C42" s="344"/>
      <c r="D42" s="344"/>
      <c r="E42" s="174">
        <v>1350</v>
      </c>
      <c r="F42" s="342" t="s">
        <v>469</v>
      </c>
      <c r="G42" s="343"/>
      <c r="H42" s="173" t="s">
        <v>54</v>
      </c>
      <c r="I42" s="175" t="s">
        <v>1063</v>
      </c>
    </row>
    <row r="43" spans="1:10" ht="22.5" customHeight="1" thickBot="1">
      <c r="A43" s="206"/>
      <c r="B43" s="190" t="s">
        <v>311</v>
      </c>
      <c r="C43" s="344"/>
      <c r="D43" s="344"/>
      <c r="E43" s="174">
        <v>1100</v>
      </c>
      <c r="F43" s="342" t="s">
        <v>469</v>
      </c>
      <c r="G43" s="343"/>
      <c r="H43" s="173" t="s">
        <v>54</v>
      </c>
      <c r="I43" s="175" t="s">
        <v>1063</v>
      </c>
    </row>
    <row r="44" spans="1:10" ht="22.5" customHeight="1" thickBot="1">
      <c r="A44" s="96"/>
      <c r="B44" s="96"/>
      <c r="C44" s="348" t="s">
        <v>38</v>
      </c>
      <c r="D44" s="349"/>
      <c r="E44" s="194">
        <f>SUM(E3:E43)</f>
        <v>100602</v>
      </c>
      <c r="F44" s="260" t="s">
        <v>8</v>
      </c>
      <c r="G44" s="261"/>
      <c r="H44" s="261"/>
      <c r="I44" s="261"/>
    </row>
    <row r="45" spans="1:10" ht="39" customHeight="1">
      <c r="A45" s="45"/>
      <c r="B45" s="111" t="s">
        <v>1004</v>
      </c>
      <c r="D45" s="351" t="s">
        <v>1054</v>
      </c>
      <c r="E45" s="351"/>
      <c r="F45" s="351"/>
      <c r="J45" s="85"/>
    </row>
    <row r="46" spans="1:10" ht="39" customHeight="1">
      <c r="A46" s="86" t="s">
        <v>1</v>
      </c>
      <c r="B46" s="86" t="s">
        <v>2</v>
      </c>
      <c r="C46" s="326" t="s">
        <v>4</v>
      </c>
      <c r="D46" s="326"/>
      <c r="E46" s="86" t="s">
        <v>5</v>
      </c>
      <c r="F46" s="326" t="s">
        <v>468</v>
      </c>
      <c r="G46" s="326"/>
      <c r="H46" s="87" t="s">
        <v>424</v>
      </c>
      <c r="I46" s="87" t="s">
        <v>6</v>
      </c>
    </row>
    <row r="47" spans="1:10" ht="39" customHeight="1">
      <c r="A47" s="324"/>
      <c r="B47" s="137" t="s">
        <v>311</v>
      </c>
      <c r="C47" s="327"/>
      <c r="D47" s="328"/>
      <c r="E47" s="151">
        <v>14278</v>
      </c>
      <c r="F47" s="327" t="s">
        <v>469</v>
      </c>
      <c r="G47" s="328"/>
      <c r="H47" s="87" t="s">
        <v>54</v>
      </c>
      <c r="I47" s="88" t="s">
        <v>323</v>
      </c>
    </row>
    <row r="48" spans="1:10" ht="39" customHeight="1">
      <c r="A48" s="324"/>
      <c r="B48" s="137" t="s">
        <v>67</v>
      </c>
      <c r="C48" s="327"/>
      <c r="D48" s="328"/>
      <c r="E48" s="151">
        <v>440</v>
      </c>
      <c r="F48" s="327" t="s">
        <v>469</v>
      </c>
      <c r="G48" s="328"/>
      <c r="H48" s="87" t="s">
        <v>54</v>
      </c>
      <c r="I48" s="88" t="s">
        <v>152</v>
      </c>
    </row>
    <row r="49" spans="1:9" ht="39" customHeight="1">
      <c r="A49" s="324"/>
      <c r="B49" s="137" t="s">
        <v>311</v>
      </c>
      <c r="C49" s="327"/>
      <c r="D49" s="328"/>
      <c r="E49" s="151">
        <v>2460</v>
      </c>
      <c r="F49" s="327" t="s">
        <v>469</v>
      </c>
      <c r="G49" s="328"/>
      <c r="H49" s="87" t="s">
        <v>54</v>
      </c>
      <c r="I49" s="88" t="s">
        <v>127</v>
      </c>
    </row>
    <row r="50" spans="1:9" ht="39" customHeight="1">
      <c r="A50" s="324"/>
      <c r="B50" s="137" t="s">
        <v>67</v>
      </c>
      <c r="C50" s="327"/>
      <c r="D50" s="328"/>
      <c r="E50" s="151">
        <v>330</v>
      </c>
      <c r="F50" s="327" t="s">
        <v>469</v>
      </c>
      <c r="G50" s="328"/>
      <c r="H50" s="87" t="s">
        <v>54</v>
      </c>
      <c r="I50" s="88" t="s">
        <v>152</v>
      </c>
    </row>
    <row r="51" spans="1:9" ht="39" customHeight="1">
      <c r="A51" s="325"/>
      <c r="B51" s="137" t="s">
        <v>67</v>
      </c>
      <c r="C51" s="326"/>
      <c r="D51" s="326"/>
      <c r="E51" s="151">
        <v>1000</v>
      </c>
      <c r="F51" s="327" t="s">
        <v>469</v>
      </c>
      <c r="G51" s="328"/>
      <c r="H51" s="87" t="s">
        <v>54</v>
      </c>
      <c r="I51" s="88" t="s">
        <v>152</v>
      </c>
    </row>
    <row r="52" spans="1:9" ht="39" customHeight="1">
      <c r="A52" s="350" t="s">
        <v>258</v>
      </c>
      <c r="B52" s="137" t="s">
        <v>96</v>
      </c>
      <c r="C52" s="326"/>
      <c r="D52" s="326"/>
      <c r="E52" s="151">
        <v>2305</v>
      </c>
      <c r="F52" s="327" t="s">
        <v>469</v>
      </c>
      <c r="G52" s="328"/>
      <c r="H52" s="87" t="s">
        <v>54</v>
      </c>
      <c r="I52" s="88" t="s">
        <v>1022</v>
      </c>
    </row>
    <row r="53" spans="1:9" ht="39" customHeight="1">
      <c r="A53" s="324"/>
      <c r="B53" s="137" t="s">
        <v>311</v>
      </c>
      <c r="C53" s="327"/>
      <c r="D53" s="328"/>
      <c r="E53" s="151">
        <v>3650</v>
      </c>
      <c r="F53" s="327" t="s">
        <v>469</v>
      </c>
      <c r="G53" s="328"/>
      <c r="H53" s="87" t="s">
        <v>54</v>
      </c>
      <c r="I53" s="88" t="s">
        <v>127</v>
      </c>
    </row>
    <row r="54" spans="1:9" ht="39" customHeight="1">
      <c r="A54" s="324"/>
      <c r="B54" s="137" t="s">
        <v>311</v>
      </c>
      <c r="C54" s="327"/>
      <c r="D54" s="328"/>
      <c r="E54" s="151">
        <v>4940</v>
      </c>
      <c r="F54" s="327" t="s">
        <v>469</v>
      </c>
      <c r="G54" s="328"/>
      <c r="H54" s="87" t="s">
        <v>54</v>
      </c>
      <c r="I54" s="88" t="s">
        <v>323</v>
      </c>
    </row>
    <row r="55" spans="1:9" ht="39" customHeight="1">
      <c r="A55" s="325"/>
      <c r="B55" s="137" t="s">
        <v>311</v>
      </c>
      <c r="C55" s="327"/>
      <c r="D55" s="328"/>
      <c r="E55" s="151">
        <v>5670</v>
      </c>
      <c r="F55" s="327" t="s">
        <v>469</v>
      </c>
      <c r="G55" s="328"/>
      <c r="H55" s="87" t="s">
        <v>321</v>
      </c>
      <c r="I55" s="88" t="s">
        <v>997</v>
      </c>
    </row>
    <row r="56" spans="1:9" ht="39" customHeight="1">
      <c r="A56" s="350" t="s">
        <v>261</v>
      </c>
      <c r="B56" s="137" t="s">
        <v>67</v>
      </c>
      <c r="C56" s="327"/>
      <c r="D56" s="328"/>
      <c r="E56" s="151">
        <v>400</v>
      </c>
      <c r="F56" s="327" t="s">
        <v>469</v>
      </c>
      <c r="G56" s="328"/>
      <c r="H56" s="87" t="s">
        <v>321</v>
      </c>
      <c r="I56" s="88" t="s">
        <v>152</v>
      </c>
    </row>
    <row r="57" spans="1:9" ht="39" customHeight="1">
      <c r="A57" s="324"/>
      <c r="B57" s="137" t="s">
        <v>96</v>
      </c>
      <c r="C57" s="326"/>
      <c r="D57" s="326"/>
      <c r="E57" s="151">
        <v>1723</v>
      </c>
      <c r="F57" s="327" t="s">
        <v>469</v>
      </c>
      <c r="G57" s="328"/>
      <c r="H57" s="87" t="s">
        <v>54</v>
      </c>
      <c r="I57" s="88" t="s">
        <v>347</v>
      </c>
    </row>
    <row r="58" spans="1:9" ht="39" customHeight="1">
      <c r="A58" s="329" t="s">
        <v>266</v>
      </c>
      <c r="B58" s="137" t="s">
        <v>67</v>
      </c>
      <c r="C58" s="326"/>
      <c r="D58" s="326"/>
      <c r="E58" s="151">
        <v>600</v>
      </c>
      <c r="F58" s="327" t="s">
        <v>469</v>
      </c>
      <c r="G58" s="328"/>
      <c r="H58" s="87" t="s">
        <v>321</v>
      </c>
      <c r="I58" s="88" t="s">
        <v>152</v>
      </c>
    </row>
    <row r="59" spans="1:9" ht="39" customHeight="1">
      <c r="A59" s="330"/>
      <c r="B59" s="137" t="s">
        <v>311</v>
      </c>
      <c r="C59" s="326"/>
      <c r="D59" s="326"/>
      <c r="E59" s="151">
        <v>7470</v>
      </c>
      <c r="F59" s="327" t="s">
        <v>469</v>
      </c>
      <c r="G59" s="328"/>
      <c r="H59" s="87" t="s">
        <v>321</v>
      </c>
      <c r="I59" s="88" t="s">
        <v>998</v>
      </c>
    </row>
    <row r="60" spans="1:9" ht="39" customHeight="1">
      <c r="A60" s="192" t="s">
        <v>266</v>
      </c>
      <c r="B60" s="137" t="s">
        <v>249</v>
      </c>
      <c r="C60" s="327"/>
      <c r="D60" s="328"/>
      <c r="E60" s="151">
        <v>600</v>
      </c>
      <c r="F60" s="327" t="s">
        <v>469</v>
      </c>
      <c r="G60" s="328"/>
      <c r="H60" s="87" t="s">
        <v>54</v>
      </c>
      <c r="I60" s="88" t="s">
        <v>242</v>
      </c>
    </row>
    <row r="61" spans="1:9" ht="39" customHeight="1">
      <c r="A61" s="200" t="s">
        <v>268</v>
      </c>
      <c r="B61" s="137" t="s">
        <v>120</v>
      </c>
      <c r="C61" s="327"/>
      <c r="D61" s="328"/>
      <c r="E61" s="151">
        <v>10859</v>
      </c>
      <c r="F61" s="327" t="s">
        <v>469</v>
      </c>
      <c r="G61" s="328"/>
      <c r="H61" s="87" t="s">
        <v>54</v>
      </c>
      <c r="I61" s="88" t="s">
        <v>995</v>
      </c>
    </row>
    <row r="62" spans="1:9" ht="39" customHeight="1">
      <c r="A62" s="202"/>
      <c r="B62" s="137"/>
      <c r="C62" s="327"/>
      <c r="D62" s="328"/>
      <c r="E62" s="151"/>
      <c r="F62" s="327"/>
      <c r="G62" s="328"/>
      <c r="H62" s="87"/>
      <c r="I62" s="88"/>
    </row>
    <row r="63" spans="1:9" ht="39" customHeight="1">
      <c r="A63" s="202"/>
      <c r="B63" s="137"/>
      <c r="C63" s="327"/>
      <c r="D63" s="328"/>
      <c r="E63" s="151"/>
      <c r="F63" s="327"/>
      <c r="G63" s="328"/>
      <c r="H63" s="87"/>
      <c r="I63" s="88"/>
    </row>
    <row r="64" spans="1:9" ht="39" customHeight="1">
      <c r="A64" s="200"/>
      <c r="B64" s="137"/>
      <c r="C64" s="326"/>
      <c r="D64" s="326"/>
      <c r="E64" s="151"/>
      <c r="F64" s="327"/>
      <c r="G64" s="328"/>
      <c r="H64" s="87"/>
      <c r="I64" s="88"/>
    </row>
    <row r="65" spans="1:10" ht="39" customHeight="1">
      <c r="A65" s="202"/>
      <c r="B65" s="137"/>
      <c r="C65" s="326"/>
      <c r="D65" s="326"/>
      <c r="E65" s="151"/>
      <c r="F65" s="327"/>
      <c r="G65" s="328"/>
      <c r="H65" s="87"/>
      <c r="I65" s="88"/>
    </row>
    <row r="66" spans="1:10" ht="39" customHeight="1">
      <c r="A66" s="202"/>
      <c r="B66" s="137"/>
      <c r="C66" s="326"/>
      <c r="D66" s="326"/>
      <c r="E66" s="151"/>
      <c r="F66" s="327"/>
      <c r="G66" s="328"/>
      <c r="H66" s="87"/>
      <c r="I66" s="88"/>
    </row>
    <row r="67" spans="1:10" ht="39" customHeight="1">
      <c r="A67" s="202"/>
      <c r="B67" s="137"/>
      <c r="C67" s="326"/>
      <c r="D67" s="326"/>
      <c r="E67" s="151"/>
      <c r="F67" s="327"/>
      <c r="G67" s="328"/>
      <c r="H67" s="87"/>
      <c r="I67" s="88"/>
    </row>
    <row r="68" spans="1:10" ht="39" customHeight="1">
      <c r="A68" s="202"/>
      <c r="B68" s="137"/>
      <c r="C68" s="326"/>
      <c r="D68" s="326"/>
      <c r="E68" s="151"/>
      <c r="F68" s="327"/>
      <c r="G68" s="328"/>
      <c r="H68" s="87"/>
      <c r="I68" s="88"/>
    </row>
    <row r="69" spans="1:10" ht="39" customHeight="1" thickBot="1">
      <c r="A69" s="199"/>
      <c r="B69" s="137"/>
      <c r="C69" s="326"/>
      <c r="D69" s="326"/>
      <c r="E69" s="151"/>
      <c r="F69" s="327"/>
      <c r="G69" s="328"/>
      <c r="H69" s="87"/>
      <c r="I69" s="88"/>
    </row>
    <row r="70" spans="1:10" ht="39" customHeight="1" thickBot="1">
      <c r="A70" s="96"/>
      <c r="B70" s="96"/>
      <c r="C70" s="322" t="s">
        <v>38</v>
      </c>
      <c r="D70" s="323"/>
      <c r="E70" s="201">
        <f>SUM(E47:E69)</f>
        <v>56725</v>
      </c>
      <c r="F70" s="208"/>
      <c r="G70" s="209"/>
      <c r="H70" s="209" t="s">
        <v>321</v>
      </c>
      <c r="I70" s="210">
        <f>E3+E4+E5+E6+E7+E8+E9+E10+E21+E22+E23+E24+E36+E37+E55+E56+E58+E59</f>
        <v>51656</v>
      </c>
    </row>
    <row r="71" spans="1:10" ht="24.75" customHeight="1">
      <c r="A71" s="45"/>
      <c r="B71" s="111" t="s">
        <v>284</v>
      </c>
      <c r="E71" s="127"/>
      <c r="J71" s="85"/>
    </row>
    <row r="72" spans="1:10" ht="24.75" customHeight="1">
      <c r="A72" s="49" t="s">
        <v>1</v>
      </c>
      <c r="B72" s="49" t="s">
        <v>2</v>
      </c>
      <c r="C72" s="253" t="s">
        <v>4</v>
      </c>
      <c r="D72" s="253"/>
      <c r="E72" s="49" t="s">
        <v>5</v>
      </c>
      <c r="F72" s="253" t="s">
        <v>468</v>
      </c>
      <c r="G72" s="253"/>
      <c r="H72" s="55" t="s">
        <v>424</v>
      </c>
      <c r="I72" s="50" t="s">
        <v>6</v>
      </c>
    </row>
    <row r="73" spans="1:10" ht="24.75" customHeight="1">
      <c r="A73" s="248" t="s">
        <v>253</v>
      </c>
      <c r="B73" s="56" t="s">
        <v>120</v>
      </c>
      <c r="C73" s="243"/>
      <c r="D73" s="244"/>
      <c r="E73" s="82">
        <v>6578</v>
      </c>
      <c r="F73" s="251" t="s">
        <v>469</v>
      </c>
      <c r="G73" s="252"/>
      <c r="H73" s="55" t="s">
        <v>474</v>
      </c>
      <c r="I73" s="83" t="s">
        <v>1005</v>
      </c>
    </row>
    <row r="74" spans="1:10" ht="24.75" customHeight="1">
      <c r="A74" s="249"/>
      <c r="B74" s="56" t="s">
        <v>96</v>
      </c>
      <c r="C74" s="243"/>
      <c r="D74" s="244"/>
      <c r="E74" s="82">
        <v>3773</v>
      </c>
      <c r="F74" s="251" t="s">
        <v>469</v>
      </c>
      <c r="G74" s="252"/>
      <c r="H74" s="55" t="s">
        <v>105</v>
      </c>
      <c r="I74" s="83" t="s">
        <v>347</v>
      </c>
    </row>
    <row r="75" spans="1:10" ht="24.75" customHeight="1">
      <c r="A75" s="249"/>
      <c r="B75" s="56" t="s">
        <v>234</v>
      </c>
      <c r="C75" s="257"/>
      <c r="D75" s="257"/>
      <c r="E75" s="82">
        <v>3130</v>
      </c>
      <c r="F75" s="251" t="s">
        <v>469</v>
      </c>
      <c r="G75" s="252"/>
      <c r="H75" s="55" t="s">
        <v>54</v>
      </c>
      <c r="I75" s="83" t="s">
        <v>846</v>
      </c>
    </row>
    <row r="76" spans="1:10" ht="24.75" customHeight="1">
      <c r="A76" s="249"/>
      <c r="B76" s="56" t="s">
        <v>120</v>
      </c>
      <c r="C76" s="253"/>
      <c r="D76" s="253"/>
      <c r="E76" s="82">
        <v>1369</v>
      </c>
      <c r="F76" s="251" t="s">
        <v>469</v>
      </c>
      <c r="G76" s="252"/>
      <c r="H76" s="55" t="s">
        <v>474</v>
      </c>
      <c r="I76" s="83" t="s">
        <v>1006</v>
      </c>
    </row>
    <row r="77" spans="1:10" ht="24.75" customHeight="1">
      <c r="A77" s="250"/>
      <c r="B77" s="56" t="s">
        <v>120</v>
      </c>
      <c r="C77" s="253"/>
      <c r="D77" s="253"/>
      <c r="E77" s="82">
        <v>24127</v>
      </c>
      <c r="F77" s="251" t="s">
        <v>469</v>
      </c>
      <c r="G77" s="252"/>
      <c r="H77" s="55" t="s">
        <v>474</v>
      </c>
      <c r="I77" s="83" t="s">
        <v>1007</v>
      </c>
    </row>
    <row r="78" spans="1:10" ht="24.75" customHeight="1">
      <c r="A78" s="122" t="s">
        <v>257</v>
      </c>
      <c r="B78" s="56" t="s">
        <v>234</v>
      </c>
      <c r="C78" s="253"/>
      <c r="D78" s="253"/>
      <c r="E78" s="82">
        <v>2890</v>
      </c>
      <c r="F78" s="251" t="s">
        <v>469</v>
      </c>
      <c r="G78" s="252"/>
      <c r="H78" s="55" t="s">
        <v>54</v>
      </c>
      <c r="I78" s="83" t="s">
        <v>846</v>
      </c>
    </row>
    <row r="79" spans="1:10" ht="24.75" customHeight="1">
      <c r="A79" s="134" t="s">
        <v>258</v>
      </c>
      <c r="B79" s="56" t="s">
        <v>96</v>
      </c>
      <c r="C79" s="253"/>
      <c r="D79" s="253"/>
      <c r="E79" s="82">
        <v>5000</v>
      </c>
      <c r="F79" s="251" t="s">
        <v>469</v>
      </c>
      <c r="G79" s="252"/>
      <c r="H79" s="55" t="s">
        <v>54</v>
      </c>
      <c r="I79" s="83" t="s">
        <v>347</v>
      </c>
    </row>
    <row r="80" spans="1:10" ht="24.75" customHeight="1">
      <c r="A80" s="248" t="s">
        <v>263</v>
      </c>
      <c r="B80" s="56" t="s">
        <v>56</v>
      </c>
      <c r="C80" s="253"/>
      <c r="D80" s="253"/>
      <c r="E80" s="82">
        <v>5280</v>
      </c>
      <c r="F80" s="251" t="s">
        <v>469</v>
      </c>
      <c r="G80" s="252"/>
      <c r="H80" s="55" t="s">
        <v>51</v>
      </c>
      <c r="I80" s="83" t="s">
        <v>1008</v>
      </c>
    </row>
    <row r="81" spans="1:9" ht="24.75" customHeight="1">
      <c r="A81" s="249"/>
      <c r="B81" s="56" t="s">
        <v>96</v>
      </c>
      <c r="C81" s="253"/>
      <c r="D81" s="253"/>
      <c r="E81" s="82">
        <v>3170</v>
      </c>
      <c r="F81" s="251" t="s">
        <v>469</v>
      </c>
      <c r="G81" s="252"/>
      <c r="H81" s="55" t="s">
        <v>98</v>
      </c>
      <c r="I81" s="83" t="s">
        <v>347</v>
      </c>
    </row>
    <row r="82" spans="1:9" ht="24.75" customHeight="1">
      <c r="A82" s="250"/>
      <c r="B82" s="56" t="s">
        <v>96</v>
      </c>
      <c r="C82" s="253"/>
      <c r="D82" s="253"/>
      <c r="E82" s="82">
        <v>3124</v>
      </c>
      <c r="F82" s="251" t="s">
        <v>469</v>
      </c>
      <c r="G82" s="252"/>
      <c r="H82" s="55" t="s">
        <v>105</v>
      </c>
      <c r="I82" s="83" t="s">
        <v>347</v>
      </c>
    </row>
    <row r="83" spans="1:9" ht="24.75" customHeight="1">
      <c r="A83" s="51" t="s">
        <v>266</v>
      </c>
      <c r="B83" s="56" t="s">
        <v>311</v>
      </c>
      <c r="C83" s="253"/>
      <c r="D83" s="253"/>
      <c r="E83" s="82">
        <v>1760</v>
      </c>
      <c r="F83" s="251" t="s">
        <v>469</v>
      </c>
      <c r="G83" s="252"/>
      <c r="H83" s="55" t="s">
        <v>54</v>
      </c>
      <c r="I83" s="83" t="s">
        <v>127</v>
      </c>
    </row>
    <row r="84" spans="1:9" ht="24.75" customHeight="1">
      <c r="A84" s="51" t="s">
        <v>509</v>
      </c>
      <c r="B84" s="56" t="s">
        <v>120</v>
      </c>
      <c r="C84" s="253"/>
      <c r="D84" s="253"/>
      <c r="E84" s="82">
        <v>8569</v>
      </c>
      <c r="F84" s="251" t="s">
        <v>469</v>
      </c>
      <c r="G84" s="252"/>
      <c r="H84" s="55" t="s">
        <v>54</v>
      </c>
      <c r="I84" s="83" t="s">
        <v>309</v>
      </c>
    </row>
    <row r="85" spans="1:9" ht="24.75" customHeight="1">
      <c r="A85" s="245" t="s">
        <v>269</v>
      </c>
      <c r="B85" s="56" t="s">
        <v>120</v>
      </c>
      <c r="C85" s="253"/>
      <c r="D85" s="253"/>
      <c r="E85" s="82">
        <v>5456</v>
      </c>
      <c r="F85" s="251" t="s">
        <v>469</v>
      </c>
      <c r="G85" s="252"/>
      <c r="H85" s="55" t="s">
        <v>474</v>
      </c>
      <c r="I85" s="83" t="s">
        <v>1006</v>
      </c>
    </row>
    <row r="86" spans="1:9" ht="24.75" customHeight="1">
      <c r="A86" s="247"/>
      <c r="B86" s="56" t="s">
        <v>56</v>
      </c>
      <c r="C86" s="253"/>
      <c r="D86" s="253"/>
      <c r="E86" s="82">
        <v>7786</v>
      </c>
      <c r="F86" s="251" t="s">
        <v>469</v>
      </c>
      <c r="G86" s="252"/>
      <c r="H86" s="55" t="s">
        <v>474</v>
      </c>
      <c r="I86" s="83" t="s">
        <v>1008</v>
      </c>
    </row>
    <row r="87" spans="1:9" ht="24.75" customHeight="1">
      <c r="A87" s="245" t="s">
        <v>129</v>
      </c>
      <c r="B87" s="56" t="s">
        <v>96</v>
      </c>
      <c r="C87" s="253"/>
      <c r="D87" s="253"/>
      <c r="E87" s="82">
        <v>4507</v>
      </c>
      <c r="F87" s="251" t="s">
        <v>469</v>
      </c>
      <c r="G87" s="252"/>
      <c r="H87" s="55" t="s">
        <v>54</v>
      </c>
      <c r="I87" s="83" t="s">
        <v>792</v>
      </c>
    </row>
    <row r="88" spans="1:9" ht="24.75" customHeight="1">
      <c r="A88" s="247"/>
      <c r="B88" s="56" t="s">
        <v>311</v>
      </c>
      <c r="C88" s="243"/>
      <c r="D88" s="244"/>
      <c r="E88" s="82">
        <v>1250</v>
      </c>
      <c r="F88" s="251" t="s">
        <v>469</v>
      </c>
      <c r="G88" s="252"/>
      <c r="H88" s="55" t="s">
        <v>54</v>
      </c>
      <c r="I88" s="83" t="s">
        <v>127</v>
      </c>
    </row>
    <row r="89" spans="1:9" ht="24.75" customHeight="1">
      <c r="A89" s="245" t="s">
        <v>99</v>
      </c>
      <c r="B89" s="56" t="s">
        <v>96</v>
      </c>
      <c r="C89" s="243"/>
      <c r="D89" s="244"/>
      <c r="E89" s="82">
        <v>4000</v>
      </c>
      <c r="F89" s="251" t="s">
        <v>469</v>
      </c>
      <c r="G89" s="252"/>
      <c r="H89" s="55" t="s">
        <v>105</v>
      </c>
      <c r="I89" s="83" t="s">
        <v>347</v>
      </c>
    </row>
    <row r="90" spans="1:9" ht="24.75" customHeight="1">
      <c r="A90" s="247"/>
      <c r="B90" s="56" t="s">
        <v>311</v>
      </c>
      <c r="C90" s="243"/>
      <c r="D90" s="244"/>
      <c r="E90" s="82">
        <v>3300</v>
      </c>
      <c r="F90" s="251" t="s">
        <v>469</v>
      </c>
      <c r="G90" s="252"/>
      <c r="H90" s="55" t="s">
        <v>54</v>
      </c>
      <c r="I90" s="83" t="s">
        <v>1002</v>
      </c>
    </row>
    <row r="91" spans="1:9" ht="24.75" customHeight="1">
      <c r="A91" s="51" t="s">
        <v>174</v>
      </c>
      <c r="B91" s="56" t="s">
        <v>96</v>
      </c>
      <c r="C91" s="243"/>
      <c r="D91" s="244"/>
      <c r="E91" s="82">
        <v>4490</v>
      </c>
      <c r="F91" s="251" t="s">
        <v>469</v>
      </c>
      <c r="G91" s="252"/>
      <c r="H91" s="55" t="s">
        <v>98</v>
      </c>
      <c r="I91" s="83" t="s">
        <v>347</v>
      </c>
    </row>
    <row r="92" spans="1:9" ht="24.75" customHeight="1">
      <c r="A92" s="245" t="s">
        <v>136</v>
      </c>
      <c r="B92" s="56" t="s">
        <v>96</v>
      </c>
      <c r="C92" s="253"/>
      <c r="D92" s="253"/>
      <c r="E92" s="82">
        <v>2000</v>
      </c>
      <c r="F92" s="251" t="s">
        <v>469</v>
      </c>
      <c r="G92" s="252"/>
      <c r="H92" s="55" t="s">
        <v>189</v>
      </c>
      <c r="I92" s="83" t="s">
        <v>347</v>
      </c>
    </row>
    <row r="93" spans="1:9" ht="24.75" customHeight="1">
      <c r="A93" s="246"/>
      <c r="B93" s="56" t="s">
        <v>120</v>
      </c>
      <c r="C93" s="243"/>
      <c r="D93" s="244"/>
      <c r="E93" s="82">
        <v>3928</v>
      </c>
      <c r="F93" s="251" t="s">
        <v>469</v>
      </c>
      <c r="G93" s="252"/>
      <c r="H93" s="55" t="s">
        <v>54</v>
      </c>
      <c r="I93" s="83" t="s">
        <v>1009</v>
      </c>
    </row>
    <row r="94" spans="1:9" ht="24.75" customHeight="1">
      <c r="A94" s="246"/>
      <c r="B94" s="56" t="s">
        <v>311</v>
      </c>
      <c r="C94" s="253"/>
      <c r="D94" s="253"/>
      <c r="E94" s="82">
        <v>2180</v>
      </c>
      <c r="F94" s="251" t="s">
        <v>469</v>
      </c>
      <c r="G94" s="252"/>
      <c r="H94" s="55" t="s">
        <v>54</v>
      </c>
      <c r="I94" s="83" t="s">
        <v>127</v>
      </c>
    </row>
    <row r="95" spans="1:9" ht="24.75" customHeight="1">
      <c r="A95" s="246"/>
      <c r="B95" s="56" t="s">
        <v>96</v>
      </c>
      <c r="C95" s="243"/>
      <c r="D95" s="244"/>
      <c r="E95" s="82">
        <v>3000</v>
      </c>
      <c r="F95" s="251" t="s">
        <v>469</v>
      </c>
      <c r="G95" s="252"/>
      <c r="H95" s="55" t="s">
        <v>535</v>
      </c>
      <c r="I95" s="83" t="s">
        <v>347</v>
      </c>
    </row>
    <row r="96" spans="1:9" ht="24.75" customHeight="1">
      <c r="A96" s="247"/>
      <c r="B96" s="56" t="s">
        <v>96</v>
      </c>
      <c r="C96" s="243"/>
      <c r="D96" s="244"/>
      <c r="E96" s="82">
        <v>1000</v>
      </c>
      <c r="F96" s="251" t="s">
        <v>469</v>
      </c>
      <c r="G96" s="252"/>
      <c r="H96" s="55" t="s">
        <v>1010</v>
      </c>
      <c r="I96" s="83" t="s">
        <v>347</v>
      </c>
    </row>
    <row r="97" spans="1:10" ht="24.75" customHeight="1">
      <c r="A97" s="186" t="s">
        <v>175</v>
      </c>
      <c r="B97" s="56" t="s">
        <v>311</v>
      </c>
      <c r="C97" s="243"/>
      <c r="D97" s="244"/>
      <c r="E97" s="82">
        <v>18160</v>
      </c>
      <c r="F97" s="251" t="s">
        <v>469</v>
      </c>
      <c r="G97" s="252"/>
      <c r="H97" s="55" t="s">
        <v>54</v>
      </c>
      <c r="I97" s="83" t="s">
        <v>892</v>
      </c>
    </row>
    <row r="98" spans="1:10" ht="24.75" customHeight="1">
      <c r="A98" s="254" t="s">
        <v>140</v>
      </c>
      <c r="B98" s="56" t="s">
        <v>120</v>
      </c>
      <c r="C98" s="253"/>
      <c r="D98" s="253"/>
      <c r="E98" s="82">
        <v>880</v>
      </c>
      <c r="F98" s="251" t="s">
        <v>469</v>
      </c>
      <c r="G98" s="252"/>
      <c r="H98" s="55" t="s">
        <v>474</v>
      </c>
      <c r="I98" s="83" t="s">
        <v>33</v>
      </c>
    </row>
    <row r="99" spans="1:10" ht="24.75" customHeight="1">
      <c r="A99" s="255"/>
      <c r="B99" s="56" t="s">
        <v>96</v>
      </c>
      <c r="C99" s="253"/>
      <c r="D99" s="253"/>
      <c r="E99" s="82">
        <v>2800</v>
      </c>
      <c r="F99" s="251" t="s">
        <v>469</v>
      </c>
      <c r="G99" s="252"/>
      <c r="H99" s="55" t="s">
        <v>535</v>
      </c>
      <c r="I99" s="83" t="s">
        <v>347</v>
      </c>
    </row>
    <row r="100" spans="1:10" ht="24.75" customHeight="1">
      <c r="A100" s="255"/>
      <c r="B100" s="56" t="s">
        <v>1011</v>
      </c>
      <c r="C100" s="253"/>
      <c r="D100" s="253"/>
      <c r="E100" s="82">
        <v>900</v>
      </c>
      <c r="F100" s="251" t="s">
        <v>469</v>
      </c>
      <c r="G100" s="252"/>
      <c r="H100" s="55" t="s">
        <v>474</v>
      </c>
      <c r="I100" s="83" t="s">
        <v>1012</v>
      </c>
    </row>
    <row r="101" spans="1:10" ht="24.75" customHeight="1">
      <c r="A101" s="256"/>
      <c r="B101" s="56" t="s">
        <v>200</v>
      </c>
      <c r="C101" s="253"/>
      <c r="D101" s="253"/>
      <c r="E101" s="82">
        <v>1100</v>
      </c>
      <c r="F101" s="251" t="s">
        <v>469</v>
      </c>
      <c r="G101" s="252"/>
      <c r="H101" s="55" t="s">
        <v>54</v>
      </c>
      <c r="I101" s="83" t="s">
        <v>93</v>
      </c>
    </row>
    <row r="102" spans="1:10" ht="24.75" customHeight="1">
      <c r="A102" s="102" t="s">
        <v>141</v>
      </c>
      <c r="B102" s="56" t="s">
        <v>311</v>
      </c>
      <c r="C102" s="253"/>
      <c r="D102" s="253"/>
      <c r="E102" s="82">
        <v>1080</v>
      </c>
      <c r="F102" s="251" t="s">
        <v>469</v>
      </c>
      <c r="G102" s="252"/>
      <c r="H102" s="55" t="s">
        <v>54</v>
      </c>
      <c r="I102" s="83" t="s">
        <v>990</v>
      </c>
    </row>
    <row r="103" spans="1:10" ht="24.75" customHeight="1">
      <c r="A103" s="254" t="s">
        <v>143</v>
      </c>
      <c r="B103" s="56" t="s">
        <v>311</v>
      </c>
      <c r="C103" s="253"/>
      <c r="D103" s="253"/>
      <c r="E103" s="82">
        <v>2100</v>
      </c>
      <c r="F103" s="251" t="s">
        <v>469</v>
      </c>
      <c r="G103" s="252"/>
      <c r="H103" s="55" t="s">
        <v>535</v>
      </c>
      <c r="I103" s="83" t="s">
        <v>127</v>
      </c>
    </row>
    <row r="104" spans="1:10" ht="24.75" customHeight="1">
      <c r="A104" s="256"/>
      <c r="B104" s="56" t="s">
        <v>311</v>
      </c>
      <c r="C104" s="243"/>
      <c r="D104" s="244"/>
      <c r="E104" s="82">
        <v>2940</v>
      </c>
      <c r="F104" s="251" t="s">
        <v>469</v>
      </c>
      <c r="G104" s="252"/>
      <c r="H104" s="55" t="s">
        <v>54</v>
      </c>
      <c r="I104" s="83" t="s">
        <v>127</v>
      </c>
    </row>
    <row r="105" spans="1:10" ht="24.75" customHeight="1">
      <c r="A105" s="254" t="s">
        <v>145</v>
      </c>
      <c r="B105" s="56" t="s">
        <v>96</v>
      </c>
      <c r="C105" s="243"/>
      <c r="D105" s="244"/>
      <c r="E105" s="82">
        <v>2349</v>
      </c>
      <c r="F105" s="251" t="s">
        <v>469</v>
      </c>
      <c r="G105" s="252"/>
      <c r="H105" s="55" t="s">
        <v>98</v>
      </c>
      <c r="I105" s="83" t="s">
        <v>347</v>
      </c>
    </row>
    <row r="106" spans="1:10" ht="24.75" customHeight="1">
      <c r="A106" s="256"/>
      <c r="B106" s="56" t="s">
        <v>56</v>
      </c>
      <c r="C106" s="243"/>
      <c r="D106" s="244"/>
      <c r="E106" s="82">
        <v>880</v>
      </c>
      <c r="F106" s="251" t="s">
        <v>469</v>
      </c>
      <c r="G106" s="252"/>
      <c r="H106" s="55" t="s">
        <v>54</v>
      </c>
      <c r="I106" s="83" t="s">
        <v>1013</v>
      </c>
    </row>
    <row r="107" spans="1:10" ht="24.75" customHeight="1">
      <c r="A107" s="101" t="s">
        <v>157</v>
      </c>
      <c r="B107" s="56" t="s">
        <v>311</v>
      </c>
      <c r="C107" s="253"/>
      <c r="D107" s="253"/>
      <c r="E107" s="82">
        <v>1320</v>
      </c>
      <c r="F107" s="251" t="s">
        <v>469</v>
      </c>
      <c r="G107" s="252"/>
      <c r="H107" s="55" t="s">
        <v>474</v>
      </c>
      <c r="I107" s="83" t="s">
        <v>238</v>
      </c>
    </row>
    <row r="108" spans="1:10" ht="24.75" customHeight="1">
      <c r="A108" s="51" t="s">
        <v>331</v>
      </c>
      <c r="B108" s="56" t="s">
        <v>200</v>
      </c>
      <c r="C108" s="243"/>
      <c r="D108" s="244"/>
      <c r="E108" s="82">
        <v>4430</v>
      </c>
      <c r="F108" s="251" t="s">
        <v>469</v>
      </c>
      <c r="G108" s="252"/>
      <c r="H108" s="55" t="s">
        <v>474</v>
      </c>
      <c r="I108" s="83" t="s">
        <v>1014</v>
      </c>
    </row>
    <row r="109" spans="1:10" ht="24.75" customHeight="1" thickBot="1">
      <c r="A109" s="51" t="s">
        <v>111</v>
      </c>
      <c r="B109" s="56" t="s">
        <v>96</v>
      </c>
      <c r="C109" s="243"/>
      <c r="D109" s="244"/>
      <c r="E109" s="82">
        <v>3500</v>
      </c>
      <c r="F109" s="251" t="s">
        <v>469</v>
      </c>
      <c r="G109" s="252"/>
      <c r="H109" s="55" t="s">
        <v>98</v>
      </c>
      <c r="I109" s="83" t="s">
        <v>347</v>
      </c>
    </row>
    <row r="110" spans="1:10" ht="24.75" customHeight="1" thickBot="1">
      <c r="A110" s="96"/>
      <c r="B110" s="96"/>
      <c r="C110" s="258" t="s">
        <v>38</v>
      </c>
      <c r="D110" s="259"/>
      <c r="E110" s="98">
        <f>SUM(E73:E109)</f>
        <v>154106</v>
      </c>
      <c r="F110" s="260" t="s">
        <v>8</v>
      </c>
      <c r="G110" s="261"/>
      <c r="H110" s="261"/>
      <c r="I110" s="261"/>
    </row>
    <row r="111" spans="1:10" ht="34.5" customHeight="1">
      <c r="A111" s="45"/>
      <c r="B111" s="129" t="s">
        <v>703</v>
      </c>
      <c r="E111" s="127"/>
      <c r="J111" s="85"/>
    </row>
    <row r="112" spans="1:10" ht="34.5" customHeight="1">
      <c r="A112" s="251" t="s">
        <v>1</v>
      </c>
      <c r="B112" s="252"/>
      <c r="C112" s="251" t="s">
        <v>2</v>
      </c>
      <c r="D112" s="252"/>
      <c r="E112" s="49" t="s">
        <v>5</v>
      </c>
      <c r="F112" s="251"/>
      <c r="G112" s="252"/>
      <c r="H112" s="55" t="s">
        <v>424</v>
      </c>
      <c r="I112" s="50" t="s">
        <v>6</v>
      </c>
    </row>
    <row r="113" spans="1:9" ht="34.5" customHeight="1">
      <c r="A113" s="241">
        <v>45962</v>
      </c>
      <c r="B113" s="242"/>
      <c r="C113" s="243" t="s">
        <v>67</v>
      </c>
      <c r="D113" s="244"/>
      <c r="E113" s="123">
        <v>1370</v>
      </c>
      <c r="F113" s="243" t="s">
        <v>654</v>
      </c>
      <c r="G113" s="244"/>
      <c r="H113" s="55" t="s">
        <v>321</v>
      </c>
      <c r="I113" s="84" t="s">
        <v>346</v>
      </c>
    </row>
    <row r="114" spans="1:9" ht="34.5" customHeight="1">
      <c r="A114" s="241">
        <v>45962</v>
      </c>
      <c r="B114" s="242"/>
      <c r="C114" s="243" t="s">
        <v>67</v>
      </c>
      <c r="D114" s="244"/>
      <c r="E114" s="123">
        <v>3290</v>
      </c>
      <c r="F114" s="243" t="s">
        <v>654</v>
      </c>
      <c r="G114" s="244"/>
      <c r="H114" s="55" t="s">
        <v>321</v>
      </c>
      <c r="I114" s="84" t="s">
        <v>346</v>
      </c>
    </row>
    <row r="115" spans="1:9" ht="34.5" customHeight="1">
      <c r="A115" s="241">
        <v>45963</v>
      </c>
      <c r="B115" s="242"/>
      <c r="C115" s="243" t="s">
        <v>311</v>
      </c>
      <c r="D115" s="244"/>
      <c r="E115" s="207">
        <v>3000</v>
      </c>
      <c r="F115" s="243" t="s">
        <v>723</v>
      </c>
      <c r="G115" s="244"/>
      <c r="H115" s="55" t="s">
        <v>54</v>
      </c>
      <c r="I115" s="84" t="s">
        <v>1065</v>
      </c>
    </row>
    <row r="116" spans="1:9" ht="34.5" customHeight="1">
      <c r="A116" s="241">
        <v>45964</v>
      </c>
      <c r="B116" s="242"/>
      <c r="C116" s="243" t="s">
        <v>67</v>
      </c>
      <c r="D116" s="244"/>
      <c r="E116" s="123">
        <v>2400</v>
      </c>
      <c r="F116" s="243" t="s">
        <v>654</v>
      </c>
      <c r="G116" s="244"/>
      <c r="H116" s="55" t="s">
        <v>321</v>
      </c>
      <c r="I116" s="84" t="s">
        <v>346</v>
      </c>
    </row>
    <row r="117" spans="1:9" ht="34.5" customHeight="1">
      <c r="A117" s="241">
        <v>45964</v>
      </c>
      <c r="B117" s="242"/>
      <c r="C117" s="243" t="s">
        <v>67</v>
      </c>
      <c r="D117" s="244"/>
      <c r="E117" s="123">
        <v>1630</v>
      </c>
      <c r="F117" s="243" t="s">
        <v>654</v>
      </c>
      <c r="G117" s="244"/>
      <c r="H117" s="55" t="s">
        <v>321</v>
      </c>
      <c r="I117" s="84" t="s">
        <v>346</v>
      </c>
    </row>
    <row r="118" spans="1:9" ht="34.5" customHeight="1">
      <c r="A118" s="241">
        <v>45965</v>
      </c>
      <c r="B118" s="242"/>
      <c r="C118" s="243" t="s">
        <v>67</v>
      </c>
      <c r="D118" s="244"/>
      <c r="E118" s="123">
        <v>3290</v>
      </c>
      <c r="F118" s="243" t="s">
        <v>654</v>
      </c>
      <c r="G118" s="244"/>
      <c r="H118" s="55" t="s">
        <v>321</v>
      </c>
      <c r="I118" s="84" t="s">
        <v>346</v>
      </c>
    </row>
    <row r="119" spans="1:9" ht="34.5" customHeight="1">
      <c r="A119" s="241">
        <v>45965</v>
      </c>
      <c r="B119" s="242"/>
      <c r="C119" s="243" t="s">
        <v>311</v>
      </c>
      <c r="D119" s="244"/>
      <c r="E119" s="207">
        <v>4310</v>
      </c>
      <c r="F119" s="243" t="s">
        <v>723</v>
      </c>
      <c r="G119" s="244"/>
      <c r="H119" s="55"/>
      <c r="I119" s="84" t="s">
        <v>1066</v>
      </c>
    </row>
    <row r="120" spans="1:9" ht="34.5" customHeight="1">
      <c r="A120" s="241">
        <v>45966</v>
      </c>
      <c r="B120" s="242"/>
      <c r="C120" s="243" t="s">
        <v>120</v>
      </c>
      <c r="D120" s="244"/>
      <c r="E120" s="123">
        <v>2099</v>
      </c>
      <c r="F120" s="243" t="s">
        <v>723</v>
      </c>
      <c r="G120" s="244"/>
      <c r="H120" s="55" t="s">
        <v>474</v>
      </c>
      <c r="I120" s="84" t="s">
        <v>1044</v>
      </c>
    </row>
    <row r="121" spans="1:9" ht="34.5" customHeight="1">
      <c r="A121" s="241">
        <v>45966</v>
      </c>
      <c r="B121" s="242"/>
      <c r="C121" s="243" t="s">
        <v>67</v>
      </c>
      <c r="D121" s="244"/>
      <c r="E121" s="123">
        <v>1370</v>
      </c>
      <c r="F121" s="243" t="s">
        <v>654</v>
      </c>
      <c r="G121" s="244"/>
      <c r="H121" s="55" t="s">
        <v>321</v>
      </c>
      <c r="I121" s="84" t="s">
        <v>346</v>
      </c>
    </row>
    <row r="122" spans="1:9" ht="34.5" customHeight="1">
      <c r="A122" s="241">
        <v>45966</v>
      </c>
      <c r="B122" s="242"/>
      <c r="C122" s="243" t="s">
        <v>67</v>
      </c>
      <c r="D122" s="244"/>
      <c r="E122" s="123">
        <v>1370</v>
      </c>
      <c r="F122" s="243" t="s">
        <v>654</v>
      </c>
      <c r="G122" s="244"/>
      <c r="H122" s="55" t="s">
        <v>321</v>
      </c>
      <c r="I122" s="84" t="s">
        <v>346</v>
      </c>
    </row>
    <row r="123" spans="1:9" ht="34.5" customHeight="1">
      <c r="A123" s="241">
        <v>45967</v>
      </c>
      <c r="B123" s="242"/>
      <c r="C123" s="243" t="s">
        <v>311</v>
      </c>
      <c r="D123" s="244"/>
      <c r="E123" s="123">
        <v>22280</v>
      </c>
      <c r="F123" s="243" t="s">
        <v>654</v>
      </c>
      <c r="G123" s="244"/>
      <c r="H123" s="55" t="s">
        <v>54</v>
      </c>
      <c r="I123" s="84" t="s">
        <v>1045</v>
      </c>
    </row>
    <row r="124" spans="1:9" ht="34.5" customHeight="1">
      <c r="A124" s="241">
        <v>45967</v>
      </c>
      <c r="B124" s="242"/>
      <c r="C124" s="243" t="s">
        <v>311</v>
      </c>
      <c r="D124" s="244"/>
      <c r="E124" s="123">
        <v>9360</v>
      </c>
      <c r="F124" s="243" t="s">
        <v>723</v>
      </c>
      <c r="G124" s="244"/>
      <c r="H124" s="55" t="s">
        <v>54</v>
      </c>
      <c r="I124" s="84" t="s">
        <v>1055</v>
      </c>
    </row>
    <row r="125" spans="1:9" ht="34.5" customHeight="1">
      <c r="A125" s="241">
        <v>45967</v>
      </c>
      <c r="B125" s="242"/>
      <c r="C125" s="243" t="s">
        <v>67</v>
      </c>
      <c r="D125" s="244"/>
      <c r="E125" s="123">
        <v>1830</v>
      </c>
      <c r="F125" s="243" t="s">
        <v>654</v>
      </c>
      <c r="G125" s="244"/>
      <c r="H125" s="55" t="s">
        <v>321</v>
      </c>
      <c r="I125" s="84" t="s">
        <v>346</v>
      </c>
    </row>
    <row r="126" spans="1:9" ht="34.5" customHeight="1">
      <c r="A126" s="241">
        <v>45967</v>
      </c>
      <c r="B126" s="242"/>
      <c r="C126" s="243" t="s">
        <v>67</v>
      </c>
      <c r="D126" s="244"/>
      <c r="E126" s="123">
        <v>1830</v>
      </c>
      <c r="F126" s="243" t="s">
        <v>654</v>
      </c>
      <c r="G126" s="244"/>
      <c r="H126" s="55" t="s">
        <v>321</v>
      </c>
      <c r="I126" s="84" t="s">
        <v>346</v>
      </c>
    </row>
    <row r="127" spans="1:9" ht="34.5" customHeight="1">
      <c r="A127" s="241">
        <v>45968</v>
      </c>
      <c r="B127" s="242"/>
      <c r="C127" s="243" t="s">
        <v>67</v>
      </c>
      <c r="D127" s="244"/>
      <c r="E127" s="123">
        <v>3290</v>
      </c>
      <c r="F127" s="243" t="s">
        <v>654</v>
      </c>
      <c r="G127" s="244"/>
      <c r="H127" s="55" t="s">
        <v>321</v>
      </c>
      <c r="I127" s="84" t="s">
        <v>346</v>
      </c>
    </row>
    <row r="128" spans="1:9" ht="34.5" customHeight="1">
      <c r="A128" s="241">
        <v>45968</v>
      </c>
      <c r="B128" s="242"/>
      <c r="C128" s="243" t="s">
        <v>67</v>
      </c>
      <c r="D128" s="244"/>
      <c r="E128" s="123">
        <v>1370</v>
      </c>
      <c r="F128" s="243" t="s">
        <v>654</v>
      </c>
      <c r="G128" s="244"/>
      <c r="H128" s="55" t="s">
        <v>321</v>
      </c>
      <c r="I128" s="84" t="s">
        <v>346</v>
      </c>
    </row>
    <row r="129" spans="1:9" ht="34.5" customHeight="1">
      <c r="A129" s="241">
        <v>45969</v>
      </c>
      <c r="B129" s="242"/>
      <c r="C129" s="243" t="s">
        <v>311</v>
      </c>
      <c r="D129" s="244"/>
      <c r="E129" s="123">
        <v>21400</v>
      </c>
      <c r="F129" s="243" t="s">
        <v>723</v>
      </c>
      <c r="G129" s="244"/>
      <c r="H129" s="55" t="s">
        <v>54</v>
      </c>
      <c r="I129" s="84" t="s">
        <v>648</v>
      </c>
    </row>
    <row r="130" spans="1:9" ht="34.5" customHeight="1">
      <c r="A130" s="241">
        <v>45971</v>
      </c>
      <c r="B130" s="242"/>
      <c r="C130" s="243" t="s">
        <v>67</v>
      </c>
      <c r="D130" s="244"/>
      <c r="E130" s="123">
        <v>3290</v>
      </c>
      <c r="F130" s="243" t="s">
        <v>654</v>
      </c>
      <c r="G130" s="244"/>
      <c r="H130" s="55" t="s">
        <v>321</v>
      </c>
      <c r="I130" s="84" t="s">
        <v>346</v>
      </c>
    </row>
    <row r="131" spans="1:9" ht="34.5" customHeight="1">
      <c r="A131" s="241">
        <v>45971</v>
      </c>
      <c r="B131" s="242"/>
      <c r="C131" s="243" t="s">
        <v>67</v>
      </c>
      <c r="D131" s="244"/>
      <c r="E131" s="123">
        <v>3290</v>
      </c>
      <c r="F131" s="243" t="s">
        <v>654</v>
      </c>
      <c r="G131" s="244"/>
      <c r="H131" s="55" t="s">
        <v>321</v>
      </c>
      <c r="I131" s="84" t="s">
        <v>346</v>
      </c>
    </row>
    <row r="132" spans="1:9" ht="34.5" customHeight="1">
      <c r="A132" s="241">
        <v>45972</v>
      </c>
      <c r="B132" s="242"/>
      <c r="C132" s="243" t="s">
        <v>311</v>
      </c>
      <c r="D132" s="244"/>
      <c r="E132" s="123">
        <v>18250</v>
      </c>
      <c r="F132" s="243" t="s">
        <v>723</v>
      </c>
      <c r="G132" s="244"/>
      <c r="H132" s="55" t="s">
        <v>54</v>
      </c>
      <c r="I132" s="84" t="s">
        <v>1056</v>
      </c>
    </row>
    <row r="133" spans="1:9" ht="34.5" customHeight="1">
      <c r="A133" s="241">
        <v>45972</v>
      </c>
      <c r="B133" s="242"/>
      <c r="C133" s="243" t="s">
        <v>67</v>
      </c>
      <c r="D133" s="244"/>
      <c r="E133" s="123">
        <v>3010</v>
      </c>
      <c r="F133" s="243" t="s">
        <v>654</v>
      </c>
      <c r="G133" s="244"/>
      <c r="H133" s="55" t="s">
        <v>321</v>
      </c>
      <c r="I133" s="84" t="s">
        <v>346</v>
      </c>
    </row>
    <row r="134" spans="1:9" ht="34.5" customHeight="1">
      <c r="A134" s="241">
        <v>45974</v>
      </c>
      <c r="B134" s="242"/>
      <c r="C134" s="243" t="s">
        <v>67</v>
      </c>
      <c r="D134" s="244"/>
      <c r="E134" s="123">
        <v>69120</v>
      </c>
      <c r="F134" s="243" t="s">
        <v>723</v>
      </c>
      <c r="G134" s="244"/>
      <c r="H134" s="55" t="s">
        <v>321</v>
      </c>
      <c r="I134" s="84" t="s">
        <v>1046</v>
      </c>
    </row>
    <row r="135" spans="1:9" ht="34.5" customHeight="1">
      <c r="A135" s="241">
        <v>45974</v>
      </c>
      <c r="B135" s="242"/>
      <c r="C135" s="243" t="s">
        <v>67</v>
      </c>
      <c r="D135" s="244"/>
      <c r="E135" s="123">
        <v>3290</v>
      </c>
      <c r="F135" s="243" t="s">
        <v>654</v>
      </c>
      <c r="G135" s="244"/>
      <c r="H135" s="55" t="s">
        <v>321</v>
      </c>
      <c r="I135" s="84" t="s">
        <v>346</v>
      </c>
    </row>
    <row r="136" spans="1:9" ht="34.5" customHeight="1">
      <c r="A136" s="241">
        <v>45974</v>
      </c>
      <c r="B136" s="242"/>
      <c r="C136" s="243" t="s">
        <v>67</v>
      </c>
      <c r="D136" s="244"/>
      <c r="E136" s="123">
        <v>640</v>
      </c>
      <c r="F136" s="243" t="s">
        <v>654</v>
      </c>
      <c r="G136" s="244"/>
      <c r="H136" s="55" t="s">
        <v>321</v>
      </c>
      <c r="I136" s="84" t="s">
        <v>346</v>
      </c>
    </row>
    <row r="137" spans="1:9" ht="34.5" customHeight="1">
      <c r="A137" s="241">
        <v>45975</v>
      </c>
      <c r="B137" s="242"/>
      <c r="C137" s="243" t="s">
        <v>67</v>
      </c>
      <c r="D137" s="244"/>
      <c r="E137" s="123">
        <v>1370</v>
      </c>
      <c r="F137" s="243" t="s">
        <v>654</v>
      </c>
      <c r="G137" s="244"/>
      <c r="H137" s="55" t="s">
        <v>321</v>
      </c>
      <c r="I137" s="84" t="s">
        <v>346</v>
      </c>
    </row>
    <row r="138" spans="1:9" ht="34.5" customHeight="1" thickBot="1">
      <c r="A138" s="241">
        <v>45975</v>
      </c>
      <c r="B138" s="242"/>
      <c r="C138" s="243" t="s">
        <v>67</v>
      </c>
      <c r="D138" s="244"/>
      <c r="E138" s="123">
        <v>620</v>
      </c>
      <c r="F138" s="243" t="s">
        <v>654</v>
      </c>
      <c r="G138" s="244"/>
      <c r="H138" s="55" t="s">
        <v>321</v>
      </c>
      <c r="I138" s="84" t="s">
        <v>346</v>
      </c>
    </row>
    <row r="139" spans="1:9" ht="34.5" customHeight="1" thickBot="1">
      <c r="E139" s="133">
        <f>SUM(E113:E138)</f>
        <v>188369</v>
      </c>
      <c r="H139" s="46"/>
      <c r="I139" s="46"/>
    </row>
    <row r="140" spans="1:9" ht="43.5" customHeight="1">
      <c r="A140" s="263" t="s">
        <v>703</v>
      </c>
      <c r="B140" s="263"/>
      <c r="C140" s="263"/>
      <c r="D140" s="263"/>
      <c r="E140" s="263"/>
      <c r="H140" s="178"/>
      <c r="I140" s="179"/>
    </row>
    <row r="141" spans="1:9" ht="43.5" customHeight="1">
      <c r="A141" s="251" t="s">
        <v>1</v>
      </c>
      <c r="B141" s="252"/>
      <c r="C141" s="253" t="s">
        <v>2</v>
      </c>
      <c r="D141" s="253"/>
      <c r="E141" s="49" t="s">
        <v>5</v>
      </c>
      <c r="F141" s="253" t="s">
        <v>426</v>
      </c>
      <c r="G141" s="253"/>
      <c r="H141" s="55" t="s">
        <v>424</v>
      </c>
      <c r="I141" s="55" t="s">
        <v>6</v>
      </c>
    </row>
    <row r="142" spans="1:9" ht="43.5" customHeight="1">
      <c r="A142" s="241">
        <v>45975</v>
      </c>
      <c r="B142" s="242"/>
      <c r="C142" s="243" t="s">
        <v>67</v>
      </c>
      <c r="D142" s="244"/>
      <c r="E142" s="123">
        <v>490</v>
      </c>
      <c r="F142" s="243" t="s">
        <v>654</v>
      </c>
      <c r="G142" s="244"/>
      <c r="H142" s="55" t="s">
        <v>321</v>
      </c>
      <c r="I142" s="84" t="s">
        <v>346</v>
      </c>
    </row>
    <row r="143" spans="1:9" ht="43.5" customHeight="1">
      <c r="A143" s="241">
        <v>45975</v>
      </c>
      <c r="B143" s="242"/>
      <c r="C143" s="243" t="s">
        <v>311</v>
      </c>
      <c r="D143" s="244"/>
      <c r="E143" s="123">
        <v>390</v>
      </c>
      <c r="F143" s="243" t="s">
        <v>654</v>
      </c>
      <c r="G143" s="244"/>
      <c r="H143" s="55" t="s">
        <v>321</v>
      </c>
      <c r="I143" s="84" t="s">
        <v>346</v>
      </c>
    </row>
    <row r="144" spans="1:9" ht="43.5" customHeight="1">
      <c r="A144" s="241">
        <v>45975</v>
      </c>
      <c r="B144" s="242"/>
      <c r="C144" s="243" t="s">
        <v>120</v>
      </c>
      <c r="D144" s="244"/>
      <c r="E144" s="123">
        <v>2099</v>
      </c>
      <c r="F144" s="243" t="s">
        <v>723</v>
      </c>
      <c r="G144" s="244"/>
      <c r="H144" s="55" t="s">
        <v>474</v>
      </c>
      <c r="I144" s="84" t="s">
        <v>1044</v>
      </c>
    </row>
    <row r="145" spans="1:9" ht="43.5" customHeight="1">
      <c r="A145" s="241">
        <v>45976</v>
      </c>
      <c r="B145" s="242"/>
      <c r="C145" s="257" t="s">
        <v>311</v>
      </c>
      <c r="D145" s="257"/>
      <c r="E145" s="123">
        <v>45530</v>
      </c>
      <c r="F145" s="243" t="s">
        <v>723</v>
      </c>
      <c r="G145" s="244"/>
      <c r="H145" s="55" t="s">
        <v>54</v>
      </c>
      <c r="I145" s="84" t="s">
        <v>1057</v>
      </c>
    </row>
    <row r="146" spans="1:9" ht="43.5" customHeight="1">
      <c r="A146" s="241">
        <v>45976</v>
      </c>
      <c r="B146" s="242"/>
      <c r="C146" s="257" t="s">
        <v>67</v>
      </c>
      <c r="D146" s="257"/>
      <c r="E146" s="123">
        <v>1370</v>
      </c>
      <c r="F146" s="243" t="s">
        <v>654</v>
      </c>
      <c r="G146" s="244"/>
      <c r="H146" s="55" t="s">
        <v>321</v>
      </c>
      <c r="I146" s="84" t="s">
        <v>346</v>
      </c>
    </row>
    <row r="147" spans="1:9" ht="43.5" customHeight="1">
      <c r="A147" s="241">
        <v>45976</v>
      </c>
      <c r="B147" s="242"/>
      <c r="C147" s="257" t="s">
        <v>67</v>
      </c>
      <c r="D147" s="257"/>
      <c r="E147" s="123">
        <v>1050</v>
      </c>
      <c r="F147" s="243" t="s">
        <v>654</v>
      </c>
      <c r="G147" s="244"/>
      <c r="H147" s="55" t="s">
        <v>321</v>
      </c>
      <c r="I147" s="84" t="s">
        <v>346</v>
      </c>
    </row>
    <row r="148" spans="1:9" ht="43.5" customHeight="1">
      <c r="A148" s="241">
        <v>45976</v>
      </c>
      <c r="B148" s="242"/>
      <c r="C148" s="257" t="s">
        <v>67</v>
      </c>
      <c r="D148" s="257"/>
      <c r="E148" s="123">
        <v>390</v>
      </c>
      <c r="F148" s="243" t="s">
        <v>654</v>
      </c>
      <c r="G148" s="244"/>
      <c r="H148" s="55" t="s">
        <v>321</v>
      </c>
      <c r="I148" s="84" t="s">
        <v>346</v>
      </c>
    </row>
    <row r="149" spans="1:9" ht="43.5" customHeight="1">
      <c r="A149" s="241">
        <v>45977</v>
      </c>
      <c r="B149" s="242"/>
      <c r="C149" s="257" t="s">
        <v>311</v>
      </c>
      <c r="D149" s="257"/>
      <c r="E149" s="123">
        <v>15960</v>
      </c>
      <c r="F149" s="243" t="s">
        <v>723</v>
      </c>
      <c r="G149" s="244"/>
      <c r="H149" s="55" t="s">
        <v>54</v>
      </c>
      <c r="I149" s="84" t="s">
        <v>1058</v>
      </c>
    </row>
    <row r="150" spans="1:9" ht="43.5" customHeight="1">
      <c r="A150" s="241">
        <v>45978</v>
      </c>
      <c r="B150" s="242"/>
      <c r="C150" s="257" t="s">
        <v>96</v>
      </c>
      <c r="D150" s="257"/>
      <c r="E150" s="123">
        <v>4241</v>
      </c>
      <c r="F150" s="243" t="s">
        <v>723</v>
      </c>
      <c r="G150" s="244"/>
      <c r="H150" s="55" t="s">
        <v>54</v>
      </c>
      <c r="I150" s="84" t="s">
        <v>347</v>
      </c>
    </row>
    <row r="151" spans="1:9" ht="43.5" customHeight="1">
      <c r="A151" s="241">
        <v>45979</v>
      </c>
      <c r="B151" s="242"/>
      <c r="C151" s="257" t="s">
        <v>120</v>
      </c>
      <c r="D151" s="257"/>
      <c r="E151" s="123">
        <v>4899</v>
      </c>
      <c r="F151" s="243" t="s">
        <v>723</v>
      </c>
      <c r="G151" s="244"/>
      <c r="H151" s="55" t="s">
        <v>474</v>
      </c>
      <c r="I151" s="84" t="s">
        <v>1064</v>
      </c>
    </row>
    <row r="152" spans="1:9" ht="43.5" customHeight="1">
      <c r="A152" s="241">
        <v>45983</v>
      </c>
      <c r="B152" s="242"/>
      <c r="C152" s="257" t="s">
        <v>120</v>
      </c>
      <c r="D152" s="257"/>
      <c r="E152" s="123">
        <v>15719</v>
      </c>
      <c r="F152" s="243" t="s">
        <v>723</v>
      </c>
      <c r="G152" s="244"/>
      <c r="H152" s="55" t="s">
        <v>54</v>
      </c>
      <c r="I152" s="84" t="s">
        <v>1047</v>
      </c>
    </row>
    <row r="153" spans="1:9" ht="43.5" customHeight="1">
      <c r="A153" s="241">
        <v>45984</v>
      </c>
      <c r="B153" s="242"/>
      <c r="C153" s="257" t="s">
        <v>311</v>
      </c>
      <c r="D153" s="257"/>
      <c r="E153" s="123">
        <v>39916</v>
      </c>
      <c r="F153" s="243" t="s">
        <v>723</v>
      </c>
      <c r="G153" s="244"/>
      <c r="H153" s="55" t="s">
        <v>54</v>
      </c>
      <c r="I153" s="84" t="s">
        <v>1051</v>
      </c>
    </row>
    <row r="154" spans="1:9" ht="43.5" customHeight="1">
      <c r="A154" s="241">
        <v>45985</v>
      </c>
      <c r="B154" s="242"/>
      <c r="C154" s="257" t="s">
        <v>311</v>
      </c>
      <c r="D154" s="257"/>
      <c r="E154" s="123">
        <v>83600</v>
      </c>
      <c r="F154" s="243" t="s">
        <v>723</v>
      </c>
      <c r="G154" s="244"/>
      <c r="H154" s="55" t="s">
        <v>54</v>
      </c>
      <c r="I154" s="84" t="s">
        <v>1050</v>
      </c>
    </row>
    <row r="155" spans="1:9" ht="43.5" customHeight="1">
      <c r="A155" s="241">
        <v>45985</v>
      </c>
      <c r="B155" s="242"/>
      <c r="C155" s="257" t="s">
        <v>311</v>
      </c>
      <c r="D155" s="257"/>
      <c r="E155" s="123">
        <v>12666</v>
      </c>
      <c r="F155" s="243" t="s">
        <v>723</v>
      </c>
      <c r="G155" s="244"/>
      <c r="H155" s="55" t="s">
        <v>54</v>
      </c>
      <c r="I155" s="84" t="s">
        <v>1052</v>
      </c>
    </row>
    <row r="156" spans="1:9" ht="43.5" customHeight="1">
      <c r="A156" s="241">
        <v>45986</v>
      </c>
      <c r="B156" s="242"/>
      <c r="C156" s="257" t="s">
        <v>96</v>
      </c>
      <c r="D156" s="257"/>
      <c r="E156" s="123">
        <v>4509</v>
      </c>
      <c r="F156" s="243" t="s">
        <v>723</v>
      </c>
      <c r="G156" s="244"/>
      <c r="H156" s="55" t="s">
        <v>54</v>
      </c>
      <c r="I156" s="84" t="s">
        <v>347</v>
      </c>
    </row>
    <row r="157" spans="1:9" ht="43.5" customHeight="1">
      <c r="A157" s="241">
        <v>45987</v>
      </c>
      <c r="B157" s="242"/>
      <c r="C157" s="257" t="s">
        <v>96</v>
      </c>
      <c r="D157" s="257"/>
      <c r="E157" s="123">
        <v>3885</v>
      </c>
      <c r="F157" s="243" t="s">
        <v>723</v>
      </c>
      <c r="G157" s="244"/>
      <c r="H157" s="55" t="s">
        <v>54</v>
      </c>
      <c r="I157" s="84" t="s">
        <v>347</v>
      </c>
    </row>
    <row r="158" spans="1:9" ht="43.5" customHeight="1">
      <c r="A158" s="241">
        <v>45988</v>
      </c>
      <c r="B158" s="242"/>
      <c r="C158" s="257" t="s">
        <v>120</v>
      </c>
      <c r="D158" s="257"/>
      <c r="E158" s="123">
        <v>18276</v>
      </c>
      <c r="F158" s="243" t="s">
        <v>723</v>
      </c>
      <c r="G158" s="244"/>
      <c r="H158" s="55" t="s">
        <v>54</v>
      </c>
      <c r="I158" s="84" t="s">
        <v>1048</v>
      </c>
    </row>
    <row r="159" spans="1:9" ht="43.5" customHeight="1">
      <c r="A159" s="241">
        <v>45989</v>
      </c>
      <c r="B159" s="242"/>
      <c r="C159" s="257" t="s">
        <v>311</v>
      </c>
      <c r="D159" s="257"/>
      <c r="E159" s="123">
        <v>11300</v>
      </c>
      <c r="F159" s="243" t="s">
        <v>723</v>
      </c>
      <c r="G159" s="244"/>
      <c r="H159" s="55" t="s">
        <v>321</v>
      </c>
      <c r="I159" s="84" t="s">
        <v>1049</v>
      </c>
    </row>
    <row r="160" spans="1:9" ht="43.5" customHeight="1">
      <c r="A160" s="241"/>
      <c r="B160" s="242"/>
      <c r="C160" s="257"/>
      <c r="D160" s="257"/>
      <c r="E160" s="123"/>
      <c r="F160" s="243"/>
      <c r="G160" s="244"/>
      <c r="H160" s="55"/>
      <c r="I160" s="84"/>
    </row>
    <row r="161" spans="1:9" ht="43.5" customHeight="1" thickBot="1">
      <c r="A161" s="241"/>
      <c r="B161" s="242"/>
      <c r="C161" s="257"/>
      <c r="D161" s="257"/>
      <c r="E161" s="123"/>
      <c r="F161" s="243"/>
      <c r="G161" s="244"/>
      <c r="H161" s="55"/>
      <c r="I161" s="84"/>
    </row>
    <row r="162" spans="1:9" ht="43.5" customHeight="1" thickBot="1">
      <c r="E162" s="133">
        <f>SUM(E142:E161)</f>
        <v>266290</v>
      </c>
      <c r="G162" s="292" t="s">
        <v>38</v>
      </c>
      <c r="H162" s="293"/>
      <c r="I162" s="205">
        <f>E162+E139</f>
        <v>454659</v>
      </c>
    </row>
    <row r="163" spans="1:9" ht="46.5" customHeight="1">
      <c r="A163" s="263" t="s">
        <v>1043</v>
      </c>
      <c r="B163" s="263"/>
      <c r="C163" s="263"/>
      <c r="D163" s="263"/>
      <c r="E163" s="263"/>
      <c r="H163" s="178"/>
      <c r="I163" s="204"/>
    </row>
    <row r="164" spans="1:9" ht="46.5" customHeight="1">
      <c r="A164" s="251" t="s">
        <v>1</v>
      </c>
      <c r="B164" s="252"/>
      <c r="C164" s="253" t="s">
        <v>2</v>
      </c>
      <c r="D164" s="253"/>
      <c r="E164" s="49" t="s">
        <v>5</v>
      </c>
      <c r="F164" s="253" t="s">
        <v>426</v>
      </c>
      <c r="G164" s="253"/>
      <c r="H164" s="55" t="s">
        <v>424</v>
      </c>
      <c r="I164" s="55" t="s">
        <v>6</v>
      </c>
    </row>
    <row r="165" spans="1:9" ht="46.5" customHeight="1">
      <c r="A165" s="241">
        <v>45961</v>
      </c>
      <c r="B165" s="242"/>
      <c r="C165" s="257" t="s">
        <v>67</v>
      </c>
      <c r="D165" s="257"/>
      <c r="E165" s="123">
        <v>1630</v>
      </c>
      <c r="F165" s="243" t="s">
        <v>654</v>
      </c>
      <c r="G165" s="244"/>
      <c r="H165" s="55" t="s">
        <v>321</v>
      </c>
      <c r="I165" s="84" t="s">
        <v>346</v>
      </c>
    </row>
    <row r="166" spans="1:9" ht="46.5" customHeight="1">
      <c r="A166" s="241">
        <v>45961</v>
      </c>
      <c r="B166" s="242"/>
      <c r="C166" s="257" t="s">
        <v>67</v>
      </c>
      <c r="D166" s="257"/>
      <c r="E166" s="123">
        <v>1630</v>
      </c>
      <c r="F166" s="243" t="s">
        <v>654</v>
      </c>
      <c r="G166" s="244"/>
      <c r="H166" s="55" t="s">
        <v>321</v>
      </c>
      <c r="I166" s="84" t="s">
        <v>346</v>
      </c>
    </row>
    <row r="167" spans="1:9" ht="46.5" customHeight="1">
      <c r="A167" s="241"/>
      <c r="B167" s="242"/>
      <c r="C167" s="257"/>
      <c r="D167" s="257"/>
      <c r="E167" s="123"/>
      <c r="F167" s="243"/>
      <c r="G167" s="244"/>
      <c r="H167" s="55"/>
      <c r="I167" s="84"/>
    </row>
    <row r="168" spans="1:9" ht="46.5" customHeight="1">
      <c r="A168" s="241"/>
      <c r="B168" s="242"/>
      <c r="C168" s="257"/>
      <c r="D168" s="257"/>
      <c r="E168" s="123"/>
      <c r="F168" s="243"/>
      <c r="G168" s="244"/>
      <c r="H168" s="55"/>
      <c r="I168" s="84"/>
    </row>
    <row r="169" spans="1:9" ht="46.5" customHeight="1">
      <c r="A169" s="241"/>
      <c r="B169" s="242"/>
      <c r="C169" s="257"/>
      <c r="D169" s="257"/>
      <c r="E169" s="123"/>
      <c r="F169" s="243"/>
      <c r="G169" s="244"/>
      <c r="H169" s="55"/>
      <c r="I169" s="84"/>
    </row>
    <row r="170" spans="1:9" ht="46.5" customHeight="1">
      <c r="A170" s="241"/>
      <c r="B170" s="242"/>
      <c r="C170" s="257"/>
      <c r="D170" s="257"/>
      <c r="E170" s="123"/>
      <c r="F170" s="243"/>
      <c r="G170" s="244"/>
      <c r="H170" s="55"/>
      <c r="I170" s="84"/>
    </row>
    <row r="171" spans="1:9" ht="46.5" customHeight="1">
      <c r="A171" s="241"/>
      <c r="B171" s="242"/>
      <c r="C171" s="257"/>
      <c r="D171" s="257"/>
      <c r="E171" s="123"/>
      <c r="F171" s="243"/>
      <c r="G171" s="244"/>
      <c r="H171" s="55"/>
      <c r="I171" s="84"/>
    </row>
    <row r="172" spans="1:9" ht="46.5" customHeight="1">
      <c r="A172" s="241"/>
      <c r="B172" s="242"/>
      <c r="C172" s="257"/>
      <c r="D172" s="257"/>
      <c r="E172" s="123"/>
      <c r="F172" s="243"/>
      <c r="G172" s="244"/>
      <c r="H172" s="55"/>
      <c r="I172" s="84"/>
    </row>
    <row r="173" spans="1:9" ht="46.5" customHeight="1">
      <c r="A173" s="241"/>
      <c r="B173" s="242"/>
      <c r="C173" s="257"/>
      <c r="D173" s="257"/>
      <c r="E173" s="123"/>
      <c r="F173" s="243"/>
      <c r="G173" s="244"/>
      <c r="H173" s="55"/>
      <c r="I173" s="84"/>
    </row>
    <row r="174" spans="1:9" ht="46.5" customHeight="1">
      <c r="A174" s="241"/>
      <c r="B174" s="242"/>
      <c r="C174" s="257"/>
      <c r="D174" s="257"/>
      <c r="E174" s="123"/>
      <c r="F174" s="243"/>
      <c r="G174" s="244"/>
      <c r="H174" s="55"/>
      <c r="I174" s="84"/>
    </row>
    <row r="175" spans="1:9" ht="46.5" customHeight="1">
      <c r="A175" s="241"/>
      <c r="B175" s="242"/>
      <c r="C175" s="257"/>
      <c r="D175" s="257"/>
      <c r="E175" s="123"/>
      <c r="F175" s="243"/>
      <c r="G175" s="244"/>
      <c r="H175" s="55"/>
      <c r="I175" s="84"/>
    </row>
    <row r="176" spans="1:9" ht="46.5" customHeight="1">
      <c r="A176" s="241"/>
      <c r="B176" s="242"/>
      <c r="C176" s="257"/>
      <c r="D176" s="257"/>
      <c r="E176" s="123"/>
      <c r="F176" s="243"/>
      <c r="G176" s="244"/>
      <c r="H176" s="55"/>
      <c r="I176" s="84"/>
    </row>
    <row r="177" spans="1:9" ht="46.5" customHeight="1">
      <c r="A177" s="241"/>
      <c r="B177" s="242"/>
      <c r="C177" s="257"/>
      <c r="D177" s="257"/>
      <c r="E177" s="123"/>
      <c r="F177" s="243"/>
      <c r="G177" s="244"/>
      <c r="H177" s="55"/>
      <c r="I177" s="84"/>
    </row>
    <row r="178" spans="1:9" ht="46.5" customHeight="1">
      <c r="A178" s="241"/>
      <c r="B178" s="242"/>
      <c r="C178" s="257"/>
      <c r="D178" s="257"/>
      <c r="E178" s="123"/>
      <c r="F178" s="243"/>
      <c r="G178" s="244"/>
      <c r="H178" s="55"/>
      <c r="I178" s="84"/>
    </row>
    <row r="179" spans="1:9" ht="46.5" customHeight="1">
      <c r="A179" s="241"/>
      <c r="B179" s="242"/>
      <c r="C179" s="257"/>
      <c r="D179" s="257"/>
      <c r="E179" s="123"/>
      <c r="F179" s="243"/>
      <c r="G179" s="244"/>
      <c r="H179" s="55"/>
      <c r="I179" s="84"/>
    </row>
    <row r="180" spans="1:9" ht="46.5" customHeight="1">
      <c r="A180" s="241"/>
      <c r="B180" s="242"/>
      <c r="C180" s="257"/>
      <c r="D180" s="257"/>
      <c r="E180" s="123"/>
      <c r="F180" s="243"/>
      <c r="G180" s="244"/>
      <c r="H180" s="55"/>
      <c r="I180" s="84"/>
    </row>
    <row r="181" spans="1:9" ht="46.5" customHeight="1">
      <c r="A181" s="241"/>
      <c r="B181" s="242"/>
      <c r="C181" s="257"/>
      <c r="D181" s="257"/>
      <c r="E181" s="123"/>
      <c r="F181" s="243"/>
      <c r="G181" s="244"/>
      <c r="H181" s="55"/>
      <c r="I181" s="84"/>
    </row>
    <row r="182" spans="1:9" ht="46.5" customHeight="1" thickBot="1">
      <c r="A182" s="241"/>
      <c r="B182" s="242"/>
      <c r="C182" s="257"/>
      <c r="D182" s="257"/>
      <c r="E182" s="123"/>
      <c r="F182" s="243"/>
      <c r="G182" s="244"/>
      <c r="H182" s="55"/>
      <c r="I182" s="84"/>
    </row>
    <row r="183" spans="1:9" ht="46.5" customHeight="1" thickBot="1">
      <c r="E183" s="133">
        <f>SUM(E165:E182)</f>
        <v>3260</v>
      </c>
      <c r="H183" s="46"/>
      <c r="I183" s="46"/>
    </row>
    <row r="184" spans="1:9" ht="48" customHeight="1">
      <c r="A184" s="263" t="s">
        <v>704</v>
      </c>
      <c r="B184" s="263"/>
      <c r="C184" s="263"/>
      <c r="E184" s="127"/>
    </row>
    <row r="185" spans="1:9" ht="48" customHeight="1">
      <c r="A185" s="251" t="s">
        <v>1</v>
      </c>
      <c r="B185" s="252"/>
      <c r="C185" s="253" t="s">
        <v>2</v>
      </c>
      <c r="D185" s="253"/>
      <c r="E185" s="49" t="s">
        <v>5</v>
      </c>
      <c r="F185" s="253"/>
      <c r="G185" s="253"/>
      <c r="H185" s="55" t="s">
        <v>424</v>
      </c>
      <c r="I185" s="50" t="s">
        <v>6</v>
      </c>
    </row>
    <row r="186" spans="1:9" ht="48" customHeight="1">
      <c r="A186" s="241">
        <v>45966</v>
      </c>
      <c r="B186" s="242"/>
      <c r="C186" s="243" t="s">
        <v>96</v>
      </c>
      <c r="D186" s="244"/>
      <c r="E186" s="123">
        <v>3029</v>
      </c>
      <c r="F186" s="243" t="s">
        <v>654</v>
      </c>
      <c r="G186" s="244"/>
      <c r="H186" s="55" t="s">
        <v>321</v>
      </c>
      <c r="I186" s="84" t="s">
        <v>347</v>
      </c>
    </row>
    <row r="187" spans="1:9" ht="48" customHeight="1">
      <c r="A187" s="241">
        <v>45968</v>
      </c>
      <c r="B187" s="242"/>
      <c r="C187" s="243" t="s">
        <v>96</v>
      </c>
      <c r="D187" s="244"/>
      <c r="E187" s="123">
        <v>3293</v>
      </c>
      <c r="F187" s="243" t="s">
        <v>654</v>
      </c>
      <c r="G187" s="244"/>
      <c r="H187" s="55" t="s">
        <v>321</v>
      </c>
      <c r="I187" s="84" t="s">
        <v>347</v>
      </c>
    </row>
    <row r="188" spans="1:9" ht="48" customHeight="1">
      <c r="A188" s="241">
        <v>46336</v>
      </c>
      <c r="B188" s="242"/>
      <c r="C188" s="243" t="s">
        <v>96</v>
      </c>
      <c r="D188" s="244"/>
      <c r="E188" s="123">
        <v>3323</v>
      </c>
      <c r="F188" s="243" t="s">
        <v>654</v>
      </c>
      <c r="G188" s="244"/>
      <c r="H188" s="55" t="s">
        <v>321</v>
      </c>
      <c r="I188" s="84" t="s">
        <v>347</v>
      </c>
    </row>
    <row r="189" spans="1:9" ht="48" customHeight="1">
      <c r="A189" s="241">
        <v>46347</v>
      </c>
      <c r="B189" s="242"/>
      <c r="C189" s="243" t="s">
        <v>96</v>
      </c>
      <c r="D189" s="244"/>
      <c r="E189" s="123">
        <v>3571</v>
      </c>
      <c r="F189" s="243" t="s">
        <v>654</v>
      </c>
      <c r="G189" s="244"/>
      <c r="H189" s="55" t="s">
        <v>321</v>
      </c>
      <c r="I189" s="84" t="s">
        <v>347</v>
      </c>
    </row>
    <row r="190" spans="1:9" ht="48" customHeight="1">
      <c r="A190" s="241">
        <v>46352</v>
      </c>
      <c r="B190" s="242"/>
      <c r="C190" s="243" t="s">
        <v>96</v>
      </c>
      <c r="D190" s="244"/>
      <c r="E190" s="123">
        <v>3502</v>
      </c>
      <c r="F190" s="243" t="s">
        <v>654</v>
      </c>
      <c r="G190" s="244"/>
      <c r="H190" s="55" t="s">
        <v>321</v>
      </c>
      <c r="I190" s="84" t="s">
        <v>347</v>
      </c>
    </row>
    <row r="191" spans="1:9" ht="48" customHeight="1">
      <c r="A191" s="241"/>
      <c r="B191" s="242"/>
      <c r="C191" s="243"/>
      <c r="D191" s="244"/>
      <c r="E191" s="123"/>
      <c r="F191" s="243"/>
      <c r="G191" s="244"/>
      <c r="H191" s="55"/>
      <c r="I191" s="84"/>
    </row>
    <row r="192" spans="1:9" ht="48" customHeight="1">
      <c r="A192" s="241"/>
      <c r="B192" s="242"/>
      <c r="C192" s="243"/>
      <c r="D192" s="244"/>
      <c r="E192" s="123"/>
      <c r="F192" s="243"/>
      <c r="G192" s="244"/>
      <c r="H192" s="55"/>
      <c r="I192" s="84"/>
    </row>
    <row r="193" spans="1:10" ht="48" customHeight="1">
      <c r="A193" s="241"/>
      <c r="B193" s="242"/>
      <c r="C193" s="243"/>
      <c r="D193" s="244"/>
      <c r="E193" s="123"/>
      <c r="F193" s="243"/>
      <c r="G193" s="244"/>
      <c r="H193" s="55"/>
      <c r="I193" s="84"/>
    </row>
    <row r="194" spans="1:10" ht="48" customHeight="1">
      <c r="A194" s="241"/>
      <c r="B194" s="242"/>
      <c r="C194" s="243"/>
      <c r="D194" s="244"/>
      <c r="E194" s="123"/>
      <c r="F194" s="243"/>
      <c r="G194" s="244"/>
      <c r="H194" s="55"/>
      <c r="I194" s="84"/>
    </row>
    <row r="195" spans="1:10" ht="48" customHeight="1">
      <c r="A195" s="241"/>
      <c r="B195" s="242"/>
      <c r="C195" s="243"/>
      <c r="D195" s="244"/>
      <c r="E195" s="123"/>
      <c r="F195" s="243"/>
      <c r="G195" s="244"/>
      <c r="H195" s="55"/>
      <c r="I195" s="84"/>
    </row>
    <row r="196" spans="1:10" ht="48" customHeight="1">
      <c r="A196" s="241"/>
      <c r="B196" s="242"/>
      <c r="C196" s="243"/>
      <c r="D196" s="244"/>
      <c r="E196" s="123"/>
      <c r="F196" s="243"/>
      <c r="G196" s="244"/>
      <c r="H196" s="55"/>
      <c r="I196" s="84"/>
    </row>
    <row r="197" spans="1:10" ht="48" customHeight="1">
      <c r="A197" s="241"/>
      <c r="B197" s="242"/>
      <c r="C197" s="243"/>
      <c r="D197" s="244"/>
      <c r="E197" s="123"/>
      <c r="F197" s="243"/>
      <c r="G197" s="244"/>
      <c r="H197" s="55"/>
      <c r="I197" s="84"/>
    </row>
    <row r="198" spans="1:10" ht="48" customHeight="1">
      <c r="A198" s="241"/>
      <c r="B198" s="242"/>
      <c r="C198" s="257"/>
      <c r="D198" s="257"/>
      <c r="E198" s="123"/>
      <c r="F198" s="243"/>
      <c r="G198" s="244"/>
      <c r="H198" s="55"/>
      <c r="I198" s="84"/>
    </row>
    <row r="199" spans="1:10" ht="48" customHeight="1">
      <c r="A199" s="241"/>
      <c r="B199" s="242"/>
      <c r="C199" s="257"/>
      <c r="D199" s="257"/>
      <c r="E199" s="123"/>
      <c r="F199" s="243"/>
      <c r="G199" s="244"/>
      <c r="H199" s="55"/>
      <c r="I199" s="84"/>
    </row>
    <row r="200" spans="1:10" ht="48" customHeight="1">
      <c r="A200" s="241"/>
      <c r="B200" s="242"/>
      <c r="C200" s="257"/>
      <c r="D200" s="257"/>
      <c r="E200" s="123"/>
      <c r="F200" s="243"/>
      <c r="G200" s="244"/>
      <c r="H200" s="55"/>
      <c r="I200" s="84"/>
      <c r="J200" s="85"/>
    </row>
    <row r="201" spans="1:10" ht="49.5" customHeight="1">
      <c r="A201" s="241"/>
      <c r="B201" s="242"/>
      <c r="C201" s="257"/>
      <c r="D201" s="257"/>
      <c r="E201" s="123"/>
      <c r="F201" s="243"/>
      <c r="G201" s="244"/>
      <c r="H201" s="55"/>
      <c r="I201" s="84"/>
    </row>
    <row r="202" spans="1:10" ht="48" customHeight="1">
      <c r="A202" s="241"/>
      <c r="B202" s="242"/>
      <c r="C202" s="257"/>
      <c r="D202" s="257"/>
      <c r="E202" s="123"/>
      <c r="F202" s="243"/>
      <c r="G202" s="244"/>
      <c r="H202" s="55"/>
      <c r="I202" s="84"/>
    </row>
    <row r="203" spans="1:10" ht="49.5" customHeight="1" thickBot="1">
      <c r="A203" s="241"/>
      <c r="B203" s="242"/>
      <c r="C203" s="257"/>
      <c r="D203" s="257"/>
      <c r="E203" s="123"/>
      <c r="F203" s="243"/>
      <c r="G203" s="244"/>
      <c r="H203" s="55"/>
      <c r="I203" s="84"/>
    </row>
    <row r="204" spans="1:10" ht="48" customHeight="1" thickBot="1">
      <c r="E204" s="133">
        <f>SUM(E186:E201)</f>
        <v>16718</v>
      </c>
      <c r="H204" s="96"/>
      <c r="I204" s="179"/>
    </row>
    <row r="205" spans="1:10" ht="70.5" customHeight="1">
      <c r="A205" s="263" t="s">
        <v>834</v>
      </c>
      <c r="B205" s="263"/>
      <c r="C205" s="263"/>
      <c r="D205" s="263"/>
      <c r="E205" s="263"/>
      <c r="H205" s="178"/>
      <c r="I205" s="179"/>
    </row>
    <row r="206" spans="1:10" ht="70.5" customHeight="1">
      <c r="A206" s="251" t="s">
        <v>1</v>
      </c>
      <c r="B206" s="252"/>
      <c r="C206" s="253" t="s">
        <v>2</v>
      </c>
      <c r="D206" s="253"/>
      <c r="E206" s="49" t="s">
        <v>5</v>
      </c>
      <c r="F206" s="253"/>
      <c r="G206" s="253"/>
      <c r="H206" s="55" t="s">
        <v>424</v>
      </c>
      <c r="I206" s="55" t="s">
        <v>6</v>
      </c>
    </row>
    <row r="207" spans="1:10" ht="70.5" customHeight="1">
      <c r="A207" s="241">
        <v>45752</v>
      </c>
      <c r="B207" s="242"/>
      <c r="C207" s="257" t="s">
        <v>311</v>
      </c>
      <c r="D207" s="257"/>
      <c r="E207" s="123">
        <v>10972</v>
      </c>
      <c r="F207" s="243" t="s">
        <v>723</v>
      </c>
      <c r="G207" s="244"/>
      <c r="H207" s="55" t="s">
        <v>321</v>
      </c>
      <c r="I207" s="84" t="s">
        <v>1041</v>
      </c>
    </row>
    <row r="208" spans="1:10" ht="70.5" customHeight="1">
      <c r="A208" s="241">
        <v>45752</v>
      </c>
      <c r="B208" s="242"/>
      <c r="C208" s="257" t="s">
        <v>311</v>
      </c>
      <c r="D208" s="257"/>
      <c r="E208" s="123">
        <v>10972</v>
      </c>
      <c r="F208" s="243" t="s">
        <v>723</v>
      </c>
      <c r="G208" s="244"/>
      <c r="H208" s="55" t="s">
        <v>321</v>
      </c>
      <c r="I208" s="84" t="s">
        <v>1041</v>
      </c>
    </row>
    <row r="209" spans="1:9" ht="70.5" customHeight="1">
      <c r="A209" s="241">
        <v>45913</v>
      </c>
      <c r="B209" s="242"/>
      <c r="C209" s="257" t="s">
        <v>311</v>
      </c>
      <c r="D209" s="257"/>
      <c r="E209" s="123">
        <v>14756</v>
      </c>
      <c r="F209" s="243" t="s">
        <v>723</v>
      </c>
      <c r="G209" s="244"/>
      <c r="H209" s="55" t="s">
        <v>321</v>
      </c>
      <c r="I209" s="84" t="s">
        <v>1042</v>
      </c>
    </row>
    <row r="210" spans="1:9" ht="70.5" customHeight="1">
      <c r="A210" s="241">
        <v>45913</v>
      </c>
      <c r="B210" s="242"/>
      <c r="C210" s="257" t="s">
        <v>311</v>
      </c>
      <c r="D210" s="257"/>
      <c r="E210" s="123">
        <v>14135</v>
      </c>
      <c r="F210" s="243" t="s">
        <v>723</v>
      </c>
      <c r="G210" s="244"/>
      <c r="H210" s="55" t="s">
        <v>321</v>
      </c>
      <c r="I210" s="84" t="s">
        <v>1042</v>
      </c>
    </row>
    <row r="211" spans="1:9" ht="70.5" customHeight="1">
      <c r="A211" s="241">
        <v>45913</v>
      </c>
      <c r="B211" s="242"/>
      <c r="C211" s="257" t="s">
        <v>311</v>
      </c>
      <c r="D211" s="257"/>
      <c r="E211" s="123">
        <v>14756</v>
      </c>
      <c r="F211" s="243" t="s">
        <v>723</v>
      </c>
      <c r="G211" s="244"/>
      <c r="H211" s="55" t="s">
        <v>321</v>
      </c>
      <c r="I211" s="84" t="s">
        <v>1042</v>
      </c>
    </row>
    <row r="212" spans="1:9" ht="70.5" customHeight="1">
      <c r="A212" s="241">
        <v>45961</v>
      </c>
      <c r="B212" s="242"/>
      <c r="C212" s="257" t="s">
        <v>200</v>
      </c>
      <c r="D212" s="257"/>
      <c r="E212" s="123">
        <v>5757</v>
      </c>
      <c r="F212" s="243" t="s">
        <v>654</v>
      </c>
      <c r="G212" s="244"/>
      <c r="H212" s="55"/>
      <c r="I212" s="84" t="s">
        <v>993</v>
      </c>
    </row>
    <row r="213" spans="1:9" ht="70.5" customHeight="1">
      <c r="A213" s="241"/>
      <c r="B213" s="242"/>
      <c r="C213" s="257"/>
      <c r="D213" s="257"/>
      <c r="E213" s="130"/>
      <c r="F213" s="243"/>
      <c r="G213" s="244"/>
      <c r="H213" s="55"/>
      <c r="I213" s="84"/>
    </row>
    <row r="214" spans="1:9" ht="70.5" customHeight="1">
      <c r="A214" s="241"/>
      <c r="B214" s="242"/>
      <c r="C214" s="257"/>
      <c r="D214" s="257"/>
      <c r="E214" s="130"/>
      <c r="F214" s="243"/>
      <c r="G214" s="244"/>
      <c r="H214" s="55"/>
      <c r="I214" s="84"/>
    </row>
    <row r="215" spans="1:9" ht="70.5" customHeight="1">
      <c r="A215" s="241"/>
      <c r="B215" s="242"/>
      <c r="C215" s="257"/>
      <c r="D215" s="257"/>
      <c r="E215" s="130"/>
      <c r="F215" s="243"/>
      <c r="G215" s="244"/>
      <c r="H215" s="55"/>
      <c r="I215" s="84"/>
    </row>
    <row r="216" spans="1:9" ht="70.5" customHeight="1">
      <c r="A216" s="241"/>
      <c r="B216" s="242"/>
      <c r="C216" s="257"/>
      <c r="D216" s="257"/>
      <c r="E216" s="130"/>
      <c r="F216" s="243"/>
      <c r="G216" s="244"/>
      <c r="H216" s="55"/>
      <c r="I216" s="84"/>
    </row>
    <row r="217" spans="1:9" ht="70.5" customHeight="1" thickBot="1">
      <c r="A217" s="241"/>
      <c r="B217" s="242"/>
      <c r="C217" s="257"/>
      <c r="D217" s="257"/>
      <c r="E217" s="130"/>
      <c r="F217" s="243"/>
      <c r="G217" s="244"/>
      <c r="H217" s="55"/>
      <c r="I217" s="84"/>
    </row>
    <row r="218" spans="1:9" ht="70.5" customHeight="1" thickBot="1">
      <c r="E218" s="133">
        <f>SUM(E207:E213)</f>
        <v>71348</v>
      </c>
      <c r="H218" s="46"/>
      <c r="I218" s="46"/>
    </row>
    <row r="219" spans="1:9" ht="36" customHeight="1">
      <c r="A219" s="263" t="s">
        <v>937</v>
      </c>
      <c r="B219" s="263"/>
      <c r="C219" s="263"/>
      <c r="D219" s="263"/>
      <c r="E219" s="263"/>
    </row>
    <row r="220" spans="1:9" ht="36" customHeight="1">
      <c r="A220" s="251" t="s">
        <v>1</v>
      </c>
      <c r="B220" s="252"/>
      <c r="C220" s="253" t="s">
        <v>2</v>
      </c>
      <c r="D220" s="253"/>
      <c r="E220" s="49" t="s">
        <v>5</v>
      </c>
      <c r="F220" s="253"/>
      <c r="G220" s="253"/>
      <c r="H220" s="55" t="s">
        <v>424</v>
      </c>
      <c r="I220" s="50" t="s">
        <v>6</v>
      </c>
    </row>
    <row r="221" spans="1:9" ht="36" customHeight="1">
      <c r="A221" s="241">
        <v>45859</v>
      </c>
      <c r="B221" s="242"/>
      <c r="C221" s="257" t="s">
        <v>311</v>
      </c>
      <c r="D221" s="257"/>
      <c r="E221" s="207">
        <v>5940</v>
      </c>
      <c r="F221" s="243" t="s">
        <v>469</v>
      </c>
      <c r="G221" s="244"/>
      <c r="H221" s="55" t="s">
        <v>321</v>
      </c>
      <c r="I221" s="84" t="s">
        <v>963</v>
      </c>
    </row>
    <row r="222" spans="1:9" ht="36" customHeight="1">
      <c r="A222" s="241">
        <v>45859</v>
      </c>
      <c r="B222" s="242"/>
      <c r="C222" s="257" t="s">
        <v>311</v>
      </c>
      <c r="D222" s="257"/>
      <c r="E222" s="207">
        <v>4124</v>
      </c>
      <c r="F222" s="243" t="s">
        <v>469</v>
      </c>
      <c r="G222" s="244"/>
      <c r="H222" s="55" t="s">
        <v>321</v>
      </c>
      <c r="I222" s="84" t="s">
        <v>323</v>
      </c>
    </row>
    <row r="223" spans="1:9" ht="36" customHeight="1">
      <c r="A223" s="241">
        <v>45913</v>
      </c>
      <c r="B223" s="242"/>
      <c r="C223" s="257" t="s">
        <v>311</v>
      </c>
      <c r="D223" s="257"/>
      <c r="E223" s="207">
        <v>6300</v>
      </c>
      <c r="F223" s="243" t="s">
        <v>469</v>
      </c>
      <c r="G223" s="244"/>
      <c r="H223" s="55" t="s">
        <v>321</v>
      </c>
      <c r="I223" s="84" t="s">
        <v>323</v>
      </c>
    </row>
    <row r="224" spans="1:9" ht="36" customHeight="1">
      <c r="A224" s="241">
        <v>45918</v>
      </c>
      <c r="B224" s="242"/>
      <c r="C224" s="257" t="s">
        <v>311</v>
      </c>
      <c r="D224" s="257"/>
      <c r="E224" s="207">
        <v>1240</v>
      </c>
      <c r="F224" s="243" t="s">
        <v>469</v>
      </c>
      <c r="G224" s="244"/>
      <c r="H224" s="55" t="s">
        <v>321</v>
      </c>
      <c r="I224" s="84" t="s">
        <v>1001</v>
      </c>
    </row>
    <row r="225" spans="1:9" ht="36" customHeight="1">
      <c r="A225" s="241">
        <v>45933</v>
      </c>
      <c r="B225" s="242"/>
      <c r="C225" s="257" t="s">
        <v>311</v>
      </c>
      <c r="D225" s="257"/>
      <c r="E225" s="207">
        <v>4290</v>
      </c>
      <c r="F225" s="243" t="s">
        <v>469</v>
      </c>
      <c r="G225" s="244"/>
      <c r="H225" s="55" t="s">
        <v>321</v>
      </c>
      <c r="I225" s="84" t="s">
        <v>323</v>
      </c>
    </row>
    <row r="226" spans="1:9" ht="36" customHeight="1">
      <c r="A226" s="241">
        <v>45933</v>
      </c>
      <c r="B226" s="242"/>
      <c r="C226" s="257" t="s">
        <v>311</v>
      </c>
      <c r="D226" s="257"/>
      <c r="E226" s="123">
        <v>3590</v>
      </c>
      <c r="F226" s="243" t="s">
        <v>469</v>
      </c>
      <c r="G226" s="244"/>
      <c r="H226" s="55" t="s">
        <v>105</v>
      </c>
      <c r="I226" s="84" t="s">
        <v>1002</v>
      </c>
    </row>
    <row r="227" spans="1:9" ht="36" customHeight="1">
      <c r="A227" s="241">
        <v>45940</v>
      </c>
      <c r="B227" s="242"/>
      <c r="C227" s="257" t="s">
        <v>96</v>
      </c>
      <c r="D227" s="257"/>
      <c r="E227" s="123">
        <v>3000</v>
      </c>
      <c r="F227" s="243" t="s">
        <v>469</v>
      </c>
      <c r="G227" s="244"/>
      <c r="H227" s="55" t="s">
        <v>189</v>
      </c>
      <c r="I227" s="84" t="s">
        <v>347</v>
      </c>
    </row>
    <row r="228" spans="1:9" ht="36" customHeight="1">
      <c r="A228" s="241">
        <v>45940</v>
      </c>
      <c r="B228" s="242"/>
      <c r="C228" s="257" t="s">
        <v>96</v>
      </c>
      <c r="D228" s="257"/>
      <c r="E228" s="207">
        <v>4354</v>
      </c>
      <c r="F228" s="243" t="s">
        <v>469</v>
      </c>
      <c r="G228" s="244"/>
      <c r="H228" s="55" t="s">
        <v>321</v>
      </c>
      <c r="I228" s="84" t="s">
        <v>347</v>
      </c>
    </row>
    <row r="229" spans="1:9" ht="36" customHeight="1">
      <c r="A229" s="241">
        <v>45941</v>
      </c>
      <c r="B229" s="242"/>
      <c r="C229" s="257" t="s">
        <v>311</v>
      </c>
      <c r="D229" s="257"/>
      <c r="E229" s="123">
        <v>3060</v>
      </c>
      <c r="F229" s="243" t="s">
        <v>469</v>
      </c>
      <c r="G229" s="244"/>
      <c r="H229" s="55" t="s">
        <v>105</v>
      </c>
      <c r="I229" s="84" t="s">
        <v>1003</v>
      </c>
    </row>
    <row r="230" spans="1:9" ht="36" customHeight="1">
      <c r="A230" s="241">
        <v>45941</v>
      </c>
      <c r="B230" s="242"/>
      <c r="C230" s="257" t="s">
        <v>311</v>
      </c>
      <c r="D230" s="257"/>
      <c r="E230" s="123">
        <v>6174</v>
      </c>
      <c r="F230" s="243" t="s">
        <v>469</v>
      </c>
      <c r="G230" s="244"/>
      <c r="H230" s="55" t="s">
        <v>105</v>
      </c>
      <c r="I230" s="84" t="s">
        <v>1003</v>
      </c>
    </row>
    <row r="231" spans="1:9" ht="36" customHeight="1">
      <c r="A231" s="241">
        <v>45941</v>
      </c>
      <c r="B231" s="242"/>
      <c r="C231" s="257" t="s">
        <v>96</v>
      </c>
      <c r="D231" s="257"/>
      <c r="E231" s="123">
        <v>3310</v>
      </c>
      <c r="F231" s="243" t="s">
        <v>469</v>
      </c>
      <c r="G231" s="244"/>
      <c r="H231" s="55" t="s">
        <v>105</v>
      </c>
      <c r="I231" s="84" t="s">
        <v>347</v>
      </c>
    </row>
    <row r="232" spans="1:9" ht="36" customHeight="1">
      <c r="A232" s="241">
        <v>45942</v>
      </c>
      <c r="B232" s="242"/>
      <c r="C232" s="257" t="s">
        <v>311</v>
      </c>
      <c r="D232" s="257"/>
      <c r="E232" s="123">
        <v>5157</v>
      </c>
      <c r="F232" s="243" t="s">
        <v>469</v>
      </c>
      <c r="G232" s="244"/>
      <c r="H232" s="55" t="s">
        <v>105</v>
      </c>
      <c r="I232" s="84" t="s">
        <v>1003</v>
      </c>
    </row>
    <row r="233" spans="1:9" ht="36" customHeight="1">
      <c r="A233" s="241">
        <v>45944</v>
      </c>
      <c r="B233" s="242"/>
      <c r="C233" s="257" t="s">
        <v>96</v>
      </c>
      <c r="D233" s="257"/>
      <c r="E233" s="123">
        <v>3000</v>
      </c>
      <c r="F233" s="243" t="s">
        <v>469</v>
      </c>
      <c r="G233" s="244"/>
      <c r="H233" s="55" t="s">
        <v>105</v>
      </c>
      <c r="I233" s="84" t="s">
        <v>347</v>
      </c>
    </row>
    <row r="234" spans="1:9" ht="36" customHeight="1">
      <c r="A234" s="241">
        <v>45944</v>
      </c>
      <c r="B234" s="242"/>
      <c r="C234" s="243" t="s">
        <v>311</v>
      </c>
      <c r="D234" s="244"/>
      <c r="E234" s="207">
        <v>2840</v>
      </c>
      <c r="F234" s="243" t="s">
        <v>469</v>
      </c>
      <c r="G234" s="244"/>
      <c r="H234" s="55" t="s">
        <v>321</v>
      </c>
      <c r="I234" s="84" t="s">
        <v>963</v>
      </c>
    </row>
    <row r="235" spans="1:9" ht="36" customHeight="1">
      <c r="A235" s="241">
        <v>45946</v>
      </c>
      <c r="B235" s="242"/>
      <c r="C235" s="257" t="s">
        <v>96</v>
      </c>
      <c r="D235" s="257"/>
      <c r="E235" s="123">
        <v>3665</v>
      </c>
      <c r="F235" s="243" t="s">
        <v>469</v>
      </c>
      <c r="G235" s="244"/>
      <c r="H235" s="55" t="s">
        <v>105</v>
      </c>
      <c r="I235" s="84" t="s">
        <v>347</v>
      </c>
    </row>
    <row r="236" spans="1:9" ht="36" customHeight="1">
      <c r="A236" s="241">
        <v>45948</v>
      </c>
      <c r="B236" s="242"/>
      <c r="C236" s="257" t="s">
        <v>96</v>
      </c>
      <c r="D236" s="257"/>
      <c r="E236" s="123">
        <v>2300</v>
      </c>
      <c r="F236" s="243" t="s">
        <v>469</v>
      </c>
      <c r="G236" s="244"/>
      <c r="H236" s="55" t="s">
        <v>105</v>
      </c>
      <c r="I236" s="84" t="s">
        <v>347</v>
      </c>
    </row>
    <row r="237" spans="1:9" ht="36" customHeight="1">
      <c r="A237" s="241">
        <v>45952</v>
      </c>
      <c r="B237" s="242"/>
      <c r="C237" s="257" t="s">
        <v>96</v>
      </c>
      <c r="D237" s="257"/>
      <c r="E237" s="123">
        <v>3000</v>
      </c>
      <c r="F237" s="243" t="s">
        <v>469</v>
      </c>
      <c r="G237" s="244"/>
      <c r="H237" s="55" t="s">
        <v>105</v>
      </c>
      <c r="I237" s="84" t="s">
        <v>347</v>
      </c>
    </row>
    <row r="238" spans="1:9" ht="36" customHeight="1">
      <c r="A238" s="241">
        <v>45953</v>
      </c>
      <c r="B238" s="242"/>
      <c r="C238" s="243" t="s">
        <v>120</v>
      </c>
      <c r="D238" s="244"/>
      <c r="E238" s="207">
        <v>2530</v>
      </c>
      <c r="F238" s="243" t="s">
        <v>469</v>
      </c>
      <c r="G238" s="244"/>
      <c r="H238" s="55" t="s">
        <v>321</v>
      </c>
      <c r="I238" s="84" t="s">
        <v>238</v>
      </c>
    </row>
    <row r="239" spans="1:9" ht="36" customHeight="1">
      <c r="A239" s="241">
        <v>45954</v>
      </c>
      <c r="B239" s="242"/>
      <c r="C239" s="257" t="s">
        <v>96</v>
      </c>
      <c r="D239" s="257"/>
      <c r="E239" s="123">
        <v>3408</v>
      </c>
      <c r="F239" s="243" t="s">
        <v>469</v>
      </c>
      <c r="G239" s="244"/>
      <c r="H239" s="55" t="s">
        <v>105</v>
      </c>
      <c r="I239" s="84" t="s">
        <v>347</v>
      </c>
    </row>
    <row r="240" spans="1:9" ht="36" customHeight="1">
      <c r="A240" s="241">
        <v>45955</v>
      </c>
      <c r="B240" s="242"/>
      <c r="C240" s="257" t="s">
        <v>96</v>
      </c>
      <c r="D240" s="257"/>
      <c r="E240" s="123">
        <v>2600</v>
      </c>
      <c r="F240" s="243" t="s">
        <v>469</v>
      </c>
      <c r="G240" s="244"/>
      <c r="H240" s="55" t="s">
        <v>98</v>
      </c>
      <c r="I240" s="84" t="s">
        <v>347</v>
      </c>
    </row>
    <row r="241" spans="1:9" ht="36" customHeight="1">
      <c r="A241" s="241">
        <v>45956</v>
      </c>
      <c r="B241" s="242"/>
      <c r="C241" s="257" t="s">
        <v>311</v>
      </c>
      <c r="D241" s="257"/>
      <c r="E241" s="123">
        <v>8010</v>
      </c>
      <c r="F241" s="243" t="s">
        <v>469</v>
      </c>
      <c r="G241" s="244"/>
      <c r="H241" s="55" t="s">
        <v>105</v>
      </c>
      <c r="I241" s="84" t="s">
        <v>1003</v>
      </c>
    </row>
    <row r="242" spans="1:9" ht="36" customHeight="1">
      <c r="A242" s="241">
        <v>45958</v>
      </c>
      <c r="B242" s="242"/>
      <c r="C242" s="257" t="s">
        <v>96</v>
      </c>
      <c r="D242" s="257"/>
      <c r="E242" s="123">
        <v>3000</v>
      </c>
      <c r="F242" s="243" t="s">
        <v>469</v>
      </c>
      <c r="G242" s="244"/>
      <c r="H242" s="55" t="s">
        <v>54</v>
      </c>
      <c r="I242" s="84" t="s">
        <v>347</v>
      </c>
    </row>
    <row r="243" spans="1:9" ht="36" customHeight="1">
      <c r="A243" s="241">
        <v>45959</v>
      </c>
      <c r="B243" s="242"/>
      <c r="C243" s="257" t="s">
        <v>96</v>
      </c>
      <c r="D243" s="257"/>
      <c r="E243" s="123">
        <v>3490</v>
      </c>
      <c r="F243" s="243" t="s">
        <v>469</v>
      </c>
      <c r="G243" s="244"/>
      <c r="H243" s="55" t="s">
        <v>105</v>
      </c>
      <c r="I243" s="84" t="s">
        <v>347</v>
      </c>
    </row>
    <row r="244" spans="1:9" ht="36" customHeight="1" thickBot="1">
      <c r="A244" s="241">
        <v>45960</v>
      </c>
      <c r="B244" s="242"/>
      <c r="C244" s="257" t="s">
        <v>200</v>
      </c>
      <c r="D244" s="257"/>
      <c r="E244" s="123">
        <v>410</v>
      </c>
      <c r="F244" s="243" t="s">
        <v>469</v>
      </c>
      <c r="G244" s="244"/>
      <c r="H244" s="55" t="s">
        <v>474</v>
      </c>
      <c r="I244" s="84" t="s">
        <v>93</v>
      </c>
    </row>
    <row r="245" spans="1:9" ht="36" customHeight="1" thickBot="1">
      <c r="E245" s="133">
        <f>SUM(E221:E244)</f>
        <v>88792</v>
      </c>
      <c r="H245" s="46" t="s">
        <v>321</v>
      </c>
      <c r="I245" s="185">
        <f>E238+E234+E225+E224+E223+E222+E221</f>
        <v>27264</v>
      </c>
    </row>
    <row r="246" spans="1:9" ht="50.25" customHeight="1">
      <c r="A246" s="264" t="s">
        <v>920</v>
      </c>
      <c r="B246" s="264"/>
      <c r="C246" s="264"/>
      <c r="F246" s="265"/>
      <c r="G246" s="265"/>
      <c r="H246" s="265"/>
      <c r="I246" s="265"/>
    </row>
    <row r="247" spans="1:9" ht="50.25" customHeight="1">
      <c r="A247" s="53" t="s">
        <v>543</v>
      </c>
      <c r="B247" s="53" t="s">
        <v>2</v>
      </c>
      <c r="C247" s="243" t="s">
        <v>732</v>
      </c>
      <c r="D247" s="244"/>
      <c r="E247" s="53" t="s">
        <v>5</v>
      </c>
      <c r="F247" s="243" t="s">
        <v>480</v>
      </c>
      <c r="G247" s="244"/>
      <c r="H247" s="55"/>
      <c r="I247" s="55" t="s">
        <v>6</v>
      </c>
    </row>
    <row r="248" spans="1:9" ht="50.25" customHeight="1">
      <c r="A248" s="187" t="s">
        <v>268</v>
      </c>
      <c r="B248" s="53" t="s">
        <v>311</v>
      </c>
      <c r="C248" s="243" t="s">
        <v>524</v>
      </c>
      <c r="D248" s="244"/>
      <c r="E248" s="54">
        <v>15730</v>
      </c>
      <c r="F248" s="243" t="s">
        <v>487</v>
      </c>
      <c r="G248" s="244"/>
      <c r="H248" s="55" t="s">
        <v>655</v>
      </c>
      <c r="I248" s="84" t="s">
        <v>1015</v>
      </c>
    </row>
    <row r="249" spans="1:9" ht="50.25" customHeight="1">
      <c r="A249" s="187" t="s">
        <v>99</v>
      </c>
      <c r="B249" s="53" t="s">
        <v>439</v>
      </c>
      <c r="C249" s="243" t="s">
        <v>524</v>
      </c>
      <c r="D249" s="244"/>
      <c r="E249" s="54">
        <v>3016</v>
      </c>
      <c r="F249" s="243" t="s">
        <v>487</v>
      </c>
      <c r="G249" s="244"/>
      <c r="H249" s="55" t="s">
        <v>655</v>
      </c>
      <c r="I249" s="84" t="s">
        <v>517</v>
      </c>
    </row>
    <row r="250" spans="1:9" ht="50.25" customHeight="1">
      <c r="A250" s="187" t="s">
        <v>99</v>
      </c>
      <c r="B250" s="53" t="s">
        <v>439</v>
      </c>
      <c r="C250" s="243" t="s">
        <v>524</v>
      </c>
      <c r="D250" s="244"/>
      <c r="E250" s="54">
        <v>515</v>
      </c>
      <c r="F250" s="243" t="s">
        <v>487</v>
      </c>
      <c r="G250" s="244"/>
      <c r="H250" s="55" t="s">
        <v>655</v>
      </c>
      <c r="I250" s="84" t="s">
        <v>1018</v>
      </c>
    </row>
    <row r="251" spans="1:9" ht="50.25" customHeight="1">
      <c r="A251" s="187" t="s">
        <v>136</v>
      </c>
      <c r="B251" s="53" t="s">
        <v>439</v>
      </c>
      <c r="C251" s="243" t="s">
        <v>523</v>
      </c>
      <c r="D251" s="244"/>
      <c r="E251" s="54">
        <v>3140</v>
      </c>
      <c r="F251" s="243" t="s">
        <v>487</v>
      </c>
      <c r="G251" s="244"/>
      <c r="H251" s="55" t="s">
        <v>655</v>
      </c>
      <c r="I251" s="84" t="s">
        <v>1020</v>
      </c>
    </row>
    <row r="252" spans="1:9" ht="50.25" customHeight="1">
      <c r="A252" s="187" t="s">
        <v>141</v>
      </c>
      <c r="B252" s="53" t="s">
        <v>67</v>
      </c>
      <c r="C252" s="243" t="s">
        <v>524</v>
      </c>
      <c r="D252" s="244"/>
      <c r="E252" s="54">
        <v>69600</v>
      </c>
      <c r="F252" s="243" t="s">
        <v>487</v>
      </c>
      <c r="G252" s="244"/>
      <c r="H252" s="55" t="s">
        <v>655</v>
      </c>
      <c r="I252" s="84" t="s">
        <v>1016</v>
      </c>
    </row>
    <row r="253" spans="1:9" ht="50.25" customHeight="1">
      <c r="A253" s="187" t="s">
        <v>143</v>
      </c>
      <c r="B253" s="53" t="s">
        <v>439</v>
      </c>
      <c r="C253" s="243" t="s">
        <v>524</v>
      </c>
      <c r="D253" s="244"/>
      <c r="E253" s="54">
        <v>3715</v>
      </c>
      <c r="F253" s="243" t="s">
        <v>487</v>
      </c>
      <c r="G253" s="244"/>
      <c r="H253" s="55" t="s">
        <v>655</v>
      </c>
      <c r="I253" s="84" t="s">
        <v>816</v>
      </c>
    </row>
    <row r="254" spans="1:9" ht="50.25" customHeight="1">
      <c r="A254" s="187" t="s">
        <v>143</v>
      </c>
      <c r="B254" s="53" t="s">
        <v>120</v>
      </c>
      <c r="C254" s="243" t="s">
        <v>524</v>
      </c>
      <c r="D254" s="244"/>
      <c r="E254" s="54">
        <v>8500</v>
      </c>
      <c r="F254" s="243" t="s">
        <v>487</v>
      </c>
      <c r="G254" s="244"/>
      <c r="H254" s="55" t="s">
        <v>655</v>
      </c>
      <c r="I254" s="84" t="s">
        <v>290</v>
      </c>
    </row>
    <row r="255" spans="1:9" ht="50.25" customHeight="1">
      <c r="A255" s="187" t="s">
        <v>331</v>
      </c>
      <c r="B255" s="53" t="s">
        <v>249</v>
      </c>
      <c r="C255" s="243" t="s">
        <v>524</v>
      </c>
      <c r="D255" s="244"/>
      <c r="E255" s="54">
        <v>10000</v>
      </c>
      <c r="F255" s="243" t="s">
        <v>487</v>
      </c>
      <c r="G255" s="244"/>
      <c r="H255" s="55" t="s">
        <v>655</v>
      </c>
      <c r="I255" s="84" t="s">
        <v>1017</v>
      </c>
    </row>
    <row r="256" spans="1:9" ht="50.25" customHeight="1">
      <c r="A256" s="187" t="s">
        <v>331</v>
      </c>
      <c r="B256" s="53" t="s">
        <v>439</v>
      </c>
      <c r="C256" s="243" t="s">
        <v>524</v>
      </c>
      <c r="D256" s="244"/>
      <c r="E256" s="54">
        <v>2255</v>
      </c>
      <c r="F256" s="243" t="s">
        <v>487</v>
      </c>
      <c r="G256" s="244"/>
      <c r="H256" s="55" t="s">
        <v>655</v>
      </c>
      <c r="I256" s="84" t="s">
        <v>1019</v>
      </c>
    </row>
    <row r="257" spans="1:20" ht="50.25" customHeight="1">
      <c r="A257" s="187" t="s">
        <v>331</v>
      </c>
      <c r="B257" s="53" t="s">
        <v>249</v>
      </c>
      <c r="C257" s="243" t="s">
        <v>523</v>
      </c>
      <c r="D257" s="244"/>
      <c r="E257" s="54">
        <v>23000</v>
      </c>
      <c r="F257" s="243" t="s">
        <v>487</v>
      </c>
      <c r="G257" s="244"/>
      <c r="H257" s="55" t="s">
        <v>655</v>
      </c>
      <c r="I257" s="84" t="s">
        <v>734</v>
      </c>
    </row>
    <row r="258" spans="1:20" ht="50.25" customHeight="1">
      <c r="A258" s="187" t="s">
        <v>331</v>
      </c>
      <c r="B258" s="53" t="s">
        <v>249</v>
      </c>
      <c r="C258" s="243" t="s">
        <v>523</v>
      </c>
      <c r="D258" s="244"/>
      <c r="E258" s="54">
        <v>223900</v>
      </c>
      <c r="F258" s="243" t="s">
        <v>487</v>
      </c>
      <c r="G258" s="244"/>
      <c r="H258" s="55" t="s">
        <v>655</v>
      </c>
      <c r="I258" s="84" t="s">
        <v>733</v>
      </c>
    </row>
    <row r="259" spans="1:20" ht="50.25" customHeight="1">
      <c r="A259" s="107" t="s">
        <v>331</v>
      </c>
      <c r="B259" s="53" t="s">
        <v>249</v>
      </c>
      <c r="C259" s="243" t="s">
        <v>523</v>
      </c>
      <c r="D259" s="244"/>
      <c r="E259" s="54">
        <v>2954200</v>
      </c>
      <c r="F259" s="243" t="s">
        <v>487</v>
      </c>
      <c r="G259" s="244"/>
      <c r="H259" s="55" t="s">
        <v>655</v>
      </c>
      <c r="I259" s="84" t="s">
        <v>735</v>
      </c>
    </row>
    <row r="260" spans="1:20" ht="50.25" customHeight="1">
      <c r="A260" s="106" t="s">
        <v>331</v>
      </c>
      <c r="B260" s="53" t="s">
        <v>249</v>
      </c>
      <c r="C260" s="243" t="s">
        <v>523</v>
      </c>
      <c r="D260" s="244"/>
      <c r="E260" s="54">
        <v>102600</v>
      </c>
      <c r="F260" s="243" t="s">
        <v>487</v>
      </c>
      <c r="G260" s="244"/>
      <c r="H260" s="55" t="s">
        <v>655</v>
      </c>
      <c r="I260" s="84" t="s">
        <v>1021</v>
      </c>
    </row>
    <row r="261" spans="1:20" ht="50.25" customHeight="1">
      <c r="A261" s="106" t="s">
        <v>331</v>
      </c>
      <c r="B261" s="53" t="s">
        <v>249</v>
      </c>
      <c r="C261" s="243" t="s">
        <v>523</v>
      </c>
      <c r="D261" s="244"/>
      <c r="E261" s="54">
        <v>43800</v>
      </c>
      <c r="F261" s="243" t="s">
        <v>487</v>
      </c>
      <c r="G261" s="244"/>
      <c r="H261" s="55" t="s">
        <v>655</v>
      </c>
      <c r="I261" s="84" t="s">
        <v>736</v>
      </c>
    </row>
    <row r="262" spans="1:20" ht="50.25" customHeight="1">
      <c r="A262" s="106"/>
      <c r="B262" s="53"/>
      <c r="C262" s="243"/>
      <c r="D262" s="244"/>
      <c r="E262" s="54"/>
      <c r="F262" s="243"/>
      <c r="G262" s="244"/>
      <c r="H262" s="55"/>
      <c r="I262" s="84"/>
    </row>
    <row r="263" spans="1:20" ht="50.25" customHeight="1">
      <c r="A263" s="58"/>
      <c r="B263" s="53"/>
      <c r="C263" s="243"/>
      <c r="D263" s="244"/>
      <c r="E263" s="54"/>
      <c r="F263" s="243"/>
      <c r="G263" s="244"/>
      <c r="H263" s="55"/>
      <c r="I263" s="84"/>
    </row>
    <row r="264" spans="1:20" ht="50.25" customHeight="1">
      <c r="A264" s="107"/>
      <c r="B264" s="53"/>
      <c r="C264" s="243"/>
      <c r="D264" s="244"/>
      <c r="E264" s="54"/>
      <c r="F264" s="243"/>
      <c r="G264" s="244"/>
      <c r="H264" s="55"/>
      <c r="I264" s="84"/>
    </row>
    <row r="265" spans="1:20" ht="50.25" customHeight="1" thickBot="1">
      <c r="A265" s="168"/>
      <c r="B265" s="85"/>
      <c r="C265" s="266"/>
      <c r="D265" s="266"/>
      <c r="E265" s="170">
        <f>SUM(E248:E264)</f>
        <v>3463971</v>
      </c>
      <c r="F265" s="266"/>
      <c r="G265" s="266"/>
      <c r="I265" s="169"/>
    </row>
    <row r="266" spans="1:20" ht="49.5" customHeight="1">
      <c r="E266" s="163"/>
      <c r="H266" s="46"/>
      <c r="I266" s="46"/>
    </row>
    <row r="267" spans="1:20" ht="17.25" customHeight="1">
      <c r="E267" s="46"/>
      <c r="H267" s="46"/>
      <c r="I267" s="46"/>
    </row>
    <row r="268" spans="1:20" ht="49.5" customHeight="1">
      <c r="A268" s="267" t="s">
        <v>545</v>
      </c>
      <c r="B268" s="267"/>
      <c r="C268" s="267"/>
      <c r="D268" s="267"/>
      <c r="E268" s="267"/>
      <c r="F268" s="268"/>
      <c r="G268" s="268"/>
      <c r="H268" s="135"/>
      <c r="I268" s="135"/>
    </row>
    <row r="269" spans="1:20" ht="49.5" customHeight="1">
      <c r="A269" s="53" t="s">
        <v>1</v>
      </c>
      <c r="B269" s="53" t="s">
        <v>2</v>
      </c>
      <c r="C269" s="243" t="s">
        <v>4</v>
      </c>
      <c r="D269" s="244"/>
      <c r="E269" s="53" t="s">
        <v>5</v>
      </c>
      <c r="F269" s="243"/>
      <c r="G269" s="244"/>
      <c r="H269" s="55" t="s">
        <v>424</v>
      </c>
      <c r="I269" s="55" t="s">
        <v>6</v>
      </c>
    </row>
    <row r="270" spans="1:20" ht="49.5" customHeight="1">
      <c r="A270" s="58"/>
      <c r="B270" s="53"/>
      <c r="C270" s="243"/>
      <c r="D270" s="244"/>
      <c r="E270" s="238">
        <f>E110</f>
        <v>154106</v>
      </c>
      <c r="F270" s="243"/>
      <c r="G270" s="244"/>
      <c r="H270" s="55"/>
      <c r="I270" s="113" t="s">
        <v>655</v>
      </c>
      <c r="T270" s="163"/>
    </row>
    <row r="271" spans="1:20" ht="49.5" customHeight="1">
      <c r="A271" s="58"/>
      <c r="B271" s="53"/>
      <c r="C271" s="243"/>
      <c r="D271" s="244"/>
      <c r="E271" s="108">
        <f>E139+E204+E162</f>
        <v>471377</v>
      </c>
      <c r="F271" s="243"/>
      <c r="G271" s="244"/>
      <c r="H271" s="55"/>
      <c r="I271" s="113" t="s">
        <v>426</v>
      </c>
      <c r="O271" s="163"/>
    </row>
    <row r="272" spans="1:20" ht="49.5" customHeight="1">
      <c r="A272" s="58"/>
      <c r="B272" s="53"/>
      <c r="C272" s="243"/>
      <c r="D272" s="244"/>
      <c r="E272" s="238">
        <f>E183+E218</f>
        <v>74608</v>
      </c>
      <c r="F272" s="243"/>
      <c r="G272" s="244"/>
      <c r="H272" s="55"/>
      <c r="I272" s="113" t="s">
        <v>936</v>
      </c>
    </row>
    <row r="273" spans="1:119" ht="49.5" customHeight="1">
      <c r="A273" s="58"/>
      <c r="B273" s="53"/>
      <c r="C273" s="243"/>
      <c r="D273" s="244"/>
      <c r="E273" s="238">
        <f>E245</f>
        <v>88792</v>
      </c>
      <c r="F273" s="243"/>
      <c r="G273" s="244"/>
      <c r="H273" s="55"/>
      <c r="I273" s="113" t="s">
        <v>945</v>
      </c>
    </row>
    <row r="274" spans="1:119" ht="49.5" customHeight="1">
      <c r="A274" s="58"/>
      <c r="B274" s="53"/>
      <c r="C274" s="243"/>
      <c r="D274" s="244"/>
      <c r="E274" s="108" t="e">
        <f>#REF!</f>
        <v>#REF!</v>
      </c>
      <c r="F274" s="243"/>
      <c r="G274" s="244"/>
      <c r="H274" s="55"/>
      <c r="I274" s="203" t="s">
        <v>1040</v>
      </c>
    </row>
    <row r="275" spans="1:119" ht="49.5" customHeight="1">
      <c r="A275" s="106"/>
      <c r="B275" s="53"/>
      <c r="C275" s="243"/>
      <c r="D275" s="244"/>
      <c r="E275" s="54"/>
      <c r="F275" s="243"/>
      <c r="G275" s="244"/>
      <c r="H275" s="55"/>
      <c r="I275" s="84"/>
    </row>
    <row r="276" spans="1:119" ht="49.5" customHeight="1" thickBot="1">
      <c r="A276" s="58"/>
      <c r="B276" s="53"/>
      <c r="C276" s="243"/>
      <c r="D276" s="244"/>
      <c r="E276" s="54"/>
      <c r="F276" s="243"/>
      <c r="G276" s="244"/>
      <c r="H276" s="55"/>
      <c r="I276" s="84"/>
      <c r="T276" s="163">
        <f>E271-E281-E284</f>
        <v>241215</v>
      </c>
    </row>
    <row r="277" spans="1:119" ht="49.5" customHeight="1" thickBot="1">
      <c r="A277" s="85"/>
      <c r="B277" s="85"/>
      <c r="C277" s="85"/>
      <c r="D277" s="85"/>
      <c r="E277" s="164" t="e">
        <f>SUM(E270:E276)</f>
        <v>#REF!</v>
      </c>
      <c r="F277" s="85"/>
      <c r="G277" s="85"/>
      <c r="H277" s="85"/>
      <c r="I277" s="104"/>
    </row>
    <row r="278" spans="1:119" ht="49.5" customHeight="1">
      <c r="A278" s="267" t="s">
        <v>545</v>
      </c>
      <c r="B278" s="267"/>
      <c r="C278" s="267"/>
      <c r="D278" s="267"/>
      <c r="E278" s="267"/>
      <c r="F278" s="268"/>
      <c r="G278" s="268"/>
      <c r="H278" s="135"/>
      <c r="I278" s="135"/>
    </row>
    <row r="279" spans="1:119" ht="49.5" customHeight="1">
      <c r="A279" s="53" t="s">
        <v>1</v>
      </c>
      <c r="B279" s="53" t="s">
        <v>2</v>
      </c>
      <c r="C279" s="243" t="s">
        <v>4</v>
      </c>
      <c r="D279" s="244"/>
      <c r="E279" s="53" t="s">
        <v>5</v>
      </c>
      <c r="F279" s="243"/>
      <c r="G279" s="244"/>
      <c r="H279" s="55" t="s">
        <v>424</v>
      </c>
      <c r="I279" s="55" t="s">
        <v>6</v>
      </c>
    </row>
    <row r="280" spans="1:119" s="85" customFormat="1" ht="49.5" customHeight="1">
      <c r="A280" s="58"/>
      <c r="B280" s="53"/>
      <c r="C280" s="243"/>
      <c r="D280" s="244"/>
      <c r="E280" s="238">
        <f>E44</f>
        <v>100602</v>
      </c>
      <c r="F280" s="243"/>
      <c r="G280" s="244"/>
      <c r="H280" s="55"/>
      <c r="I280" s="113" t="s">
        <v>1059</v>
      </c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6"/>
      <c r="DD280" s="46"/>
      <c r="DE280" s="46"/>
      <c r="DF280" s="46"/>
      <c r="DG280" s="46"/>
      <c r="DH280" s="46"/>
      <c r="DI280" s="46"/>
      <c r="DJ280" s="46"/>
      <c r="DK280" s="46"/>
      <c r="DL280" s="46"/>
      <c r="DM280" s="46"/>
      <c r="DN280" s="46"/>
      <c r="DO280" s="46"/>
    </row>
    <row r="281" spans="1:119" ht="47.25" customHeight="1">
      <c r="A281" s="58"/>
      <c r="B281" s="53"/>
      <c r="C281" s="243"/>
      <c r="D281" s="244"/>
      <c r="E281" s="238">
        <f>E153+E154+E155+E156+E157+E158</f>
        <v>162852</v>
      </c>
      <c r="F281" s="243"/>
      <c r="G281" s="244"/>
      <c r="H281" s="55"/>
      <c r="I281" s="113" t="s">
        <v>1060</v>
      </c>
    </row>
    <row r="282" spans="1:119" s="85" customFormat="1" ht="47.25" customHeight="1">
      <c r="A282" s="58"/>
      <c r="B282" s="53"/>
      <c r="C282" s="243"/>
      <c r="D282" s="244"/>
      <c r="E282" s="108"/>
      <c r="F282" s="243"/>
      <c r="G282" s="244"/>
      <c r="H282" s="55"/>
      <c r="I282" s="113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6"/>
      <c r="DD282" s="46"/>
      <c r="DE282" s="46"/>
      <c r="DF282" s="46"/>
      <c r="DG282" s="46"/>
      <c r="DH282" s="46"/>
      <c r="DI282" s="46"/>
      <c r="DJ282" s="46"/>
      <c r="DK282" s="46"/>
      <c r="DL282" s="46"/>
      <c r="DM282" s="46"/>
      <c r="DN282" s="46"/>
      <c r="DO282" s="46"/>
    </row>
    <row r="283" spans="1:119" s="85" customFormat="1" ht="47.25" customHeight="1">
      <c r="A283" s="58"/>
      <c r="B283" s="53"/>
      <c r="C283" s="243"/>
      <c r="D283" s="244"/>
      <c r="E283" s="238">
        <f>E70</f>
        <v>56725</v>
      </c>
      <c r="F283" s="243"/>
      <c r="G283" s="244"/>
      <c r="H283" s="55"/>
      <c r="I283" s="113" t="s">
        <v>1061</v>
      </c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6"/>
      <c r="DD283" s="46"/>
      <c r="DE283" s="46"/>
      <c r="DF283" s="46"/>
      <c r="DG283" s="46"/>
      <c r="DH283" s="46"/>
      <c r="DI283" s="46"/>
      <c r="DJ283" s="46"/>
      <c r="DK283" s="46"/>
      <c r="DL283" s="46"/>
      <c r="DM283" s="46"/>
      <c r="DN283" s="46"/>
      <c r="DO283" s="46"/>
    </row>
    <row r="284" spans="1:119" ht="47.25" customHeight="1">
      <c r="A284" s="58"/>
      <c r="B284" s="53"/>
      <c r="C284" s="243"/>
      <c r="D284" s="244"/>
      <c r="E284" s="238">
        <f>60000+E115+E119</f>
        <v>67310</v>
      </c>
      <c r="F284" s="243"/>
      <c r="G284" s="244"/>
      <c r="H284" s="55"/>
      <c r="I284" s="203" t="s">
        <v>1062</v>
      </c>
    </row>
    <row r="285" spans="1:119" ht="47.25" customHeight="1" thickBot="1">
      <c r="A285" s="58"/>
      <c r="B285" s="53"/>
      <c r="C285" s="243"/>
      <c r="D285" s="244"/>
      <c r="E285" s="54"/>
      <c r="F285" s="243"/>
      <c r="G285" s="244"/>
      <c r="H285" s="55"/>
      <c r="I285" s="84"/>
    </row>
    <row r="286" spans="1:119" ht="47.25" customHeight="1" thickBot="1">
      <c r="A286" s="85"/>
      <c r="B286" s="85"/>
      <c r="C286" s="85"/>
      <c r="D286" s="85"/>
      <c r="E286" s="164">
        <f>SUM(E280:E285)</f>
        <v>387489</v>
      </c>
      <c r="F286" s="85"/>
      <c r="G286" s="85"/>
      <c r="H286" s="85"/>
      <c r="I286" s="104"/>
    </row>
    <row r="287" spans="1:119" ht="17.25" customHeight="1">
      <c r="E287" s="46"/>
      <c r="H287" s="46"/>
      <c r="I287" s="46"/>
    </row>
    <row r="288" spans="1:119" ht="17.25" customHeight="1">
      <c r="E288" s="46"/>
      <c r="H288" s="46"/>
      <c r="I288" s="46"/>
    </row>
    <row r="289" s="85" customFormat="1" ht="17.25" customHeight="1"/>
    <row r="290" s="46" customFormat="1" ht="17.25" customHeight="1"/>
    <row r="291" s="46" customFormat="1" ht="17.25" customHeight="1"/>
    <row r="292" s="46" customFormat="1" ht="17.25" customHeight="1"/>
    <row r="293" s="46" customFormat="1" ht="17.25" customHeight="1"/>
    <row r="294" s="46" customFormat="1" ht="17.25" customHeight="1"/>
    <row r="295" s="46" customFormat="1" ht="17.25" customHeight="1"/>
    <row r="296" s="46" customFormat="1" ht="17.25" customHeight="1"/>
    <row r="297" s="46" customFormat="1" ht="17.25" customHeight="1"/>
    <row r="298" s="46" customFormat="1" ht="17.25" customHeight="1"/>
    <row r="299" s="46" customFormat="1" ht="17.25" customHeight="1"/>
    <row r="300" s="46" customFormat="1" ht="17.25" customHeight="1"/>
    <row r="301" s="46" customFormat="1" ht="17.25" customHeight="1"/>
    <row r="302" s="46" customFormat="1" ht="17.25" customHeight="1"/>
    <row r="303" s="46" customFormat="1" ht="17.25" customHeight="1"/>
    <row r="304" s="46" customFormat="1" ht="17.25" customHeight="1"/>
    <row r="305" s="46" customFormat="1" ht="17.25" customHeight="1"/>
    <row r="306" s="46" customFormat="1" ht="17.25" customHeight="1"/>
    <row r="307" s="46" customFormat="1" ht="17.25" customHeight="1"/>
    <row r="308" s="46" customFormat="1" ht="17.25" customHeight="1"/>
    <row r="309" s="46" customFormat="1" ht="17.25" customHeight="1"/>
    <row r="310" s="46" customFormat="1" ht="17.25" customHeight="1"/>
    <row r="311" s="46" customFormat="1" ht="17.25" customHeight="1"/>
    <row r="312" s="46" customFormat="1" ht="17.25" customHeight="1"/>
    <row r="313" s="46" customFormat="1" ht="17.25" customHeight="1"/>
    <row r="314" s="46" customFormat="1" ht="17.25" customHeight="1"/>
    <row r="315" s="46" customFormat="1" ht="17.25" customHeight="1"/>
    <row r="316" s="46" customFormat="1" ht="17.25" customHeight="1"/>
    <row r="317" s="46" customFormat="1" ht="17.25" customHeight="1"/>
    <row r="318" s="46" customFormat="1" ht="17.25" customHeight="1"/>
    <row r="319" s="46" customFormat="1" ht="17.25" customHeight="1"/>
    <row r="320" s="46" customFormat="1" ht="17.25" customHeight="1"/>
    <row r="321" spans="1:109" ht="17.25" customHeight="1">
      <c r="E321" s="46"/>
      <c r="H321" s="46"/>
      <c r="I321" s="46"/>
    </row>
    <row r="322" spans="1:109" ht="21" customHeight="1">
      <c r="E322" s="46"/>
      <c r="H322" s="46"/>
      <c r="I322" s="46"/>
    </row>
    <row r="323" spans="1:109" ht="21" customHeight="1">
      <c r="E323" s="46"/>
      <c r="H323" s="46"/>
      <c r="I323" s="46"/>
    </row>
    <row r="324" spans="1:109" ht="21" customHeight="1">
      <c r="E324" s="46"/>
      <c r="H324" s="46"/>
      <c r="I324" s="46"/>
    </row>
    <row r="325" spans="1:109" ht="21" customHeight="1">
      <c r="E325" s="46"/>
      <c r="H325" s="46"/>
      <c r="I325" s="46"/>
    </row>
    <row r="326" spans="1:109" ht="21" customHeight="1">
      <c r="E326" s="46"/>
      <c r="H326" s="46"/>
      <c r="I326" s="46"/>
    </row>
    <row r="327" spans="1:109" ht="21" customHeight="1">
      <c r="E327" s="46"/>
      <c r="H327" s="46"/>
      <c r="I327" s="46"/>
    </row>
    <row r="328" spans="1:109" ht="21" customHeight="1">
      <c r="E328" s="46"/>
      <c r="H328" s="46"/>
      <c r="I328" s="46"/>
    </row>
    <row r="329" spans="1:109" ht="21" customHeight="1">
      <c r="E329" s="46"/>
      <c r="H329" s="46"/>
      <c r="I329" s="46"/>
    </row>
    <row r="330" spans="1:109" ht="21" customHeight="1">
      <c r="E330" s="46"/>
      <c r="H330" s="46"/>
      <c r="I330" s="46"/>
    </row>
    <row r="331" spans="1:109" ht="21" customHeight="1">
      <c r="E331" s="46"/>
      <c r="H331" s="46"/>
      <c r="I331" s="46"/>
    </row>
    <row r="332" spans="1:109" s="85" customFormat="1" ht="21" customHeight="1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6"/>
      <c r="DD332" s="46"/>
      <c r="DE332" s="46"/>
    </row>
    <row r="333" spans="1:109" ht="21" customHeight="1">
      <c r="E333" s="46"/>
      <c r="H333" s="46"/>
      <c r="I333" s="46"/>
    </row>
    <row r="334" spans="1:109" ht="21" customHeight="1">
      <c r="E334" s="46"/>
      <c r="H334" s="46"/>
      <c r="I334" s="46"/>
    </row>
    <row r="335" spans="1:109" ht="21" customHeight="1">
      <c r="E335" s="46"/>
      <c r="H335" s="46"/>
      <c r="I335" s="46"/>
    </row>
    <row r="336" spans="1:109" ht="21" customHeight="1">
      <c r="E336" s="46"/>
      <c r="H336" s="46"/>
      <c r="I336" s="46"/>
    </row>
    <row r="337" s="46" customFormat="1" ht="21" customHeight="1"/>
    <row r="338" s="46" customFormat="1" ht="21" customHeight="1"/>
    <row r="339" s="46" customFormat="1" ht="21" customHeight="1"/>
    <row r="340" s="46" customFormat="1" ht="21" customHeight="1"/>
    <row r="341" s="46" customFormat="1" ht="21" customHeight="1"/>
    <row r="342" s="46" customFormat="1" ht="21" customHeight="1"/>
    <row r="343" s="46" customFormat="1" ht="21" customHeight="1"/>
    <row r="344" s="46" customFormat="1" ht="21" customHeight="1"/>
    <row r="345" s="46" customFormat="1" ht="21" customHeight="1"/>
    <row r="346" s="46" customFormat="1" ht="21" customHeight="1"/>
    <row r="347" s="46" customFormat="1" ht="21" customHeight="1"/>
    <row r="348" s="46" customFormat="1" ht="21" customHeight="1"/>
    <row r="349" s="46" customFormat="1" ht="21" customHeight="1"/>
    <row r="350" s="46" customFormat="1" ht="21" customHeight="1"/>
    <row r="351" s="46" customFormat="1" ht="21" customHeight="1"/>
    <row r="352" s="46" customFormat="1" ht="21" customHeight="1"/>
    <row r="353" s="46" customFormat="1" ht="21" customHeight="1"/>
    <row r="354" s="46" customFormat="1" ht="21" customHeight="1"/>
    <row r="355" s="46" customFormat="1" ht="21" customHeight="1"/>
    <row r="356" s="46" customFormat="1" ht="21" customHeight="1"/>
    <row r="357" s="46" customFormat="1" ht="21" customHeight="1"/>
    <row r="358" s="46" customFormat="1" ht="21" customHeight="1"/>
    <row r="359" s="46" customFormat="1" ht="21" customHeight="1"/>
    <row r="360" s="46" customFormat="1" ht="21" customHeight="1"/>
    <row r="361" s="46" customFormat="1" ht="21" customHeight="1"/>
    <row r="362" s="46" customFormat="1" ht="21" customHeight="1"/>
    <row r="363" s="46" customFormat="1" ht="21" customHeight="1"/>
    <row r="364" s="46" customFormat="1" ht="21" customHeight="1"/>
    <row r="365" s="46" customFormat="1" ht="21" customHeight="1"/>
    <row r="366" s="46" customFormat="1" ht="21" customHeight="1"/>
    <row r="367" s="46" customFormat="1" ht="21" customHeight="1"/>
    <row r="368" s="46" customFormat="1" ht="21" customHeight="1"/>
    <row r="369" spans="1:110" ht="21" customHeight="1">
      <c r="E369" s="46"/>
      <c r="H369" s="46"/>
      <c r="I369" s="46"/>
    </row>
    <row r="370" spans="1:110" ht="21" customHeight="1">
      <c r="E370" s="46"/>
      <c r="H370" s="46"/>
      <c r="I370" s="46"/>
    </row>
    <row r="371" spans="1:110" ht="27" customHeight="1">
      <c r="E371" s="46"/>
      <c r="H371" s="46"/>
      <c r="I371" s="46"/>
    </row>
    <row r="372" spans="1:110" ht="33" customHeight="1">
      <c r="E372" s="46"/>
      <c r="H372" s="46"/>
      <c r="I372" s="46"/>
    </row>
    <row r="373" spans="1:110" ht="33" customHeight="1">
      <c r="E373" s="46"/>
      <c r="H373" s="46"/>
      <c r="I373" s="46"/>
    </row>
    <row r="374" spans="1:110" ht="33" customHeight="1">
      <c r="E374" s="46"/>
      <c r="H374" s="46"/>
      <c r="I374" s="46"/>
    </row>
    <row r="375" spans="1:110" ht="33" customHeight="1">
      <c r="E375" s="46"/>
      <c r="H375" s="46"/>
      <c r="I375" s="46"/>
    </row>
    <row r="376" spans="1:110" ht="33" customHeight="1">
      <c r="E376" s="46"/>
      <c r="H376" s="46"/>
      <c r="I376" s="46"/>
    </row>
    <row r="377" spans="1:110" ht="33" customHeight="1">
      <c r="E377" s="46"/>
      <c r="H377" s="46"/>
      <c r="I377" s="46"/>
    </row>
    <row r="378" spans="1:110" ht="33" customHeight="1">
      <c r="E378" s="46"/>
      <c r="H378" s="46"/>
      <c r="I378" s="46"/>
    </row>
    <row r="379" spans="1:110" ht="33" customHeight="1">
      <c r="E379" s="46"/>
      <c r="H379" s="46"/>
      <c r="I379" s="46"/>
    </row>
    <row r="380" spans="1:110" ht="33" customHeight="1">
      <c r="E380" s="46"/>
      <c r="H380" s="46"/>
      <c r="I380" s="46"/>
    </row>
    <row r="381" spans="1:110" s="85" customFormat="1" ht="33" customHeight="1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/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6"/>
      <c r="DD381" s="46"/>
      <c r="DE381" s="46"/>
      <c r="DF381" s="46"/>
    </row>
    <row r="382" spans="1:110" ht="33" customHeight="1"/>
    <row r="383" spans="1:110" ht="33" customHeight="1"/>
    <row r="384" spans="1:110" ht="33" customHeight="1"/>
    <row r="385" s="46" customFormat="1" ht="33" customHeight="1"/>
    <row r="386" s="46" customFormat="1" ht="33" customHeight="1"/>
    <row r="387" s="85" customFormat="1" ht="33" customHeight="1"/>
    <row r="388" s="46" customFormat="1" ht="33" customHeight="1"/>
    <row r="389" s="46" customFormat="1" ht="33" customHeight="1"/>
    <row r="390" s="46" customFormat="1" ht="33" customHeight="1"/>
    <row r="391" s="46" customFormat="1" ht="33" customHeight="1"/>
    <row r="392" s="46" customFormat="1" ht="33" customHeight="1"/>
    <row r="393" s="46" customFormat="1" ht="33" customHeight="1"/>
    <row r="394" s="46" customFormat="1" ht="33" customHeight="1"/>
    <row r="395" s="46" customFormat="1" ht="33" customHeight="1"/>
    <row r="396" s="46" customFormat="1" ht="33" customHeight="1"/>
    <row r="397" s="46" customFormat="1" ht="33" customHeight="1"/>
    <row r="398" s="46" customFormat="1" ht="33" customHeight="1"/>
    <row r="399" s="46" customFormat="1" ht="33" customHeight="1"/>
    <row r="400" s="46" customFormat="1" ht="33" customHeight="1"/>
    <row r="401" spans="1:119" ht="21" customHeight="1">
      <c r="E401" s="46"/>
      <c r="H401" s="46"/>
      <c r="I401" s="46"/>
    </row>
    <row r="402" spans="1:119" ht="23.25" customHeight="1">
      <c r="A402" s="267" t="s">
        <v>545</v>
      </c>
      <c r="B402" s="267"/>
      <c r="C402" s="267"/>
      <c r="D402" s="267"/>
      <c r="E402" s="267"/>
      <c r="F402" s="268"/>
      <c r="G402" s="268"/>
      <c r="H402" s="135"/>
      <c r="I402" s="135"/>
    </row>
    <row r="403" spans="1:119" ht="23.25" customHeight="1">
      <c r="A403" s="53" t="s">
        <v>1</v>
      </c>
      <c r="B403" s="53" t="s">
        <v>2</v>
      </c>
      <c r="C403" s="243" t="s">
        <v>4</v>
      </c>
      <c r="D403" s="244"/>
      <c r="E403" s="53" t="s">
        <v>5</v>
      </c>
      <c r="F403" s="243"/>
      <c r="G403" s="244"/>
      <c r="H403" s="55" t="s">
        <v>424</v>
      </c>
      <c r="I403" s="55" t="s">
        <v>6</v>
      </c>
    </row>
    <row r="404" spans="1:119" ht="23.25" customHeight="1">
      <c r="A404" s="58"/>
      <c r="B404" s="53"/>
      <c r="C404" s="243"/>
      <c r="D404" s="244"/>
      <c r="E404" s="108">
        <f>E44</f>
        <v>100602</v>
      </c>
      <c r="F404" s="243"/>
      <c r="G404" s="244"/>
      <c r="H404" s="55"/>
      <c r="I404" s="113" t="s">
        <v>655</v>
      </c>
    </row>
    <row r="405" spans="1:119" ht="23.25" customHeight="1">
      <c r="A405" s="58"/>
      <c r="B405" s="53"/>
      <c r="C405" s="243"/>
      <c r="D405" s="244"/>
      <c r="E405" s="108" t="e">
        <f>#REF!</f>
        <v>#REF!</v>
      </c>
      <c r="F405" s="243"/>
      <c r="G405" s="244"/>
      <c r="H405" s="55"/>
      <c r="I405" s="113" t="s">
        <v>589</v>
      </c>
    </row>
    <row r="406" spans="1:119" ht="23.25" customHeight="1">
      <c r="A406" s="58"/>
      <c r="B406" s="53"/>
      <c r="C406" s="243"/>
      <c r="D406" s="244"/>
      <c r="E406" s="108" t="e">
        <f>#REF!+#REF!</f>
        <v>#REF!</v>
      </c>
      <c r="F406" s="243"/>
      <c r="G406" s="244"/>
      <c r="H406" s="55"/>
      <c r="I406" s="113" t="s">
        <v>656</v>
      </c>
    </row>
    <row r="407" spans="1:119" ht="23.25" customHeight="1">
      <c r="A407" s="58"/>
      <c r="B407" s="53"/>
      <c r="C407" s="243"/>
      <c r="D407" s="244"/>
      <c r="E407" s="108" t="e">
        <f>#REF!</f>
        <v>#REF!</v>
      </c>
      <c r="F407" s="243"/>
      <c r="G407" s="244"/>
      <c r="H407" s="55"/>
      <c r="I407" s="113" t="s">
        <v>657</v>
      </c>
    </row>
    <row r="408" spans="1:119" ht="23.25" customHeight="1">
      <c r="A408" s="58"/>
      <c r="B408" s="53"/>
      <c r="C408" s="243"/>
      <c r="D408" s="244"/>
      <c r="E408" s="108" t="e">
        <f>#REF!</f>
        <v>#REF!</v>
      </c>
      <c r="F408" s="243"/>
      <c r="G408" s="244"/>
      <c r="H408" s="55"/>
      <c r="I408" s="113" t="s">
        <v>321</v>
      </c>
    </row>
    <row r="409" spans="1:119" ht="23.25" customHeight="1">
      <c r="A409" s="58"/>
      <c r="B409" s="53"/>
      <c r="C409" s="243"/>
      <c r="D409" s="244"/>
      <c r="E409" s="108" t="e">
        <f>#REF!+#REF!</f>
        <v>#REF!</v>
      </c>
      <c r="F409" s="243"/>
      <c r="G409" s="244"/>
      <c r="H409" s="55"/>
      <c r="I409" s="84" t="s">
        <v>426</v>
      </c>
    </row>
    <row r="410" spans="1:119" ht="23.25" customHeight="1">
      <c r="A410" s="106"/>
      <c r="B410" s="53"/>
      <c r="C410" s="243"/>
      <c r="D410" s="244"/>
      <c r="E410" s="54" t="e">
        <f>E139+#REF!</f>
        <v>#REF!</v>
      </c>
      <c r="F410" s="243"/>
      <c r="G410" s="244"/>
      <c r="H410" s="55"/>
      <c r="I410" s="84" t="s">
        <v>658</v>
      </c>
    </row>
    <row r="411" spans="1:119" s="85" customFormat="1" ht="23.25" customHeight="1" thickBot="1">
      <c r="A411" s="58"/>
      <c r="B411" s="53"/>
      <c r="C411" s="243"/>
      <c r="D411" s="244"/>
      <c r="E411" s="54"/>
      <c r="F411" s="243"/>
      <c r="G411" s="244"/>
      <c r="H411" s="55"/>
      <c r="I411" s="84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  <c r="AX411" s="46"/>
      <c r="AY411" s="46"/>
      <c r="AZ411" s="46"/>
      <c r="BA411" s="46"/>
      <c r="BB411" s="46"/>
      <c r="BC411" s="46"/>
      <c r="BD411" s="46"/>
      <c r="BE411" s="46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  <c r="CB411" s="46"/>
      <c r="CC411" s="46"/>
      <c r="CD411" s="46"/>
      <c r="CE411" s="46"/>
      <c r="CF411" s="46"/>
      <c r="CG411" s="46"/>
      <c r="CH411" s="46"/>
      <c r="CI411" s="46"/>
      <c r="CJ411" s="46"/>
      <c r="CK411" s="46"/>
      <c r="CL411" s="46"/>
      <c r="CM411" s="46"/>
      <c r="CN411" s="46"/>
      <c r="CO411" s="46"/>
      <c r="CP411" s="46"/>
      <c r="CQ411" s="46"/>
      <c r="CR411" s="46"/>
      <c r="CS411" s="46"/>
      <c r="CT411" s="46"/>
      <c r="CU411" s="46"/>
      <c r="CV411" s="46"/>
      <c r="CW411" s="46"/>
      <c r="CX411" s="46"/>
      <c r="CY411" s="46"/>
      <c r="CZ411" s="46"/>
      <c r="DA411" s="46"/>
      <c r="DB411" s="46"/>
      <c r="DC411" s="46"/>
      <c r="DD411" s="46"/>
      <c r="DE411" s="46"/>
      <c r="DF411" s="46"/>
      <c r="DG411" s="46"/>
      <c r="DH411" s="46"/>
      <c r="DI411" s="46"/>
      <c r="DJ411" s="46"/>
      <c r="DK411" s="46"/>
      <c r="DL411" s="46"/>
      <c r="DM411" s="46"/>
      <c r="DN411" s="46"/>
      <c r="DO411" s="46"/>
    </row>
    <row r="412" spans="1:119" ht="23.25" customHeight="1" thickBot="1">
      <c r="A412" s="85"/>
      <c r="B412" s="85"/>
      <c r="C412" s="85"/>
      <c r="D412" s="85"/>
      <c r="E412" s="164" t="e">
        <f>SUM(E404:E410)</f>
        <v>#REF!</v>
      </c>
      <c r="F412" s="85"/>
      <c r="G412" s="85"/>
      <c r="H412" s="85"/>
      <c r="I412" s="104"/>
    </row>
    <row r="413" spans="1:119" ht="23.25" customHeight="1">
      <c r="E413" s="46"/>
      <c r="H413" s="46"/>
      <c r="I413" s="46"/>
    </row>
    <row r="414" spans="1:119" ht="23.25" customHeight="1">
      <c r="E414" s="46"/>
      <c r="H414" s="46"/>
      <c r="I414" s="46"/>
    </row>
    <row r="415" spans="1:119" ht="23.25" customHeight="1">
      <c r="E415" s="46"/>
      <c r="H415" s="46"/>
      <c r="I415" s="46"/>
    </row>
    <row r="416" spans="1:119" ht="23.25" customHeight="1">
      <c r="E416" s="46"/>
      <c r="H416" s="46"/>
      <c r="I416" s="46"/>
    </row>
    <row r="417" s="85" customFormat="1" ht="23.25" customHeight="1"/>
    <row r="418" s="46" customFormat="1" ht="23.25" customHeight="1"/>
    <row r="419" s="46" customFormat="1" ht="23.25" customHeight="1"/>
    <row r="420" s="46" customFormat="1" ht="23.25" customHeight="1"/>
    <row r="421" s="46" customFormat="1" ht="23.25" customHeight="1"/>
    <row r="422" s="46" customFormat="1" ht="23.25" customHeight="1"/>
    <row r="423" s="46" customFormat="1" ht="23.25" customHeight="1"/>
    <row r="424" s="46" customFormat="1" ht="23.25" customHeight="1"/>
    <row r="425" s="46" customFormat="1" ht="23.25" customHeight="1"/>
    <row r="426" s="46" customFormat="1" ht="23.25" customHeight="1"/>
    <row r="427" s="46" customFormat="1" ht="23.25" customHeight="1"/>
    <row r="428" s="46" customFormat="1" ht="23.25" customHeight="1"/>
    <row r="429" s="46" customFormat="1" ht="23.25" customHeight="1"/>
    <row r="430" s="46" customFormat="1" ht="23.25" customHeight="1"/>
    <row r="431" s="46" customFormat="1" ht="23.25" customHeight="1"/>
    <row r="432" s="46" customFormat="1" ht="23.25" customHeight="1"/>
    <row r="433" s="46" customFormat="1" ht="23.25" customHeight="1"/>
    <row r="434" s="46" customFormat="1" ht="23.25" customHeight="1"/>
    <row r="435" s="46" customFormat="1" ht="23.25" customHeight="1"/>
    <row r="436" s="46" customFormat="1" ht="23.25" customHeight="1"/>
    <row r="437" s="46" customFormat="1" ht="23.25" customHeight="1"/>
    <row r="438" s="46" customFormat="1" ht="23.25" customHeight="1"/>
    <row r="439" s="46" customFormat="1" ht="23.25" customHeight="1"/>
    <row r="440" s="46" customFormat="1" ht="23.25" customHeight="1"/>
    <row r="441" s="46" customFormat="1" ht="23.25" customHeight="1"/>
    <row r="442" s="46" customFormat="1" ht="23.25" customHeight="1"/>
    <row r="443" s="46" customFormat="1" ht="23.25" customHeight="1"/>
    <row r="445" s="46" customFormat="1" ht="22.5" customHeight="1"/>
    <row r="446" s="46" customFormat="1" ht="22.5" customHeight="1"/>
    <row r="447" s="46" customFormat="1" ht="22.5" customHeight="1"/>
    <row r="448" s="46" customFormat="1" ht="22.5" customHeight="1"/>
    <row r="449" spans="5:11" ht="22.5" customHeight="1">
      <c r="E449" s="46"/>
      <c r="H449" s="46"/>
      <c r="I449" s="46"/>
    </row>
    <row r="450" spans="5:11" ht="22.5" customHeight="1">
      <c r="E450" s="46"/>
      <c r="H450" s="46"/>
      <c r="I450" s="46"/>
    </row>
    <row r="451" spans="5:11" ht="22.5" customHeight="1">
      <c r="E451" s="46"/>
      <c r="H451" s="46"/>
      <c r="I451" s="46"/>
    </row>
    <row r="452" spans="5:11" ht="22.5" customHeight="1">
      <c r="E452" s="46"/>
      <c r="H452" s="46"/>
      <c r="I452" s="46"/>
    </row>
    <row r="453" spans="5:11" ht="22.5" customHeight="1">
      <c r="E453" s="46"/>
      <c r="H453" s="46"/>
      <c r="I453" s="46"/>
    </row>
    <row r="454" spans="5:11" ht="22.5" customHeight="1">
      <c r="E454" s="46"/>
      <c r="H454" s="46"/>
      <c r="I454" s="46"/>
    </row>
    <row r="455" spans="5:11" ht="22.5" customHeight="1">
      <c r="E455" s="46"/>
      <c r="H455" s="46"/>
      <c r="I455" s="46"/>
    </row>
    <row r="456" spans="5:11" ht="22.5" customHeight="1">
      <c r="E456" s="46"/>
      <c r="H456" s="46"/>
      <c r="I456" s="46"/>
    </row>
    <row r="457" spans="5:11" ht="22.5" customHeight="1">
      <c r="E457" s="46"/>
      <c r="H457" s="46"/>
      <c r="I457" s="46"/>
    </row>
    <row r="458" spans="5:11" ht="22.5" customHeight="1">
      <c r="E458" s="46"/>
      <c r="H458" s="46"/>
      <c r="I458" s="46"/>
    </row>
    <row r="459" spans="5:11" ht="22.5" customHeight="1">
      <c r="E459" s="46"/>
      <c r="H459" s="46"/>
      <c r="I459" s="46"/>
    </row>
    <row r="460" spans="5:11" ht="22.5" customHeight="1">
      <c r="E460" s="46"/>
      <c r="H460" s="46"/>
      <c r="I460" s="46"/>
    </row>
    <row r="461" spans="5:11" ht="22.5" customHeight="1">
      <c r="E461" s="46"/>
      <c r="H461" s="46"/>
      <c r="I461" s="46"/>
    </row>
    <row r="462" spans="5:11" ht="22.5" customHeight="1">
      <c r="E462" s="46"/>
      <c r="H462" s="46"/>
      <c r="I462" s="46"/>
      <c r="K462" s="163"/>
    </row>
    <row r="463" spans="5:11" ht="22.5" customHeight="1">
      <c r="E463" s="46"/>
      <c r="H463" s="46"/>
      <c r="I463" s="46"/>
      <c r="K463" s="163"/>
    </row>
    <row r="464" spans="5:11" ht="22.5" customHeight="1">
      <c r="E464" s="46"/>
      <c r="H464" s="46"/>
      <c r="I464" s="46"/>
    </row>
    <row r="465" spans="5:11" ht="22.5" customHeight="1">
      <c r="E465" s="46"/>
      <c r="H465" s="46"/>
      <c r="I465" s="46"/>
    </row>
    <row r="466" spans="5:11" ht="22.5" customHeight="1">
      <c r="E466" s="46"/>
      <c r="H466" s="46"/>
      <c r="I466" s="46"/>
    </row>
    <row r="467" spans="5:11" ht="22.5" customHeight="1">
      <c r="E467" s="46"/>
      <c r="H467" s="46"/>
      <c r="I467" s="46"/>
      <c r="K467" s="163"/>
    </row>
    <row r="468" spans="5:11" ht="22.5" customHeight="1">
      <c r="E468" s="46"/>
      <c r="H468" s="46"/>
      <c r="I468" s="46"/>
      <c r="K468" s="163"/>
    </row>
    <row r="469" spans="5:11" ht="22.5" customHeight="1">
      <c r="E469" s="46"/>
      <c r="H469" s="46"/>
      <c r="I469" s="46"/>
    </row>
    <row r="470" spans="5:11" ht="22.5" customHeight="1">
      <c r="E470" s="46"/>
      <c r="H470" s="46"/>
      <c r="I470" s="46"/>
    </row>
    <row r="471" spans="5:11" ht="22.5" customHeight="1">
      <c r="E471" s="46"/>
      <c r="H471" s="46"/>
      <c r="I471" s="46"/>
    </row>
    <row r="472" spans="5:11" ht="22.5" customHeight="1">
      <c r="E472" s="46"/>
      <c r="H472" s="46"/>
      <c r="I472" s="46"/>
    </row>
    <row r="473" spans="5:11" ht="22.5" customHeight="1">
      <c r="E473" s="46"/>
      <c r="H473" s="46"/>
      <c r="I473" s="46"/>
    </row>
    <row r="474" spans="5:11" ht="22.5" customHeight="1">
      <c r="E474" s="46"/>
      <c r="H474" s="46"/>
      <c r="I474" s="46"/>
    </row>
    <row r="475" spans="5:11" ht="22.5" customHeight="1">
      <c r="E475" s="46"/>
      <c r="H475" s="46"/>
      <c r="I475" s="46"/>
    </row>
    <row r="476" spans="5:11" ht="22.5" customHeight="1">
      <c r="E476" s="46"/>
      <c r="H476" s="46"/>
      <c r="I476" s="46"/>
    </row>
    <row r="477" spans="5:11" ht="22.5" customHeight="1">
      <c r="E477" s="46"/>
      <c r="H477" s="46"/>
      <c r="I477" s="46"/>
    </row>
    <row r="478" spans="5:11" ht="22.5" customHeight="1">
      <c r="E478" s="46"/>
      <c r="H478" s="46"/>
      <c r="I478" s="46"/>
    </row>
    <row r="479" spans="5:11" ht="22.5" customHeight="1">
      <c r="E479" s="46"/>
      <c r="H479" s="46"/>
      <c r="I479" s="46"/>
    </row>
    <row r="480" spans="5:11" ht="22.5" customHeight="1">
      <c r="E480" s="46"/>
      <c r="H480" s="46"/>
      <c r="I480" s="46"/>
    </row>
    <row r="481" spans="5:17" ht="22.5" customHeight="1">
      <c r="E481" s="46"/>
      <c r="H481" s="46"/>
      <c r="I481" s="46"/>
    </row>
    <row r="482" spans="5:17" ht="22.5" customHeight="1">
      <c r="E482" s="46"/>
      <c r="H482" s="46"/>
      <c r="I482" s="46"/>
    </row>
    <row r="483" spans="5:17" ht="22.5" customHeight="1">
      <c r="E483" s="46"/>
      <c r="H483" s="46"/>
      <c r="I483" s="46"/>
    </row>
    <row r="484" spans="5:17" ht="22.5" customHeight="1">
      <c r="E484" s="46"/>
      <c r="H484" s="46"/>
      <c r="I484" s="46"/>
    </row>
    <row r="485" spans="5:17" ht="22.5" customHeight="1">
      <c r="E485" s="46"/>
      <c r="H485" s="46"/>
      <c r="I485" s="46"/>
    </row>
    <row r="486" spans="5:17" ht="22.5" customHeight="1">
      <c r="E486" s="46"/>
      <c r="H486" s="46"/>
      <c r="I486" s="46"/>
    </row>
    <row r="487" spans="5:17" ht="22.5" customHeight="1">
      <c r="E487" s="46"/>
      <c r="H487" s="46"/>
      <c r="I487" s="46"/>
    </row>
    <row r="488" spans="5:17" ht="22.5" customHeight="1">
      <c r="E488" s="46"/>
      <c r="H488" s="46"/>
      <c r="I488" s="46"/>
    </row>
    <row r="489" spans="5:17" ht="22.5" customHeight="1"/>
    <row r="491" spans="5:17" ht="81" customHeight="1">
      <c r="E491" s="46"/>
      <c r="H491" s="46"/>
      <c r="I491" s="46"/>
      <c r="M491" s="47"/>
      <c r="P491" s="80"/>
      <c r="Q491" s="81"/>
    </row>
    <row r="492" spans="5:17" ht="81" customHeight="1">
      <c r="E492" s="46"/>
      <c r="H492" s="46"/>
      <c r="I492" s="46"/>
      <c r="M492" s="47"/>
      <c r="P492" s="80"/>
      <c r="Q492" s="81"/>
    </row>
    <row r="493" spans="5:17" ht="81" customHeight="1">
      <c r="E493" s="46"/>
      <c r="H493" s="46"/>
      <c r="I493" s="46"/>
      <c r="M493" s="47"/>
      <c r="P493" s="80"/>
      <c r="Q493" s="81"/>
    </row>
    <row r="494" spans="5:17" ht="81" customHeight="1" thickBot="1">
      <c r="E494" s="46"/>
      <c r="H494" s="46"/>
      <c r="I494" s="46"/>
      <c r="M494" s="47"/>
      <c r="P494" s="80"/>
      <c r="Q494" s="81"/>
    </row>
    <row r="495" spans="5:17" ht="81" customHeight="1">
      <c r="E495" s="46"/>
      <c r="H495" s="46"/>
      <c r="I495" s="46"/>
      <c r="M495" s="47"/>
      <c r="O495" s="269" t="s">
        <v>38</v>
      </c>
      <c r="P495" s="272" t="e">
        <f>#REF!+E44+#REF!+E139</f>
        <v>#REF!</v>
      </c>
      <c r="Q495" s="273"/>
    </row>
    <row r="496" spans="5:17" ht="81" customHeight="1">
      <c r="E496" s="46"/>
      <c r="H496" s="46"/>
      <c r="I496" s="46"/>
      <c r="M496" s="47"/>
      <c r="O496" s="270"/>
      <c r="P496" s="274"/>
      <c r="Q496" s="275"/>
    </row>
    <row r="497" spans="5:17" ht="81" customHeight="1" thickBot="1">
      <c r="E497" s="46"/>
      <c r="H497" s="46"/>
      <c r="I497" s="46"/>
      <c r="M497" s="47"/>
      <c r="O497" s="271"/>
      <c r="P497" s="276"/>
      <c r="Q497" s="277"/>
    </row>
    <row r="498" spans="5:17" ht="81" customHeight="1">
      <c r="E498" s="46"/>
      <c r="H498" s="46"/>
      <c r="I498" s="46"/>
      <c r="M498" s="47"/>
      <c r="P498" s="80"/>
      <c r="Q498" s="81"/>
    </row>
    <row r="499" spans="5:17" ht="81" customHeight="1">
      <c r="E499" s="46"/>
      <c r="H499" s="46"/>
      <c r="I499" s="46"/>
      <c r="M499" s="47"/>
      <c r="P499" s="80"/>
      <c r="Q499" s="81"/>
    </row>
    <row r="500" spans="5:17" ht="81" customHeight="1">
      <c r="E500" s="46"/>
      <c r="H500" s="46"/>
      <c r="I500" s="46"/>
      <c r="M500" s="47"/>
      <c r="P500" s="80"/>
      <c r="Q500" s="81"/>
    </row>
    <row r="501" spans="5:17" ht="81" customHeight="1">
      <c r="E501" s="46"/>
      <c r="H501" s="46"/>
      <c r="I501" s="46"/>
      <c r="M501" s="47"/>
      <c r="P501" s="80"/>
      <c r="Q501" s="81"/>
    </row>
    <row r="507" spans="5:17" ht="57.75" customHeight="1"/>
    <row r="508" spans="5:17" ht="57.75" customHeight="1">
      <c r="E508" s="46"/>
      <c r="H508" s="46"/>
      <c r="I508" s="46"/>
      <c r="M508" s="47"/>
      <c r="P508" s="80"/>
      <c r="Q508" s="81"/>
    </row>
    <row r="509" spans="5:17" ht="57.75" customHeight="1">
      <c r="E509" s="46"/>
      <c r="H509" s="46"/>
      <c r="I509" s="46"/>
      <c r="M509" s="47"/>
      <c r="P509" s="80"/>
      <c r="Q509" s="81"/>
    </row>
    <row r="510" spans="5:17" ht="57.75" customHeight="1">
      <c r="E510" s="46"/>
      <c r="H510" s="46"/>
      <c r="I510" s="46"/>
      <c r="M510" s="47"/>
      <c r="P510" s="80"/>
      <c r="Q510" s="81"/>
    </row>
    <row r="511" spans="5:17" ht="57.75" customHeight="1">
      <c r="E511" s="46"/>
      <c r="H511" s="46"/>
      <c r="I511" s="46"/>
      <c r="M511" s="47"/>
      <c r="P511" s="80"/>
      <c r="Q511" s="81"/>
    </row>
    <row r="512" spans="5:17" ht="57.75" customHeight="1">
      <c r="E512" s="46"/>
      <c r="H512" s="46"/>
      <c r="I512" s="46"/>
      <c r="M512" s="47"/>
      <c r="P512" s="80"/>
      <c r="Q512" s="81"/>
    </row>
    <row r="513" spans="2:17" ht="57.75" customHeight="1">
      <c r="E513" s="46"/>
      <c r="H513" s="46"/>
      <c r="I513" s="46"/>
      <c r="M513" s="47"/>
      <c r="P513" s="80"/>
      <c r="Q513" s="81"/>
    </row>
    <row r="514" spans="2:17" ht="57.75" customHeight="1">
      <c r="E514" s="46"/>
      <c r="H514" s="46"/>
      <c r="I514" s="46"/>
      <c r="M514" s="47"/>
      <c r="P514" s="80"/>
      <c r="Q514" s="81"/>
    </row>
    <row r="515" spans="2:17" ht="57.75" customHeight="1">
      <c r="E515" s="46"/>
      <c r="H515" s="46"/>
      <c r="I515" s="46"/>
      <c r="M515" s="47"/>
      <c r="P515" s="80"/>
      <c r="Q515" s="81"/>
    </row>
    <row r="516" spans="2:17" ht="57.75" customHeight="1">
      <c r="E516" s="46"/>
      <c r="H516" s="46"/>
      <c r="I516" s="46"/>
      <c r="M516" s="47"/>
      <c r="P516" s="80"/>
      <c r="Q516" s="81"/>
    </row>
    <row r="517" spans="2:17" ht="57.75" customHeight="1">
      <c r="E517" s="46"/>
      <c r="H517" s="46"/>
      <c r="I517" s="46"/>
      <c r="M517" s="47"/>
      <c r="P517" s="80"/>
      <c r="Q517" s="81"/>
    </row>
    <row r="518" spans="2:17" ht="57.75" customHeight="1">
      <c r="E518" s="46"/>
      <c r="H518" s="46"/>
      <c r="I518" s="46"/>
      <c r="M518" s="47"/>
      <c r="P518" s="80"/>
      <c r="Q518" s="81"/>
    </row>
    <row r="521" spans="2:17" ht="21" customHeight="1">
      <c r="B521" s="278" t="e">
        <f>E405+E406+E407+E408</f>
        <v>#REF!</v>
      </c>
      <c r="C521" s="279"/>
      <c r="D521" s="279"/>
      <c r="E521" s="279"/>
      <c r="F521" s="279"/>
    </row>
    <row r="522" spans="2:17" ht="21" customHeight="1">
      <c r="B522" s="279"/>
      <c r="C522" s="279"/>
      <c r="D522" s="279"/>
      <c r="E522" s="279"/>
      <c r="F522" s="279"/>
    </row>
    <row r="523" spans="2:17" ht="21" customHeight="1">
      <c r="B523" s="279"/>
      <c r="C523" s="279"/>
      <c r="D523" s="279"/>
      <c r="E523" s="279"/>
      <c r="F523" s="279"/>
    </row>
  </sheetData>
  <mergeCells count="709">
    <mergeCell ref="A149:B149"/>
    <mergeCell ref="C149:D149"/>
    <mergeCell ref="F149:G149"/>
    <mergeCell ref="A150:B150"/>
    <mergeCell ref="C150:D150"/>
    <mergeCell ref="F150:G150"/>
    <mergeCell ref="A122:B122"/>
    <mergeCell ref="C122:D122"/>
    <mergeCell ref="F122:G122"/>
    <mergeCell ref="A123:B123"/>
    <mergeCell ref="C123:D123"/>
    <mergeCell ref="F123:G123"/>
    <mergeCell ref="A126:B126"/>
    <mergeCell ref="C126:D126"/>
    <mergeCell ref="F126:G126"/>
    <mergeCell ref="A145:B145"/>
    <mergeCell ref="C145:D145"/>
    <mergeCell ref="F145:G145"/>
    <mergeCell ref="A127:B127"/>
    <mergeCell ref="C127:D127"/>
    <mergeCell ref="F127:G127"/>
    <mergeCell ref="A124:B124"/>
    <mergeCell ref="C124:D124"/>
    <mergeCell ref="F124:G124"/>
    <mergeCell ref="G162:H162"/>
    <mergeCell ref="A159:B159"/>
    <mergeCell ref="C159:D159"/>
    <mergeCell ref="F159:G159"/>
    <mergeCell ref="A160:B160"/>
    <mergeCell ref="C160:D160"/>
    <mergeCell ref="F160:G160"/>
    <mergeCell ref="A161:B161"/>
    <mergeCell ref="C161:D161"/>
    <mergeCell ref="F161:G161"/>
    <mergeCell ref="F152:G152"/>
    <mergeCell ref="A153:B153"/>
    <mergeCell ref="C153:D153"/>
    <mergeCell ref="F153:G153"/>
    <mergeCell ref="A158:B158"/>
    <mergeCell ref="C158:D158"/>
    <mergeCell ref="F158:G158"/>
    <mergeCell ref="A157:B157"/>
    <mergeCell ref="C157:D157"/>
    <mergeCell ref="F157:G157"/>
    <mergeCell ref="A154:B154"/>
    <mergeCell ref="C154:D154"/>
    <mergeCell ref="F154:G154"/>
    <mergeCell ref="A155:B155"/>
    <mergeCell ref="C155:D155"/>
    <mergeCell ref="F155:G155"/>
    <mergeCell ref="A156:B156"/>
    <mergeCell ref="C156:D156"/>
    <mergeCell ref="F156:G156"/>
    <mergeCell ref="C56:D56"/>
    <mergeCell ref="F56:G56"/>
    <mergeCell ref="C58:D58"/>
    <mergeCell ref="F58:G58"/>
    <mergeCell ref="C59:D59"/>
    <mergeCell ref="F59:G59"/>
    <mergeCell ref="A119:B119"/>
    <mergeCell ref="C119:D119"/>
    <mergeCell ref="F119:G119"/>
    <mergeCell ref="A112:B112"/>
    <mergeCell ref="C112:D112"/>
    <mergeCell ref="F112:G112"/>
    <mergeCell ref="A113:B113"/>
    <mergeCell ref="C113:D113"/>
    <mergeCell ref="F113:G113"/>
    <mergeCell ref="C108:D108"/>
    <mergeCell ref="F108:G108"/>
    <mergeCell ref="C109:D109"/>
    <mergeCell ref="F109:G109"/>
    <mergeCell ref="C77:D77"/>
    <mergeCell ref="F77:G77"/>
    <mergeCell ref="A118:B118"/>
    <mergeCell ref="C118:D118"/>
    <mergeCell ref="F118:G118"/>
    <mergeCell ref="A120:B120"/>
    <mergeCell ref="C120:D120"/>
    <mergeCell ref="F120:G120"/>
    <mergeCell ref="A121:B121"/>
    <mergeCell ref="C121:D121"/>
    <mergeCell ref="F121:G121"/>
    <mergeCell ref="C2:D2"/>
    <mergeCell ref="F2:G2"/>
    <mergeCell ref="C15:D15"/>
    <mergeCell ref="F15:G15"/>
    <mergeCell ref="C16:D16"/>
    <mergeCell ref="F16:G16"/>
    <mergeCell ref="C55:D55"/>
    <mergeCell ref="F55:G55"/>
    <mergeCell ref="F6:G6"/>
    <mergeCell ref="C7:D7"/>
    <mergeCell ref="F7:G7"/>
    <mergeCell ref="C8:D8"/>
    <mergeCell ref="F8:G8"/>
    <mergeCell ref="C3:D3"/>
    <mergeCell ref="C17:D17"/>
    <mergeCell ref="F17:G17"/>
    <mergeCell ref="C19:D19"/>
    <mergeCell ref="F19:G19"/>
    <mergeCell ref="C20:D20"/>
    <mergeCell ref="F20:G20"/>
    <mergeCell ref="C25:D25"/>
    <mergeCell ref="F25:G25"/>
    <mergeCell ref="C26:D26"/>
    <mergeCell ref="F26:G26"/>
    <mergeCell ref="F82:G82"/>
    <mergeCell ref="C83:D83"/>
    <mergeCell ref="A11:A14"/>
    <mergeCell ref="C11:D11"/>
    <mergeCell ref="F11:G11"/>
    <mergeCell ref="C12:D12"/>
    <mergeCell ref="F12:G12"/>
    <mergeCell ref="C13:D13"/>
    <mergeCell ref="F13:G13"/>
    <mergeCell ref="C14:D14"/>
    <mergeCell ref="F14:G14"/>
    <mergeCell ref="A56:A57"/>
    <mergeCell ref="A52:A55"/>
    <mergeCell ref="C27:D27"/>
    <mergeCell ref="C38:D38"/>
    <mergeCell ref="F38:G38"/>
    <mergeCell ref="C39:D39"/>
    <mergeCell ref="D45:F45"/>
    <mergeCell ref="C44:D44"/>
    <mergeCell ref="F44:I44"/>
    <mergeCell ref="F39:G39"/>
    <mergeCell ref="C40:D40"/>
    <mergeCell ref="F40:G40"/>
    <mergeCell ref="C41:D41"/>
    <mergeCell ref="F41:G41"/>
    <mergeCell ref="A117:B117"/>
    <mergeCell ref="C117:D117"/>
    <mergeCell ref="F117:G117"/>
    <mergeCell ref="A114:B114"/>
    <mergeCell ref="C114:D114"/>
    <mergeCell ref="F114:G114"/>
    <mergeCell ref="A116:B116"/>
    <mergeCell ref="C116:D116"/>
    <mergeCell ref="F116:G116"/>
    <mergeCell ref="A115:B115"/>
    <mergeCell ref="C115:D115"/>
    <mergeCell ref="F115:G115"/>
    <mergeCell ref="F75:G75"/>
    <mergeCell ref="C76:D76"/>
    <mergeCell ref="F76:G76"/>
    <mergeCell ref="C92:D92"/>
    <mergeCell ref="F92:G92"/>
    <mergeCell ref="A125:B125"/>
    <mergeCell ref="C125:D125"/>
    <mergeCell ref="F125:G125"/>
    <mergeCell ref="A130:B130"/>
    <mergeCell ref="C130:D130"/>
    <mergeCell ref="F130:G130"/>
    <mergeCell ref="A131:B131"/>
    <mergeCell ref="C131:D131"/>
    <mergeCell ref="F131:G131"/>
    <mergeCell ref="A128:B128"/>
    <mergeCell ref="C128:D128"/>
    <mergeCell ref="F128:G128"/>
    <mergeCell ref="A129:B129"/>
    <mergeCell ref="C129:D129"/>
    <mergeCell ref="F129:G129"/>
    <mergeCell ref="A134:B134"/>
    <mergeCell ref="C134:D134"/>
    <mergeCell ref="F134:G134"/>
    <mergeCell ref="A135:B135"/>
    <mergeCell ref="C135:D135"/>
    <mergeCell ref="F135:G135"/>
    <mergeCell ref="A132:B132"/>
    <mergeCell ref="C132:D132"/>
    <mergeCell ref="F132:G132"/>
    <mergeCell ref="A133:B133"/>
    <mergeCell ref="C133:D133"/>
    <mergeCell ref="F133:G133"/>
    <mergeCell ref="A138:B138"/>
    <mergeCell ref="C138:D138"/>
    <mergeCell ref="F138:G138"/>
    <mergeCell ref="A142:B142"/>
    <mergeCell ref="C142:D142"/>
    <mergeCell ref="F142:G142"/>
    <mergeCell ref="A136:B136"/>
    <mergeCell ref="C136:D136"/>
    <mergeCell ref="F136:G136"/>
    <mergeCell ref="A137:B137"/>
    <mergeCell ref="C137:D137"/>
    <mergeCell ref="F137:G137"/>
    <mergeCell ref="A140:E140"/>
    <mergeCell ref="A141:B141"/>
    <mergeCell ref="C141:D141"/>
    <mergeCell ref="F141:G141"/>
    <mergeCell ref="A165:B165"/>
    <mergeCell ref="C165:D165"/>
    <mergeCell ref="F165:G165"/>
    <mergeCell ref="A166:B166"/>
    <mergeCell ref="C166:D166"/>
    <mergeCell ref="F166:G166"/>
    <mergeCell ref="A143:B143"/>
    <mergeCell ref="C143:D143"/>
    <mergeCell ref="F143:G143"/>
    <mergeCell ref="A163:E163"/>
    <mergeCell ref="A164:B164"/>
    <mergeCell ref="C164:D164"/>
    <mergeCell ref="F164:G164"/>
    <mergeCell ref="A146:B146"/>
    <mergeCell ref="C146:D146"/>
    <mergeCell ref="F146:G146"/>
    <mergeCell ref="A147:B147"/>
    <mergeCell ref="C147:D147"/>
    <mergeCell ref="F147:G147"/>
    <mergeCell ref="A148:B148"/>
    <mergeCell ref="C148:D148"/>
    <mergeCell ref="F148:G148"/>
    <mergeCell ref="A152:B152"/>
    <mergeCell ref="C152:D152"/>
    <mergeCell ref="A169:B169"/>
    <mergeCell ref="C169:D169"/>
    <mergeCell ref="F169:G169"/>
    <mergeCell ref="A170:B170"/>
    <mergeCell ref="C170:D170"/>
    <mergeCell ref="F170:G170"/>
    <mergeCell ref="A167:B167"/>
    <mergeCell ref="C167:D167"/>
    <mergeCell ref="F167:G167"/>
    <mergeCell ref="A168:B168"/>
    <mergeCell ref="C168:D168"/>
    <mergeCell ref="F168:G168"/>
    <mergeCell ref="A173:B173"/>
    <mergeCell ref="C173:D173"/>
    <mergeCell ref="F173:G173"/>
    <mergeCell ref="A174:B174"/>
    <mergeCell ref="C174:D174"/>
    <mergeCell ref="F174:G174"/>
    <mergeCell ref="A171:B171"/>
    <mergeCell ref="C171:D171"/>
    <mergeCell ref="F171:G171"/>
    <mergeCell ref="A172:B172"/>
    <mergeCell ref="C172:D172"/>
    <mergeCell ref="F172:G172"/>
    <mergeCell ref="A177:B177"/>
    <mergeCell ref="C177:D177"/>
    <mergeCell ref="F177:G177"/>
    <mergeCell ref="A178:B178"/>
    <mergeCell ref="C178:D178"/>
    <mergeCell ref="F178:G178"/>
    <mergeCell ref="A175:B175"/>
    <mergeCell ref="C175:D175"/>
    <mergeCell ref="F175:G175"/>
    <mergeCell ref="A176:B176"/>
    <mergeCell ref="C176:D176"/>
    <mergeCell ref="F176:G176"/>
    <mergeCell ref="A179:B179"/>
    <mergeCell ref="C179:D179"/>
    <mergeCell ref="F179:G179"/>
    <mergeCell ref="A180:B180"/>
    <mergeCell ref="C180:D180"/>
    <mergeCell ref="F180:G180"/>
    <mergeCell ref="A182:B182"/>
    <mergeCell ref="C182:D182"/>
    <mergeCell ref="F182:G182"/>
    <mergeCell ref="A184:C184"/>
    <mergeCell ref="A185:B185"/>
    <mergeCell ref="C185:D185"/>
    <mergeCell ref="F185:G185"/>
    <mergeCell ref="A181:B181"/>
    <mergeCell ref="C181:D181"/>
    <mergeCell ref="F181:G181"/>
    <mergeCell ref="A188:B188"/>
    <mergeCell ref="C188:D188"/>
    <mergeCell ref="F188:G188"/>
    <mergeCell ref="A189:B189"/>
    <mergeCell ref="C189:D189"/>
    <mergeCell ref="F189:G189"/>
    <mergeCell ref="A186:B186"/>
    <mergeCell ref="C186:D186"/>
    <mergeCell ref="F186:G186"/>
    <mergeCell ref="A187:B187"/>
    <mergeCell ref="C187:D187"/>
    <mergeCell ref="F187:G187"/>
    <mergeCell ref="A192:B192"/>
    <mergeCell ref="C192:D192"/>
    <mergeCell ref="F192:G192"/>
    <mergeCell ref="A193:B193"/>
    <mergeCell ref="C193:D193"/>
    <mergeCell ref="F193:G193"/>
    <mergeCell ref="A190:B190"/>
    <mergeCell ref="C190:D190"/>
    <mergeCell ref="F190:G190"/>
    <mergeCell ref="A191:B191"/>
    <mergeCell ref="C191:D191"/>
    <mergeCell ref="F191:G191"/>
    <mergeCell ref="A196:B196"/>
    <mergeCell ref="C196:D196"/>
    <mergeCell ref="F196:G196"/>
    <mergeCell ref="A197:B197"/>
    <mergeCell ref="C197:D197"/>
    <mergeCell ref="F197:G197"/>
    <mergeCell ref="A194:B194"/>
    <mergeCell ref="C194:D194"/>
    <mergeCell ref="F194:G194"/>
    <mergeCell ref="A195:B195"/>
    <mergeCell ref="C195:D195"/>
    <mergeCell ref="F195:G195"/>
    <mergeCell ref="A200:B200"/>
    <mergeCell ref="C200:D200"/>
    <mergeCell ref="F200:G200"/>
    <mergeCell ref="A201:B201"/>
    <mergeCell ref="C201:D201"/>
    <mergeCell ref="F201:G201"/>
    <mergeCell ref="A198:B198"/>
    <mergeCell ref="C198:D198"/>
    <mergeCell ref="F198:G198"/>
    <mergeCell ref="A199:B199"/>
    <mergeCell ref="C199:D199"/>
    <mergeCell ref="F199:G199"/>
    <mergeCell ref="A205:E205"/>
    <mergeCell ref="A206:B206"/>
    <mergeCell ref="C206:D206"/>
    <mergeCell ref="F206:G206"/>
    <mergeCell ref="A207:B207"/>
    <mergeCell ref="C207:D207"/>
    <mergeCell ref="F207:G207"/>
    <mergeCell ref="A202:B202"/>
    <mergeCell ref="C202:D202"/>
    <mergeCell ref="F202:G202"/>
    <mergeCell ref="A203:B203"/>
    <mergeCell ref="C203:D203"/>
    <mergeCell ref="F203:G203"/>
    <mergeCell ref="A210:B210"/>
    <mergeCell ref="C210:D210"/>
    <mergeCell ref="F210:G210"/>
    <mergeCell ref="A211:B211"/>
    <mergeCell ref="C211:D211"/>
    <mergeCell ref="F211:G211"/>
    <mergeCell ref="A208:B208"/>
    <mergeCell ref="C208:D208"/>
    <mergeCell ref="F208:G208"/>
    <mergeCell ref="A209:B209"/>
    <mergeCell ref="C209:D209"/>
    <mergeCell ref="F209:G209"/>
    <mergeCell ref="A214:B214"/>
    <mergeCell ref="C214:D214"/>
    <mergeCell ref="F214:G214"/>
    <mergeCell ref="A215:B215"/>
    <mergeCell ref="C215:D215"/>
    <mergeCell ref="F215:G215"/>
    <mergeCell ref="A212:B212"/>
    <mergeCell ref="C212:D212"/>
    <mergeCell ref="F212:G212"/>
    <mergeCell ref="A213:B213"/>
    <mergeCell ref="C213:D213"/>
    <mergeCell ref="F213:G213"/>
    <mergeCell ref="A219:E219"/>
    <mergeCell ref="A220:B220"/>
    <mergeCell ref="C220:D220"/>
    <mergeCell ref="F220:G220"/>
    <mergeCell ref="A221:B221"/>
    <mergeCell ref="C221:D221"/>
    <mergeCell ref="F221:G221"/>
    <mergeCell ref="A216:B216"/>
    <mergeCell ref="C216:D216"/>
    <mergeCell ref="F216:G216"/>
    <mergeCell ref="A217:B217"/>
    <mergeCell ref="C217:D217"/>
    <mergeCell ref="F217:G217"/>
    <mergeCell ref="A224:B224"/>
    <mergeCell ref="C224:D224"/>
    <mergeCell ref="F224:G224"/>
    <mergeCell ref="A225:B225"/>
    <mergeCell ref="C225:D225"/>
    <mergeCell ref="F225:G225"/>
    <mergeCell ref="A222:B222"/>
    <mergeCell ref="C222:D222"/>
    <mergeCell ref="F222:G222"/>
    <mergeCell ref="A223:B223"/>
    <mergeCell ref="C223:D223"/>
    <mergeCell ref="F223:G223"/>
    <mergeCell ref="A240:B240"/>
    <mergeCell ref="C240:D240"/>
    <mergeCell ref="F240:G240"/>
    <mergeCell ref="A241:B241"/>
    <mergeCell ref="C241:D241"/>
    <mergeCell ref="F241:G241"/>
    <mergeCell ref="A238:B238"/>
    <mergeCell ref="C238:D238"/>
    <mergeCell ref="F238:G238"/>
    <mergeCell ref="A239:B239"/>
    <mergeCell ref="C239:D239"/>
    <mergeCell ref="F239:G239"/>
    <mergeCell ref="A244:B244"/>
    <mergeCell ref="C244:D244"/>
    <mergeCell ref="F244:G244"/>
    <mergeCell ref="A242:B242"/>
    <mergeCell ref="C242:D242"/>
    <mergeCell ref="F242:G242"/>
    <mergeCell ref="A243:B243"/>
    <mergeCell ref="C243:D243"/>
    <mergeCell ref="F243:G243"/>
    <mergeCell ref="C248:D248"/>
    <mergeCell ref="F248:G248"/>
    <mergeCell ref="C249:D249"/>
    <mergeCell ref="F249:G249"/>
    <mergeCell ref="C250:D250"/>
    <mergeCell ref="F250:G250"/>
    <mergeCell ref="A246:C246"/>
    <mergeCell ref="F246:I246"/>
    <mergeCell ref="C247:D247"/>
    <mergeCell ref="F247:G247"/>
    <mergeCell ref="C258:D258"/>
    <mergeCell ref="F258:G258"/>
    <mergeCell ref="C251:D251"/>
    <mergeCell ref="F251:G251"/>
    <mergeCell ref="C259:D259"/>
    <mergeCell ref="F259:G259"/>
    <mergeCell ref="C255:D255"/>
    <mergeCell ref="F255:G255"/>
    <mergeCell ref="C256:D256"/>
    <mergeCell ref="F256:G256"/>
    <mergeCell ref="C257:D257"/>
    <mergeCell ref="F257:G257"/>
    <mergeCell ref="C252:D252"/>
    <mergeCell ref="F252:G252"/>
    <mergeCell ref="C253:D253"/>
    <mergeCell ref="F253:G253"/>
    <mergeCell ref="C254:D254"/>
    <mergeCell ref="F254:G254"/>
    <mergeCell ref="C263:D263"/>
    <mergeCell ref="F263:G263"/>
    <mergeCell ref="C264:D264"/>
    <mergeCell ref="F264:G264"/>
    <mergeCell ref="C265:D265"/>
    <mergeCell ref="F265:G265"/>
    <mergeCell ref="C260:D260"/>
    <mergeCell ref="F260:G260"/>
    <mergeCell ref="C261:D261"/>
    <mergeCell ref="F261:G261"/>
    <mergeCell ref="C262:D262"/>
    <mergeCell ref="F262:G262"/>
    <mergeCell ref="F272:G272"/>
    <mergeCell ref="C273:D273"/>
    <mergeCell ref="F273:G273"/>
    <mergeCell ref="A268:E268"/>
    <mergeCell ref="F268:G268"/>
    <mergeCell ref="C269:D269"/>
    <mergeCell ref="F269:G269"/>
    <mergeCell ref="C270:D270"/>
    <mergeCell ref="F270:G270"/>
    <mergeCell ref="P495:Q497"/>
    <mergeCell ref="B521:F523"/>
    <mergeCell ref="C408:D408"/>
    <mergeCell ref="F408:G408"/>
    <mergeCell ref="C409:D409"/>
    <mergeCell ref="F409:G409"/>
    <mergeCell ref="C410:D410"/>
    <mergeCell ref="F410:G410"/>
    <mergeCell ref="C405:D405"/>
    <mergeCell ref="F405:G405"/>
    <mergeCell ref="C406:D406"/>
    <mergeCell ref="F406:G406"/>
    <mergeCell ref="C407:D407"/>
    <mergeCell ref="F407:G407"/>
    <mergeCell ref="C28:D28"/>
    <mergeCell ref="F28:G28"/>
    <mergeCell ref="C29:D29"/>
    <mergeCell ref="F29:G29"/>
    <mergeCell ref="C18:D18"/>
    <mergeCell ref="F18:G18"/>
    <mergeCell ref="C411:D411"/>
    <mergeCell ref="F411:G411"/>
    <mergeCell ref="O495:O497"/>
    <mergeCell ref="A402:E402"/>
    <mergeCell ref="F402:G402"/>
    <mergeCell ref="C403:D403"/>
    <mergeCell ref="F403:G403"/>
    <mergeCell ref="C404:D404"/>
    <mergeCell ref="F404:G404"/>
    <mergeCell ref="C274:D274"/>
    <mergeCell ref="F274:G274"/>
    <mergeCell ref="C275:D275"/>
    <mergeCell ref="F275:G275"/>
    <mergeCell ref="C276:D276"/>
    <mergeCell ref="F276:G276"/>
    <mergeCell ref="C271:D271"/>
    <mergeCell ref="F271:G271"/>
    <mergeCell ref="C272:D272"/>
    <mergeCell ref="C30:D30"/>
    <mergeCell ref="F30:G30"/>
    <mergeCell ref="C31:D31"/>
    <mergeCell ref="F31:G31"/>
    <mergeCell ref="C32:D32"/>
    <mergeCell ref="F32:G32"/>
    <mergeCell ref="C42:D42"/>
    <mergeCell ref="F42:G42"/>
    <mergeCell ref="C43:D43"/>
    <mergeCell ref="F43:G43"/>
    <mergeCell ref="C93:D93"/>
    <mergeCell ref="F93:G93"/>
    <mergeCell ref="F85:G85"/>
    <mergeCell ref="C87:D87"/>
    <mergeCell ref="F87:G87"/>
    <mergeCell ref="C88:D88"/>
    <mergeCell ref="F88:G88"/>
    <mergeCell ref="C89:D89"/>
    <mergeCell ref="F89:G89"/>
    <mergeCell ref="C90:D90"/>
    <mergeCell ref="F90:G90"/>
    <mergeCell ref="C86:D86"/>
    <mergeCell ref="F86:G86"/>
    <mergeCell ref="C85:D85"/>
    <mergeCell ref="D1:F1"/>
    <mergeCell ref="A15:A20"/>
    <mergeCell ref="A25:A28"/>
    <mergeCell ref="A30:A35"/>
    <mergeCell ref="F106:G106"/>
    <mergeCell ref="C110:D110"/>
    <mergeCell ref="F110:I110"/>
    <mergeCell ref="A103:A104"/>
    <mergeCell ref="A105:A106"/>
    <mergeCell ref="C97:D97"/>
    <mergeCell ref="F97:G97"/>
    <mergeCell ref="C72:D72"/>
    <mergeCell ref="F72:G72"/>
    <mergeCell ref="C73:D73"/>
    <mergeCell ref="C104:D104"/>
    <mergeCell ref="F104:G104"/>
    <mergeCell ref="C105:D105"/>
    <mergeCell ref="F105:G105"/>
    <mergeCell ref="C106:D106"/>
    <mergeCell ref="F99:G99"/>
    <mergeCell ref="C100:D100"/>
    <mergeCell ref="F100:G100"/>
    <mergeCell ref="F5:G5"/>
    <mergeCell ref="C6:D6"/>
    <mergeCell ref="F3:G3"/>
    <mergeCell ref="C4:D4"/>
    <mergeCell ref="F23:G23"/>
    <mergeCell ref="C24:D24"/>
    <mergeCell ref="F24:G24"/>
    <mergeCell ref="C36:D36"/>
    <mergeCell ref="F36:G36"/>
    <mergeCell ref="C37:D37"/>
    <mergeCell ref="F37:G37"/>
    <mergeCell ref="C9:D9"/>
    <mergeCell ref="F9:G9"/>
    <mergeCell ref="C10:D10"/>
    <mergeCell ref="F10:G10"/>
    <mergeCell ref="C21:D21"/>
    <mergeCell ref="F21:G21"/>
    <mergeCell ref="C22:D22"/>
    <mergeCell ref="F22:G22"/>
    <mergeCell ref="C23:D23"/>
    <mergeCell ref="C33:D33"/>
    <mergeCell ref="F33:G33"/>
    <mergeCell ref="C34:D34"/>
    <mergeCell ref="F34:G34"/>
    <mergeCell ref="C35:D35"/>
    <mergeCell ref="F35:G35"/>
    <mergeCell ref="A4:A5"/>
    <mergeCell ref="A7:A8"/>
    <mergeCell ref="C49:D49"/>
    <mergeCell ref="F49:G49"/>
    <mergeCell ref="C50:D50"/>
    <mergeCell ref="F50:G50"/>
    <mergeCell ref="C63:D63"/>
    <mergeCell ref="F63:G63"/>
    <mergeCell ref="F57:G57"/>
    <mergeCell ref="C60:D60"/>
    <mergeCell ref="F60:G60"/>
    <mergeCell ref="C61:D61"/>
    <mergeCell ref="F61:G61"/>
    <mergeCell ref="C62:D62"/>
    <mergeCell ref="F62:G62"/>
    <mergeCell ref="C51:D51"/>
    <mergeCell ref="F51:G51"/>
    <mergeCell ref="C52:D52"/>
    <mergeCell ref="F52:G52"/>
    <mergeCell ref="C53:D53"/>
    <mergeCell ref="F53:G53"/>
    <mergeCell ref="F4:G4"/>
    <mergeCell ref="C5:D5"/>
    <mergeCell ref="F27:G27"/>
    <mergeCell ref="A231:B231"/>
    <mergeCell ref="C231:D231"/>
    <mergeCell ref="F231:G231"/>
    <mergeCell ref="A232:B232"/>
    <mergeCell ref="C232:D232"/>
    <mergeCell ref="F232:G232"/>
    <mergeCell ref="A226:B226"/>
    <mergeCell ref="C226:D226"/>
    <mergeCell ref="F226:G226"/>
    <mergeCell ref="A227:B227"/>
    <mergeCell ref="C227:D227"/>
    <mergeCell ref="F227:G227"/>
    <mergeCell ref="A228:B228"/>
    <mergeCell ref="C228:D228"/>
    <mergeCell ref="F228:G228"/>
    <mergeCell ref="A229:B229"/>
    <mergeCell ref="C229:D229"/>
    <mergeCell ref="F229:G229"/>
    <mergeCell ref="A230:B230"/>
    <mergeCell ref="A9:A10"/>
    <mergeCell ref="A73:A77"/>
    <mergeCell ref="A80:A82"/>
    <mergeCell ref="A87:A88"/>
    <mergeCell ref="A89:A90"/>
    <mergeCell ref="A92:A96"/>
    <mergeCell ref="A98:A101"/>
    <mergeCell ref="A236:B236"/>
    <mergeCell ref="C236:D236"/>
    <mergeCell ref="C230:D230"/>
    <mergeCell ref="C47:D47"/>
    <mergeCell ref="C64:D64"/>
    <mergeCell ref="C65:D65"/>
    <mergeCell ref="C66:D66"/>
    <mergeCell ref="C67:D67"/>
    <mergeCell ref="C54:D54"/>
    <mergeCell ref="C57:D57"/>
    <mergeCell ref="A21:A24"/>
    <mergeCell ref="A38:A41"/>
    <mergeCell ref="C101:D101"/>
    <mergeCell ref="C102:D102"/>
    <mergeCell ref="C103:D103"/>
    <mergeCell ref="C94:D94"/>
    <mergeCell ref="C95:D95"/>
    <mergeCell ref="C107:D107"/>
    <mergeCell ref="F107:G107"/>
    <mergeCell ref="C46:D46"/>
    <mergeCell ref="F46:G46"/>
    <mergeCell ref="F47:G47"/>
    <mergeCell ref="C48:D48"/>
    <mergeCell ref="F48:G48"/>
    <mergeCell ref="F67:G67"/>
    <mergeCell ref="F64:G64"/>
    <mergeCell ref="F65:G65"/>
    <mergeCell ref="F66:G66"/>
    <mergeCell ref="F54:G54"/>
    <mergeCell ref="F101:G101"/>
    <mergeCell ref="F102:G102"/>
    <mergeCell ref="F103:G103"/>
    <mergeCell ref="F94:G94"/>
    <mergeCell ref="F95:G95"/>
    <mergeCell ref="C96:D96"/>
    <mergeCell ref="F96:G96"/>
    <mergeCell ref="C98:D98"/>
    <mergeCell ref="F98:G98"/>
    <mergeCell ref="C99:D99"/>
    <mergeCell ref="C91:D91"/>
    <mergeCell ref="F91:G91"/>
    <mergeCell ref="A85:A86"/>
    <mergeCell ref="C70:D70"/>
    <mergeCell ref="A47:A51"/>
    <mergeCell ref="C69:D69"/>
    <mergeCell ref="F69:G69"/>
    <mergeCell ref="C68:D68"/>
    <mergeCell ref="F68:G68"/>
    <mergeCell ref="C81:D81"/>
    <mergeCell ref="F81:G81"/>
    <mergeCell ref="C82:D82"/>
    <mergeCell ref="A58:A59"/>
    <mergeCell ref="F83:G83"/>
    <mergeCell ref="C84:D84"/>
    <mergeCell ref="F84:G84"/>
    <mergeCell ref="C78:D78"/>
    <mergeCell ref="F78:G78"/>
    <mergeCell ref="C79:D79"/>
    <mergeCell ref="F79:G79"/>
    <mergeCell ref="C80:D80"/>
    <mergeCell ref="F80:G80"/>
    <mergeCell ref="F73:G73"/>
    <mergeCell ref="C74:D74"/>
    <mergeCell ref="F74:G74"/>
    <mergeCell ref="C75:D75"/>
    <mergeCell ref="C285:D285"/>
    <mergeCell ref="F285:G285"/>
    <mergeCell ref="A278:E278"/>
    <mergeCell ref="F278:G278"/>
    <mergeCell ref="C279:D279"/>
    <mergeCell ref="F279:G279"/>
    <mergeCell ref="C280:D280"/>
    <mergeCell ref="F280:G280"/>
    <mergeCell ref="C281:D281"/>
    <mergeCell ref="F281:G281"/>
    <mergeCell ref="C282:D282"/>
    <mergeCell ref="F282:G282"/>
    <mergeCell ref="A144:B144"/>
    <mergeCell ref="C144:D144"/>
    <mergeCell ref="F144:G144"/>
    <mergeCell ref="A151:B151"/>
    <mergeCell ref="C151:D151"/>
    <mergeCell ref="F151:G151"/>
    <mergeCell ref="C283:D283"/>
    <mergeCell ref="F283:G283"/>
    <mergeCell ref="C284:D284"/>
    <mergeCell ref="F284:G284"/>
    <mergeCell ref="F236:G236"/>
    <mergeCell ref="A237:B237"/>
    <mergeCell ref="C237:D237"/>
    <mergeCell ref="F237:G237"/>
    <mergeCell ref="A233:B233"/>
    <mergeCell ref="C233:D233"/>
    <mergeCell ref="F233:G233"/>
    <mergeCell ref="A235:B235"/>
    <mergeCell ref="C235:D235"/>
    <mergeCell ref="F235:G235"/>
    <mergeCell ref="A234:B234"/>
    <mergeCell ref="C234:D234"/>
    <mergeCell ref="F234:G234"/>
    <mergeCell ref="F230:G230"/>
  </mergeCells>
  <phoneticPr fontId="2"/>
  <pageMargins left="0.51" right="0.16" top="0.24" bottom="0.16" header="0.2" footer="0.16"/>
  <pageSetup paperSize="1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BA086-19CC-43A7-A466-41A2AFCC8518}">
  <dimension ref="A1:DO485"/>
  <sheetViews>
    <sheetView topLeftCell="A55" zoomScale="90" zoomScaleNormal="90" workbookViewId="0">
      <selection activeCell="A62" sqref="A62:A65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3.625" style="46" customWidth="1"/>
    <col min="11" max="11" width="5.5" style="46" customWidth="1"/>
    <col min="12" max="12" width="2.875" style="46" customWidth="1"/>
    <col min="13" max="13" width="6.25" style="46"/>
    <col min="14" max="14" width="8" style="46" customWidth="1"/>
    <col min="15" max="15" width="12.25" style="46" customWidth="1"/>
    <col min="16" max="16" width="6.25" style="46"/>
    <col min="17" max="17" width="10.125" style="46" customWidth="1"/>
    <col min="18" max="18" width="10.375" style="46" customWidth="1"/>
    <col min="19" max="19" width="9.875" style="46" customWidth="1"/>
    <col min="20" max="20" width="33.25" style="46" customWidth="1"/>
    <col min="21" max="16384" width="6.25" style="46"/>
  </cols>
  <sheetData>
    <row r="1" spans="1:10" ht="27.75" customHeight="1">
      <c r="A1" s="45"/>
      <c r="B1" s="111" t="s">
        <v>252</v>
      </c>
      <c r="E1" s="127"/>
      <c r="J1" s="85"/>
    </row>
    <row r="2" spans="1:10" ht="27.75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</row>
    <row r="3" spans="1:10" ht="27.75" customHeight="1">
      <c r="A3" s="134" t="s">
        <v>253</v>
      </c>
      <c r="B3" s="56" t="s">
        <v>200</v>
      </c>
      <c r="C3" s="243"/>
      <c r="D3" s="244"/>
      <c r="E3" s="82">
        <v>1085</v>
      </c>
      <c r="F3" s="251" t="s">
        <v>469</v>
      </c>
      <c r="G3" s="252"/>
      <c r="H3" s="55" t="s">
        <v>474</v>
      </c>
      <c r="I3" s="83" t="s">
        <v>93</v>
      </c>
    </row>
    <row r="4" spans="1:10" ht="27.75" customHeight="1">
      <c r="A4" s="189" t="s">
        <v>155</v>
      </c>
      <c r="B4" s="56" t="s">
        <v>96</v>
      </c>
      <c r="C4" s="243"/>
      <c r="D4" s="244"/>
      <c r="E4" s="82">
        <v>3955</v>
      </c>
      <c r="F4" s="251" t="s">
        <v>469</v>
      </c>
      <c r="G4" s="252"/>
      <c r="H4" s="55" t="s">
        <v>54</v>
      </c>
      <c r="I4" s="83" t="s">
        <v>347</v>
      </c>
    </row>
    <row r="5" spans="1:10" ht="27.75" customHeight="1">
      <c r="A5" s="248" t="s">
        <v>266</v>
      </c>
      <c r="B5" s="56" t="s">
        <v>96</v>
      </c>
      <c r="C5" s="257"/>
      <c r="D5" s="257"/>
      <c r="E5" s="82">
        <v>3000</v>
      </c>
      <c r="F5" s="251" t="s">
        <v>469</v>
      </c>
      <c r="G5" s="252"/>
      <c r="H5" s="55"/>
      <c r="I5" s="83" t="s">
        <v>347</v>
      </c>
    </row>
    <row r="6" spans="1:10" ht="27.75" customHeight="1">
      <c r="A6" s="249"/>
      <c r="B6" s="56" t="s">
        <v>311</v>
      </c>
      <c r="C6" s="253"/>
      <c r="D6" s="253"/>
      <c r="E6" s="82">
        <v>1600</v>
      </c>
      <c r="F6" s="251" t="s">
        <v>469</v>
      </c>
      <c r="G6" s="252"/>
      <c r="H6" s="55" t="s">
        <v>54</v>
      </c>
      <c r="I6" s="83" t="s">
        <v>293</v>
      </c>
    </row>
    <row r="7" spans="1:10" ht="27.75" customHeight="1">
      <c r="A7" s="249"/>
      <c r="B7" s="56" t="s">
        <v>311</v>
      </c>
      <c r="C7" s="253"/>
      <c r="D7" s="253"/>
      <c r="E7" s="82">
        <v>5940</v>
      </c>
      <c r="F7" s="251" t="s">
        <v>469</v>
      </c>
      <c r="G7" s="252"/>
      <c r="H7" s="55" t="s">
        <v>54</v>
      </c>
      <c r="I7" s="83" t="s">
        <v>947</v>
      </c>
    </row>
    <row r="8" spans="1:10" ht="27.75" customHeight="1">
      <c r="A8" s="250"/>
      <c r="B8" s="56" t="s">
        <v>96</v>
      </c>
      <c r="C8" s="253"/>
      <c r="D8" s="253"/>
      <c r="E8" s="82">
        <v>3165</v>
      </c>
      <c r="F8" s="251" t="s">
        <v>469</v>
      </c>
      <c r="G8" s="252"/>
      <c r="H8" s="55" t="s">
        <v>535</v>
      </c>
      <c r="I8" s="83" t="s">
        <v>347</v>
      </c>
    </row>
    <row r="9" spans="1:10" ht="27.75" customHeight="1">
      <c r="A9" s="248" t="s">
        <v>268</v>
      </c>
      <c r="B9" s="56" t="s">
        <v>58</v>
      </c>
      <c r="C9" s="253"/>
      <c r="D9" s="253"/>
      <c r="E9" s="82">
        <v>2400</v>
      </c>
      <c r="F9" s="251" t="s">
        <v>469</v>
      </c>
      <c r="G9" s="252"/>
      <c r="H9" s="55" t="s">
        <v>54</v>
      </c>
      <c r="I9" s="83" t="s">
        <v>948</v>
      </c>
    </row>
    <row r="10" spans="1:10" ht="27.75" customHeight="1">
      <c r="A10" s="249"/>
      <c r="B10" s="56" t="s">
        <v>311</v>
      </c>
      <c r="C10" s="253"/>
      <c r="D10" s="253"/>
      <c r="E10" s="82">
        <v>550</v>
      </c>
      <c r="F10" s="251" t="s">
        <v>469</v>
      </c>
      <c r="G10" s="252"/>
      <c r="H10" s="55" t="s">
        <v>189</v>
      </c>
      <c r="I10" s="83" t="s">
        <v>949</v>
      </c>
    </row>
    <row r="11" spans="1:10" ht="27.75" customHeight="1">
      <c r="A11" s="250"/>
      <c r="B11" s="56" t="s">
        <v>120</v>
      </c>
      <c r="C11" s="253"/>
      <c r="D11" s="253"/>
      <c r="E11" s="82">
        <v>10604</v>
      </c>
      <c r="F11" s="251" t="s">
        <v>469</v>
      </c>
      <c r="G11" s="252"/>
      <c r="H11" s="55" t="s">
        <v>474</v>
      </c>
      <c r="I11" s="83" t="s">
        <v>950</v>
      </c>
    </row>
    <row r="12" spans="1:10" ht="27.75" customHeight="1">
      <c r="A12" s="186" t="s">
        <v>509</v>
      </c>
      <c r="B12" s="56" t="s">
        <v>311</v>
      </c>
      <c r="C12" s="253"/>
      <c r="D12" s="253"/>
      <c r="E12" s="82">
        <v>1600</v>
      </c>
      <c r="F12" s="251" t="s">
        <v>469</v>
      </c>
      <c r="G12" s="252"/>
      <c r="H12" s="55" t="s">
        <v>54</v>
      </c>
      <c r="I12" s="83" t="s">
        <v>293</v>
      </c>
    </row>
    <row r="13" spans="1:10" ht="27.75" customHeight="1">
      <c r="A13" s="245" t="s">
        <v>269</v>
      </c>
      <c r="B13" s="56" t="s">
        <v>234</v>
      </c>
      <c r="C13" s="253"/>
      <c r="D13" s="253"/>
      <c r="E13" s="82">
        <v>5015</v>
      </c>
      <c r="F13" s="251" t="s">
        <v>469</v>
      </c>
      <c r="G13" s="252"/>
      <c r="H13" s="55" t="s">
        <v>54</v>
      </c>
      <c r="I13" s="83" t="s">
        <v>951</v>
      </c>
    </row>
    <row r="14" spans="1:10" ht="27.75" customHeight="1">
      <c r="A14" s="246"/>
      <c r="B14" s="56" t="s">
        <v>311</v>
      </c>
      <c r="C14" s="253"/>
      <c r="D14" s="253"/>
      <c r="E14" s="82">
        <v>2000</v>
      </c>
      <c r="F14" s="251" t="s">
        <v>469</v>
      </c>
      <c r="G14" s="252"/>
      <c r="H14" s="55" t="s">
        <v>54</v>
      </c>
      <c r="I14" s="83" t="s">
        <v>948</v>
      </c>
    </row>
    <row r="15" spans="1:10" ht="27.75" customHeight="1">
      <c r="A15" s="246"/>
      <c r="B15" s="56" t="s">
        <v>311</v>
      </c>
      <c r="C15" s="253"/>
      <c r="D15" s="253"/>
      <c r="E15" s="82">
        <v>500</v>
      </c>
      <c r="F15" s="251" t="s">
        <v>469</v>
      </c>
      <c r="G15" s="252"/>
      <c r="H15" s="55" t="s">
        <v>54</v>
      </c>
      <c r="I15" s="83" t="s">
        <v>952</v>
      </c>
    </row>
    <row r="16" spans="1:10" ht="27.75" customHeight="1">
      <c r="A16" s="246"/>
      <c r="B16" s="56" t="s">
        <v>200</v>
      </c>
      <c r="C16" s="253"/>
      <c r="D16" s="253"/>
      <c r="E16" s="82">
        <v>4000</v>
      </c>
      <c r="F16" s="251" t="s">
        <v>469</v>
      </c>
      <c r="G16" s="252"/>
      <c r="H16" s="55" t="s">
        <v>54</v>
      </c>
      <c r="I16" s="83" t="s">
        <v>242</v>
      </c>
    </row>
    <row r="17" spans="1:9" ht="27.75" customHeight="1">
      <c r="A17" s="247"/>
      <c r="B17" s="56" t="s">
        <v>200</v>
      </c>
      <c r="C17" s="243"/>
      <c r="D17" s="244"/>
      <c r="E17" s="82">
        <v>2000</v>
      </c>
      <c r="F17" s="251" t="s">
        <v>469</v>
      </c>
      <c r="G17" s="252"/>
      <c r="H17" s="55" t="s">
        <v>54</v>
      </c>
      <c r="I17" s="83" t="s">
        <v>242</v>
      </c>
    </row>
    <row r="18" spans="1:9" ht="27.75" customHeight="1">
      <c r="A18" s="245" t="s">
        <v>129</v>
      </c>
      <c r="B18" s="56" t="s">
        <v>96</v>
      </c>
      <c r="C18" s="243"/>
      <c r="D18" s="244"/>
      <c r="E18" s="82">
        <v>3650</v>
      </c>
      <c r="F18" s="251" t="s">
        <v>469</v>
      </c>
      <c r="G18" s="252"/>
      <c r="H18" s="55" t="s">
        <v>54</v>
      </c>
      <c r="I18" s="83" t="s">
        <v>347</v>
      </c>
    </row>
    <row r="19" spans="1:9" ht="27.75" customHeight="1">
      <c r="A19" s="246"/>
      <c r="B19" s="56" t="s">
        <v>311</v>
      </c>
      <c r="C19" s="243"/>
      <c r="D19" s="244"/>
      <c r="E19" s="82">
        <v>1570</v>
      </c>
      <c r="F19" s="251" t="s">
        <v>469</v>
      </c>
      <c r="G19" s="252"/>
      <c r="H19" s="55" t="s">
        <v>54</v>
      </c>
      <c r="I19" s="83" t="s">
        <v>293</v>
      </c>
    </row>
    <row r="20" spans="1:9" ht="27.75" customHeight="1">
      <c r="A20" s="246"/>
      <c r="B20" s="56" t="s">
        <v>311</v>
      </c>
      <c r="C20" s="243"/>
      <c r="D20" s="244"/>
      <c r="E20" s="82">
        <v>2100</v>
      </c>
      <c r="F20" s="251" t="s">
        <v>469</v>
      </c>
      <c r="G20" s="252"/>
      <c r="H20" s="55" t="s">
        <v>54</v>
      </c>
      <c r="I20" s="83" t="s">
        <v>953</v>
      </c>
    </row>
    <row r="21" spans="1:9" ht="27.75" customHeight="1">
      <c r="A21" s="246"/>
      <c r="B21" s="56" t="s">
        <v>200</v>
      </c>
      <c r="C21" s="253"/>
      <c r="D21" s="253"/>
      <c r="E21" s="82">
        <v>540</v>
      </c>
      <c r="F21" s="251" t="s">
        <v>469</v>
      </c>
      <c r="G21" s="252"/>
      <c r="H21" s="55" t="s">
        <v>474</v>
      </c>
      <c r="I21" s="83" t="s">
        <v>93</v>
      </c>
    </row>
    <row r="22" spans="1:9" ht="27.75" customHeight="1">
      <c r="A22" s="246"/>
      <c r="B22" s="56" t="s">
        <v>249</v>
      </c>
      <c r="C22" s="243"/>
      <c r="D22" s="244"/>
      <c r="E22" s="82">
        <v>300</v>
      </c>
      <c r="F22" s="251" t="s">
        <v>469</v>
      </c>
      <c r="G22" s="252"/>
      <c r="H22" s="55" t="s">
        <v>54</v>
      </c>
      <c r="I22" s="83" t="s">
        <v>967</v>
      </c>
    </row>
    <row r="23" spans="1:9" ht="27.75" customHeight="1">
      <c r="A23" s="247"/>
      <c r="B23" s="56" t="s">
        <v>200</v>
      </c>
      <c r="C23" s="253"/>
      <c r="D23" s="253"/>
      <c r="E23" s="82">
        <v>110</v>
      </c>
      <c r="F23" s="251" t="s">
        <v>469</v>
      </c>
      <c r="G23" s="252"/>
      <c r="H23" s="55" t="s">
        <v>474</v>
      </c>
      <c r="I23" s="83" t="s">
        <v>93</v>
      </c>
    </row>
    <row r="24" spans="1:9" ht="27.75" customHeight="1">
      <c r="A24" s="58" t="s">
        <v>174</v>
      </c>
      <c r="B24" s="56" t="s">
        <v>311</v>
      </c>
      <c r="C24" s="243"/>
      <c r="D24" s="244"/>
      <c r="E24" s="82">
        <v>14170</v>
      </c>
      <c r="F24" s="251" t="s">
        <v>469</v>
      </c>
      <c r="G24" s="252"/>
      <c r="H24" s="55" t="s">
        <v>54</v>
      </c>
      <c r="I24" s="83" t="s">
        <v>954</v>
      </c>
    </row>
    <row r="25" spans="1:9" ht="27.75" customHeight="1">
      <c r="A25" s="254" t="s">
        <v>136</v>
      </c>
      <c r="B25" s="56" t="s">
        <v>311</v>
      </c>
      <c r="C25" s="243"/>
      <c r="D25" s="244"/>
      <c r="E25" s="82">
        <v>1160</v>
      </c>
      <c r="F25" s="251" t="s">
        <v>469</v>
      </c>
      <c r="G25" s="252"/>
      <c r="H25" s="55" t="s">
        <v>54</v>
      </c>
      <c r="I25" s="83" t="s">
        <v>955</v>
      </c>
    </row>
    <row r="26" spans="1:9" ht="27.75" customHeight="1">
      <c r="A26" s="255"/>
      <c r="B26" s="56" t="s">
        <v>311</v>
      </c>
      <c r="C26" s="253"/>
      <c r="D26" s="253"/>
      <c r="E26" s="82">
        <v>1200</v>
      </c>
      <c r="F26" s="251" t="s">
        <v>469</v>
      </c>
      <c r="G26" s="252"/>
      <c r="H26" s="55" t="s">
        <v>54</v>
      </c>
      <c r="I26" s="83" t="s">
        <v>956</v>
      </c>
    </row>
    <row r="27" spans="1:9" ht="27.75" customHeight="1">
      <c r="A27" s="255"/>
      <c r="B27" s="56" t="s">
        <v>311</v>
      </c>
      <c r="C27" s="253"/>
      <c r="D27" s="253"/>
      <c r="E27" s="82">
        <v>1200</v>
      </c>
      <c r="F27" s="251" t="s">
        <v>469</v>
      </c>
      <c r="G27" s="252"/>
      <c r="H27" s="55" t="s">
        <v>535</v>
      </c>
      <c r="I27" s="83" t="s">
        <v>956</v>
      </c>
    </row>
    <row r="28" spans="1:9" ht="27.75" customHeight="1">
      <c r="A28" s="255"/>
      <c r="B28" s="56" t="s">
        <v>311</v>
      </c>
      <c r="C28" s="253"/>
      <c r="D28" s="253"/>
      <c r="E28" s="82">
        <v>6930</v>
      </c>
      <c r="F28" s="251" t="s">
        <v>469</v>
      </c>
      <c r="G28" s="252"/>
      <c r="H28" s="55" t="s">
        <v>474</v>
      </c>
      <c r="I28" s="83" t="s">
        <v>907</v>
      </c>
    </row>
    <row r="29" spans="1:9" ht="27.75" customHeight="1">
      <c r="A29" s="255"/>
      <c r="B29" s="56" t="s">
        <v>200</v>
      </c>
      <c r="C29" s="253"/>
      <c r="D29" s="253"/>
      <c r="E29" s="82">
        <v>860</v>
      </c>
      <c r="F29" s="251" t="s">
        <v>469</v>
      </c>
      <c r="G29" s="252"/>
      <c r="H29" s="55" t="s">
        <v>54</v>
      </c>
      <c r="I29" s="83" t="s">
        <v>69</v>
      </c>
    </row>
    <row r="30" spans="1:9" ht="27.75" customHeight="1">
      <c r="A30" s="256"/>
      <c r="B30" s="56" t="s">
        <v>96</v>
      </c>
      <c r="C30" s="253"/>
      <c r="D30" s="253"/>
      <c r="E30" s="82">
        <v>3000</v>
      </c>
      <c r="F30" s="251" t="s">
        <v>469</v>
      </c>
      <c r="G30" s="252"/>
      <c r="H30" s="55" t="s">
        <v>535</v>
      </c>
      <c r="I30" s="83" t="s">
        <v>347</v>
      </c>
    </row>
    <row r="31" spans="1:9" ht="27.75" customHeight="1">
      <c r="A31" s="254" t="s">
        <v>138</v>
      </c>
      <c r="B31" s="56" t="s">
        <v>311</v>
      </c>
      <c r="C31" s="253"/>
      <c r="D31" s="253"/>
      <c r="E31" s="82">
        <v>3600</v>
      </c>
      <c r="F31" s="251" t="s">
        <v>469</v>
      </c>
      <c r="G31" s="252"/>
      <c r="H31" s="55" t="s">
        <v>54</v>
      </c>
      <c r="I31" s="83" t="s">
        <v>957</v>
      </c>
    </row>
    <row r="32" spans="1:9" ht="27.75" customHeight="1">
      <c r="A32" s="255"/>
      <c r="B32" s="56" t="s">
        <v>311</v>
      </c>
      <c r="C32" s="243"/>
      <c r="D32" s="244"/>
      <c r="E32" s="82">
        <v>1310</v>
      </c>
      <c r="F32" s="251" t="s">
        <v>469</v>
      </c>
      <c r="G32" s="252"/>
      <c r="H32" s="55" t="s">
        <v>54</v>
      </c>
      <c r="I32" s="83" t="s">
        <v>957</v>
      </c>
    </row>
    <row r="33" spans="1:10" ht="27.75" customHeight="1">
      <c r="A33" s="255"/>
      <c r="B33" s="56" t="s">
        <v>58</v>
      </c>
      <c r="C33" s="243"/>
      <c r="D33" s="244"/>
      <c r="E33" s="82">
        <v>2500</v>
      </c>
      <c r="F33" s="251" t="s">
        <v>469</v>
      </c>
      <c r="G33" s="252"/>
      <c r="H33" s="55" t="s">
        <v>54</v>
      </c>
      <c r="I33" s="83" t="s">
        <v>948</v>
      </c>
    </row>
    <row r="34" spans="1:10" ht="27.75" customHeight="1" thickBot="1">
      <c r="A34" s="256"/>
      <c r="B34" s="56" t="s">
        <v>120</v>
      </c>
      <c r="C34" s="243"/>
      <c r="D34" s="244"/>
      <c r="E34" s="82">
        <v>1253</v>
      </c>
      <c r="F34" s="251" t="s">
        <v>469</v>
      </c>
      <c r="G34" s="252"/>
      <c r="H34" s="55" t="s">
        <v>474</v>
      </c>
      <c r="I34" s="83" t="s">
        <v>33</v>
      </c>
    </row>
    <row r="35" spans="1:10" ht="27.75" customHeight="1" thickBot="1">
      <c r="A35" s="96"/>
      <c r="B35" s="96"/>
      <c r="C35" s="258" t="s">
        <v>38</v>
      </c>
      <c r="D35" s="259"/>
      <c r="E35" s="98">
        <f>SUM(E3:E34)</f>
        <v>92867</v>
      </c>
      <c r="F35" s="260" t="s">
        <v>8</v>
      </c>
      <c r="G35" s="261"/>
      <c r="H35" s="261"/>
      <c r="I35" s="261"/>
    </row>
    <row r="36" spans="1:10" ht="22.5" customHeight="1">
      <c r="A36" s="45"/>
      <c r="B36" s="111"/>
      <c r="E36" s="127"/>
      <c r="J36" s="85"/>
    </row>
    <row r="37" spans="1:10" ht="33.75" customHeight="1">
      <c r="A37" s="45"/>
      <c r="B37" s="111" t="s">
        <v>252</v>
      </c>
      <c r="E37" s="127"/>
      <c r="J37" s="85"/>
    </row>
    <row r="38" spans="1:10" ht="33.75" customHeight="1">
      <c r="A38" s="49" t="s">
        <v>1</v>
      </c>
      <c r="B38" s="49" t="s">
        <v>2</v>
      </c>
      <c r="C38" s="253" t="s">
        <v>4</v>
      </c>
      <c r="D38" s="253"/>
      <c r="E38" s="49" t="s">
        <v>5</v>
      </c>
      <c r="F38" s="253" t="s">
        <v>468</v>
      </c>
      <c r="G38" s="253"/>
      <c r="H38" s="55" t="s">
        <v>424</v>
      </c>
      <c r="I38" s="50" t="s">
        <v>6</v>
      </c>
    </row>
    <row r="39" spans="1:10" ht="33.75" customHeight="1">
      <c r="A39" s="245" t="s">
        <v>175</v>
      </c>
      <c r="B39" s="56" t="s">
        <v>249</v>
      </c>
      <c r="C39" s="243"/>
      <c r="D39" s="244"/>
      <c r="E39" s="82">
        <v>600</v>
      </c>
      <c r="F39" s="251" t="s">
        <v>469</v>
      </c>
      <c r="G39" s="252"/>
      <c r="H39" s="55" t="s">
        <v>54</v>
      </c>
      <c r="I39" s="83" t="s">
        <v>242</v>
      </c>
    </row>
    <row r="40" spans="1:10" ht="33.75" customHeight="1">
      <c r="A40" s="246"/>
      <c r="B40" s="56" t="s">
        <v>96</v>
      </c>
      <c r="C40" s="243"/>
      <c r="D40" s="244"/>
      <c r="E40" s="82">
        <v>7000</v>
      </c>
      <c r="F40" s="251" t="s">
        <v>469</v>
      </c>
      <c r="G40" s="252"/>
      <c r="H40" s="55" t="s">
        <v>54</v>
      </c>
      <c r="I40" s="83" t="s">
        <v>347</v>
      </c>
    </row>
    <row r="41" spans="1:10" ht="33.75" customHeight="1">
      <c r="A41" s="247"/>
      <c r="B41" s="56" t="s">
        <v>234</v>
      </c>
      <c r="C41" s="243"/>
      <c r="D41" s="244"/>
      <c r="E41" s="82">
        <v>3030</v>
      </c>
      <c r="F41" s="251" t="s">
        <v>469</v>
      </c>
      <c r="G41" s="252"/>
      <c r="H41" s="55" t="s">
        <v>54</v>
      </c>
      <c r="I41" s="83" t="s">
        <v>291</v>
      </c>
    </row>
    <row r="42" spans="1:10" ht="33.75" customHeight="1">
      <c r="A42" s="254" t="s">
        <v>45</v>
      </c>
      <c r="B42" s="56" t="s">
        <v>120</v>
      </c>
      <c r="C42" s="243"/>
      <c r="D42" s="244"/>
      <c r="E42" s="82">
        <v>833</v>
      </c>
      <c r="F42" s="251" t="s">
        <v>469</v>
      </c>
      <c r="G42" s="252"/>
      <c r="H42" s="55" t="s">
        <v>474</v>
      </c>
      <c r="I42" s="83" t="s">
        <v>971</v>
      </c>
    </row>
    <row r="43" spans="1:10" ht="33.75" customHeight="1">
      <c r="A43" s="255"/>
      <c r="B43" s="56" t="s">
        <v>311</v>
      </c>
      <c r="C43" s="253"/>
      <c r="D43" s="253"/>
      <c r="E43" s="82">
        <v>7670</v>
      </c>
      <c r="F43" s="251" t="s">
        <v>469</v>
      </c>
      <c r="G43" s="252"/>
      <c r="H43" s="55" t="s">
        <v>321</v>
      </c>
      <c r="I43" s="83" t="s">
        <v>990</v>
      </c>
    </row>
    <row r="44" spans="1:10" ht="33.75" customHeight="1">
      <c r="A44" s="256"/>
      <c r="B44" s="56" t="s">
        <v>311</v>
      </c>
      <c r="C44" s="253"/>
      <c r="D44" s="253"/>
      <c r="E44" s="82">
        <v>3220</v>
      </c>
      <c r="F44" s="251" t="s">
        <v>469</v>
      </c>
      <c r="G44" s="252"/>
      <c r="H44" s="55" t="s">
        <v>321</v>
      </c>
      <c r="I44" s="83" t="s">
        <v>988</v>
      </c>
    </row>
    <row r="45" spans="1:10" ht="33.75" customHeight="1">
      <c r="A45" s="58" t="s">
        <v>145</v>
      </c>
      <c r="B45" s="56" t="s">
        <v>56</v>
      </c>
      <c r="C45" s="243"/>
      <c r="D45" s="244"/>
      <c r="E45" s="82">
        <v>8710</v>
      </c>
      <c r="F45" s="251" t="s">
        <v>469</v>
      </c>
      <c r="G45" s="252"/>
      <c r="H45" s="55" t="s">
        <v>54</v>
      </c>
      <c r="I45" s="83" t="s">
        <v>958</v>
      </c>
    </row>
    <row r="46" spans="1:10" ht="33.75" customHeight="1">
      <c r="A46" s="254" t="s">
        <v>146</v>
      </c>
      <c r="B46" s="56" t="s">
        <v>56</v>
      </c>
      <c r="C46" s="243"/>
      <c r="D46" s="244"/>
      <c r="E46" s="82">
        <v>5420</v>
      </c>
      <c r="F46" s="251" t="s">
        <v>469</v>
      </c>
      <c r="G46" s="252"/>
      <c r="H46" s="55" t="s">
        <v>54</v>
      </c>
      <c r="I46" s="83" t="s">
        <v>959</v>
      </c>
    </row>
    <row r="47" spans="1:10" ht="33.75" customHeight="1">
      <c r="A47" s="255"/>
      <c r="B47" s="56" t="s">
        <v>311</v>
      </c>
      <c r="C47" s="253"/>
      <c r="D47" s="253"/>
      <c r="E47" s="82">
        <v>1188</v>
      </c>
      <c r="F47" s="251" t="s">
        <v>469</v>
      </c>
      <c r="G47" s="252"/>
      <c r="H47" s="55" t="s">
        <v>54</v>
      </c>
      <c r="I47" s="83" t="s">
        <v>127</v>
      </c>
    </row>
    <row r="48" spans="1:10" ht="33.75" customHeight="1">
      <c r="A48" s="256"/>
      <c r="B48" s="56" t="s">
        <v>200</v>
      </c>
      <c r="C48" s="253"/>
      <c r="D48" s="253"/>
      <c r="E48" s="82">
        <v>21000</v>
      </c>
      <c r="F48" s="251" t="s">
        <v>469</v>
      </c>
      <c r="G48" s="252"/>
      <c r="H48" s="55" t="s">
        <v>321</v>
      </c>
      <c r="I48" s="83" t="s">
        <v>242</v>
      </c>
    </row>
    <row r="49" spans="1:9" ht="33.75" customHeight="1">
      <c r="A49" s="102" t="s">
        <v>165</v>
      </c>
      <c r="B49" s="56" t="s">
        <v>311</v>
      </c>
      <c r="C49" s="243"/>
      <c r="D49" s="244"/>
      <c r="E49" s="82">
        <v>2550</v>
      </c>
      <c r="F49" s="251" t="s">
        <v>469</v>
      </c>
      <c r="G49" s="252"/>
      <c r="H49" s="55" t="s">
        <v>474</v>
      </c>
      <c r="I49" s="83" t="s">
        <v>849</v>
      </c>
    </row>
    <row r="50" spans="1:9" ht="33.75" customHeight="1">
      <c r="A50" s="134" t="s">
        <v>157</v>
      </c>
      <c r="B50" s="56" t="s">
        <v>56</v>
      </c>
      <c r="C50" s="243"/>
      <c r="D50" s="244"/>
      <c r="E50" s="82">
        <v>4460</v>
      </c>
      <c r="F50" s="251" t="s">
        <v>469</v>
      </c>
      <c r="G50" s="252"/>
      <c r="H50" s="55" t="s">
        <v>54</v>
      </c>
      <c r="I50" s="83" t="s">
        <v>969</v>
      </c>
    </row>
    <row r="51" spans="1:9" ht="33.75" customHeight="1">
      <c r="A51" s="248" t="s">
        <v>331</v>
      </c>
      <c r="B51" s="56" t="s">
        <v>56</v>
      </c>
      <c r="C51" s="243"/>
      <c r="D51" s="244"/>
      <c r="E51" s="82">
        <v>13179</v>
      </c>
      <c r="F51" s="251" t="s">
        <v>469</v>
      </c>
      <c r="G51" s="252"/>
      <c r="H51" s="55" t="s">
        <v>98</v>
      </c>
      <c r="I51" s="83" t="s">
        <v>960</v>
      </c>
    </row>
    <row r="52" spans="1:9" ht="33.75" customHeight="1">
      <c r="A52" s="250"/>
      <c r="B52" s="56" t="s">
        <v>56</v>
      </c>
      <c r="C52" s="243"/>
      <c r="D52" s="244"/>
      <c r="E52" s="82">
        <v>2750</v>
      </c>
      <c r="F52" s="251" t="s">
        <v>469</v>
      </c>
      <c r="G52" s="252"/>
      <c r="H52" s="55" t="s">
        <v>98</v>
      </c>
      <c r="I52" s="83" t="s">
        <v>970</v>
      </c>
    </row>
    <row r="53" spans="1:9" ht="33.75" customHeight="1">
      <c r="A53" s="134" t="s">
        <v>149</v>
      </c>
      <c r="B53" s="56" t="s">
        <v>96</v>
      </c>
      <c r="C53" s="257"/>
      <c r="D53" s="257"/>
      <c r="E53" s="82">
        <v>3000</v>
      </c>
      <c r="F53" s="251" t="s">
        <v>469</v>
      </c>
      <c r="G53" s="252"/>
      <c r="H53" s="55" t="s">
        <v>105</v>
      </c>
      <c r="I53" s="83" t="s">
        <v>347</v>
      </c>
    </row>
    <row r="54" spans="1:9" ht="33.75" customHeight="1">
      <c r="A54" s="248" t="s">
        <v>186</v>
      </c>
      <c r="B54" s="56" t="s">
        <v>234</v>
      </c>
      <c r="C54" s="253"/>
      <c r="D54" s="253"/>
      <c r="E54" s="82">
        <v>10200</v>
      </c>
      <c r="F54" s="251" t="s">
        <v>469</v>
      </c>
      <c r="G54" s="252"/>
      <c r="H54" s="55" t="s">
        <v>54</v>
      </c>
      <c r="I54" s="83" t="s">
        <v>291</v>
      </c>
    </row>
    <row r="55" spans="1:9" ht="33.75" customHeight="1">
      <c r="A55" s="250"/>
      <c r="B55" s="56" t="s">
        <v>234</v>
      </c>
      <c r="C55" s="253"/>
      <c r="D55" s="253"/>
      <c r="E55" s="82">
        <v>14000</v>
      </c>
      <c r="F55" s="251" t="s">
        <v>469</v>
      </c>
      <c r="G55" s="252"/>
      <c r="H55" s="55" t="s">
        <v>54</v>
      </c>
      <c r="I55" s="83" t="s">
        <v>291</v>
      </c>
    </row>
    <row r="56" spans="1:9" ht="33.75" customHeight="1">
      <c r="A56" s="248" t="s">
        <v>31</v>
      </c>
      <c r="B56" s="56" t="s">
        <v>200</v>
      </c>
      <c r="C56" s="253"/>
      <c r="D56" s="253"/>
      <c r="E56" s="82">
        <v>600</v>
      </c>
      <c r="F56" s="251" t="s">
        <v>469</v>
      </c>
      <c r="G56" s="252"/>
      <c r="H56" s="55" t="s">
        <v>474</v>
      </c>
      <c r="I56" s="83" t="s">
        <v>69</v>
      </c>
    </row>
    <row r="57" spans="1:9" ht="33.75" customHeight="1">
      <c r="A57" s="249"/>
      <c r="B57" s="56" t="s">
        <v>120</v>
      </c>
      <c r="C57" s="253"/>
      <c r="D57" s="253"/>
      <c r="E57" s="82">
        <v>660</v>
      </c>
      <c r="F57" s="251" t="s">
        <v>469</v>
      </c>
      <c r="G57" s="252"/>
      <c r="H57" s="55" t="s">
        <v>474</v>
      </c>
      <c r="I57" s="83" t="s">
        <v>33</v>
      </c>
    </row>
    <row r="58" spans="1:9" ht="33.75" customHeight="1">
      <c r="A58" s="250"/>
      <c r="B58" s="56" t="s">
        <v>120</v>
      </c>
      <c r="C58" s="253"/>
      <c r="D58" s="253"/>
      <c r="E58" s="82">
        <v>327</v>
      </c>
      <c r="F58" s="251" t="s">
        <v>469</v>
      </c>
      <c r="G58" s="252"/>
      <c r="H58" s="55" t="s">
        <v>321</v>
      </c>
      <c r="I58" s="83" t="s">
        <v>33</v>
      </c>
    </row>
    <row r="59" spans="1:9" ht="33.75" customHeight="1">
      <c r="A59" s="248" t="s">
        <v>150</v>
      </c>
      <c r="B59" s="56" t="s">
        <v>96</v>
      </c>
      <c r="C59" s="253"/>
      <c r="D59" s="253"/>
      <c r="E59" s="82">
        <v>30000</v>
      </c>
      <c r="F59" s="251" t="s">
        <v>469</v>
      </c>
      <c r="G59" s="252"/>
      <c r="H59" s="55" t="s">
        <v>54</v>
      </c>
      <c r="I59" s="83" t="s">
        <v>961</v>
      </c>
    </row>
    <row r="60" spans="1:9" ht="33.75" customHeight="1">
      <c r="A60" s="249"/>
      <c r="B60" s="56" t="s">
        <v>234</v>
      </c>
      <c r="C60" s="253"/>
      <c r="D60" s="253"/>
      <c r="E60" s="82">
        <v>15258</v>
      </c>
      <c r="F60" s="251" t="s">
        <v>469</v>
      </c>
      <c r="G60" s="252"/>
      <c r="H60" s="55" t="s">
        <v>321</v>
      </c>
      <c r="I60" s="83" t="s">
        <v>968</v>
      </c>
    </row>
    <row r="61" spans="1:9" ht="33.75" customHeight="1">
      <c r="A61" s="250"/>
      <c r="B61" s="56" t="s">
        <v>234</v>
      </c>
      <c r="C61" s="253"/>
      <c r="D61" s="253"/>
      <c r="E61" s="82">
        <v>13586</v>
      </c>
      <c r="F61" s="251" t="s">
        <v>469</v>
      </c>
      <c r="G61" s="252"/>
      <c r="H61" s="55" t="s">
        <v>321</v>
      </c>
      <c r="I61" s="83" t="s">
        <v>291</v>
      </c>
    </row>
    <row r="62" spans="1:9" ht="33.75" customHeight="1">
      <c r="A62" s="254" t="s">
        <v>280</v>
      </c>
      <c r="B62" s="56" t="s">
        <v>311</v>
      </c>
      <c r="C62" s="243"/>
      <c r="D62" s="244"/>
      <c r="E62" s="82">
        <v>9458</v>
      </c>
      <c r="F62" s="251" t="s">
        <v>469</v>
      </c>
      <c r="G62" s="252"/>
      <c r="H62" s="55" t="s">
        <v>54</v>
      </c>
      <c r="I62" s="83" t="s">
        <v>966</v>
      </c>
    </row>
    <row r="63" spans="1:9" ht="33.75" customHeight="1">
      <c r="A63" s="255"/>
      <c r="B63" s="56" t="s">
        <v>58</v>
      </c>
      <c r="C63" s="253"/>
      <c r="D63" s="253"/>
      <c r="E63" s="82">
        <v>1200</v>
      </c>
      <c r="F63" s="251" t="s">
        <v>469</v>
      </c>
      <c r="G63" s="252"/>
      <c r="H63" s="55" t="s">
        <v>54</v>
      </c>
      <c r="I63" s="83" t="s">
        <v>948</v>
      </c>
    </row>
    <row r="64" spans="1:9" ht="33.75" customHeight="1">
      <c r="A64" s="255"/>
      <c r="B64" s="56" t="s">
        <v>58</v>
      </c>
      <c r="C64" s="243"/>
      <c r="D64" s="244"/>
      <c r="E64" s="82">
        <v>300</v>
      </c>
      <c r="F64" s="251" t="s">
        <v>469</v>
      </c>
      <c r="G64" s="252"/>
      <c r="H64" s="55" t="s">
        <v>54</v>
      </c>
      <c r="I64" s="83" t="s">
        <v>948</v>
      </c>
    </row>
    <row r="65" spans="1:10" ht="33.75" customHeight="1" thickBot="1">
      <c r="A65" s="256"/>
      <c r="B65" s="56" t="s">
        <v>311</v>
      </c>
      <c r="C65" s="243"/>
      <c r="D65" s="244"/>
      <c r="E65" s="82">
        <v>2461</v>
      </c>
      <c r="F65" s="251" t="s">
        <v>469</v>
      </c>
      <c r="G65" s="252"/>
      <c r="H65" s="55" t="s">
        <v>321</v>
      </c>
      <c r="I65" s="83" t="s">
        <v>990</v>
      </c>
    </row>
    <row r="66" spans="1:10" ht="33.75" customHeight="1" thickBot="1">
      <c r="A66" s="96"/>
      <c r="B66" s="96"/>
      <c r="C66" s="258" t="s">
        <v>38</v>
      </c>
      <c r="D66" s="259"/>
      <c r="E66" s="98">
        <f>SUM(E39:E65)</f>
        <v>182660</v>
      </c>
      <c r="F66" s="260" t="s">
        <v>8</v>
      </c>
      <c r="G66" s="261"/>
      <c r="H66" s="261"/>
      <c r="I66" s="261"/>
    </row>
    <row r="67" spans="1:10" ht="47.25" customHeight="1">
      <c r="A67" s="280" t="s">
        <v>962</v>
      </c>
      <c r="B67" s="280"/>
      <c r="C67" s="280"/>
      <c r="D67" s="262" t="s">
        <v>964</v>
      </c>
      <c r="E67" s="262"/>
      <c r="F67" s="262"/>
      <c r="J67" s="85"/>
    </row>
    <row r="68" spans="1:10" ht="47.25" customHeight="1">
      <c r="A68" s="251" t="s">
        <v>1</v>
      </c>
      <c r="B68" s="252"/>
      <c r="C68" s="251" t="s">
        <v>2</v>
      </c>
      <c r="D68" s="252"/>
      <c r="E68" s="49" t="s">
        <v>5</v>
      </c>
      <c r="F68" s="251"/>
      <c r="G68" s="252"/>
      <c r="H68" s="55" t="s">
        <v>424</v>
      </c>
      <c r="I68" s="50" t="s">
        <v>6</v>
      </c>
    </row>
    <row r="69" spans="1:10" ht="47.25" customHeight="1">
      <c r="A69" s="241">
        <v>45942</v>
      </c>
      <c r="B69" s="242"/>
      <c r="C69" s="243" t="s">
        <v>67</v>
      </c>
      <c r="D69" s="244"/>
      <c r="E69" s="123">
        <v>1000</v>
      </c>
      <c r="F69" s="243" t="s">
        <v>469</v>
      </c>
      <c r="G69" s="244"/>
      <c r="H69" s="55" t="s">
        <v>54</v>
      </c>
      <c r="I69" s="84" t="s">
        <v>152</v>
      </c>
    </row>
    <row r="70" spans="1:10" ht="47.25" customHeight="1">
      <c r="A70" s="241">
        <v>45948</v>
      </c>
      <c r="B70" s="242"/>
      <c r="C70" s="243" t="s">
        <v>96</v>
      </c>
      <c r="D70" s="244"/>
      <c r="E70" s="123">
        <v>4000</v>
      </c>
      <c r="F70" s="243" t="s">
        <v>469</v>
      </c>
      <c r="G70" s="244"/>
      <c r="H70" s="55" t="s">
        <v>54</v>
      </c>
      <c r="I70" s="84" t="s">
        <v>347</v>
      </c>
    </row>
    <row r="71" spans="1:10" ht="47.25" customHeight="1">
      <c r="A71" s="241">
        <v>45948</v>
      </c>
      <c r="B71" s="242"/>
      <c r="C71" s="243" t="s">
        <v>67</v>
      </c>
      <c r="D71" s="244"/>
      <c r="E71" s="123">
        <v>1000</v>
      </c>
      <c r="F71" s="243" t="s">
        <v>469</v>
      </c>
      <c r="G71" s="244"/>
      <c r="H71" s="55" t="s">
        <v>54</v>
      </c>
      <c r="I71" s="84" t="s">
        <v>152</v>
      </c>
    </row>
    <row r="72" spans="1:10" ht="47.25" customHeight="1">
      <c r="A72" s="241">
        <v>45949</v>
      </c>
      <c r="B72" s="242"/>
      <c r="C72" s="243" t="s">
        <v>67</v>
      </c>
      <c r="D72" s="244"/>
      <c r="E72" s="123">
        <v>1000</v>
      </c>
      <c r="F72" s="243" t="s">
        <v>469</v>
      </c>
      <c r="G72" s="244"/>
      <c r="H72" s="55" t="s">
        <v>54</v>
      </c>
      <c r="I72" s="84" t="s">
        <v>152</v>
      </c>
    </row>
    <row r="73" spans="1:10" ht="47.25" customHeight="1">
      <c r="A73" s="241">
        <v>45950</v>
      </c>
      <c r="B73" s="242"/>
      <c r="C73" s="243" t="s">
        <v>311</v>
      </c>
      <c r="D73" s="244"/>
      <c r="E73" s="123">
        <v>1100</v>
      </c>
      <c r="F73" s="243" t="s">
        <v>469</v>
      </c>
      <c r="G73" s="244"/>
      <c r="H73" s="55" t="s">
        <v>54</v>
      </c>
      <c r="I73" s="84" t="s">
        <v>963</v>
      </c>
    </row>
    <row r="74" spans="1:10" ht="47.25" customHeight="1">
      <c r="A74" s="241">
        <v>45951</v>
      </c>
      <c r="B74" s="242"/>
      <c r="C74" s="243" t="s">
        <v>311</v>
      </c>
      <c r="D74" s="244"/>
      <c r="E74" s="123">
        <v>2600</v>
      </c>
      <c r="F74" s="243" t="s">
        <v>469</v>
      </c>
      <c r="G74" s="244"/>
      <c r="H74" s="55" t="s">
        <v>54</v>
      </c>
      <c r="I74" s="84" t="s">
        <v>127</v>
      </c>
    </row>
    <row r="75" spans="1:10" ht="47.25" customHeight="1">
      <c r="A75" s="241">
        <v>45951</v>
      </c>
      <c r="B75" s="242"/>
      <c r="C75" s="243" t="s">
        <v>311</v>
      </c>
      <c r="D75" s="244"/>
      <c r="E75" s="123">
        <v>2000</v>
      </c>
      <c r="F75" s="243" t="s">
        <v>469</v>
      </c>
      <c r="G75" s="244"/>
      <c r="H75" s="55" t="s">
        <v>54</v>
      </c>
      <c r="I75" s="84" t="s">
        <v>892</v>
      </c>
    </row>
    <row r="76" spans="1:10" ht="47.25" customHeight="1">
      <c r="A76" s="241">
        <v>45952</v>
      </c>
      <c r="B76" s="242"/>
      <c r="C76" s="243" t="s">
        <v>311</v>
      </c>
      <c r="D76" s="244"/>
      <c r="E76" s="123">
        <v>2030</v>
      </c>
      <c r="F76" s="243" t="s">
        <v>469</v>
      </c>
      <c r="G76" s="244"/>
      <c r="H76" s="55" t="s">
        <v>54</v>
      </c>
      <c r="I76" s="84" t="s">
        <v>570</v>
      </c>
    </row>
    <row r="77" spans="1:10" ht="47.25" customHeight="1">
      <c r="A77" s="241">
        <v>45952</v>
      </c>
      <c r="B77" s="242"/>
      <c r="C77" s="243" t="s">
        <v>311</v>
      </c>
      <c r="D77" s="244"/>
      <c r="E77" s="123">
        <v>2720</v>
      </c>
      <c r="F77" s="243" t="s">
        <v>469</v>
      </c>
      <c r="G77" s="244"/>
      <c r="H77" s="55" t="s">
        <v>54</v>
      </c>
      <c r="I77" s="84" t="s">
        <v>127</v>
      </c>
    </row>
    <row r="78" spans="1:10" ht="47.25" customHeight="1">
      <c r="A78" s="241"/>
      <c r="B78" s="242"/>
      <c r="C78" s="243"/>
      <c r="D78" s="244"/>
      <c r="E78" s="123"/>
      <c r="F78" s="243"/>
      <c r="G78" s="244"/>
      <c r="H78" s="55"/>
      <c r="I78" s="84"/>
    </row>
    <row r="79" spans="1:10" ht="47.25" customHeight="1">
      <c r="A79" s="241">
        <v>45950</v>
      </c>
      <c r="B79" s="242"/>
      <c r="C79" s="243" t="s">
        <v>67</v>
      </c>
      <c r="D79" s="244"/>
      <c r="E79" s="123">
        <v>8360</v>
      </c>
      <c r="F79" s="243" t="s">
        <v>469</v>
      </c>
      <c r="G79" s="244"/>
      <c r="H79" s="55" t="s">
        <v>54</v>
      </c>
      <c r="I79" s="84" t="s">
        <v>965</v>
      </c>
    </row>
    <row r="80" spans="1:10" ht="47.25" customHeight="1">
      <c r="A80" s="241"/>
      <c r="B80" s="242"/>
      <c r="C80" s="243"/>
      <c r="D80" s="244"/>
      <c r="E80" s="123"/>
      <c r="F80" s="243"/>
      <c r="G80" s="244"/>
      <c r="H80" s="55"/>
      <c r="I80" s="84"/>
    </row>
    <row r="81" spans="1:10" ht="47.25" customHeight="1">
      <c r="A81" s="241"/>
      <c r="B81" s="242"/>
      <c r="C81" s="243"/>
      <c r="D81" s="244"/>
      <c r="E81" s="123"/>
      <c r="F81" s="243"/>
      <c r="G81" s="244"/>
      <c r="H81" s="55"/>
      <c r="I81" s="84"/>
    </row>
    <row r="82" spans="1:10" ht="47.25" customHeight="1">
      <c r="A82" s="241"/>
      <c r="B82" s="242"/>
      <c r="C82" s="243"/>
      <c r="D82" s="244"/>
      <c r="E82" s="123"/>
      <c r="F82" s="243"/>
      <c r="G82" s="244"/>
      <c r="H82" s="55"/>
      <c r="I82" s="84"/>
    </row>
    <row r="83" spans="1:10" ht="47.25" customHeight="1">
      <c r="A83" s="241"/>
      <c r="B83" s="242"/>
      <c r="C83" s="243"/>
      <c r="D83" s="244"/>
      <c r="E83" s="123"/>
      <c r="F83" s="243"/>
      <c r="G83" s="244"/>
      <c r="H83" s="55"/>
      <c r="I83" s="84"/>
    </row>
    <row r="84" spans="1:10" ht="47.25" customHeight="1">
      <c r="A84" s="241"/>
      <c r="B84" s="242"/>
      <c r="C84" s="243"/>
      <c r="D84" s="244"/>
      <c r="E84" s="123"/>
      <c r="F84" s="243"/>
      <c r="G84" s="244"/>
      <c r="H84" s="55"/>
      <c r="I84" s="84"/>
    </row>
    <row r="85" spans="1:10" ht="47.25" customHeight="1">
      <c r="A85" s="241"/>
      <c r="B85" s="242"/>
      <c r="C85" s="243"/>
      <c r="D85" s="244"/>
      <c r="E85" s="123"/>
      <c r="F85" s="243"/>
      <c r="G85" s="244"/>
      <c r="H85" s="55"/>
      <c r="I85" s="84"/>
    </row>
    <row r="86" spans="1:10" ht="47.25" customHeight="1" thickBot="1">
      <c r="A86" s="241"/>
      <c r="B86" s="242"/>
      <c r="C86" s="243"/>
      <c r="D86" s="244"/>
      <c r="E86" s="123"/>
      <c r="F86" s="243"/>
      <c r="G86" s="244"/>
      <c r="H86" s="55"/>
      <c r="I86" s="84"/>
    </row>
    <row r="87" spans="1:10" ht="47.25" customHeight="1" thickBot="1">
      <c r="E87" s="133">
        <f>SUM(E69:E86)</f>
        <v>25810</v>
      </c>
      <c r="H87" s="46"/>
      <c r="I87" s="46"/>
    </row>
    <row r="88" spans="1:10" ht="34.5" customHeight="1">
      <c r="A88" s="45"/>
      <c r="B88" s="129" t="s">
        <v>703</v>
      </c>
      <c r="E88" s="127"/>
      <c r="J88" s="85"/>
    </row>
    <row r="89" spans="1:10" ht="34.5" customHeight="1">
      <c r="A89" s="251" t="s">
        <v>1</v>
      </c>
      <c r="B89" s="252"/>
      <c r="C89" s="251" t="s">
        <v>2</v>
      </c>
      <c r="D89" s="252"/>
      <c r="E89" s="49" t="s">
        <v>5</v>
      </c>
      <c r="F89" s="251"/>
      <c r="G89" s="252"/>
      <c r="H89" s="55" t="s">
        <v>424</v>
      </c>
      <c r="I89" s="50" t="s">
        <v>6</v>
      </c>
    </row>
    <row r="90" spans="1:10" ht="34.5" customHeight="1">
      <c r="A90" s="241">
        <v>45931</v>
      </c>
      <c r="B90" s="242"/>
      <c r="C90" s="243" t="s">
        <v>67</v>
      </c>
      <c r="D90" s="244"/>
      <c r="E90" s="123">
        <v>2530</v>
      </c>
      <c r="F90" s="243" t="s">
        <v>654</v>
      </c>
      <c r="G90" s="244"/>
      <c r="H90" s="55" t="s">
        <v>321</v>
      </c>
      <c r="I90" s="84" t="s">
        <v>346</v>
      </c>
    </row>
    <row r="91" spans="1:10" ht="34.5" customHeight="1">
      <c r="A91" s="241">
        <v>45931</v>
      </c>
      <c r="B91" s="242"/>
      <c r="C91" s="243" t="s">
        <v>67</v>
      </c>
      <c r="D91" s="244"/>
      <c r="E91" s="123">
        <v>1630</v>
      </c>
      <c r="F91" s="243" t="s">
        <v>654</v>
      </c>
      <c r="G91" s="244"/>
      <c r="H91" s="55" t="s">
        <v>321</v>
      </c>
      <c r="I91" s="84" t="s">
        <v>346</v>
      </c>
    </row>
    <row r="92" spans="1:10" ht="34.5" customHeight="1">
      <c r="A92" s="241">
        <v>45933</v>
      </c>
      <c r="B92" s="242"/>
      <c r="C92" s="243" t="s">
        <v>311</v>
      </c>
      <c r="D92" s="244"/>
      <c r="E92" s="123">
        <v>10260</v>
      </c>
      <c r="F92" s="243" t="s">
        <v>654</v>
      </c>
      <c r="G92" s="244"/>
      <c r="H92" s="55" t="s">
        <v>54</v>
      </c>
      <c r="I92" s="84" t="s">
        <v>991</v>
      </c>
    </row>
    <row r="93" spans="1:10" ht="34.5" customHeight="1">
      <c r="A93" s="241">
        <v>45933</v>
      </c>
      <c r="B93" s="242"/>
      <c r="C93" s="243" t="s">
        <v>67</v>
      </c>
      <c r="D93" s="244"/>
      <c r="E93" s="123">
        <v>490</v>
      </c>
      <c r="F93" s="243" t="s">
        <v>654</v>
      </c>
      <c r="G93" s="244"/>
      <c r="H93" s="55" t="s">
        <v>321</v>
      </c>
      <c r="I93" s="84" t="s">
        <v>346</v>
      </c>
    </row>
    <row r="94" spans="1:10" ht="34.5" customHeight="1">
      <c r="A94" s="241">
        <v>45933</v>
      </c>
      <c r="B94" s="242"/>
      <c r="C94" s="243" t="s">
        <v>67</v>
      </c>
      <c r="D94" s="244"/>
      <c r="E94" s="123">
        <v>490</v>
      </c>
      <c r="F94" s="243" t="s">
        <v>654</v>
      </c>
      <c r="G94" s="244"/>
      <c r="H94" s="55" t="s">
        <v>321</v>
      </c>
      <c r="I94" s="84" t="s">
        <v>346</v>
      </c>
    </row>
    <row r="95" spans="1:10" ht="34.5" customHeight="1">
      <c r="A95" s="241">
        <v>45933</v>
      </c>
      <c r="B95" s="242"/>
      <c r="C95" s="243" t="s">
        <v>56</v>
      </c>
      <c r="D95" s="244"/>
      <c r="E95" s="123">
        <v>3916</v>
      </c>
      <c r="F95" s="243" t="s">
        <v>723</v>
      </c>
      <c r="G95" s="244"/>
      <c r="H95" s="55" t="s">
        <v>474</v>
      </c>
      <c r="I95" s="84" t="s">
        <v>982</v>
      </c>
    </row>
    <row r="96" spans="1:10" ht="34.5" customHeight="1">
      <c r="A96" s="241">
        <v>45934</v>
      </c>
      <c r="B96" s="242"/>
      <c r="C96" s="243" t="s">
        <v>311</v>
      </c>
      <c r="D96" s="244"/>
      <c r="E96" s="123">
        <v>34500</v>
      </c>
      <c r="F96" s="243" t="s">
        <v>723</v>
      </c>
      <c r="G96" s="244"/>
      <c r="H96" s="55" t="s">
        <v>321</v>
      </c>
      <c r="I96" s="84" t="s">
        <v>983</v>
      </c>
    </row>
    <row r="97" spans="1:9" ht="34.5" customHeight="1">
      <c r="A97" s="241">
        <v>45934</v>
      </c>
      <c r="B97" s="242"/>
      <c r="C97" s="243" t="s">
        <v>67</v>
      </c>
      <c r="D97" s="244"/>
      <c r="E97" s="123">
        <v>2380</v>
      </c>
      <c r="F97" s="243" t="s">
        <v>654</v>
      </c>
      <c r="G97" s="244"/>
      <c r="H97" s="55" t="s">
        <v>321</v>
      </c>
      <c r="I97" s="84" t="s">
        <v>346</v>
      </c>
    </row>
    <row r="98" spans="1:9" ht="34.5" customHeight="1">
      <c r="A98" s="241">
        <v>45934</v>
      </c>
      <c r="B98" s="242"/>
      <c r="C98" s="243" t="s">
        <v>67</v>
      </c>
      <c r="D98" s="244"/>
      <c r="E98" s="123">
        <v>2260</v>
      </c>
      <c r="F98" s="243" t="s">
        <v>654</v>
      </c>
      <c r="G98" s="244"/>
      <c r="H98" s="55" t="s">
        <v>321</v>
      </c>
      <c r="I98" s="84" t="s">
        <v>346</v>
      </c>
    </row>
    <row r="99" spans="1:9" ht="34.5" customHeight="1">
      <c r="A99" s="241">
        <v>45935</v>
      </c>
      <c r="B99" s="242"/>
      <c r="C99" s="243" t="s">
        <v>67</v>
      </c>
      <c r="D99" s="244"/>
      <c r="E99" s="123">
        <v>2260</v>
      </c>
      <c r="F99" s="243" t="s">
        <v>654</v>
      </c>
      <c r="G99" s="244"/>
      <c r="H99" s="55" t="s">
        <v>321</v>
      </c>
      <c r="I99" s="84" t="s">
        <v>346</v>
      </c>
    </row>
    <row r="100" spans="1:9" ht="34.5" customHeight="1">
      <c r="A100" s="241">
        <v>45935</v>
      </c>
      <c r="B100" s="242"/>
      <c r="C100" s="243" t="s">
        <v>67</v>
      </c>
      <c r="D100" s="244"/>
      <c r="E100" s="123">
        <v>1860</v>
      </c>
      <c r="F100" s="243" t="s">
        <v>654</v>
      </c>
      <c r="G100" s="244"/>
      <c r="H100" s="55" t="s">
        <v>321</v>
      </c>
      <c r="I100" s="84" t="s">
        <v>346</v>
      </c>
    </row>
    <row r="101" spans="1:9" ht="34.5" customHeight="1">
      <c r="A101" s="241">
        <v>45936</v>
      </c>
      <c r="B101" s="242"/>
      <c r="C101" s="243" t="s">
        <v>67</v>
      </c>
      <c r="D101" s="244"/>
      <c r="E101" s="123">
        <v>1630</v>
      </c>
      <c r="F101" s="243" t="s">
        <v>654</v>
      </c>
      <c r="G101" s="244"/>
      <c r="H101" s="55" t="s">
        <v>321</v>
      </c>
      <c r="I101" s="84" t="s">
        <v>346</v>
      </c>
    </row>
    <row r="102" spans="1:9" ht="34.5" customHeight="1">
      <c r="A102" s="241">
        <v>45936</v>
      </c>
      <c r="B102" s="242"/>
      <c r="C102" s="243" t="s">
        <v>67</v>
      </c>
      <c r="D102" s="244"/>
      <c r="E102" s="123">
        <v>1370</v>
      </c>
      <c r="F102" s="243" t="s">
        <v>654</v>
      </c>
      <c r="G102" s="244"/>
      <c r="H102" s="55" t="s">
        <v>321</v>
      </c>
      <c r="I102" s="84" t="s">
        <v>346</v>
      </c>
    </row>
    <row r="103" spans="1:9" ht="34.5" customHeight="1">
      <c r="A103" s="241">
        <v>45937</v>
      </c>
      <c r="B103" s="242"/>
      <c r="C103" s="243" t="s">
        <v>67</v>
      </c>
      <c r="D103" s="244"/>
      <c r="E103" s="123">
        <v>120</v>
      </c>
      <c r="F103" s="243" t="s">
        <v>654</v>
      </c>
      <c r="G103" s="244"/>
      <c r="H103" s="55" t="s">
        <v>321</v>
      </c>
      <c r="I103" s="84" t="s">
        <v>346</v>
      </c>
    </row>
    <row r="104" spans="1:9" ht="34.5" customHeight="1">
      <c r="A104" s="241">
        <v>45939</v>
      </c>
      <c r="B104" s="242"/>
      <c r="C104" s="243" t="s">
        <v>67</v>
      </c>
      <c r="D104" s="244"/>
      <c r="E104" s="123">
        <v>3070</v>
      </c>
      <c r="F104" s="243" t="s">
        <v>654</v>
      </c>
      <c r="G104" s="244"/>
      <c r="H104" s="55" t="s">
        <v>321</v>
      </c>
      <c r="I104" s="84" t="s">
        <v>346</v>
      </c>
    </row>
    <row r="105" spans="1:9" ht="34.5" customHeight="1">
      <c r="A105" s="241">
        <v>45939</v>
      </c>
      <c r="B105" s="242"/>
      <c r="C105" s="243" t="s">
        <v>67</v>
      </c>
      <c r="D105" s="244"/>
      <c r="E105" s="123">
        <v>1370</v>
      </c>
      <c r="F105" s="243" t="s">
        <v>654</v>
      </c>
      <c r="G105" s="244"/>
      <c r="H105" s="55" t="s">
        <v>321</v>
      </c>
      <c r="I105" s="84" t="s">
        <v>346</v>
      </c>
    </row>
    <row r="106" spans="1:9" ht="34.5" customHeight="1">
      <c r="A106" s="241">
        <v>45940</v>
      </c>
      <c r="B106" s="242"/>
      <c r="C106" s="243" t="s">
        <v>56</v>
      </c>
      <c r="D106" s="244"/>
      <c r="E106" s="123">
        <v>81509</v>
      </c>
      <c r="F106" s="243" t="s">
        <v>723</v>
      </c>
      <c r="G106" s="244"/>
      <c r="H106" s="55"/>
      <c r="I106" s="84" t="s">
        <v>982</v>
      </c>
    </row>
    <row r="107" spans="1:9" ht="34.5" customHeight="1">
      <c r="A107" s="241">
        <v>45940</v>
      </c>
      <c r="B107" s="242"/>
      <c r="C107" s="243" t="s">
        <v>311</v>
      </c>
      <c r="D107" s="244"/>
      <c r="E107" s="123">
        <v>22700</v>
      </c>
      <c r="F107" s="243" t="s">
        <v>723</v>
      </c>
      <c r="G107" s="244"/>
      <c r="H107" s="55" t="s">
        <v>54</v>
      </c>
      <c r="I107" s="84" t="s">
        <v>747</v>
      </c>
    </row>
    <row r="108" spans="1:9" ht="34.5" customHeight="1">
      <c r="A108" s="241">
        <v>45940</v>
      </c>
      <c r="B108" s="242"/>
      <c r="C108" s="243" t="s">
        <v>67</v>
      </c>
      <c r="D108" s="244"/>
      <c r="E108" s="123">
        <v>5330</v>
      </c>
      <c r="F108" s="243" t="s">
        <v>654</v>
      </c>
      <c r="G108" s="244"/>
      <c r="H108" s="55" t="s">
        <v>321</v>
      </c>
      <c r="I108" s="84" t="s">
        <v>346</v>
      </c>
    </row>
    <row r="109" spans="1:9" ht="34.5" customHeight="1">
      <c r="A109" s="241">
        <v>45940</v>
      </c>
      <c r="B109" s="242"/>
      <c r="C109" s="243" t="s">
        <v>67</v>
      </c>
      <c r="D109" s="244"/>
      <c r="E109" s="123">
        <v>3190</v>
      </c>
      <c r="F109" s="243" t="s">
        <v>654</v>
      </c>
      <c r="G109" s="244"/>
      <c r="H109" s="55" t="s">
        <v>321</v>
      </c>
      <c r="I109" s="84" t="s">
        <v>346</v>
      </c>
    </row>
    <row r="110" spans="1:9" ht="34.5" customHeight="1">
      <c r="A110" s="241">
        <v>45941</v>
      </c>
      <c r="B110" s="242"/>
      <c r="C110" s="243" t="s">
        <v>67</v>
      </c>
      <c r="D110" s="244"/>
      <c r="E110" s="123">
        <v>2300</v>
      </c>
      <c r="F110" s="243" t="s">
        <v>654</v>
      </c>
      <c r="G110" s="244"/>
      <c r="H110" s="55" t="s">
        <v>321</v>
      </c>
      <c r="I110" s="84" t="s">
        <v>346</v>
      </c>
    </row>
    <row r="111" spans="1:9" ht="34.5" customHeight="1">
      <c r="A111" s="241">
        <v>45944</v>
      </c>
      <c r="B111" s="242"/>
      <c r="C111" s="243" t="s">
        <v>311</v>
      </c>
      <c r="D111" s="244"/>
      <c r="E111" s="123">
        <v>16841</v>
      </c>
      <c r="F111" s="243" t="s">
        <v>723</v>
      </c>
      <c r="G111" s="244"/>
      <c r="H111" s="55" t="s">
        <v>54</v>
      </c>
      <c r="I111" s="84" t="s">
        <v>985</v>
      </c>
    </row>
    <row r="112" spans="1:9" ht="34.5" customHeight="1">
      <c r="A112" s="241">
        <v>45947</v>
      </c>
      <c r="B112" s="242"/>
      <c r="C112" s="243" t="s">
        <v>311</v>
      </c>
      <c r="D112" s="244"/>
      <c r="E112" s="123">
        <v>25080</v>
      </c>
      <c r="F112" s="243" t="s">
        <v>723</v>
      </c>
      <c r="G112" s="244"/>
      <c r="H112" s="55" t="s">
        <v>54</v>
      </c>
      <c r="I112" s="84" t="s">
        <v>747</v>
      </c>
    </row>
    <row r="113" spans="1:9" ht="34.5" customHeight="1">
      <c r="A113" s="241">
        <v>45945</v>
      </c>
      <c r="B113" s="242"/>
      <c r="C113" s="243" t="s">
        <v>67</v>
      </c>
      <c r="D113" s="244"/>
      <c r="E113" s="123">
        <v>2300</v>
      </c>
      <c r="F113" s="243" t="s">
        <v>654</v>
      </c>
      <c r="G113" s="244"/>
      <c r="H113" s="55" t="s">
        <v>321</v>
      </c>
      <c r="I113" s="84" t="s">
        <v>346</v>
      </c>
    </row>
    <row r="114" spans="1:9" ht="34.5" customHeight="1">
      <c r="A114" s="241">
        <v>45952</v>
      </c>
      <c r="B114" s="242"/>
      <c r="C114" s="243" t="s">
        <v>120</v>
      </c>
      <c r="D114" s="244"/>
      <c r="E114" s="123">
        <v>1619</v>
      </c>
      <c r="F114" s="243" t="s">
        <v>723</v>
      </c>
      <c r="G114" s="244"/>
      <c r="H114" s="55" t="s">
        <v>54</v>
      </c>
      <c r="I114" s="84" t="s">
        <v>363</v>
      </c>
    </row>
    <row r="115" spans="1:9" ht="34.5" customHeight="1" thickBot="1">
      <c r="A115" s="241">
        <v>45958</v>
      </c>
      <c r="B115" s="242"/>
      <c r="C115" s="243" t="s">
        <v>311</v>
      </c>
      <c r="D115" s="244"/>
      <c r="E115" s="123">
        <v>60000</v>
      </c>
      <c r="F115" s="243" t="s">
        <v>654</v>
      </c>
      <c r="G115" s="244"/>
      <c r="H115" s="55" t="s">
        <v>54</v>
      </c>
      <c r="I115" s="188" t="s">
        <v>992</v>
      </c>
    </row>
    <row r="116" spans="1:9" ht="34.5" customHeight="1" thickBot="1">
      <c r="E116" s="133">
        <f>SUM(E90:E115)</f>
        <v>291005</v>
      </c>
      <c r="H116" s="46"/>
      <c r="I116" s="46"/>
    </row>
    <row r="117" spans="1:9" ht="42" customHeight="1">
      <c r="A117" s="263" t="s">
        <v>984</v>
      </c>
      <c r="B117" s="263"/>
      <c r="C117" s="263"/>
      <c r="D117" s="263"/>
      <c r="E117" s="263"/>
      <c r="H117" s="178"/>
      <c r="I117" s="179"/>
    </row>
    <row r="118" spans="1:9" ht="42" customHeight="1">
      <c r="A118" s="251" t="s">
        <v>1</v>
      </c>
      <c r="B118" s="252"/>
      <c r="C118" s="253" t="s">
        <v>2</v>
      </c>
      <c r="D118" s="253"/>
      <c r="E118" s="49" t="s">
        <v>5</v>
      </c>
      <c r="F118" s="253" t="s">
        <v>426</v>
      </c>
      <c r="G118" s="253"/>
      <c r="H118" s="55" t="s">
        <v>424</v>
      </c>
      <c r="I118" s="55" t="s">
        <v>6</v>
      </c>
    </row>
    <row r="119" spans="1:9" ht="42" customHeight="1">
      <c r="A119" s="241">
        <v>45919</v>
      </c>
      <c r="B119" s="242"/>
      <c r="C119" s="257" t="s">
        <v>67</v>
      </c>
      <c r="D119" s="257"/>
      <c r="E119" s="123">
        <v>3290</v>
      </c>
      <c r="F119" s="243" t="s">
        <v>654</v>
      </c>
      <c r="G119" s="244"/>
      <c r="H119" s="55" t="s">
        <v>321</v>
      </c>
      <c r="I119" s="84" t="s">
        <v>346</v>
      </c>
    </row>
    <row r="120" spans="1:9" ht="42" customHeight="1">
      <c r="A120" s="241">
        <v>45919</v>
      </c>
      <c r="B120" s="242"/>
      <c r="C120" s="257" t="s">
        <v>67</v>
      </c>
      <c r="D120" s="257"/>
      <c r="E120" s="123">
        <v>1630</v>
      </c>
      <c r="F120" s="243" t="s">
        <v>654</v>
      </c>
      <c r="G120" s="244"/>
      <c r="H120" s="55" t="s">
        <v>321</v>
      </c>
      <c r="I120" s="84" t="s">
        <v>346</v>
      </c>
    </row>
    <row r="121" spans="1:9" ht="42" customHeight="1">
      <c r="A121" s="241">
        <v>45922</v>
      </c>
      <c r="B121" s="242"/>
      <c r="C121" s="257" t="s">
        <v>67</v>
      </c>
      <c r="D121" s="257"/>
      <c r="E121" s="123">
        <v>2660</v>
      </c>
      <c r="F121" s="243" t="s">
        <v>654</v>
      </c>
      <c r="G121" s="244"/>
      <c r="H121" s="55" t="s">
        <v>321</v>
      </c>
      <c r="I121" s="84" t="s">
        <v>346</v>
      </c>
    </row>
    <row r="122" spans="1:9" ht="42" customHeight="1">
      <c r="A122" s="241">
        <v>45922</v>
      </c>
      <c r="B122" s="242"/>
      <c r="C122" s="257" t="s">
        <v>67</v>
      </c>
      <c r="D122" s="257"/>
      <c r="E122" s="123">
        <v>2640</v>
      </c>
      <c r="F122" s="243" t="s">
        <v>654</v>
      </c>
      <c r="G122" s="244"/>
      <c r="H122" s="55" t="s">
        <v>321</v>
      </c>
      <c r="I122" s="84" t="s">
        <v>346</v>
      </c>
    </row>
    <row r="123" spans="1:9" ht="42" customHeight="1">
      <c r="A123" s="241">
        <v>45922</v>
      </c>
      <c r="B123" s="242"/>
      <c r="C123" s="257" t="s">
        <v>67</v>
      </c>
      <c r="D123" s="257"/>
      <c r="E123" s="123">
        <v>450</v>
      </c>
      <c r="F123" s="243" t="s">
        <v>654</v>
      </c>
      <c r="G123" s="244"/>
      <c r="H123" s="55" t="s">
        <v>321</v>
      </c>
      <c r="I123" s="84" t="s">
        <v>346</v>
      </c>
    </row>
    <row r="124" spans="1:9" ht="42" customHeight="1">
      <c r="A124" s="241">
        <v>45926</v>
      </c>
      <c r="B124" s="242"/>
      <c r="C124" s="257" t="s">
        <v>67</v>
      </c>
      <c r="D124" s="257"/>
      <c r="E124" s="123">
        <v>2060</v>
      </c>
      <c r="F124" s="243" t="s">
        <v>654</v>
      </c>
      <c r="G124" s="244"/>
      <c r="H124" s="55" t="s">
        <v>54</v>
      </c>
      <c r="I124" s="84" t="s">
        <v>346</v>
      </c>
    </row>
    <row r="125" spans="1:9" ht="42" customHeight="1">
      <c r="A125" s="241">
        <v>45926</v>
      </c>
      <c r="B125" s="242"/>
      <c r="C125" s="257" t="s">
        <v>67</v>
      </c>
      <c r="D125" s="257"/>
      <c r="E125" s="130">
        <v>1630</v>
      </c>
      <c r="F125" s="243" t="s">
        <v>654</v>
      </c>
      <c r="G125" s="244"/>
      <c r="H125" s="55" t="s">
        <v>54</v>
      </c>
      <c r="I125" s="84" t="s">
        <v>346</v>
      </c>
    </row>
    <row r="126" spans="1:9" ht="42" customHeight="1">
      <c r="A126" s="241">
        <v>45926</v>
      </c>
      <c r="B126" s="242"/>
      <c r="C126" s="257" t="s">
        <v>67</v>
      </c>
      <c r="D126" s="257"/>
      <c r="E126" s="130">
        <v>930</v>
      </c>
      <c r="F126" s="243" t="s">
        <v>654</v>
      </c>
      <c r="G126" s="244"/>
      <c r="H126" s="55" t="s">
        <v>321</v>
      </c>
      <c r="I126" s="84" t="s">
        <v>346</v>
      </c>
    </row>
    <row r="127" spans="1:9" ht="42" customHeight="1">
      <c r="A127" s="241">
        <v>45926</v>
      </c>
      <c r="B127" s="242"/>
      <c r="C127" s="257" t="s">
        <v>67</v>
      </c>
      <c r="D127" s="257"/>
      <c r="E127" s="130">
        <v>770</v>
      </c>
      <c r="F127" s="243" t="s">
        <v>654</v>
      </c>
      <c r="G127" s="244"/>
      <c r="H127" s="55" t="s">
        <v>321</v>
      </c>
      <c r="I127" s="84" t="s">
        <v>346</v>
      </c>
    </row>
    <row r="128" spans="1:9" ht="42" customHeight="1">
      <c r="A128" s="241">
        <v>45926</v>
      </c>
      <c r="B128" s="242"/>
      <c r="C128" s="257" t="s">
        <v>67</v>
      </c>
      <c r="D128" s="257"/>
      <c r="E128" s="130">
        <v>530</v>
      </c>
      <c r="F128" s="243" t="s">
        <v>654</v>
      </c>
      <c r="G128" s="244"/>
      <c r="H128" s="55" t="s">
        <v>321</v>
      </c>
      <c r="I128" s="84" t="s">
        <v>346</v>
      </c>
    </row>
    <row r="129" spans="1:9" ht="42" customHeight="1">
      <c r="A129" s="241">
        <v>45928</v>
      </c>
      <c r="B129" s="242"/>
      <c r="C129" s="257" t="s">
        <v>67</v>
      </c>
      <c r="D129" s="257"/>
      <c r="E129" s="130">
        <v>120</v>
      </c>
      <c r="F129" s="243" t="s">
        <v>654</v>
      </c>
      <c r="G129" s="244"/>
      <c r="H129" s="55" t="s">
        <v>321</v>
      </c>
      <c r="I129" s="84" t="s">
        <v>346</v>
      </c>
    </row>
    <row r="130" spans="1:9" ht="42" customHeight="1">
      <c r="A130" s="241">
        <v>45930</v>
      </c>
      <c r="B130" s="242"/>
      <c r="C130" s="257" t="s">
        <v>67</v>
      </c>
      <c r="D130" s="257"/>
      <c r="E130" s="130">
        <v>1630</v>
      </c>
      <c r="F130" s="243" t="s">
        <v>654</v>
      </c>
      <c r="G130" s="244"/>
      <c r="H130" s="55" t="s">
        <v>321</v>
      </c>
      <c r="I130" s="84" t="s">
        <v>346</v>
      </c>
    </row>
    <row r="131" spans="1:9" ht="42" customHeight="1">
      <c r="A131" s="241">
        <v>45930</v>
      </c>
      <c r="B131" s="242"/>
      <c r="C131" s="257" t="s">
        <v>67</v>
      </c>
      <c r="D131" s="257"/>
      <c r="E131" s="123">
        <v>1370</v>
      </c>
      <c r="F131" s="243" t="s">
        <v>654</v>
      </c>
      <c r="G131" s="244"/>
      <c r="H131" s="55" t="s">
        <v>321</v>
      </c>
      <c r="I131" s="84" t="s">
        <v>346</v>
      </c>
    </row>
    <row r="132" spans="1:9" ht="42" customHeight="1">
      <c r="A132" s="241"/>
      <c r="B132" s="242"/>
      <c r="C132" s="257"/>
      <c r="D132" s="257"/>
      <c r="E132" s="123"/>
      <c r="F132" s="243"/>
      <c r="G132" s="244"/>
      <c r="H132" s="55"/>
      <c r="I132" s="84"/>
    </row>
    <row r="133" spans="1:9" ht="42" customHeight="1">
      <c r="A133" s="241"/>
      <c r="B133" s="242"/>
      <c r="C133" s="257"/>
      <c r="D133" s="257"/>
      <c r="E133" s="123"/>
      <c r="F133" s="243"/>
      <c r="G133" s="244"/>
      <c r="H133" s="55"/>
      <c r="I133" s="84"/>
    </row>
    <row r="134" spans="1:9" ht="42" customHeight="1">
      <c r="A134" s="241"/>
      <c r="B134" s="242"/>
      <c r="C134" s="257"/>
      <c r="D134" s="257"/>
      <c r="E134" s="123"/>
      <c r="F134" s="243"/>
      <c r="G134" s="244"/>
      <c r="H134" s="55"/>
      <c r="I134" s="84"/>
    </row>
    <row r="135" spans="1:9" ht="42" customHeight="1">
      <c r="A135" s="241"/>
      <c r="B135" s="242"/>
      <c r="C135" s="257"/>
      <c r="D135" s="257"/>
      <c r="E135" s="123"/>
      <c r="F135" s="243"/>
      <c r="G135" s="244"/>
      <c r="H135" s="55"/>
      <c r="I135" s="84"/>
    </row>
    <row r="136" spans="1:9" ht="42" customHeight="1">
      <c r="A136" s="241"/>
      <c r="B136" s="242"/>
      <c r="C136" s="257"/>
      <c r="D136" s="257"/>
      <c r="E136" s="123"/>
      <c r="F136" s="243"/>
      <c r="G136" s="244"/>
      <c r="H136" s="55"/>
      <c r="I136" s="84"/>
    </row>
    <row r="137" spans="1:9" ht="42" customHeight="1">
      <c r="A137" s="241"/>
      <c r="B137" s="242"/>
      <c r="C137" s="257"/>
      <c r="D137" s="257"/>
      <c r="E137" s="123"/>
      <c r="F137" s="243"/>
      <c r="G137" s="244"/>
      <c r="H137" s="55"/>
      <c r="I137" s="84"/>
    </row>
    <row r="138" spans="1:9" ht="42" customHeight="1">
      <c r="A138" s="241"/>
      <c r="B138" s="242"/>
      <c r="C138" s="257"/>
      <c r="D138" s="257"/>
      <c r="E138" s="123"/>
      <c r="F138" s="243"/>
      <c r="G138" s="244"/>
      <c r="H138" s="55"/>
      <c r="I138" s="84"/>
    </row>
    <row r="139" spans="1:9" ht="42" customHeight="1" thickBot="1">
      <c r="A139" s="241"/>
      <c r="B139" s="242"/>
      <c r="C139" s="257"/>
      <c r="D139" s="257"/>
      <c r="E139" s="123"/>
      <c r="F139" s="243"/>
      <c r="G139" s="244"/>
      <c r="H139" s="55"/>
      <c r="I139" s="84"/>
    </row>
    <row r="140" spans="1:9" ht="42" customHeight="1" thickBot="1">
      <c r="E140" s="133">
        <f>SUM(E119:E139)</f>
        <v>19710</v>
      </c>
      <c r="H140" s="46"/>
      <c r="I140" s="46"/>
    </row>
    <row r="141" spans="1:9" ht="48" customHeight="1">
      <c r="A141" s="263" t="s">
        <v>704</v>
      </c>
      <c r="B141" s="263"/>
      <c r="C141" s="263"/>
      <c r="E141" s="127"/>
    </row>
    <row r="142" spans="1:9" ht="48" customHeight="1">
      <c r="A142" s="251" t="s">
        <v>1</v>
      </c>
      <c r="B142" s="252"/>
      <c r="C142" s="253" t="s">
        <v>2</v>
      </c>
      <c r="D142" s="253"/>
      <c r="E142" s="49" t="s">
        <v>5</v>
      </c>
      <c r="F142" s="253"/>
      <c r="G142" s="253"/>
      <c r="H142" s="55" t="s">
        <v>424</v>
      </c>
      <c r="I142" s="50" t="s">
        <v>6</v>
      </c>
    </row>
    <row r="143" spans="1:9" ht="48" customHeight="1">
      <c r="A143" s="241">
        <v>45931</v>
      </c>
      <c r="B143" s="242"/>
      <c r="C143" s="243" t="s">
        <v>96</v>
      </c>
      <c r="D143" s="244"/>
      <c r="E143" s="123">
        <v>4873</v>
      </c>
      <c r="F143" s="243" t="s">
        <v>654</v>
      </c>
      <c r="G143" s="244"/>
      <c r="H143" s="55" t="s">
        <v>321</v>
      </c>
      <c r="I143" s="84" t="s">
        <v>347</v>
      </c>
    </row>
    <row r="144" spans="1:9" ht="48" customHeight="1">
      <c r="A144" s="241">
        <v>45934</v>
      </c>
      <c r="B144" s="242"/>
      <c r="C144" s="243" t="s">
        <v>96</v>
      </c>
      <c r="D144" s="244"/>
      <c r="E144" s="123">
        <v>1547</v>
      </c>
      <c r="F144" s="243" t="s">
        <v>654</v>
      </c>
      <c r="G144" s="244"/>
      <c r="H144" s="55" t="s">
        <v>321</v>
      </c>
      <c r="I144" s="84" t="s">
        <v>347</v>
      </c>
    </row>
    <row r="145" spans="1:10" ht="48" customHeight="1">
      <c r="A145" s="241">
        <v>45935</v>
      </c>
      <c r="B145" s="242"/>
      <c r="C145" s="243" t="s">
        <v>96</v>
      </c>
      <c r="D145" s="244"/>
      <c r="E145" s="123">
        <v>4408</v>
      </c>
      <c r="F145" s="243" t="s">
        <v>654</v>
      </c>
      <c r="G145" s="244"/>
      <c r="H145" s="55" t="s">
        <v>321</v>
      </c>
      <c r="I145" s="84" t="s">
        <v>347</v>
      </c>
    </row>
    <row r="146" spans="1:10" ht="48" customHeight="1">
      <c r="A146" s="241">
        <v>45937</v>
      </c>
      <c r="B146" s="242"/>
      <c r="C146" s="243" t="s">
        <v>96</v>
      </c>
      <c r="D146" s="244"/>
      <c r="E146" s="123">
        <v>3449</v>
      </c>
      <c r="F146" s="243" t="s">
        <v>654</v>
      </c>
      <c r="G146" s="244"/>
      <c r="H146" s="55" t="s">
        <v>321</v>
      </c>
      <c r="I146" s="84" t="s">
        <v>347</v>
      </c>
    </row>
    <row r="147" spans="1:10" ht="48" customHeight="1">
      <c r="A147" s="241">
        <v>45939</v>
      </c>
      <c r="B147" s="242"/>
      <c r="C147" s="243" t="s">
        <v>96</v>
      </c>
      <c r="D147" s="244"/>
      <c r="E147" s="123">
        <v>4689</v>
      </c>
      <c r="F147" s="243" t="s">
        <v>654</v>
      </c>
      <c r="G147" s="244"/>
      <c r="H147" s="55" t="s">
        <v>321</v>
      </c>
      <c r="I147" s="84" t="s">
        <v>347</v>
      </c>
    </row>
    <row r="148" spans="1:10" ht="48" customHeight="1">
      <c r="A148" s="241">
        <v>45941</v>
      </c>
      <c r="B148" s="242"/>
      <c r="C148" s="243" t="s">
        <v>96</v>
      </c>
      <c r="D148" s="244"/>
      <c r="E148" s="123">
        <v>4507</v>
      </c>
      <c r="F148" s="243" t="s">
        <v>654</v>
      </c>
      <c r="G148" s="244"/>
      <c r="H148" s="55" t="s">
        <v>321</v>
      </c>
      <c r="I148" s="84" t="s">
        <v>347</v>
      </c>
    </row>
    <row r="149" spans="1:10" ht="48" customHeight="1">
      <c r="A149" s="241">
        <v>45946</v>
      </c>
      <c r="B149" s="242"/>
      <c r="C149" s="243" t="s">
        <v>96</v>
      </c>
      <c r="D149" s="244"/>
      <c r="E149" s="123">
        <v>4126</v>
      </c>
      <c r="F149" s="243" t="s">
        <v>654</v>
      </c>
      <c r="G149" s="244"/>
      <c r="H149" s="55" t="s">
        <v>321</v>
      </c>
      <c r="I149" s="84" t="s">
        <v>347</v>
      </c>
    </row>
    <row r="150" spans="1:10" ht="48" customHeight="1">
      <c r="A150" s="241">
        <v>45949</v>
      </c>
      <c r="B150" s="242"/>
      <c r="C150" s="243" t="s">
        <v>311</v>
      </c>
      <c r="D150" s="244"/>
      <c r="E150" s="123">
        <v>6300</v>
      </c>
      <c r="F150" s="243" t="s">
        <v>654</v>
      </c>
      <c r="G150" s="244"/>
      <c r="H150" s="55" t="s">
        <v>321</v>
      </c>
      <c r="I150" s="84" t="s">
        <v>940</v>
      </c>
    </row>
    <row r="151" spans="1:10" ht="48" customHeight="1">
      <c r="A151" s="241">
        <v>45950</v>
      </c>
      <c r="B151" s="242"/>
      <c r="C151" s="243" t="s">
        <v>96</v>
      </c>
      <c r="D151" s="244"/>
      <c r="E151" s="123">
        <v>3911</v>
      </c>
      <c r="F151" s="243" t="s">
        <v>654</v>
      </c>
      <c r="G151" s="244"/>
      <c r="H151" s="55" t="s">
        <v>321</v>
      </c>
      <c r="I151" s="84" t="s">
        <v>347</v>
      </c>
    </row>
    <row r="152" spans="1:10" ht="48" customHeight="1">
      <c r="A152" s="241">
        <v>45954</v>
      </c>
      <c r="B152" s="242"/>
      <c r="C152" s="243" t="s">
        <v>96</v>
      </c>
      <c r="D152" s="244"/>
      <c r="E152" s="123">
        <v>2658</v>
      </c>
      <c r="F152" s="243" t="s">
        <v>654</v>
      </c>
      <c r="G152" s="244"/>
      <c r="H152" s="55" t="s">
        <v>321</v>
      </c>
      <c r="I152" s="84" t="s">
        <v>347</v>
      </c>
    </row>
    <row r="153" spans="1:10" ht="48" customHeight="1">
      <c r="A153" s="241">
        <v>45961</v>
      </c>
      <c r="B153" s="242"/>
      <c r="C153" s="243" t="s">
        <v>96</v>
      </c>
      <c r="D153" s="244"/>
      <c r="E153" s="123">
        <v>4601</v>
      </c>
      <c r="F153" s="243" t="s">
        <v>654</v>
      </c>
      <c r="G153" s="244"/>
      <c r="H153" s="55" t="s">
        <v>321</v>
      </c>
      <c r="I153" s="84" t="s">
        <v>347</v>
      </c>
    </row>
    <row r="154" spans="1:10" ht="48" customHeight="1">
      <c r="A154" s="241"/>
      <c r="B154" s="242"/>
      <c r="C154" s="243"/>
      <c r="D154" s="244"/>
      <c r="E154" s="123"/>
      <c r="F154" s="243"/>
      <c r="G154" s="244"/>
      <c r="H154" s="55"/>
      <c r="I154" s="84"/>
    </row>
    <row r="155" spans="1:10" ht="48" customHeight="1">
      <c r="A155" s="241"/>
      <c r="B155" s="242"/>
      <c r="C155" s="257"/>
      <c r="D155" s="257"/>
      <c r="E155" s="123"/>
      <c r="F155" s="243"/>
      <c r="G155" s="244"/>
      <c r="H155" s="55"/>
      <c r="I155" s="84"/>
    </row>
    <row r="156" spans="1:10" ht="48" customHeight="1">
      <c r="A156" s="241"/>
      <c r="B156" s="242"/>
      <c r="C156" s="257"/>
      <c r="D156" s="257"/>
      <c r="E156" s="123"/>
      <c r="F156" s="243"/>
      <c r="G156" s="244"/>
      <c r="H156" s="55"/>
      <c r="I156" s="84"/>
    </row>
    <row r="157" spans="1:10" ht="48" customHeight="1">
      <c r="A157" s="241"/>
      <c r="B157" s="242"/>
      <c r="C157" s="257"/>
      <c r="D157" s="257"/>
      <c r="E157" s="123"/>
      <c r="F157" s="243"/>
      <c r="G157" s="244"/>
      <c r="H157" s="55"/>
      <c r="I157" s="84"/>
      <c r="J157" s="85"/>
    </row>
    <row r="158" spans="1:10" ht="49.5" customHeight="1">
      <c r="A158" s="241"/>
      <c r="B158" s="242"/>
      <c r="C158" s="257"/>
      <c r="D158" s="257"/>
      <c r="E158" s="123"/>
      <c r="F158" s="243"/>
      <c r="G158" s="244"/>
      <c r="H158" s="55"/>
      <c r="I158" s="84"/>
    </row>
    <row r="159" spans="1:10" ht="48" customHeight="1">
      <c r="A159" s="241"/>
      <c r="B159" s="242"/>
      <c r="C159" s="257"/>
      <c r="D159" s="257"/>
      <c r="E159" s="123"/>
      <c r="F159" s="243"/>
      <c r="G159" s="244"/>
      <c r="H159" s="55"/>
      <c r="I159" s="84"/>
    </row>
    <row r="160" spans="1:10" ht="49.5" customHeight="1" thickBot="1">
      <c r="A160" s="241"/>
      <c r="B160" s="242"/>
      <c r="C160" s="257"/>
      <c r="D160" s="257"/>
      <c r="E160" s="123"/>
      <c r="F160" s="243"/>
      <c r="G160" s="244"/>
      <c r="H160" s="55"/>
      <c r="I160" s="84"/>
    </row>
    <row r="161" spans="1:9" ht="48" customHeight="1" thickBot="1">
      <c r="E161" s="133">
        <f>SUM(E143:E158)</f>
        <v>45069</v>
      </c>
      <c r="H161" s="96"/>
      <c r="I161" s="179"/>
    </row>
    <row r="162" spans="1:9" ht="70.5" customHeight="1">
      <c r="A162" s="263" t="s">
        <v>834</v>
      </c>
      <c r="B162" s="263"/>
      <c r="C162" s="263"/>
      <c r="D162" s="263"/>
      <c r="E162" s="263"/>
      <c r="H162" s="178"/>
      <c r="I162" s="179"/>
    </row>
    <row r="163" spans="1:9" ht="70.5" customHeight="1">
      <c r="A163" s="251" t="s">
        <v>1</v>
      </c>
      <c r="B163" s="252"/>
      <c r="C163" s="253" t="s">
        <v>2</v>
      </c>
      <c r="D163" s="253"/>
      <c r="E163" s="49" t="s">
        <v>5</v>
      </c>
      <c r="F163" s="253" t="s">
        <v>426</v>
      </c>
      <c r="G163" s="253"/>
      <c r="H163" s="55" t="s">
        <v>424</v>
      </c>
      <c r="I163" s="55" t="s">
        <v>6</v>
      </c>
    </row>
    <row r="164" spans="1:9" ht="70.5" customHeight="1">
      <c r="A164" s="241">
        <v>45927</v>
      </c>
      <c r="B164" s="242"/>
      <c r="C164" s="257" t="s">
        <v>96</v>
      </c>
      <c r="D164" s="257"/>
      <c r="E164" s="123">
        <v>4830</v>
      </c>
      <c r="F164" s="243" t="s">
        <v>654</v>
      </c>
      <c r="G164" s="244"/>
      <c r="H164" s="55" t="s">
        <v>321</v>
      </c>
      <c r="I164" s="84" t="s">
        <v>347</v>
      </c>
    </row>
    <row r="165" spans="1:9" ht="70.5" customHeight="1">
      <c r="A165" s="241">
        <v>45930</v>
      </c>
      <c r="B165" s="242"/>
      <c r="C165" s="257" t="s">
        <v>200</v>
      </c>
      <c r="D165" s="257"/>
      <c r="E165" s="123">
        <v>5757</v>
      </c>
      <c r="F165" s="243" t="s">
        <v>654</v>
      </c>
      <c r="G165" s="244"/>
      <c r="H165" s="55" t="s">
        <v>321</v>
      </c>
      <c r="I165" s="84" t="s">
        <v>993</v>
      </c>
    </row>
    <row r="166" spans="1:9" ht="70.5" customHeight="1">
      <c r="A166" s="241"/>
      <c r="B166" s="242"/>
      <c r="C166" s="257"/>
      <c r="D166" s="257"/>
      <c r="E166" s="123"/>
      <c r="F166" s="243"/>
      <c r="G166" s="244"/>
      <c r="H166" s="55"/>
      <c r="I166" s="84"/>
    </row>
    <row r="167" spans="1:9" ht="70.5" customHeight="1">
      <c r="A167" s="241"/>
      <c r="B167" s="242"/>
      <c r="C167" s="257"/>
      <c r="D167" s="257"/>
      <c r="E167" s="123"/>
      <c r="F167" s="243"/>
      <c r="G167" s="244"/>
      <c r="H167" s="55"/>
      <c r="I167" s="84"/>
    </row>
    <row r="168" spans="1:9" ht="70.5" customHeight="1">
      <c r="A168" s="241"/>
      <c r="B168" s="242"/>
      <c r="C168" s="257"/>
      <c r="D168" s="257"/>
      <c r="E168" s="123"/>
      <c r="F168" s="243"/>
      <c r="G168" s="244"/>
      <c r="H168" s="55"/>
      <c r="I168" s="84"/>
    </row>
    <row r="169" spans="1:9" ht="70.5" customHeight="1">
      <c r="A169" s="241"/>
      <c r="B169" s="242"/>
      <c r="C169" s="257"/>
      <c r="D169" s="257"/>
      <c r="E169" s="123"/>
      <c r="F169" s="243"/>
      <c r="G169" s="244"/>
      <c r="H169" s="55"/>
      <c r="I169" s="84"/>
    </row>
    <row r="170" spans="1:9" ht="70.5" customHeight="1">
      <c r="A170" s="241"/>
      <c r="B170" s="242"/>
      <c r="C170" s="257"/>
      <c r="D170" s="257"/>
      <c r="E170" s="130"/>
      <c r="F170" s="243"/>
      <c r="G170" s="244"/>
      <c r="H170" s="55"/>
      <c r="I170" s="84"/>
    </row>
    <row r="171" spans="1:9" ht="70.5" customHeight="1">
      <c r="A171" s="241"/>
      <c r="B171" s="242"/>
      <c r="C171" s="257"/>
      <c r="D171" s="257"/>
      <c r="E171" s="130"/>
      <c r="F171" s="243"/>
      <c r="G171" s="244"/>
      <c r="H171" s="55"/>
      <c r="I171" s="84"/>
    </row>
    <row r="172" spans="1:9" ht="70.5" customHeight="1">
      <c r="A172" s="241"/>
      <c r="B172" s="242"/>
      <c r="C172" s="257"/>
      <c r="D172" s="257"/>
      <c r="E172" s="130"/>
      <c r="F172" s="243"/>
      <c r="G172" s="244"/>
      <c r="H172" s="55"/>
      <c r="I172" s="84"/>
    </row>
    <row r="173" spans="1:9" ht="70.5" customHeight="1">
      <c r="A173" s="241"/>
      <c r="B173" s="242"/>
      <c r="C173" s="257"/>
      <c r="D173" s="257"/>
      <c r="E173" s="130"/>
      <c r="F173" s="243"/>
      <c r="G173" s="244"/>
      <c r="H173" s="55"/>
      <c r="I173" s="84"/>
    </row>
    <row r="174" spans="1:9" ht="70.5" customHeight="1" thickBot="1">
      <c r="A174" s="241"/>
      <c r="B174" s="242"/>
      <c r="C174" s="257"/>
      <c r="D174" s="257"/>
      <c r="E174" s="130"/>
      <c r="F174" s="243"/>
      <c r="G174" s="244"/>
      <c r="H174" s="55"/>
      <c r="I174" s="84"/>
    </row>
    <row r="175" spans="1:9" ht="70.5" customHeight="1" thickBot="1">
      <c r="E175" s="133">
        <f>SUM(E164:E170)</f>
        <v>10587</v>
      </c>
      <c r="H175" s="46"/>
      <c r="I175" s="46"/>
    </row>
    <row r="176" spans="1:9" ht="54" customHeight="1">
      <c r="A176" s="263" t="s">
        <v>937</v>
      </c>
      <c r="B176" s="263"/>
      <c r="C176" s="263"/>
      <c r="D176" s="263"/>
      <c r="E176" s="263"/>
    </row>
    <row r="177" spans="1:9" ht="54" customHeight="1">
      <c r="A177" s="251" t="s">
        <v>1</v>
      </c>
      <c r="B177" s="252"/>
      <c r="C177" s="253" t="s">
        <v>2</v>
      </c>
      <c r="D177" s="253"/>
      <c r="E177" s="49" t="s">
        <v>5</v>
      </c>
      <c r="F177" s="253"/>
      <c r="G177" s="253"/>
      <c r="H177" s="55" t="s">
        <v>424</v>
      </c>
      <c r="I177" s="50" t="s">
        <v>6</v>
      </c>
    </row>
    <row r="178" spans="1:9" ht="54" customHeight="1">
      <c r="A178" s="241">
        <v>45836</v>
      </c>
      <c r="B178" s="242"/>
      <c r="C178" s="257" t="s">
        <v>234</v>
      </c>
      <c r="D178" s="257"/>
      <c r="E178" s="123">
        <v>6470</v>
      </c>
      <c r="F178" s="243" t="s">
        <v>469</v>
      </c>
      <c r="G178" s="244"/>
      <c r="H178" s="55" t="s">
        <v>321</v>
      </c>
      <c r="I178" s="84" t="s">
        <v>196</v>
      </c>
    </row>
    <row r="179" spans="1:9" ht="54" customHeight="1">
      <c r="A179" s="241">
        <v>45843</v>
      </c>
      <c r="B179" s="242"/>
      <c r="C179" s="257" t="s">
        <v>234</v>
      </c>
      <c r="D179" s="257"/>
      <c r="E179" s="123">
        <v>15500</v>
      </c>
      <c r="F179" s="243" t="s">
        <v>469</v>
      </c>
      <c r="G179" s="244"/>
      <c r="H179" s="55" t="s">
        <v>321</v>
      </c>
      <c r="I179" s="84" t="s">
        <v>196</v>
      </c>
    </row>
    <row r="180" spans="1:9" ht="54" customHeight="1">
      <c r="A180" s="241">
        <v>45896</v>
      </c>
      <c r="B180" s="242"/>
      <c r="C180" s="257" t="s">
        <v>96</v>
      </c>
      <c r="D180" s="257"/>
      <c r="E180" s="123">
        <v>1000</v>
      </c>
      <c r="F180" s="243" t="s">
        <v>469</v>
      </c>
      <c r="G180" s="244"/>
      <c r="H180" s="55" t="s">
        <v>54</v>
      </c>
      <c r="I180" s="84" t="s">
        <v>347</v>
      </c>
    </row>
    <row r="181" spans="1:9" ht="54" customHeight="1">
      <c r="A181" s="241">
        <v>45901</v>
      </c>
      <c r="B181" s="242"/>
      <c r="C181" s="257" t="s">
        <v>234</v>
      </c>
      <c r="D181" s="257"/>
      <c r="E181" s="123">
        <v>6950</v>
      </c>
      <c r="F181" s="243" t="s">
        <v>469</v>
      </c>
      <c r="G181" s="244"/>
      <c r="H181" s="55" t="s">
        <v>321</v>
      </c>
      <c r="I181" s="84" t="s">
        <v>988</v>
      </c>
    </row>
    <row r="182" spans="1:9" ht="54" customHeight="1">
      <c r="A182" s="241">
        <v>45904</v>
      </c>
      <c r="B182" s="242"/>
      <c r="C182" s="257" t="s">
        <v>120</v>
      </c>
      <c r="D182" s="257"/>
      <c r="E182" s="123">
        <v>20190</v>
      </c>
      <c r="F182" s="243" t="s">
        <v>469</v>
      </c>
      <c r="G182" s="244"/>
      <c r="H182" s="55" t="s">
        <v>54</v>
      </c>
      <c r="I182" s="84" t="s">
        <v>987</v>
      </c>
    </row>
    <row r="183" spans="1:9" ht="54" customHeight="1">
      <c r="A183" s="241">
        <v>45914</v>
      </c>
      <c r="B183" s="242"/>
      <c r="C183" s="257" t="s">
        <v>311</v>
      </c>
      <c r="D183" s="257"/>
      <c r="E183" s="123">
        <v>7596</v>
      </c>
      <c r="F183" s="243" t="s">
        <v>469</v>
      </c>
      <c r="G183" s="244"/>
      <c r="H183" s="55" t="s">
        <v>321</v>
      </c>
      <c r="I183" s="84" t="s">
        <v>989</v>
      </c>
    </row>
    <row r="184" spans="1:9" ht="54" customHeight="1">
      <c r="A184" s="241">
        <v>45918</v>
      </c>
      <c r="B184" s="242"/>
      <c r="C184" s="257" t="s">
        <v>234</v>
      </c>
      <c r="D184" s="257"/>
      <c r="E184" s="123">
        <v>17200</v>
      </c>
      <c r="F184" s="243" t="s">
        <v>469</v>
      </c>
      <c r="G184" s="244"/>
      <c r="H184" s="55" t="s">
        <v>321</v>
      </c>
      <c r="I184" s="84" t="s">
        <v>988</v>
      </c>
    </row>
    <row r="185" spans="1:9" ht="54" customHeight="1">
      <c r="A185" s="241"/>
      <c r="B185" s="242"/>
      <c r="C185" s="257"/>
      <c r="D185" s="257"/>
      <c r="E185" s="123"/>
      <c r="F185" s="243"/>
      <c r="G185" s="244"/>
      <c r="H185" s="55"/>
      <c r="I185" s="84"/>
    </row>
    <row r="186" spans="1:9" ht="54" customHeight="1">
      <c r="A186" s="241"/>
      <c r="B186" s="242"/>
      <c r="C186" s="257"/>
      <c r="D186" s="257"/>
      <c r="E186" s="123"/>
      <c r="F186" s="243"/>
      <c r="G186" s="244"/>
      <c r="H186" s="55"/>
      <c r="I186" s="84"/>
    </row>
    <row r="187" spans="1:9" ht="54" customHeight="1">
      <c r="A187" s="241"/>
      <c r="B187" s="242"/>
      <c r="C187" s="257"/>
      <c r="D187" s="257"/>
      <c r="E187" s="123"/>
      <c r="F187" s="243"/>
      <c r="G187" s="244"/>
      <c r="H187" s="55"/>
      <c r="I187" s="84"/>
    </row>
    <row r="188" spans="1:9" ht="54" customHeight="1">
      <c r="A188" s="241"/>
      <c r="B188" s="242"/>
      <c r="C188" s="257"/>
      <c r="D188" s="257"/>
      <c r="E188" s="123"/>
      <c r="F188" s="243"/>
      <c r="G188" s="244"/>
      <c r="H188" s="55"/>
      <c r="I188" s="84"/>
    </row>
    <row r="189" spans="1:9" ht="54" customHeight="1">
      <c r="A189" s="241"/>
      <c r="B189" s="242"/>
      <c r="C189" s="257"/>
      <c r="D189" s="257"/>
      <c r="E189" s="123"/>
      <c r="F189" s="243"/>
      <c r="G189" s="244"/>
      <c r="H189" s="55"/>
      <c r="I189" s="84"/>
    </row>
    <row r="190" spans="1:9" ht="54" customHeight="1">
      <c r="A190" s="241"/>
      <c r="B190" s="242"/>
      <c r="C190" s="257"/>
      <c r="D190" s="257"/>
      <c r="E190" s="123"/>
      <c r="F190" s="243"/>
      <c r="G190" s="244"/>
      <c r="H190" s="55"/>
      <c r="I190" s="84"/>
    </row>
    <row r="191" spans="1:9" ht="54" customHeight="1" thickBot="1">
      <c r="A191" s="241"/>
      <c r="B191" s="242"/>
      <c r="C191" s="257"/>
      <c r="D191" s="257"/>
      <c r="E191" s="123"/>
      <c r="F191" s="243"/>
      <c r="G191" s="244"/>
      <c r="H191" s="55"/>
      <c r="I191" s="84"/>
    </row>
    <row r="192" spans="1:9" ht="54" customHeight="1" thickBot="1">
      <c r="E192" s="133">
        <f>SUM(E178:E191)</f>
        <v>74906</v>
      </c>
      <c r="H192" s="46"/>
      <c r="I192" s="46"/>
    </row>
    <row r="193" spans="1:9" ht="70.5" customHeight="1">
      <c r="A193" s="263"/>
      <c r="B193" s="263"/>
      <c r="C193" s="263"/>
      <c r="E193" s="166"/>
    </row>
    <row r="194" spans="1:9" ht="70.5" customHeight="1">
      <c r="A194" s="251" t="s">
        <v>1</v>
      </c>
      <c r="B194" s="252"/>
      <c r="C194" s="253" t="s">
        <v>2</v>
      </c>
      <c r="D194" s="253"/>
      <c r="E194" s="49" t="s">
        <v>5</v>
      </c>
      <c r="F194" s="253"/>
      <c r="G194" s="253"/>
      <c r="H194" s="55" t="s">
        <v>424</v>
      </c>
      <c r="I194" s="50" t="s">
        <v>6</v>
      </c>
    </row>
    <row r="195" spans="1:9" ht="70.5" customHeight="1">
      <c r="A195" s="241"/>
      <c r="B195" s="242"/>
      <c r="C195" s="257"/>
      <c r="D195" s="257"/>
      <c r="E195" s="123"/>
      <c r="F195" s="243"/>
      <c r="G195" s="244"/>
      <c r="H195" s="55"/>
      <c r="I195" s="84"/>
    </row>
    <row r="196" spans="1:9" ht="70.5" customHeight="1">
      <c r="A196" s="241"/>
      <c r="B196" s="242"/>
      <c r="C196" s="257"/>
      <c r="D196" s="257"/>
      <c r="E196" s="123"/>
      <c r="F196" s="243"/>
      <c r="G196" s="244"/>
      <c r="H196" s="55"/>
      <c r="I196" s="84"/>
    </row>
    <row r="197" spans="1:9" ht="70.5" customHeight="1">
      <c r="A197" s="241"/>
      <c r="B197" s="242"/>
      <c r="C197" s="257"/>
      <c r="D197" s="257"/>
      <c r="E197" s="123"/>
      <c r="F197" s="243"/>
      <c r="G197" s="244"/>
      <c r="H197" s="55"/>
      <c r="I197" s="84"/>
    </row>
    <row r="198" spans="1:9" ht="70.5" customHeight="1">
      <c r="A198" s="241"/>
      <c r="B198" s="242"/>
      <c r="C198" s="257"/>
      <c r="D198" s="257"/>
      <c r="E198" s="123"/>
      <c r="F198" s="243"/>
      <c r="G198" s="244"/>
      <c r="H198" s="55"/>
      <c r="I198" s="84"/>
    </row>
    <row r="199" spans="1:9" ht="70.5" customHeight="1">
      <c r="A199" s="241"/>
      <c r="B199" s="242"/>
      <c r="C199" s="257"/>
      <c r="D199" s="257"/>
      <c r="E199" s="130"/>
      <c r="F199" s="243"/>
      <c r="G199" s="244"/>
      <c r="H199" s="55"/>
      <c r="I199" s="84"/>
    </row>
    <row r="200" spans="1:9" ht="70.5" customHeight="1">
      <c r="A200" s="241"/>
      <c r="B200" s="242"/>
      <c r="C200" s="257"/>
      <c r="D200" s="257"/>
      <c r="E200" s="130"/>
      <c r="F200" s="243"/>
      <c r="G200" s="244"/>
      <c r="H200" s="55"/>
      <c r="I200" s="84"/>
    </row>
    <row r="201" spans="1:9" ht="70.5" customHeight="1">
      <c r="A201" s="241"/>
      <c r="B201" s="242"/>
      <c r="C201" s="257"/>
      <c r="D201" s="257"/>
      <c r="E201" s="130"/>
      <c r="F201" s="243"/>
      <c r="G201" s="244"/>
      <c r="H201" s="55"/>
      <c r="I201" s="84"/>
    </row>
    <row r="202" spans="1:9" ht="70.5" customHeight="1">
      <c r="A202" s="241"/>
      <c r="B202" s="242"/>
      <c r="C202" s="257"/>
      <c r="D202" s="257"/>
      <c r="E202" s="130"/>
      <c r="F202" s="243"/>
      <c r="G202" s="244"/>
      <c r="H202" s="55"/>
      <c r="I202" s="84"/>
    </row>
    <row r="203" spans="1:9" ht="70.5" customHeight="1">
      <c r="A203" s="241"/>
      <c r="B203" s="242"/>
      <c r="C203" s="257"/>
      <c r="D203" s="257"/>
      <c r="E203" s="130"/>
      <c r="F203" s="243"/>
      <c r="G203" s="244"/>
      <c r="H203" s="55"/>
      <c r="I203" s="84"/>
    </row>
    <row r="204" spans="1:9" ht="70.5" customHeight="1">
      <c r="A204" s="241"/>
      <c r="B204" s="242"/>
      <c r="C204" s="257"/>
      <c r="D204" s="257"/>
      <c r="E204" s="130"/>
      <c r="F204" s="243"/>
      <c r="G204" s="244"/>
      <c r="H204" s="55"/>
      <c r="I204" s="84"/>
    </row>
    <row r="205" spans="1:9" ht="70.5" customHeight="1" thickBot="1">
      <c r="A205" s="241"/>
      <c r="B205" s="242"/>
      <c r="C205" s="257"/>
      <c r="D205" s="257"/>
      <c r="E205" s="130"/>
      <c r="F205" s="243"/>
      <c r="G205" s="244"/>
      <c r="H205" s="55"/>
      <c r="I205" s="84"/>
    </row>
    <row r="206" spans="1:9" ht="70.5" customHeight="1" thickBot="1">
      <c r="E206" s="133">
        <f>SUM(E195:E199)</f>
        <v>0</v>
      </c>
      <c r="H206" s="46"/>
      <c r="I206" s="46"/>
    </row>
    <row r="207" spans="1:9" ht="50.25" customHeight="1">
      <c r="A207" s="264" t="s">
        <v>920</v>
      </c>
      <c r="B207" s="264"/>
      <c r="C207" s="264"/>
      <c r="F207" s="265"/>
      <c r="G207" s="265"/>
      <c r="H207" s="265"/>
      <c r="I207" s="265"/>
    </row>
    <row r="208" spans="1:9" ht="50.25" customHeight="1">
      <c r="A208" s="53" t="s">
        <v>543</v>
      </c>
      <c r="B208" s="53" t="s">
        <v>2</v>
      </c>
      <c r="C208" s="243" t="s">
        <v>732</v>
      </c>
      <c r="D208" s="244"/>
      <c r="E208" s="53" t="s">
        <v>5</v>
      </c>
      <c r="F208" s="243" t="s">
        <v>480</v>
      </c>
      <c r="G208" s="244"/>
      <c r="H208" s="55"/>
      <c r="I208" s="55" t="s">
        <v>6</v>
      </c>
    </row>
    <row r="209" spans="1:9" ht="50.25" customHeight="1">
      <c r="A209" s="187" t="s">
        <v>95</v>
      </c>
      <c r="B209" s="53" t="s">
        <v>120</v>
      </c>
      <c r="C209" s="243" t="s">
        <v>524</v>
      </c>
      <c r="D209" s="244"/>
      <c r="E209" s="54">
        <v>72105</v>
      </c>
      <c r="F209" s="243" t="s">
        <v>487</v>
      </c>
      <c r="G209" s="244"/>
      <c r="H209" s="55" t="s">
        <v>655</v>
      </c>
      <c r="I209" s="84" t="s">
        <v>972</v>
      </c>
    </row>
    <row r="210" spans="1:9" ht="50.25" customHeight="1">
      <c r="A210" s="107" t="s">
        <v>258</v>
      </c>
      <c r="B210" s="53" t="s">
        <v>56</v>
      </c>
      <c r="C210" s="243" t="s">
        <v>524</v>
      </c>
      <c r="D210" s="244"/>
      <c r="E210" s="54">
        <v>103446</v>
      </c>
      <c r="F210" s="243" t="s">
        <v>487</v>
      </c>
      <c r="G210" s="244"/>
      <c r="H210" s="55" t="s">
        <v>655</v>
      </c>
      <c r="I210" s="84" t="s">
        <v>973</v>
      </c>
    </row>
    <row r="211" spans="1:9" ht="50.25" customHeight="1">
      <c r="A211" s="106" t="s">
        <v>509</v>
      </c>
      <c r="B211" s="53" t="s">
        <v>120</v>
      </c>
      <c r="C211" s="243" t="s">
        <v>524</v>
      </c>
      <c r="D211" s="244"/>
      <c r="E211" s="54">
        <v>46200</v>
      </c>
      <c r="F211" s="243" t="s">
        <v>487</v>
      </c>
      <c r="G211" s="244"/>
      <c r="H211" s="55" t="s">
        <v>655</v>
      </c>
      <c r="I211" s="84" t="s">
        <v>974</v>
      </c>
    </row>
    <row r="212" spans="1:9" ht="50.25" customHeight="1">
      <c r="A212" s="106" t="s">
        <v>509</v>
      </c>
      <c r="B212" s="53" t="s">
        <v>120</v>
      </c>
      <c r="C212" s="243" t="s">
        <v>524</v>
      </c>
      <c r="D212" s="244"/>
      <c r="E212" s="54">
        <v>3510</v>
      </c>
      <c r="F212" s="243" t="s">
        <v>487</v>
      </c>
      <c r="G212" s="244"/>
      <c r="H212" s="55" t="s">
        <v>655</v>
      </c>
      <c r="I212" s="84" t="s">
        <v>975</v>
      </c>
    </row>
    <row r="213" spans="1:9" ht="50.25" customHeight="1">
      <c r="A213" s="107" t="s">
        <v>509</v>
      </c>
      <c r="B213" s="53" t="s">
        <v>120</v>
      </c>
      <c r="C213" s="243" t="s">
        <v>524</v>
      </c>
      <c r="D213" s="244"/>
      <c r="E213" s="54">
        <v>19085</v>
      </c>
      <c r="F213" s="243" t="s">
        <v>487</v>
      </c>
      <c r="G213" s="244"/>
      <c r="H213" s="55" t="s">
        <v>655</v>
      </c>
      <c r="I213" s="84" t="s">
        <v>976</v>
      </c>
    </row>
    <row r="214" spans="1:9" ht="50.25" customHeight="1">
      <c r="A214" s="107" t="s">
        <v>509</v>
      </c>
      <c r="B214" s="53" t="s">
        <v>120</v>
      </c>
      <c r="C214" s="243" t="s">
        <v>524</v>
      </c>
      <c r="D214" s="244"/>
      <c r="E214" s="54">
        <v>3601</v>
      </c>
      <c r="F214" s="243" t="s">
        <v>487</v>
      </c>
      <c r="G214" s="244"/>
      <c r="H214" s="55" t="s">
        <v>655</v>
      </c>
      <c r="I214" s="84" t="s">
        <v>295</v>
      </c>
    </row>
    <row r="215" spans="1:9" ht="50.25" customHeight="1">
      <c r="A215" s="106" t="s">
        <v>129</v>
      </c>
      <c r="B215" s="53" t="s">
        <v>67</v>
      </c>
      <c r="C215" s="243" t="s">
        <v>524</v>
      </c>
      <c r="D215" s="244"/>
      <c r="E215" s="54">
        <v>2000</v>
      </c>
      <c r="F215" s="243" t="s">
        <v>487</v>
      </c>
      <c r="G215" s="244"/>
      <c r="H215" s="55" t="s">
        <v>655</v>
      </c>
      <c r="I215" s="84" t="s">
        <v>977</v>
      </c>
    </row>
    <row r="216" spans="1:9" ht="50.25" customHeight="1">
      <c r="A216" s="187" t="s">
        <v>129</v>
      </c>
      <c r="B216" s="53" t="s">
        <v>67</v>
      </c>
      <c r="C216" s="243" t="s">
        <v>524</v>
      </c>
      <c r="D216" s="244"/>
      <c r="E216" s="54">
        <v>99000</v>
      </c>
      <c r="F216" s="243" t="s">
        <v>487</v>
      </c>
      <c r="G216" s="244"/>
      <c r="H216" s="55" t="s">
        <v>655</v>
      </c>
      <c r="I216" s="84" t="s">
        <v>978</v>
      </c>
    </row>
    <row r="217" spans="1:9" ht="50.25" customHeight="1">
      <c r="A217" s="107" t="s">
        <v>145</v>
      </c>
      <c r="B217" s="53" t="s">
        <v>439</v>
      </c>
      <c r="C217" s="243" t="s">
        <v>524</v>
      </c>
      <c r="D217" s="244"/>
      <c r="E217" s="54">
        <v>3591</v>
      </c>
      <c r="F217" s="243" t="s">
        <v>487</v>
      </c>
      <c r="G217" s="244"/>
      <c r="H217" s="55" t="s">
        <v>655</v>
      </c>
      <c r="I217" s="84" t="s">
        <v>816</v>
      </c>
    </row>
    <row r="218" spans="1:9" ht="50.25" customHeight="1">
      <c r="A218" s="106" t="s">
        <v>145</v>
      </c>
      <c r="B218" s="53" t="s">
        <v>439</v>
      </c>
      <c r="C218" s="243" t="s">
        <v>524</v>
      </c>
      <c r="D218" s="244"/>
      <c r="E218" s="54">
        <v>5523</v>
      </c>
      <c r="F218" s="243" t="s">
        <v>487</v>
      </c>
      <c r="G218" s="244"/>
      <c r="H218" s="55" t="s">
        <v>655</v>
      </c>
      <c r="I218" s="84" t="s">
        <v>517</v>
      </c>
    </row>
    <row r="219" spans="1:9" ht="50.25" customHeight="1">
      <c r="A219" s="106" t="s">
        <v>165</v>
      </c>
      <c r="B219" s="53" t="s">
        <v>439</v>
      </c>
      <c r="C219" s="243" t="s">
        <v>524</v>
      </c>
      <c r="D219" s="244"/>
      <c r="E219" s="54">
        <v>3761</v>
      </c>
      <c r="F219" s="243" t="s">
        <v>487</v>
      </c>
      <c r="G219" s="244"/>
      <c r="H219" s="55" t="s">
        <v>655</v>
      </c>
      <c r="I219" s="84" t="s">
        <v>979</v>
      </c>
    </row>
    <row r="220" spans="1:9" ht="50.25" customHeight="1">
      <c r="A220" s="107" t="s">
        <v>31</v>
      </c>
      <c r="B220" s="53" t="s">
        <v>980</v>
      </c>
      <c r="C220" s="243" t="s">
        <v>524</v>
      </c>
      <c r="D220" s="244"/>
      <c r="E220" s="54">
        <v>1000000</v>
      </c>
      <c r="F220" s="243" t="s">
        <v>487</v>
      </c>
      <c r="G220" s="244"/>
      <c r="H220" s="55" t="s">
        <v>808</v>
      </c>
      <c r="I220" s="84" t="s">
        <v>981</v>
      </c>
    </row>
    <row r="221" spans="1:9" ht="50.25" customHeight="1">
      <c r="A221" s="106"/>
      <c r="B221" s="53"/>
      <c r="C221" s="243"/>
      <c r="D221" s="244"/>
      <c r="E221" s="54"/>
      <c r="F221" s="243"/>
      <c r="G221" s="244"/>
      <c r="H221" s="55"/>
      <c r="I221" s="84"/>
    </row>
    <row r="222" spans="1:9" ht="50.25" customHeight="1">
      <c r="A222" s="106"/>
      <c r="B222" s="53"/>
      <c r="C222" s="243"/>
      <c r="D222" s="244"/>
      <c r="E222" s="54"/>
      <c r="F222" s="243"/>
      <c r="G222" s="244"/>
      <c r="H222" s="55"/>
      <c r="I222" s="84"/>
    </row>
    <row r="223" spans="1:9" ht="50.25" customHeight="1">
      <c r="A223" s="106"/>
      <c r="B223" s="53"/>
      <c r="C223" s="243"/>
      <c r="D223" s="244"/>
      <c r="E223" s="54"/>
      <c r="F223" s="243"/>
      <c r="G223" s="244"/>
      <c r="H223" s="55"/>
      <c r="I223" s="84"/>
    </row>
    <row r="224" spans="1:9" ht="50.25" customHeight="1">
      <c r="A224" s="58"/>
      <c r="B224" s="53"/>
      <c r="C224" s="243"/>
      <c r="D224" s="244"/>
      <c r="E224" s="54"/>
      <c r="F224" s="243"/>
      <c r="G224" s="244"/>
      <c r="H224" s="55"/>
      <c r="I224" s="84"/>
    </row>
    <row r="225" spans="1:20" ht="50.25" customHeight="1">
      <c r="A225" s="107"/>
      <c r="B225" s="53"/>
      <c r="C225" s="243"/>
      <c r="D225" s="244"/>
      <c r="E225" s="54"/>
      <c r="F225" s="243"/>
      <c r="G225" s="244"/>
      <c r="H225" s="55"/>
      <c r="I225" s="84"/>
    </row>
    <row r="226" spans="1:20" ht="50.25" customHeight="1" thickBot="1">
      <c r="A226" s="168"/>
      <c r="B226" s="85"/>
      <c r="C226" s="266"/>
      <c r="D226" s="266"/>
      <c r="E226" s="170">
        <f>SUM(E209:E225)</f>
        <v>1361822</v>
      </c>
      <c r="F226" s="266"/>
      <c r="G226" s="266"/>
      <c r="I226" s="169"/>
    </row>
    <row r="227" spans="1:20" ht="49.5" customHeight="1">
      <c r="E227" s="163"/>
      <c r="H227" s="46"/>
      <c r="I227" s="46"/>
    </row>
    <row r="228" spans="1:20" ht="17.25" customHeight="1">
      <c r="E228" s="46"/>
      <c r="H228" s="46"/>
      <c r="I228" s="46"/>
    </row>
    <row r="229" spans="1:20" ht="49.5" customHeight="1">
      <c r="A229" s="267" t="s">
        <v>545</v>
      </c>
      <c r="B229" s="267"/>
      <c r="C229" s="267"/>
      <c r="D229" s="267"/>
      <c r="E229" s="267"/>
      <c r="F229" s="268"/>
      <c r="G229" s="268"/>
      <c r="H229" s="135"/>
      <c r="I229" s="135"/>
    </row>
    <row r="230" spans="1:20" ht="49.5" customHeight="1">
      <c r="A230" s="53" t="s">
        <v>1</v>
      </c>
      <c r="B230" s="53" t="s">
        <v>2</v>
      </c>
      <c r="C230" s="243" t="s">
        <v>4</v>
      </c>
      <c r="D230" s="244"/>
      <c r="E230" s="53" t="s">
        <v>5</v>
      </c>
      <c r="F230" s="243"/>
      <c r="G230" s="244"/>
      <c r="H230" s="55" t="s">
        <v>424</v>
      </c>
      <c r="I230" s="55" t="s">
        <v>6</v>
      </c>
    </row>
    <row r="231" spans="1:20" ht="49.5" customHeight="1">
      <c r="A231" s="58"/>
      <c r="B231" s="53"/>
      <c r="C231" s="243"/>
      <c r="D231" s="244"/>
      <c r="E231" s="108">
        <f>E35+E66</f>
        <v>275527</v>
      </c>
      <c r="F231" s="243"/>
      <c r="G231" s="244"/>
      <c r="H231" s="55"/>
      <c r="I231" s="113" t="s">
        <v>655</v>
      </c>
      <c r="T231" s="163"/>
    </row>
    <row r="232" spans="1:20" ht="49.5" customHeight="1">
      <c r="A232" s="58"/>
      <c r="B232" s="53"/>
      <c r="C232" s="243"/>
      <c r="D232" s="244"/>
      <c r="E232" s="108">
        <f>E116+E161</f>
        <v>336074</v>
      </c>
      <c r="F232" s="243"/>
      <c r="G232" s="244"/>
      <c r="H232" s="55"/>
      <c r="I232" s="113" t="s">
        <v>426</v>
      </c>
      <c r="O232" s="163"/>
    </row>
    <row r="233" spans="1:20" ht="49.5" customHeight="1">
      <c r="A233" s="58"/>
      <c r="B233" s="53"/>
      <c r="C233" s="243"/>
      <c r="D233" s="244"/>
      <c r="E233" s="108">
        <f>E140+E175</f>
        <v>30297</v>
      </c>
      <c r="F233" s="243"/>
      <c r="G233" s="244"/>
      <c r="H233" s="55"/>
      <c r="I233" s="113" t="s">
        <v>936</v>
      </c>
    </row>
    <row r="234" spans="1:20" ht="49.5" customHeight="1">
      <c r="A234" s="58"/>
      <c r="B234" s="53"/>
      <c r="C234" s="243"/>
      <c r="D234" s="244"/>
      <c r="E234" s="108">
        <f>E192</f>
        <v>74906</v>
      </c>
      <c r="F234" s="243"/>
      <c r="G234" s="244"/>
      <c r="H234" s="55"/>
      <c r="I234" s="113" t="s">
        <v>945</v>
      </c>
    </row>
    <row r="235" spans="1:20" ht="49.5" customHeight="1">
      <c r="A235" s="58"/>
      <c r="B235" s="53"/>
      <c r="C235" s="243"/>
      <c r="D235" s="244"/>
      <c r="E235" s="108">
        <f>E87</f>
        <v>25810</v>
      </c>
      <c r="F235" s="243"/>
      <c r="G235" s="244"/>
      <c r="H235" s="55"/>
      <c r="I235" s="84" t="s">
        <v>994</v>
      </c>
    </row>
    <row r="236" spans="1:20" ht="49.5" customHeight="1">
      <c r="A236" s="106"/>
      <c r="B236" s="53"/>
      <c r="C236" s="243"/>
      <c r="D236" s="244"/>
      <c r="E236" s="54"/>
      <c r="F236" s="243"/>
      <c r="G236" s="244"/>
      <c r="H236" s="55"/>
      <c r="I236" s="84"/>
    </row>
    <row r="237" spans="1:20" ht="49.5" customHeight="1" thickBot="1">
      <c r="A237" s="58"/>
      <c r="B237" s="53"/>
      <c r="C237" s="243"/>
      <c r="D237" s="244"/>
      <c r="E237" s="54"/>
      <c r="F237" s="243"/>
      <c r="G237" s="244"/>
      <c r="H237" s="55"/>
      <c r="I237" s="84"/>
    </row>
    <row r="238" spans="1:20" ht="49.5" customHeight="1" thickBot="1">
      <c r="A238" s="85"/>
      <c r="B238" s="85"/>
      <c r="C238" s="85"/>
      <c r="D238" s="85"/>
      <c r="E238" s="164">
        <f>SUM(E231:E237)</f>
        <v>742614</v>
      </c>
      <c r="F238" s="85"/>
      <c r="G238" s="85"/>
      <c r="H238" s="85"/>
      <c r="I238" s="104"/>
    </row>
    <row r="239" spans="1:20" ht="49.5" customHeight="1">
      <c r="E239" s="163"/>
      <c r="H239" s="46"/>
      <c r="I239" s="46"/>
    </row>
    <row r="240" spans="1:20" ht="49.5" customHeight="1">
      <c r="E240" s="46"/>
      <c r="H240" s="46"/>
      <c r="I240" s="46"/>
    </row>
    <row r="241" spans="1:119" s="85" customFormat="1" ht="49.5" customHeight="1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6"/>
      <c r="DD241" s="46"/>
      <c r="DE241" s="46"/>
      <c r="DF241" s="46"/>
      <c r="DG241" s="46"/>
      <c r="DH241" s="46"/>
      <c r="DI241" s="46"/>
      <c r="DJ241" s="46"/>
      <c r="DK241" s="46"/>
      <c r="DL241" s="46"/>
      <c r="DM241" s="46"/>
      <c r="DN241" s="46"/>
      <c r="DO241" s="46"/>
    </row>
    <row r="242" spans="1:119" ht="17.25" customHeight="1">
      <c r="E242" s="46"/>
      <c r="H242" s="46"/>
      <c r="I242" s="46"/>
    </row>
    <row r="243" spans="1:119" s="85" customFormat="1" ht="17.25" customHeight="1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6"/>
      <c r="DD243" s="46"/>
      <c r="DE243" s="46"/>
      <c r="DF243" s="46"/>
      <c r="DG243" s="46"/>
      <c r="DH243" s="46"/>
      <c r="DI243" s="46"/>
      <c r="DJ243" s="46"/>
      <c r="DK243" s="46"/>
      <c r="DL243" s="46"/>
      <c r="DM243" s="46"/>
      <c r="DN243" s="46"/>
      <c r="DO243" s="46"/>
    </row>
    <row r="244" spans="1:119" s="85" customFormat="1" ht="17.25" customHeight="1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6"/>
      <c r="DD244" s="46"/>
      <c r="DE244" s="46"/>
      <c r="DF244" s="46"/>
      <c r="DG244" s="46"/>
      <c r="DH244" s="46"/>
      <c r="DI244" s="46"/>
      <c r="DJ244" s="46"/>
      <c r="DK244" s="46"/>
      <c r="DL244" s="46"/>
      <c r="DM244" s="46"/>
      <c r="DN244" s="46"/>
      <c r="DO244" s="46"/>
    </row>
    <row r="245" spans="1:119" ht="17.25" customHeight="1">
      <c r="E245" s="46"/>
      <c r="H245" s="46"/>
      <c r="I245" s="46"/>
    </row>
    <row r="246" spans="1:119" ht="17.25" customHeight="1">
      <c r="E246" s="46"/>
      <c r="H246" s="46"/>
      <c r="I246" s="46"/>
    </row>
    <row r="247" spans="1:119" ht="17.25" customHeight="1">
      <c r="E247" s="46"/>
      <c r="H247" s="46"/>
      <c r="I247" s="46"/>
    </row>
    <row r="248" spans="1:119" ht="17.25" customHeight="1">
      <c r="E248" s="46"/>
      <c r="H248" s="46"/>
      <c r="I248" s="46"/>
    </row>
    <row r="249" spans="1:119" ht="17.25" customHeight="1">
      <c r="E249" s="46"/>
      <c r="H249" s="46"/>
      <c r="I249" s="46"/>
    </row>
    <row r="250" spans="1:119" ht="17.25" customHeight="1">
      <c r="E250" s="46"/>
      <c r="H250" s="46"/>
      <c r="I250" s="46"/>
    </row>
    <row r="251" spans="1:119" s="85" customFormat="1" ht="17.25" customHeight="1"/>
    <row r="252" spans="1:119" ht="17.25" customHeight="1">
      <c r="E252" s="46"/>
      <c r="H252" s="46"/>
      <c r="I252" s="46"/>
    </row>
    <row r="253" spans="1:119" ht="17.25" customHeight="1">
      <c r="E253" s="46"/>
      <c r="H253" s="46"/>
      <c r="I253" s="46"/>
    </row>
    <row r="254" spans="1:119" ht="17.25" customHeight="1">
      <c r="E254" s="46"/>
      <c r="H254" s="46"/>
      <c r="I254" s="46"/>
    </row>
    <row r="255" spans="1:119" ht="17.25" customHeight="1">
      <c r="E255" s="46"/>
      <c r="H255" s="46"/>
      <c r="I255" s="46"/>
    </row>
    <row r="256" spans="1:119" ht="17.25" customHeight="1">
      <c r="E256" s="46"/>
      <c r="H256" s="46"/>
      <c r="I256" s="46"/>
    </row>
    <row r="257" s="46" customFormat="1" ht="17.25" customHeight="1"/>
    <row r="258" s="46" customFormat="1" ht="17.25" customHeight="1"/>
    <row r="259" s="46" customFormat="1" ht="17.25" customHeight="1"/>
    <row r="260" s="46" customFormat="1" ht="17.25" customHeight="1"/>
    <row r="261" s="46" customFormat="1" ht="17.25" customHeight="1"/>
    <row r="262" s="46" customFormat="1" ht="17.25" customHeight="1"/>
    <row r="263" s="46" customFormat="1" ht="17.25" customHeight="1"/>
    <row r="264" s="46" customFormat="1" ht="17.25" customHeight="1"/>
    <row r="265" s="46" customFormat="1" ht="17.25" customHeight="1"/>
    <row r="266" s="46" customFormat="1" ht="17.25" customHeight="1"/>
    <row r="267" s="46" customFormat="1" ht="17.25" customHeight="1"/>
    <row r="268" s="46" customFormat="1" ht="17.25" customHeight="1"/>
    <row r="269" s="46" customFormat="1" ht="17.25" customHeight="1"/>
    <row r="270" s="46" customFormat="1" ht="17.25" customHeight="1"/>
    <row r="271" s="46" customFormat="1" ht="17.25" customHeight="1"/>
    <row r="272" s="46" customFormat="1" ht="17.25" customHeight="1"/>
    <row r="273" s="46" customFormat="1" ht="17.25" customHeight="1"/>
    <row r="274" s="46" customFormat="1" ht="17.25" customHeight="1"/>
    <row r="275" s="46" customFormat="1" ht="17.25" customHeight="1"/>
    <row r="276" s="46" customFormat="1" ht="17.25" customHeight="1"/>
    <row r="277" s="46" customFormat="1" ht="17.25" customHeight="1"/>
    <row r="278" s="46" customFormat="1" ht="17.25" customHeight="1"/>
    <row r="279" s="46" customFormat="1" ht="17.25" customHeight="1"/>
    <row r="280" s="46" customFormat="1" ht="17.25" customHeight="1"/>
    <row r="281" s="46" customFormat="1" ht="17.25" customHeight="1"/>
    <row r="282" s="46" customFormat="1" ht="17.25" customHeight="1"/>
    <row r="283" s="46" customFormat="1" ht="17.25" customHeight="1"/>
    <row r="284" s="46" customFormat="1" ht="21" customHeight="1"/>
    <row r="285" s="46" customFormat="1" ht="21" customHeight="1"/>
    <row r="286" s="46" customFormat="1" ht="21" customHeight="1"/>
    <row r="287" s="46" customFormat="1" ht="21" customHeight="1"/>
    <row r="288" s="46" customFormat="1" ht="21" customHeight="1"/>
    <row r="289" spans="1:109" ht="21" customHeight="1">
      <c r="E289" s="46"/>
      <c r="H289" s="46"/>
      <c r="I289" s="46"/>
    </row>
    <row r="290" spans="1:109" ht="21" customHeight="1">
      <c r="E290" s="46"/>
      <c r="H290" s="46"/>
      <c r="I290" s="46"/>
    </row>
    <row r="291" spans="1:109" ht="21" customHeight="1">
      <c r="E291" s="46"/>
      <c r="H291" s="46"/>
      <c r="I291" s="46"/>
    </row>
    <row r="292" spans="1:109" ht="21" customHeight="1">
      <c r="E292" s="46"/>
      <c r="H292" s="46"/>
      <c r="I292" s="46"/>
    </row>
    <row r="293" spans="1:109" ht="21" customHeight="1">
      <c r="E293" s="46"/>
      <c r="H293" s="46"/>
      <c r="I293" s="46"/>
    </row>
    <row r="294" spans="1:109" s="85" customFormat="1" ht="21" customHeight="1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6"/>
      <c r="DD294" s="46"/>
      <c r="DE294" s="46"/>
    </row>
    <row r="295" spans="1:109" ht="21" customHeight="1">
      <c r="E295" s="46"/>
      <c r="H295" s="46"/>
      <c r="I295" s="46"/>
    </row>
    <row r="296" spans="1:109" ht="21" customHeight="1">
      <c r="E296" s="46"/>
      <c r="H296" s="46"/>
      <c r="I296" s="46"/>
    </row>
    <row r="297" spans="1:109" ht="21" customHeight="1">
      <c r="E297" s="46"/>
      <c r="H297" s="46"/>
      <c r="I297" s="46"/>
    </row>
    <row r="298" spans="1:109" ht="21" customHeight="1">
      <c r="E298" s="46"/>
      <c r="H298" s="46"/>
      <c r="I298" s="46"/>
    </row>
    <row r="299" spans="1:109" ht="21" customHeight="1">
      <c r="E299" s="46"/>
      <c r="H299" s="46"/>
      <c r="I299" s="46"/>
    </row>
    <row r="300" spans="1:109" ht="21" customHeight="1">
      <c r="E300" s="46"/>
      <c r="H300" s="46"/>
      <c r="I300" s="46"/>
    </row>
    <row r="301" spans="1:109" ht="21" customHeight="1">
      <c r="E301" s="46"/>
      <c r="H301" s="46"/>
      <c r="I301" s="46"/>
    </row>
    <row r="302" spans="1:109" ht="21" customHeight="1">
      <c r="E302" s="46"/>
      <c r="H302" s="46"/>
      <c r="I302" s="46"/>
    </row>
    <row r="303" spans="1:109" ht="21" customHeight="1">
      <c r="E303" s="46"/>
      <c r="H303" s="46"/>
      <c r="I303" s="46"/>
    </row>
    <row r="304" spans="1:109" ht="21" customHeight="1">
      <c r="E304" s="46"/>
      <c r="H304" s="46"/>
      <c r="I304" s="46"/>
    </row>
    <row r="305" s="46" customFormat="1" ht="21" customHeight="1"/>
    <row r="306" s="46" customFormat="1" ht="21" customHeight="1"/>
    <row r="307" s="46" customFormat="1" ht="21" customHeight="1"/>
    <row r="308" s="46" customFormat="1" ht="21" customHeight="1"/>
    <row r="309" s="46" customFormat="1" ht="21" customHeight="1"/>
    <row r="310" s="46" customFormat="1" ht="21" customHeight="1"/>
    <row r="311" s="46" customFormat="1" ht="21" customHeight="1"/>
    <row r="312" s="46" customFormat="1" ht="21" customHeight="1"/>
    <row r="313" s="46" customFormat="1" ht="21" customHeight="1"/>
    <row r="314" s="46" customFormat="1" ht="21" customHeight="1"/>
    <row r="315" s="46" customFormat="1" ht="21" customHeight="1"/>
    <row r="316" s="46" customFormat="1" ht="21" customHeight="1"/>
    <row r="317" s="46" customFormat="1" ht="21" customHeight="1"/>
    <row r="318" s="46" customFormat="1" ht="21" customHeight="1"/>
    <row r="319" s="46" customFormat="1" ht="21" customHeight="1"/>
    <row r="320" s="46" customFormat="1" ht="21" customHeight="1"/>
    <row r="321" s="46" customFormat="1" ht="21" customHeight="1"/>
    <row r="322" s="46" customFormat="1" ht="21" customHeight="1"/>
    <row r="323" s="46" customFormat="1" ht="21" customHeight="1"/>
    <row r="324" s="46" customFormat="1" ht="21" customHeight="1"/>
    <row r="325" s="46" customFormat="1" ht="21" customHeight="1"/>
    <row r="326" s="46" customFormat="1" ht="21" customHeight="1"/>
    <row r="327" s="46" customFormat="1" ht="21" customHeight="1"/>
    <row r="328" s="46" customFormat="1" ht="21" customHeight="1"/>
    <row r="329" s="46" customFormat="1" ht="21" customHeight="1"/>
    <row r="330" s="46" customFormat="1" ht="21" customHeight="1"/>
    <row r="331" s="46" customFormat="1" ht="21" customHeight="1"/>
    <row r="332" s="46" customFormat="1" ht="21" customHeight="1"/>
    <row r="333" s="46" customFormat="1" ht="27" customHeight="1"/>
    <row r="334" s="46" customFormat="1" ht="33" customHeight="1"/>
    <row r="335" s="46" customFormat="1" ht="33" customHeight="1"/>
    <row r="336" s="46" customFormat="1" ht="33" customHeight="1"/>
    <row r="337" spans="1:110" ht="33" customHeight="1">
      <c r="E337" s="46"/>
      <c r="H337" s="46"/>
      <c r="I337" s="46"/>
    </row>
    <row r="338" spans="1:110" ht="33" customHeight="1">
      <c r="E338" s="46"/>
      <c r="H338" s="46"/>
      <c r="I338" s="46"/>
    </row>
    <row r="339" spans="1:110" ht="33" customHeight="1">
      <c r="E339" s="46"/>
      <c r="H339" s="46"/>
      <c r="I339" s="46"/>
    </row>
    <row r="340" spans="1:110" ht="33" customHeight="1">
      <c r="E340" s="46"/>
      <c r="H340" s="46"/>
      <c r="I340" s="46"/>
    </row>
    <row r="341" spans="1:110" ht="33" customHeight="1">
      <c r="E341" s="46"/>
      <c r="H341" s="46"/>
      <c r="I341" s="46"/>
    </row>
    <row r="342" spans="1:110" ht="33" customHeight="1">
      <c r="E342" s="46"/>
      <c r="H342" s="46"/>
      <c r="I342" s="46"/>
    </row>
    <row r="343" spans="1:110" s="85" customFormat="1" ht="33" customHeight="1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6"/>
      <c r="DD343" s="46"/>
      <c r="DE343" s="46"/>
      <c r="DF343" s="46"/>
    </row>
    <row r="344" spans="1:110" ht="33" customHeight="1"/>
    <row r="345" spans="1:110" ht="33" customHeight="1"/>
    <row r="346" spans="1:110" ht="33" customHeight="1"/>
    <row r="347" spans="1:110" ht="33" customHeight="1">
      <c r="E347" s="46"/>
      <c r="H347" s="46"/>
      <c r="I347" s="46"/>
    </row>
    <row r="348" spans="1:110" ht="33" customHeight="1">
      <c r="E348" s="46"/>
      <c r="H348" s="46"/>
      <c r="I348" s="46"/>
    </row>
    <row r="349" spans="1:110" s="85" customFormat="1" ht="33" customHeight="1"/>
    <row r="350" spans="1:110" ht="33" customHeight="1">
      <c r="E350" s="46"/>
      <c r="H350" s="46"/>
      <c r="I350" s="46"/>
    </row>
    <row r="351" spans="1:110" ht="33" customHeight="1">
      <c r="E351" s="46"/>
      <c r="H351" s="46"/>
      <c r="I351" s="46"/>
    </row>
    <row r="352" spans="1:110" ht="33" customHeight="1">
      <c r="E352" s="46"/>
      <c r="H352" s="46"/>
      <c r="I352" s="46"/>
    </row>
    <row r="353" spans="1:9" ht="33" customHeight="1">
      <c r="E353" s="46"/>
      <c r="H353" s="46"/>
      <c r="I353" s="46"/>
    </row>
    <row r="354" spans="1:9" ht="33" customHeight="1">
      <c r="E354" s="46"/>
      <c r="H354" s="46"/>
      <c r="I354" s="46"/>
    </row>
    <row r="355" spans="1:9" ht="33" customHeight="1">
      <c r="E355" s="46"/>
      <c r="H355" s="46"/>
      <c r="I355" s="46"/>
    </row>
    <row r="356" spans="1:9" ht="33" customHeight="1">
      <c r="E356" s="46"/>
      <c r="H356" s="46"/>
      <c r="I356" s="46"/>
    </row>
    <row r="357" spans="1:9" ht="33" customHeight="1">
      <c r="E357" s="46"/>
      <c r="H357" s="46"/>
      <c r="I357" s="46"/>
    </row>
    <row r="358" spans="1:9" ht="33" customHeight="1">
      <c r="E358" s="46"/>
      <c r="H358" s="46"/>
      <c r="I358" s="46"/>
    </row>
    <row r="359" spans="1:9" ht="33" customHeight="1">
      <c r="E359" s="46"/>
      <c r="H359" s="46"/>
      <c r="I359" s="46"/>
    </row>
    <row r="360" spans="1:9" ht="33" customHeight="1">
      <c r="E360" s="46"/>
      <c r="H360" s="46"/>
      <c r="I360" s="46"/>
    </row>
    <row r="361" spans="1:9" ht="33" customHeight="1">
      <c r="E361" s="46"/>
      <c r="H361" s="46"/>
      <c r="I361" s="46"/>
    </row>
    <row r="362" spans="1:9" ht="33" customHeight="1">
      <c r="E362" s="46"/>
      <c r="H362" s="46"/>
      <c r="I362" s="46"/>
    </row>
    <row r="363" spans="1:9" ht="21" customHeight="1">
      <c r="E363" s="46"/>
      <c r="H363" s="46"/>
      <c r="I363" s="46"/>
    </row>
    <row r="364" spans="1:9" ht="23.25" customHeight="1">
      <c r="A364" s="267" t="s">
        <v>545</v>
      </c>
      <c r="B364" s="267"/>
      <c r="C364" s="267"/>
      <c r="D364" s="267"/>
      <c r="E364" s="267"/>
      <c r="F364" s="268"/>
      <c r="G364" s="268"/>
      <c r="H364" s="135"/>
      <c r="I364" s="135"/>
    </row>
    <row r="365" spans="1:9" ht="23.25" customHeight="1">
      <c r="A365" s="53" t="s">
        <v>1</v>
      </c>
      <c r="B365" s="53" t="s">
        <v>2</v>
      </c>
      <c r="C365" s="243" t="s">
        <v>4</v>
      </c>
      <c r="D365" s="244"/>
      <c r="E365" s="53" t="s">
        <v>5</v>
      </c>
      <c r="F365" s="243"/>
      <c r="G365" s="244"/>
      <c r="H365" s="55" t="s">
        <v>424</v>
      </c>
      <c r="I365" s="55" t="s">
        <v>6</v>
      </c>
    </row>
    <row r="366" spans="1:9" ht="23.25" customHeight="1">
      <c r="A366" s="58"/>
      <c r="B366" s="53"/>
      <c r="C366" s="243"/>
      <c r="D366" s="244"/>
      <c r="E366" s="108">
        <f>E35</f>
        <v>92867</v>
      </c>
      <c r="F366" s="243"/>
      <c r="G366" s="244"/>
      <c r="H366" s="55"/>
      <c r="I366" s="113" t="s">
        <v>655</v>
      </c>
    </row>
    <row r="367" spans="1:9" ht="23.25" customHeight="1">
      <c r="A367" s="58"/>
      <c r="B367" s="53"/>
      <c r="C367" s="243"/>
      <c r="D367" s="244"/>
      <c r="E367" s="108" t="e">
        <f>#REF!</f>
        <v>#REF!</v>
      </c>
      <c r="F367" s="243"/>
      <c r="G367" s="244"/>
      <c r="H367" s="55"/>
      <c r="I367" s="113" t="s">
        <v>589</v>
      </c>
    </row>
    <row r="368" spans="1:9" ht="23.25" customHeight="1">
      <c r="A368" s="58"/>
      <c r="B368" s="53"/>
      <c r="C368" s="243"/>
      <c r="D368" s="244"/>
      <c r="E368" s="108" t="e">
        <f>#REF!+#REF!</f>
        <v>#REF!</v>
      </c>
      <c r="F368" s="243"/>
      <c r="G368" s="244"/>
      <c r="H368" s="55"/>
      <c r="I368" s="113" t="s">
        <v>656</v>
      </c>
    </row>
    <row r="369" spans="1:119" ht="23.25" customHeight="1">
      <c r="A369" s="58"/>
      <c r="B369" s="53"/>
      <c r="C369" s="243"/>
      <c r="D369" s="244"/>
      <c r="E369" s="108" t="e">
        <f>#REF!</f>
        <v>#REF!</v>
      </c>
      <c r="F369" s="243"/>
      <c r="G369" s="244"/>
      <c r="H369" s="55"/>
      <c r="I369" s="113" t="s">
        <v>657</v>
      </c>
    </row>
    <row r="370" spans="1:119" ht="23.25" customHeight="1">
      <c r="A370" s="58"/>
      <c r="B370" s="53"/>
      <c r="C370" s="243"/>
      <c r="D370" s="244"/>
      <c r="E370" s="108" t="e">
        <f>#REF!</f>
        <v>#REF!</v>
      </c>
      <c r="F370" s="243"/>
      <c r="G370" s="244"/>
      <c r="H370" s="55"/>
      <c r="I370" s="113" t="s">
        <v>321</v>
      </c>
    </row>
    <row r="371" spans="1:119" ht="23.25" customHeight="1">
      <c r="A371" s="58"/>
      <c r="B371" s="53"/>
      <c r="C371" s="243"/>
      <c r="D371" s="244"/>
      <c r="E371" s="108" t="e">
        <f>#REF!+#REF!</f>
        <v>#REF!</v>
      </c>
      <c r="F371" s="243"/>
      <c r="G371" s="244"/>
      <c r="H371" s="55"/>
      <c r="I371" s="84" t="s">
        <v>426</v>
      </c>
    </row>
    <row r="372" spans="1:119" ht="23.25" customHeight="1">
      <c r="A372" s="106"/>
      <c r="B372" s="53"/>
      <c r="C372" s="243"/>
      <c r="D372" s="244"/>
      <c r="E372" s="54" t="e">
        <f>E116+#REF!</f>
        <v>#REF!</v>
      </c>
      <c r="F372" s="243"/>
      <c r="G372" s="244"/>
      <c r="H372" s="55"/>
      <c r="I372" s="84" t="s">
        <v>658</v>
      </c>
    </row>
    <row r="373" spans="1:119" s="85" customFormat="1" ht="23.25" customHeight="1" thickBot="1">
      <c r="A373" s="58"/>
      <c r="B373" s="53"/>
      <c r="C373" s="243"/>
      <c r="D373" s="244"/>
      <c r="E373" s="54"/>
      <c r="F373" s="243"/>
      <c r="G373" s="244"/>
      <c r="H373" s="55"/>
      <c r="I373" s="84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  <c r="BP373" s="46"/>
      <c r="BQ373" s="46"/>
      <c r="BR373" s="46"/>
      <c r="BS373" s="46"/>
      <c r="BT373" s="46"/>
      <c r="BU373" s="46"/>
      <c r="BV373" s="46"/>
      <c r="BW373" s="46"/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6"/>
      <c r="DD373" s="46"/>
      <c r="DE373" s="46"/>
      <c r="DF373" s="46"/>
      <c r="DG373" s="46"/>
      <c r="DH373" s="46"/>
      <c r="DI373" s="46"/>
      <c r="DJ373" s="46"/>
      <c r="DK373" s="46"/>
      <c r="DL373" s="46"/>
      <c r="DM373" s="46"/>
      <c r="DN373" s="46"/>
      <c r="DO373" s="46"/>
    </row>
    <row r="374" spans="1:119" ht="23.25" customHeight="1" thickBot="1">
      <c r="A374" s="85"/>
      <c r="B374" s="85"/>
      <c r="C374" s="85"/>
      <c r="D374" s="85"/>
      <c r="E374" s="164" t="e">
        <f>SUM(E366:E372)</f>
        <v>#REF!</v>
      </c>
      <c r="F374" s="85"/>
      <c r="G374" s="85"/>
      <c r="H374" s="85"/>
      <c r="I374" s="104"/>
    </row>
    <row r="375" spans="1:119" ht="23.25" customHeight="1">
      <c r="E375" s="46"/>
      <c r="H375" s="46"/>
      <c r="I375" s="46"/>
    </row>
    <row r="376" spans="1:119" ht="23.25" customHeight="1">
      <c r="E376" s="46"/>
      <c r="H376" s="46"/>
      <c r="I376" s="46"/>
    </row>
    <row r="377" spans="1:119" ht="23.25" customHeight="1">
      <c r="E377" s="46"/>
      <c r="H377" s="46"/>
      <c r="I377" s="46"/>
    </row>
    <row r="378" spans="1:119" ht="23.25" customHeight="1">
      <c r="E378" s="46"/>
      <c r="H378" s="46"/>
      <c r="I378" s="46"/>
    </row>
    <row r="379" spans="1:119" s="85" customFormat="1" ht="23.25" customHeight="1"/>
    <row r="380" spans="1:119" ht="23.25" customHeight="1">
      <c r="E380" s="46"/>
      <c r="H380" s="46"/>
      <c r="I380" s="46"/>
    </row>
    <row r="381" spans="1:119" ht="23.25" customHeight="1">
      <c r="E381" s="46"/>
      <c r="H381" s="46"/>
      <c r="I381" s="46"/>
    </row>
    <row r="382" spans="1:119" ht="23.25" customHeight="1">
      <c r="E382" s="46"/>
      <c r="H382" s="46"/>
      <c r="I382" s="46"/>
    </row>
    <row r="383" spans="1:119" ht="23.25" customHeight="1">
      <c r="E383" s="46"/>
      <c r="H383" s="46"/>
      <c r="I383" s="46"/>
    </row>
    <row r="384" spans="1:119" ht="23.25" customHeight="1">
      <c r="E384" s="46"/>
      <c r="H384" s="46"/>
      <c r="I384" s="46"/>
    </row>
    <row r="385" s="46" customFormat="1" ht="23.25" customHeight="1"/>
    <row r="386" s="46" customFormat="1" ht="23.25" customHeight="1"/>
    <row r="387" s="46" customFormat="1" ht="23.25" customHeight="1"/>
    <row r="388" s="46" customFormat="1" ht="23.25" customHeight="1"/>
    <row r="389" s="46" customFormat="1" ht="23.25" customHeight="1"/>
    <row r="390" s="46" customFormat="1" ht="23.25" customHeight="1"/>
    <row r="391" s="46" customFormat="1" ht="23.25" customHeight="1"/>
    <row r="392" s="46" customFormat="1" ht="23.25" customHeight="1"/>
    <row r="393" s="46" customFormat="1" ht="23.25" customHeight="1"/>
    <row r="394" s="46" customFormat="1" ht="23.25" customHeight="1"/>
    <row r="395" s="46" customFormat="1" ht="23.25" customHeight="1"/>
    <row r="396" s="46" customFormat="1" ht="23.25" customHeight="1"/>
    <row r="397" s="46" customFormat="1" ht="23.25" customHeight="1"/>
    <row r="398" s="46" customFormat="1" ht="23.25" customHeight="1"/>
    <row r="399" s="46" customFormat="1" ht="23.25" customHeight="1"/>
    <row r="400" s="46" customFormat="1" ht="23.25" customHeight="1"/>
    <row r="401" s="46" customFormat="1" ht="23.25" customHeight="1"/>
    <row r="402" s="46" customFormat="1" ht="23.25" customHeight="1"/>
    <row r="403" s="46" customFormat="1" ht="23.25" customHeight="1"/>
    <row r="404" s="46" customFormat="1" ht="23.25" customHeight="1"/>
    <row r="405" s="46" customFormat="1" ht="23.25" customHeight="1"/>
    <row r="407" s="46" customFormat="1" ht="22.5" customHeight="1"/>
    <row r="408" s="46" customFormat="1" ht="22.5" customHeight="1"/>
    <row r="409" s="46" customFormat="1" ht="22.5" customHeight="1"/>
    <row r="410" s="46" customFormat="1" ht="22.5" customHeight="1"/>
    <row r="411" s="46" customFormat="1" ht="22.5" customHeight="1"/>
    <row r="412" s="46" customFormat="1" ht="22.5" customHeight="1"/>
    <row r="413" s="46" customFormat="1" ht="22.5" customHeight="1"/>
    <row r="414" s="46" customFormat="1" ht="22.5" customHeight="1"/>
    <row r="415" s="46" customFormat="1" ht="22.5" customHeight="1"/>
    <row r="416" s="46" customFormat="1" ht="22.5" customHeight="1"/>
    <row r="417" spans="5:11" ht="22.5" customHeight="1">
      <c r="E417" s="46"/>
      <c r="H417" s="46"/>
      <c r="I417" s="46"/>
    </row>
    <row r="418" spans="5:11" ht="22.5" customHeight="1">
      <c r="E418" s="46"/>
      <c r="H418" s="46"/>
      <c r="I418" s="46"/>
    </row>
    <row r="419" spans="5:11" ht="22.5" customHeight="1">
      <c r="E419" s="46"/>
      <c r="H419" s="46"/>
      <c r="I419" s="46"/>
    </row>
    <row r="420" spans="5:11" ht="22.5" customHeight="1">
      <c r="E420" s="46"/>
      <c r="H420" s="46"/>
      <c r="I420" s="46"/>
    </row>
    <row r="421" spans="5:11" ht="22.5" customHeight="1">
      <c r="E421" s="46"/>
      <c r="H421" s="46"/>
      <c r="I421" s="46"/>
    </row>
    <row r="422" spans="5:11" ht="22.5" customHeight="1">
      <c r="E422" s="46"/>
      <c r="H422" s="46"/>
      <c r="I422" s="46"/>
    </row>
    <row r="423" spans="5:11" ht="22.5" customHeight="1">
      <c r="E423" s="46"/>
      <c r="H423" s="46"/>
      <c r="I423" s="46"/>
    </row>
    <row r="424" spans="5:11" ht="22.5" customHeight="1">
      <c r="E424" s="46"/>
      <c r="H424" s="46"/>
      <c r="I424" s="46"/>
      <c r="K424" s="163"/>
    </row>
    <row r="425" spans="5:11" ht="22.5" customHeight="1">
      <c r="E425" s="46"/>
      <c r="H425" s="46"/>
      <c r="I425" s="46"/>
      <c r="K425" s="163"/>
    </row>
    <row r="426" spans="5:11" ht="22.5" customHeight="1">
      <c r="E426" s="46"/>
      <c r="H426" s="46"/>
      <c r="I426" s="46"/>
    </row>
    <row r="427" spans="5:11" ht="22.5" customHeight="1">
      <c r="E427" s="46"/>
      <c r="H427" s="46"/>
      <c r="I427" s="46"/>
    </row>
    <row r="428" spans="5:11" ht="22.5" customHeight="1">
      <c r="E428" s="46"/>
      <c r="H428" s="46"/>
      <c r="I428" s="46"/>
    </row>
    <row r="429" spans="5:11" ht="22.5" customHeight="1">
      <c r="E429" s="46"/>
      <c r="H429" s="46"/>
      <c r="I429" s="46"/>
      <c r="K429" s="163"/>
    </row>
    <row r="430" spans="5:11" ht="22.5" customHeight="1">
      <c r="E430" s="46"/>
      <c r="H430" s="46"/>
      <c r="I430" s="46"/>
      <c r="K430" s="163"/>
    </row>
    <row r="431" spans="5:11" ht="22.5" customHeight="1">
      <c r="E431" s="46"/>
      <c r="H431" s="46"/>
      <c r="I431" s="46"/>
    </row>
    <row r="432" spans="5:11" ht="22.5" customHeight="1">
      <c r="E432" s="46"/>
      <c r="H432" s="46"/>
      <c r="I432" s="46"/>
    </row>
    <row r="433" s="46" customFormat="1" ht="22.5" customHeight="1"/>
    <row r="434" s="46" customFormat="1" ht="22.5" customHeight="1"/>
    <row r="435" s="46" customFormat="1" ht="22.5" customHeight="1"/>
    <row r="436" s="46" customFormat="1" ht="22.5" customHeight="1"/>
    <row r="437" s="46" customFormat="1" ht="22.5" customHeight="1"/>
    <row r="438" s="46" customFormat="1" ht="22.5" customHeight="1"/>
    <row r="439" s="46" customFormat="1" ht="22.5" customHeight="1"/>
    <row r="440" s="46" customFormat="1" ht="22.5" customHeight="1"/>
    <row r="441" s="46" customFormat="1" ht="22.5" customHeight="1"/>
    <row r="442" s="46" customFormat="1" ht="22.5" customHeight="1"/>
    <row r="443" s="46" customFormat="1" ht="22.5" customHeight="1"/>
    <row r="444" s="46" customFormat="1" ht="22.5" customHeight="1"/>
    <row r="445" s="46" customFormat="1" ht="22.5" customHeight="1"/>
    <row r="446" s="46" customFormat="1" ht="22.5" customHeight="1"/>
    <row r="447" s="46" customFormat="1" ht="22.5" customHeight="1"/>
    <row r="448" s="46" customFormat="1" ht="22.5" customHeight="1"/>
    <row r="449" spans="5:17" ht="22.5" customHeight="1">
      <c r="E449" s="46"/>
      <c r="H449" s="46"/>
      <c r="I449" s="46"/>
    </row>
    <row r="450" spans="5:17" ht="22.5" customHeight="1">
      <c r="E450" s="46"/>
      <c r="H450" s="46"/>
      <c r="I450" s="46"/>
    </row>
    <row r="451" spans="5:17" ht="22.5" customHeight="1"/>
    <row r="453" spans="5:17" ht="81" customHeight="1">
      <c r="E453" s="46"/>
      <c r="H453" s="46"/>
      <c r="I453" s="46"/>
      <c r="M453" s="47"/>
      <c r="P453" s="80"/>
      <c r="Q453" s="81"/>
    </row>
    <row r="454" spans="5:17" ht="81" customHeight="1">
      <c r="E454" s="46"/>
      <c r="H454" s="46"/>
      <c r="I454" s="46"/>
      <c r="M454" s="47"/>
      <c r="P454" s="80"/>
      <c r="Q454" s="81"/>
    </row>
    <row r="455" spans="5:17" ht="81" customHeight="1">
      <c r="E455" s="46"/>
      <c r="H455" s="46"/>
      <c r="I455" s="46"/>
      <c r="M455" s="47"/>
      <c r="P455" s="80"/>
      <c r="Q455" s="81"/>
    </row>
    <row r="456" spans="5:17" ht="81" customHeight="1" thickBot="1">
      <c r="E456" s="46"/>
      <c r="H456" s="46"/>
      <c r="I456" s="46"/>
      <c r="M456" s="47"/>
      <c r="P456" s="80"/>
      <c r="Q456" s="81"/>
    </row>
    <row r="457" spans="5:17" ht="81" customHeight="1">
      <c r="E457" s="46"/>
      <c r="H457" s="46"/>
      <c r="I457" s="46"/>
      <c r="M457" s="47"/>
      <c r="O457" s="269" t="s">
        <v>38</v>
      </c>
      <c r="P457" s="272" t="e">
        <f>#REF!+E35+#REF!+E116</f>
        <v>#REF!</v>
      </c>
      <c r="Q457" s="273"/>
    </row>
    <row r="458" spans="5:17" ht="81" customHeight="1">
      <c r="E458" s="46"/>
      <c r="H458" s="46"/>
      <c r="I458" s="46"/>
      <c r="M458" s="47"/>
      <c r="O458" s="270"/>
      <c r="P458" s="274"/>
      <c r="Q458" s="275"/>
    </row>
    <row r="459" spans="5:17" ht="81" customHeight="1" thickBot="1">
      <c r="E459" s="46"/>
      <c r="H459" s="46"/>
      <c r="I459" s="46"/>
      <c r="M459" s="47"/>
      <c r="O459" s="271"/>
      <c r="P459" s="276"/>
      <c r="Q459" s="277"/>
    </row>
    <row r="460" spans="5:17" ht="81" customHeight="1">
      <c r="E460" s="46"/>
      <c r="H460" s="46"/>
      <c r="I460" s="46"/>
      <c r="M460" s="47"/>
      <c r="P460" s="80"/>
      <c r="Q460" s="81"/>
    </row>
    <row r="461" spans="5:17" ht="81" customHeight="1">
      <c r="E461" s="46"/>
      <c r="H461" s="46"/>
      <c r="I461" s="46"/>
      <c r="M461" s="47"/>
      <c r="P461" s="80"/>
      <c r="Q461" s="81"/>
    </row>
    <row r="462" spans="5:17" ht="81" customHeight="1">
      <c r="E462" s="46"/>
      <c r="H462" s="46"/>
      <c r="I462" s="46"/>
      <c r="M462" s="47"/>
      <c r="P462" s="80"/>
      <c r="Q462" s="81"/>
    </row>
    <row r="463" spans="5:17" ht="81" customHeight="1">
      <c r="E463" s="46"/>
      <c r="H463" s="46"/>
      <c r="I463" s="46"/>
      <c r="M463" s="47"/>
      <c r="P463" s="80"/>
      <c r="Q463" s="81"/>
    </row>
    <row r="469" spans="5:17" ht="57.75" customHeight="1"/>
    <row r="470" spans="5:17" ht="57.75" customHeight="1">
      <c r="E470" s="46"/>
      <c r="H470" s="46"/>
      <c r="I470" s="46"/>
      <c r="M470" s="47"/>
      <c r="P470" s="80"/>
      <c r="Q470" s="81"/>
    </row>
    <row r="471" spans="5:17" ht="57.75" customHeight="1">
      <c r="E471" s="46"/>
      <c r="H471" s="46"/>
      <c r="I471" s="46"/>
      <c r="M471" s="47"/>
      <c r="P471" s="80"/>
      <c r="Q471" s="81"/>
    </row>
    <row r="472" spans="5:17" ht="57.75" customHeight="1">
      <c r="E472" s="46"/>
      <c r="H472" s="46"/>
      <c r="I472" s="46"/>
      <c r="M472" s="47"/>
      <c r="P472" s="80"/>
      <c r="Q472" s="81"/>
    </row>
    <row r="473" spans="5:17" ht="57.75" customHeight="1">
      <c r="E473" s="46"/>
      <c r="H473" s="46"/>
      <c r="I473" s="46"/>
      <c r="M473" s="47"/>
      <c r="P473" s="80"/>
      <c r="Q473" s="81"/>
    </row>
    <row r="474" spans="5:17" ht="57.75" customHeight="1">
      <c r="E474" s="46"/>
      <c r="H474" s="46"/>
      <c r="I474" s="46"/>
      <c r="M474" s="47"/>
      <c r="P474" s="80"/>
      <c r="Q474" s="81"/>
    </row>
    <row r="475" spans="5:17" ht="57.75" customHeight="1">
      <c r="E475" s="46"/>
      <c r="H475" s="46"/>
      <c r="I475" s="46"/>
      <c r="M475" s="47"/>
      <c r="P475" s="80"/>
      <c r="Q475" s="81"/>
    </row>
    <row r="476" spans="5:17" ht="57.75" customHeight="1">
      <c r="E476" s="46"/>
      <c r="H476" s="46"/>
      <c r="I476" s="46"/>
      <c r="M476" s="47"/>
      <c r="P476" s="80"/>
      <c r="Q476" s="81"/>
    </row>
    <row r="477" spans="5:17" ht="57.75" customHeight="1">
      <c r="E477" s="46"/>
      <c r="H477" s="46"/>
      <c r="I477" s="46"/>
      <c r="M477" s="47"/>
      <c r="P477" s="80"/>
      <c r="Q477" s="81"/>
    </row>
    <row r="478" spans="5:17" ht="57.75" customHeight="1">
      <c r="E478" s="46"/>
      <c r="H478" s="46"/>
      <c r="I478" s="46"/>
      <c r="M478" s="47"/>
      <c r="P478" s="80"/>
      <c r="Q478" s="81"/>
    </row>
    <row r="479" spans="5:17" ht="57.75" customHeight="1">
      <c r="E479" s="46"/>
      <c r="H479" s="46"/>
      <c r="I479" s="46"/>
      <c r="M479" s="47"/>
      <c r="P479" s="80"/>
      <c r="Q479" s="81"/>
    </row>
    <row r="480" spans="5:17" ht="57.75" customHeight="1">
      <c r="E480" s="46"/>
      <c r="H480" s="46"/>
      <c r="I480" s="46"/>
      <c r="M480" s="47"/>
      <c r="P480" s="80"/>
      <c r="Q480" s="81"/>
    </row>
    <row r="483" spans="2:6" ht="21" customHeight="1">
      <c r="B483" s="278" t="e">
        <f>E367+E368+E369+E370</f>
        <v>#REF!</v>
      </c>
      <c r="C483" s="279"/>
      <c r="D483" s="279"/>
      <c r="E483" s="279"/>
      <c r="F483" s="279"/>
    </row>
    <row r="484" spans="2:6" ht="21" customHeight="1">
      <c r="B484" s="279"/>
      <c r="C484" s="279"/>
      <c r="D484" s="279"/>
      <c r="E484" s="279"/>
      <c r="F484" s="279"/>
    </row>
    <row r="485" spans="2:6" ht="21" customHeight="1">
      <c r="B485" s="279"/>
      <c r="C485" s="279"/>
      <c r="D485" s="279"/>
      <c r="E485" s="279"/>
      <c r="F485" s="279"/>
    </row>
  </sheetData>
  <mergeCells count="606">
    <mergeCell ref="C65:D65"/>
    <mergeCell ref="F65:G65"/>
    <mergeCell ref="A62:A65"/>
    <mergeCell ref="A111:B111"/>
    <mergeCell ref="C111:D111"/>
    <mergeCell ref="F111:G111"/>
    <mergeCell ref="C43:D43"/>
    <mergeCell ref="F43:G43"/>
    <mergeCell ref="C44:D44"/>
    <mergeCell ref="F44:G44"/>
    <mergeCell ref="A42:A44"/>
    <mergeCell ref="C47:D47"/>
    <mergeCell ref="F47:G47"/>
    <mergeCell ref="C57:D57"/>
    <mergeCell ref="F57:G57"/>
    <mergeCell ref="A86:B86"/>
    <mergeCell ref="A67:C67"/>
    <mergeCell ref="A80:B80"/>
    <mergeCell ref="A81:B81"/>
    <mergeCell ref="A82:B82"/>
    <mergeCell ref="A83:B83"/>
    <mergeCell ref="A84:B84"/>
    <mergeCell ref="A85:B85"/>
    <mergeCell ref="A74:B74"/>
    <mergeCell ref="A76:B76"/>
    <mergeCell ref="A75:B75"/>
    <mergeCell ref="A77:B77"/>
    <mergeCell ref="A78:B78"/>
    <mergeCell ref="A79:B79"/>
    <mergeCell ref="C86:D86"/>
    <mergeCell ref="C77:D77"/>
    <mergeCell ref="A72:B72"/>
    <mergeCell ref="A69:B69"/>
    <mergeCell ref="A73:B73"/>
    <mergeCell ref="C74:D74"/>
    <mergeCell ref="A68:B68"/>
    <mergeCell ref="C68:D68"/>
    <mergeCell ref="C70:D70"/>
    <mergeCell ref="C73:D73"/>
    <mergeCell ref="F70:G70"/>
    <mergeCell ref="C71:D71"/>
    <mergeCell ref="F71:G71"/>
    <mergeCell ref="C72:D72"/>
    <mergeCell ref="F72:G72"/>
    <mergeCell ref="C69:D69"/>
    <mergeCell ref="F69:G69"/>
    <mergeCell ref="F73:G73"/>
    <mergeCell ref="B483:F485"/>
    <mergeCell ref="A5:A8"/>
    <mergeCell ref="A9:A11"/>
    <mergeCell ref="A25:A30"/>
    <mergeCell ref="C372:D372"/>
    <mergeCell ref="F372:G372"/>
    <mergeCell ref="C373:D373"/>
    <mergeCell ref="F373:G373"/>
    <mergeCell ref="C237:D237"/>
    <mergeCell ref="F237:G237"/>
    <mergeCell ref="A364:E364"/>
    <mergeCell ref="F364:G364"/>
    <mergeCell ref="C365:D365"/>
    <mergeCell ref="F365:G365"/>
    <mergeCell ref="C234:D234"/>
    <mergeCell ref="C40:D40"/>
    <mergeCell ref="F40:G40"/>
    <mergeCell ref="C31:D31"/>
    <mergeCell ref="F31:G31"/>
    <mergeCell ref="C32:D32"/>
    <mergeCell ref="F32:G32"/>
    <mergeCell ref="F68:G68"/>
    <mergeCell ref="A70:B70"/>
    <mergeCell ref="A71:B71"/>
    <mergeCell ref="O457:O459"/>
    <mergeCell ref="P457:Q459"/>
    <mergeCell ref="C369:D369"/>
    <mergeCell ref="F369:G369"/>
    <mergeCell ref="C370:D370"/>
    <mergeCell ref="F370:G370"/>
    <mergeCell ref="C371:D371"/>
    <mergeCell ref="F371:G371"/>
    <mergeCell ref="C366:D366"/>
    <mergeCell ref="F366:G366"/>
    <mergeCell ref="C367:D367"/>
    <mergeCell ref="F367:G367"/>
    <mergeCell ref="C368:D368"/>
    <mergeCell ref="F368:G368"/>
    <mergeCell ref="F234:G234"/>
    <mergeCell ref="C235:D235"/>
    <mergeCell ref="F235:G235"/>
    <mergeCell ref="C236:D236"/>
    <mergeCell ref="F236:G236"/>
    <mergeCell ref="C231:D231"/>
    <mergeCell ref="F231:G231"/>
    <mergeCell ref="C232:D232"/>
    <mergeCell ref="F232:G232"/>
    <mergeCell ref="C233:D233"/>
    <mergeCell ref="F233:G233"/>
    <mergeCell ref="C222:D222"/>
    <mergeCell ref="F222:G222"/>
    <mergeCell ref="C223:D223"/>
    <mergeCell ref="F223:G223"/>
    <mergeCell ref="C226:D226"/>
    <mergeCell ref="F226:G226"/>
    <mergeCell ref="A229:E229"/>
    <mergeCell ref="F229:G229"/>
    <mergeCell ref="C230:D230"/>
    <mergeCell ref="F230:G230"/>
    <mergeCell ref="C224:D224"/>
    <mergeCell ref="F224:G224"/>
    <mergeCell ref="C225:D225"/>
    <mergeCell ref="F225:G225"/>
    <mergeCell ref="C219:D219"/>
    <mergeCell ref="F219:G219"/>
    <mergeCell ref="C220:D220"/>
    <mergeCell ref="F220:G220"/>
    <mergeCell ref="C221:D221"/>
    <mergeCell ref="F221:G221"/>
    <mergeCell ref="C216:D216"/>
    <mergeCell ref="F216:G216"/>
    <mergeCell ref="C217:D217"/>
    <mergeCell ref="F217:G217"/>
    <mergeCell ref="C218:D218"/>
    <mergeCell ref="F218:G218"/>
    <mergeCell ref="C213:D213"/>
    <mergeCell ref="F213:G213"/>
    <mergeCell ref="C214:D214"/>
    <mergeCell ref="F214:G214"/>
    <mergeCell ref="C215:D215"/>
    <mergeCell ref="F215:G215"/>
    <mergeCell ref="C210:D210"/>
    <mergeCell ref="F210:G210"/>
    <mergeCell ref="C211:D211"/>
    <mergeCell ref="F211:G211"/>
    <mergeCell ref="C212:D212"/>
    <mergeCell ref="F212:G212"/>
    <mergeCell ref="A207:C207"/>
    <mergeCell ref="F207:I207"/>
    <mergeCell ref="C208:D208"/>
    <mergeCell ref="F208:G208"/>
    <mergeCell ref="C209:D209"/>
    <mergeCell ref="F209:G209"/>
    <mergeCell ref="A204:B204"/>
    <mergeCell ref="C204:D204"/>
    <mergeCell ref="F204:G204"/>
    <mergeCell ref="A205:B205"/>
    <mergeCell ref="C205:D205"/>
    <mergeCell ref="F205:G205"/>
    <mergeCell ref="A202:B202"/>
    <mergeCell ref="C202:D202"/>
    <mergeCell ref="F202:G202"/>
    <mergeCell ref="A203:B203"/>
    <mergeCell ref="C203:D203"/>
    <mergeCell ref="F203:G203"/>
    <mergeCell ref="A200:B200"/>
    <mergeCell ref="C200:D200"/>
    <mergeCell ref="F200:G200"/>
    <mergeCell ref="A201:B201"/>
    <mergeCell ref="C201:D201"/>
    <mergeCell ref="F201:G201"/>
    <mergeCell ref="A198:B198"/>
    <mergeCell ref="C198:D198"/>
    <mergeCell ref="F198:G198"/>
    <mergeCell ref="A199:B199"/>
    <mergeCell ref="C199:D199"/>
    <mergeCell ref="F199:G199"/>
    <mergeCell ref="A196:B196"/>
    <mergeCell ref="C196:D196"/>
    <mergeCell ref="F196:G196"/>
    <mergeCell ref="A197:B197"/>
    <mergeCell ref="C197:D197"/>
    <mergeCell ref="F197:G197"/>
    <mergeCell ref="A183:B183"/>
    <mergeCell ref="C183:D183"/>
    <mergeCell ref="F183:G183"/>
    <mergeCell ref="A193:C193"/>
    <mergeCell ref="A194:B194"/>
    <mergeCell ref="C194:D194"/>
    <mergeCell ref="F194:G194"/>
    <mergeCell ref="A195:B195"/>
    <mergeCell ref="C195:D195"/>
    <mergeCell ref="F195:G195"/>
    <mergeCell ref="A190:B190"/>
    <mergeCell ref="C190:D190"/>
    <mergeCell ref="F190:G190"/>
    <mergeCell ref="A191:B191"/>
    <mergeCell ref="C191:D191"/>
    <mergeCell ref="F191:G191"/>
    <mergeCell ref="A184:B184"/>
    <mergeCell ref="C184:D184"/>
    <mergeCell ref="F184:G184"/>
    <mergeCell ref="A188:B188"/>
    <mergeCell ref="C188:D188"/>
    <mergeCell ref="F188:G188"/>
    <mergeCell ref="A189:B189"/>
    <mergeCell ref="C189:D189"/>
    <mergeCell ref="F189:G189"/>
    <mergeCell ref="A186:B186"/>
    <mergeCell ref="C186:D186"/>
    <mergeCell ref="F186:G186"/>
    <mergeCell ref="A187:B187"/>
    <mergeCell ref="C187:D187"/>
    <mergeCell ref="F187:G187"/>
    <mergeCell ref="A185:B185"/>
    <mergeCell ref="C185:D185"/>
    <mergeCell ref="F185:G185"/>
    <mergeCell ref="A176:E176"/>
    <mergeCell ref="A177:B177"/>
    <mergeCell ref="C177:D177"/>
    <mergeCell ref="F177:G177"/>
    <mergeCell ref="A182:B182"/>
    <mergeCell ref="C182:D182"/>
    <mergeCell ref="F182:G182"/>
    <mergeCell ref="A181:B181"/>
    <mergeCell ref="C181:D181"/>
    <mergeCell ref="F181:G181"/>
    <mergeCell ref="A180:B180"/>
    <mergeCell ref="C180:D180"/>
    <mergeCell ref="F180:G180"/>
    <mergeCell ref="A178:B178"/>
    <mergeCell ref="C178:D178"/>
    <mergeCell ref="F178:G178"/>
    <mergeCell ref="A179:B179"/>
    <mergeCell ref="C179:D179"/>
    <mergeCell ref="F179:G179"/>
    <mergeCell ref="A173:B173"/>
    <mergeCell ref="C173:D173"/>
    <mergeCell ref="F173:G173"/>
    <mergeCell ref="A174:B174"/>
    <mergeCell ref="C174:D174"/>
    <mergeCell ref="F174:G174"/>
    <mergeCell ref="A171:B171"/>
    <mergeCell ref="C171:D171"/>
    <mergeCell ref="F171:G171"/>
    <mergeCell ref="A172:B172"/>
    <mergeCell ref="C172:D172"/>
    <mergeCell ref="F172:G172"/>
    <mergeCell ref="A169:B169"/>
    <mergeCell ref="C169:D169"/>
    <mergeCell ref="F169:G169"/>
    <mergeCell ref="A170:B170"/>
    <mergeCell ref="C170:D170"/>
    <mergeCell ref="F170:G170"/>
    <mergeCell ref="A167:B167"/>
    <mergeCell ref="C167:D167"/>
    <mergeCell ref="F167:G167"/>
    <mergeCell ref="A168:B168"/>
    <mergeCell ref="C168:D168"/>
    <mergeCell ref="F168:G168"/>
    <mergeCell ref="A165:B165"/>
    <mergeCell ref="C165:D165"/>
    <mergeCell ref="F165:G165"/>
    <mergeCell ref="A166:B166"/>
    <mergeCell ref="C166:D166"/>
    <mergeCell ref="F166:G166"/>
    <mergeCell ref="A162:E162"/>
    <mergeCell ref="A163:B163"/>
    <mergeCell ref="C163:D163"/>
    <mergeCell ref="F163:G163"/>
    <mergeCell ref="A164:B164"/>
    <mergeCell ref="C164:D164"/>
    <mergeCell ref="F164:G164"/>
    <mergeCell ref="A159:B159"/>
    <mergeCell ref="C159:D159"/>
    <mergeCell ref="F159:G159"/>
    <mergeCell ref="A160:B160"/>
    <mergeCell ref="C160:D160"/>
    <mergeCell ref="F160:G160"/>
    <mergeCell ref="A157:B157"/>
    <mergeCell ref="C157:D157"/>
    <mergeCell ref="F157:G157"/>
    <mergeCell ref="A158:B158"/>
    <mergeCell ref="C158:D158"/>
    <mergeCell ref="F158:G158"/>
    <mergeCell ref="A155:B155"/>
    <mergeCell ref="C155:D155"/>
    <mergeCell ref="F155:G155"/>
    <mergeCell ref="A156:B156"/>
    <mergeCell ref="C156:D156"/>
    <mergeCell ref="F156:G156"/>
    <mergeCell ref="A151:B151"/>
    <mergeCell ref="C151:D151"/>
    <mergeCell ref="F151:G151"/>
    <mergeCell ref="A154:B154"/>
    <mergeCell ref="C154:D154"/>
    <mergeCell ref="F154:G154"/>
    <mergeCell ref="A153:B153"/>
    <mergeCell ref="C153:D153"/>
    <mergeCell ref="F153:G153"/>
    <mergeCell ref="A150:B150"/>
    <mergeCell ref="C150:D150"/>
    <mergeCell ref="F150:G150"/>
    <mergeCell ref="A149:B149"/>
    <mergeCell ref="C149:D149"/>
    <mergeCell ref="F149:G149"/>
    <mergeCell ref="A152:B152"/>
    <mergeCell ref="C152:D152"/>
    <mergeCell ref="F152:G152"/>
    <mergeCell ref="A147:B147"/>
    <mergeCell ref="C147:D147"/>
    <mergeCell ref="F147:G147"/>
    <mergeCell ref="A148:B148"/>
    <mergeCell ref="C148:D148"/>
    <mergeCell ref="F148:G148"/>
    <mergeCell ref="A145:B145"/>
    <mergeCell ref="C145:D145"/>
    <mergeCell ref="F145:G145"/>
    <mergeCell ref="A146:B146"/>
    <mergeCell ref="C146:D146"/>
    <mergeCell ref="F146:G146"/>
    <mergeCell ref="A143:B143"/>
    <mergeCell ref="C143:D143"/>
    <mergeCell ref="F143:G143"/>
    <mergeCell ref="A144:B144"/>
    <mergeCell ref="C144:D144"/>
    <mergeCell ref="F144:G144"/>
    <mergeCell ref="A139:B139"/>
    <mergeCell ref="C139:D139"/>
    <mergeCell ref="F139:G139"/>
    <mergeCell ref="A141:C141"/>
    <mergeCell ref="A142:B142"/>
    <mergeCell ref="C142:D142"/>
    <mergeCell ref="F142:G142"/>
    <mergeCell ref="A137:B137"/>
    <mergeCell ref="C137:D137"/>
    <mergeCell ref="F137:G137"/>
    <mergeCell ref="A138:B138"/>
    <mergeCell ref="C138:D138"/>
    <mergeCell ref="F138:G138"/>
    <mergeCell ref="A135:B135"/>
    <mergeCell ref="C135:D135"/>
    <mergeCell ref="F135:G135"/>
    <mergeCell ref="A136:B136"/>
    <mergeCell ref="C136:D136"/>
    <mergeCell ref="F136:G136"/>
    <mergeCell ref="A133:B133"/>
    <mergeCell ref="C133:D133"/>
    <mergeCell ref="F133:G133"/>
    <mergeCell ref="A134:B134"/>
    <mergeCell ref="C134:D134"/>
    <mergeCell ref="F134:G134"/>
    <mergeCell ref="A131:B131"/>
    <mergeCell ref="C131:D131"/>
    <mergeCell ref="F131:G131"/>
    <mergeCell ref="A132:B132"/>
    <mergeCell ref="C132:D132"/>
    <mergeCell ref="F132:G132"/>
    <mergeCell ref="A129:B129"/>
    <mergeCell ref="C129:D129"/>
    <mergeCell ref="F129:G129"/>
    <mergeCell ref="A130:B130"/>
    <mergeCell ref="C130:D130"/>
    <mergeCell ref="F130:G130"/>
    <mergeCell ref="A127:B127"/>
    <mergeCell ref="C127:D127"/>
    <mergeCell ref="F127:G127"/>
    <mergeCell ref="A128:B128"/>
    <mergeCell ref="C128:D128"/>
    <mergeCell ref="F128:G128"/>
    <mergeCell ref="A125:B125"/>
    <mergeCell ref="C125:D125"/>
    <mergeCell ref="F125:G125"/>
    <mergeCell ref="A126:B126"/>
    <mergeCell ref="C126:D126"/>
    <mergeCell ref="F126:G126"/>
    <mergeCell ref="A123:B123"/>
    <mergeCell ref="C123:D123"/>
    <mergeCell ref="F123:G123"/>
    <mergeCell ref="A124:B124"/>
    <mergeCell ref="C124:D124"/>
    <mergeCell ref="F124:G124"/>
    <mergeCell ref="A120:B120"/>
    <mergeCell ref="A121:B121"/>
    <mergeCell ref="C121:D121"/>
    <mergeCell ref="F121:G121"/>
    <mergeCell ref="A122:B122"/>
    <mergeCell ref="C122:D122"/>
    <mergeCell ref="F122:G122"/>
    <mergeCell ref="A119:B119"/>
    <mergeCell ref="C119:D119"/>
    <mergeCell ref="F119:G119"/>
    <mergeCell ref="C120:D120"/>
    <mergeCell ref="F120:G120"/>
    <mergeCell ref="A113:B113"/>
    <mergeCell ref="C113:D113"/>
    <mergeCell ref="F113:G113"/>
    <mergeCell ref="A115:B115"/>
    <mergeCell ref="C115:D115"/>
    <mergeCell ref="F115:G115"/>
    <mergeCell ref="A117:E117"/>
    <mergeCell ref="A118:B118"/>
    <mergeCell ref="C118:D118"/>
    <mergeCell ref="F118:G118"/>
    <mergeCell ref="A89:B89"/>
    <mergeCell ref="C89:D89"/>
    <mergeCell ref="F89:G89"/>
    <mergeCell ref="A95:B95"/>
    <mergeCell ref="C95:D95"/>
    <mergeCell ref="F95:G95"/>
    <mergeCell ref="A92:B92"/>
    <mergeCell ref="C92:D92"/>
    <mergeCell ref="F92:G92"/>
    <mergeCell ref="A93:B93"/>
    <mergeCell ref="C93:D93"/>
    <mergeCell ref="F93:G93"/>
    <mergeCell ref="A94:B94"/>
    <mergeCell ref="C94:D94"/>
    <mergeCell ref="F94:G94"/>
    <mergeCell ref="A90:B90"/>
    <mergeCell ref="C90:D90"/>
    <mergeCell ref="F90:G90"/>
    <mergeCell ref="A91:B91"/>
    <mergeCell ref="C91:D91"/>
    <mergeCell ref="F91:G91"/>
    <mergeCell ref="F86:G86"/>
    <mergeCell ref="F81:G81"/>
    <mergeCell ref="C82:D82"/>
    <mergeCell ref="F82:G82"/>
    <mergeCell ref="C83:D83"/>
    <mergeCell ref="F83:G83"/>
    <mergeCell ref="C84:D84"/>
    <mergeCell ref="F84:G84"/>
    <mergeCell ref="C85:D85"/>
    <mergeCell ref="F85:G85"/>
    <mergeCell ref="C81:D81"/>
    <mergeCell ref="F74:G74"/>
    <mergeCell ref="C76:D76"/>
    <mergeCell ref="F76:G76"/>
    <mergeCell ref="C75:D75"/>
    <mergeCell ref="F75:G75"/>
    <mergeCell ref="C35:D35"/>
    <mergeCell ref="F35:I35"/>
    <mergeCell ref="D67:F67"/>
    <mergeCell ref="C49:D49"/>
    <mergeCell ref="F49:G49"/>
    <mergeCell ref="C46:D46"/>
    <mergeCell ref="F46:G46"/>
    <mergeCell ref="C48:D48"/>
    <mergeCell ref="F48:G48"/>
    <mergeCell ref="C52:D52"/>
    <mergeCell ref="F52:G52"/>
    <mergeCell ref="C53:D53"/>
    <mergeCell ref="F53:G53"/>
    <mergeCell ref="C59:D59"/>
    <mergeCell ref="F59:G59"/>
    <mergeCell ref="C66:D66"/>
    <mergeCell ref="F66:I66"/>
    <mergeCell ref="C38:D38"/>
    <mergeCell ref="F38:G38"/>
    <mergeCell ref="F77:G77"/>
    <mergeCell ref="C78:D78"/>
    <mergeCell ref="F78:G78"/>
    <mergeCell ref="C79:D79"/>
    <mergeCell ref="F79:G79"/>
    <mergeCell ref="C80:D80"/>
    <mergeCell ref="F80:G80"/>
    <mergeCell ref="C4:D4"/>
    <mergeCell ref="F4:G4"/>
    <mergeCell ref="C26:D26"/>
    <mergeCell ref="F26:G26"/>
    <mergeCell ref="C27:D27"/>
    <mergeCell ref="F27:G27"/>
    <mergeCell ref="C28:D28"/>
    <mergeCell ref="F28:G28"/>
    <mergeCell ref="C30:D30"/>
    <mergeCell ref="F30:G30"/>
    <mergeCell ref="C21:D21"/>
    <mergeCell ref="F21:G21"/>
    <mergeCell ref="C24:D24"/>
    <mergeCell ref="F24:G24"/>
    <mergeCell ref="C25:D25"/>
    <mergeCell ref="F25:G25"/>
    <mergeCell ref="C22:D22"/>
    <mergeCell ref="F22:G22"/>
    <mergeCell ref="C23:D23"/>
    <mergeCell ref="F23:G23"/>
    <mergeCell ref="C18:D18"/>
    <mergeCell ref="F18:G18"/>
    <mergeCell ref="C19:D19"/>
    <mergeCell ref="F19:G19"/>
    <mergeCell ref="C20:D20"/>
    <mergeCell ref="F20:G20"/>
    <mergeCell ref="C15:D15"/>
    <mergeCell ref="F15:G15"/>
    <mergeCell ref="C16:D16"/>
    <mergeCell ref="F16:G16"/>
    <mergeCell ref="C17:D17"/>
    <mergeCell ref="F17:G17"/>
    <mergeCell ref="F11:G11"/>
    <mergeCell ref="C12:D12"/>
    <mergeCell ref="F12:G12"/>
    <mergeCell ref="C13:D13"/>
    <mergeCell ref="F13:G13"/>
    <mergeCell ref="C14:D14"/>
    <mergeCell ref="F14:G14"/>
    <mergeCell ref="C11:D11"/>
    <mergeCell ref="C6:D6"/>
    <mergeCell ref="F6:G6"/>
    <mergeCell ref="C8:D8"/>
    <mergeCell ref="F8:G8"/>
    <mergeCell ref="C9:D9"/>
    <mergeCell ref="F9:G9"/>
    <mergeCell ref="C10:D10"/>
    <mergeCell ref="F10:G10"/>
    <mergeCell ref="C2:D2"/>
    <mergeCell ref="F2:G2"/>
    <mergeCell ref="C3:D3"/>
    <mergeCell ref="F3:G3"/>
    <mergeCell ref="C5:D5"/>
    <mergeCell ref="F5:G5"/>
    <mergeCell ref="C7:D7"/>
    <mergeCell ref="F7:G7"/>
    <mergeCell ref="F51:G51"/>
    <mergeCell ref="A51:A52"/>
    <mergeCell ref="F62:G62"/>
    <mergeCell ref="C63:D63"/>
    <mergeCell ref="F63:G63"/>
    <mergeCell ref="C62:D62"/>
    <mergeCell ref="A46:A48"/>
    <mergeCell ref="C64:D64"/>
    <mergeCell ref="F64:G64"/>
    <mergeCell ref="C60:D60"/>
    <mergeCell ref="F60:G60"/>
    <mergeCell ref="A54:A55"/>
    <mergeCell ref="C54:D54"/>
    <mergeCell ref="F54:G54"/>
    <mergeCell ref="C55:D55"/>
    <mergeCell ref="F55:G55"/>
    <mergeCell ref="A56:A58"/>
    <mergeCell ref="C56:D56"/>
    <mergeCell ref="F56:G56"/>
    <mergeCell ref="C58:D58"/>
    <mergeCell ref="F58:G58"/>
    <mergeCell ref="A13:A17"/>
    <mergeCell ref="A59:A61"/>
    <mergeCell ref="C42:D42"/>
    <mergeCell ref="F42:G42"/>
    <mergeCell ref="A18:A23"/>
    <mergeCell ref="C61:D61"/>
    <mergeCell ref="F61:G61"/>
    <mergeCell ref="A31:A34"/>
    <mergeCell ref="C33:D33"/>
    <mergeCell ref="F33:G33"/>
    <mergeCell ref="C34:D34"/>
    <mergeCell ref="F34:G34"/>
    <mergeCell ref="A39:A41"/>
    <mergeCell ref="C39:D39"/>
    <mergeCell ref="F39:G39"/>
    <mergeCell ref="C41:D41"/>
    <mergeCell ref="F41:G41"/>
    <mergeCell ref="C29:D29"/>
    <mergeCell ref="F29:G29"/>
    <mergeCell ref="C45:D45"/>
    <mergeCell ref="F45:G45"/>
    <mergeCell ref="C50:D50"/>
    <mergeCell ref="F50:G50"/>
    <mergeCell ref="C51:D51"/>
    <mergeCell ref="A96:B96"/>
    <mergeCell ref="C96:D96"/>
    <mergeCell ref="F96:G96"/>
    <mergeCell ref="A97:B97"/>
    <mergeCell ref="C97:D97"/>
    <mergeCell ref="F97:G97"/>
    <mergeCell ref="A98:B98"/>
    <mergeCell ref="C98:D98"/>
    <mergeCell ref="F98:G98"/>
    <mergeCell ref="A99:B99"/>
    <mergeCell ref="C99:D99"/>
    <mergeCell ref="F99:G99"/>
    <mergeCell ref="A100:B100"/>
    <mergeCell ref="C100:D100"/>
    <mergeCell ref="F100:G100"/>
    <mergeCell ref="A101:B101"/>
    <mergeCell ref="C101:D101"/>
    <mergeCell ref="F101:G101"/>
    <mergeCell ref="A102:B102"/>
    <mergeCell ref="C102:D102"/>
    <mergeCell ref="F102:G102"/>
    <mergeCell ref="A103:B103"/>
    <mergeCell ref="C103:D103"/>
    <mergeCell ref="F103:G103"/>
    <mergeCell ref="A104:B104"/>
    <mergeCell ref="C104:D104"/>
    <mergeCell ref="F104:G104"/>
    <mergeCell ref="A105:B105"/>
    <mergeCell ref="C105:D105"/>
    <mergeCell ref="F105:G105"/>
    <mergeCell ref="A114:B114"/>
    <mergeCell ref="C114:D114"/>
    <mergeCell ref="F114:G114"/>
    <mergeCell ref="A112:B112"/>
    <mergeCell ref="C112:D112"/>
    <mergeCell ref="F112:G112"/>
    <mergeCell ref="A106:B106"/>
    <mergeCell ref="C106:D106"/>
    <mergeCell ref="F106:G106"/>
    <mergeCell ref="A107:B107"/>
    <mergeCell ref="C107:D107"/>
    <mergeCell ref="F107:G107"/>
    <mergeCell ref="A109:B109"/>
    <mergeCell ref="C109:D109"/>
    <mergeCell ref="F109:G109"/>
    <mergeCell ref="A110:B110"/>
    <mergeCell ref="C110:D110"/>
    <mergeCell ref="F110:G110"/>
    <mergeCell ref="A108:B108"/>
    <mergeCell ref="C108:D108"/>
    <mergeCell ref="F108:G108"/>
  </mergeCells>
  <phoneticPr fontId="2"/>
  <pageMargins left="0.51" right="0.16" top="0.24" bottom="0.16" header="0.2" footer="0.16"/>
  <pageSetup paperSize="1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F66B-EA4E-4169-98B8-2C3704E3EC71}">
  <dimension ref="A1:DO464"/>
  <sheetViews>
    <sheetView topLeftCell="A190" zoomScale="90" zoomScaleNormal="90" workbookViewId="0">
      <selection activeCell="E214" sqref="E214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3.625" style="46" customWidth="1"/>
    <col min="11" max="11" width="5.5" style="46" customWidth="1"/>
    <col min="12" max="12" width="2.875" style="46" customWidth="1"/>
    <col min="13" max="13" width="6.25" style="46"/>
    <col min="14" max="14" width="8" style="46" customWidth="1"/>
    <col min="15" max="15" width="12.25" style="46" customWidth="1"/>
    <col min="16" max="16" width="6.25" style="46"/>
    <col min="17" max="17" width="10.125" style="46" customWidth="1"/>
    <col min="18" max="18" width="10.375" style="46" customWidth="1"/>
    <col min="19" max="19" width="9.875" style="46" customWidth="1"/>
    <col min="20" max="20" width="33.25" style="46" customWidth="1"/>
    <col min="21" max="16384" width="6.25" style="46"/>
  </cols>
  <sheetData>
    <row r="1" spans="1:10" ht="29.25" customHeight="1">
      <c r="A1" s="45"/>
      <c r="B1" s="111" t="s">
        <v>894</v>
      </c>
      <c r="E1" s="127"/>
      <c r="J1" s="85"/>
    </row>
    <row r="2" spans="1:10" ht="29.25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</row>
    <row r="3" spans="1:10" ht="29.25" customHeight="1">
      <c r="A3" s="248" t="s">
        <v>253</v>
      </c>
      <c r="B3" s="56" t="s">
        <v>96</v>
      </c>
      <c r="C3" s="243"/>
      <c r="D3" s="244"/>
      <c r="E3" s="82">
        <v>4000</v>
      </c>
      <c r="F3" s="251" t="s">
        <v>469</v>
      </c>
      <c r="G3" s="252"/>
      <c r="H3" s="55" t="s">
        <v>105</v>
      </c>
      <c r="I3" s="83" t="s">
        <v>347</v>
      </c>
    </row>
    <row r="4" spans="1:10" ht="29.25" customHeight="1">
      <c r="A4" s="250"/>
      <c r="B4" s="56" t="s">
        <v>96</v>
      </c>
      <c r="C4" s="257"/>
      <c r="D4" s="257"/>
      <c r="E4" s="82">
        <v>3000</v>
      </c>
      <c r="F4" s="251" t="s">
        <v>469</v>
      </c>
      <c r="G4" s="252"/>
      <c r="H4" s="55" t="s">
        <v>535</v>
      </c>
      <c r="I4" s="83" t="s">
        <v>347</v>
      </c>
    </row>
    <row r="5" spans="1:10" ht="29.25" customHeight="1">
      <c r="A5" s="248" t="s">
        <v>258</v>
      </c>
      <c r="B5" s="56" t="s">
        <v>96</v>
      </c>
      <c r="C5" s="253"/>
      <c r="D5" s="253"/>
      <c r="E5" s="82">
        <v>3760</v>
      </c>
      <c r="F5" s="251" t="s">
        <v>469</v>
      </c>
      <c r="G5" s="252"/>
      <c r="H5" s="55" t="s">
        <v>54</v>
      </c>
      <c r="I5" s="83" t="s">
        <v>347</v>
      </c>
    </row>
    <row r="6" spans="1:10" ht="29.25" customHeight="1">
      <c r="A6" s="249"/>
      <c r="B6" s="56" t="s">
        <v>96</v>
      </c>
      <c r="C6" s="253"/>
      <c r="D6" s="253"/>
      <c r="E6" s="82">
        <v>4147</v>
      </c>
      <c r="F6" s="251" t="s">
        <v>469</v>
      </c>
      <c r="G6" s="252"/>
      <c r="H6" s="55" t="s">
        <v>98</v>
      </c>
      <c r="I6" s="83" t="s">
        <v>347</v>
      </c>
    </row>
    <row r="7" spans="1:10" ht="29.25" customHeight="1">
      <c r="A7" s="249"/>
      <c r="B7" s="56" t="s">
        <v>96</v>
      </c>
      <c r="C7" s="253"/>
      <c r="D7" s="253"/>
      <c r="E7" s="82">
        <v>3000</v>
      </c>
      <c r="F7" s="251" t="s">
        <v>469</v>
      </c>
      <c r="G7" s="252"/>
      <c r="H7" s="55" t="s">
        <v>474</v>
      </c>
      <c r="I7" s="83" t="s">
        <v>347</v>
      </c>
    </row>
    <row r="8" spans="1:10" ht="29.25" customHeight="1">
      <c r="A8" s="250"/>
      <c r="B8" s="56" t="s">
        <v>120</v>
      </c>
      <c r="C8" s="253"/>
      <c r="D8" s="253"/>
      <c r="E8" s="82">
        <v>4664</v>
      </c>
      <c r="F8" s="251" t="s">
        <v>469</v>
      </c>
      <c r="G8" s="252"/>
      <c r="H8" s="55" t="s">
        <v>474</v>
      </c>
      <c r="I8" s="83" t="s">
        <v>363</v>
      </c>
    </row>
    <row r="9" spans="1:10" ht="29.25" customHeight="1">
      <c r="A9" s="245" t="s">
        <v>261</v>
      </c>
      <c r="B9" s="56" t="s">
        <v>96</v>
      </c>
      <c r="C9" s="253"/>
      <c r="D9" s="253"/>
      <c r="E9" s="82">
        <v>3000</v>
      </c>
      <c r="F9" s="251" t="s">
        <v>469</v>
      </c>
      <c r="G9" s="252"/>
      <c r="H9" s="55" t="s">
        <v>535</v>
      </c>
      <c r="I9" s="83" t="s">
        <v>347</v>
      </c>
    </row>
    <row r="10" spans="1:10" ht="29.25" customHeight="1">
      <c r="A10" s="247"/>
      <c r="B10" s="56" t="s">
        <v>120</v>
      </c>
      <c r="C10" s="253"/>
      <c r="D10" s="253"/>
      <c r="E10" s="82">
        <v>9950</v>
      </c>
      <c r="F10" s="251" t="s">
        <v>469</v>
      </c>
      <c r="G10" s="252"/>
      <c r="H10" s="55" t="s">
        <v>474</v>
      </c>
      <c r="I10" s="83" t="s">
        <v>895</v>
      </c>
    </row>
    <row r="11" spans="1:10" ht="29.25" customHeight="1">
      <c r="A11" s="245" t="s">
        <v>263</v>
      </c>
      <c r="B11" s="56" t="s">
        <v>96</v>
      </c>
      <c r="C11" s="253"/>
      <c r="D11" s="253"/>
      <c r="E11" s="82">
        <v>3220</v>
      </c>
      <c r="F11" s="251" t="s">
        <v>469</v>
      </c>
      <c r="G11" s="252"/>
      <c r="H11" s="55" t="s">
        <v>105</v>
      </c>
      <c r="I11" s="83" t="s">
        <v>347</v>
      </c>
    </row>
    <row r="12" spans="1:10" ht="29.25" customHeight="1">
      <c r="A12" s="247"/>
      <c r="B12" s="56" t="s">
        <v>311</v>
      </c>
      <c r="C12" s="253"/>
      <c r="D12" s="253"/>
      <c r="E12" s="82">
        <v>2800</v>
      </c>
      <c r="F12" s="251" t="s">
        <v>469</v>
      </c>
      <c r="G12" s="252"/>
      <c r="H12" s="55" t="s">
        <v>474</v>
      </c>
      <c r="I12" s="83" t="s">
        <v>896</v>
      </c>
    </row>
    <row r="13" spans="1:10" ht="29.25" customHeight="1">
      <c r="A13" s="245" t="s">
        <v>266</v>
      </c>
      <c r="B13" s="56" t="s">
        <v>200</v>
      </c>
      <c r="C13" s="253"/>
      <c r="D13" s="253"/>
      <c r="E13" s="82">
        <v>185</v>
      </c>
      <c r="F13" s="251" t="s">
        <v>469</v>
      </c>
      <c r="G13" s="252"/>
      <c r="H13" s="55" t="s">
        <v>474</v>
      </c>
      <c r="I13" s="83" t="s">
        <v>49</v>
      </c>
    </row>
    <row r="14" spans="1:10" ht="29.25" customHeight="1">
      <c r="A14" s="246"/>
      <c r="B14" s="56" t="s">
        <v>200</v>
      </c>
      <c r="C14" s="253"/>
      <c r="D14" s="253"/>
      <c r="E14" s="82">
        <v>185</v>
      </c>
      <c r="F14" s="251" t="s">
        <v>469</v>
      </c>
      <c r="G14" s="252"/>
      <c r="H14" s="55" t="s">
        <v>474</v>
      </c>
      <c r="I14" s="83" t="s">
        <v>49</v>
      </c>
    </row>
    <row r="15" spans="1:10" ht="29.25" customHeight="1">
      <c r="A15" s="246"/>
      <c r="B15" s="56" t="s">
        <v>234</v>
      </c>
      <c r="C15" s="243"/>
      <c r="D15" s="244"/>
      <c r="E15" s="82">
        <v>11150</v>
      </c>
      <c r="F15" s="251" t="s">
        <v>469</v>
      </c>
      <c r="G15" s="252"/>
      <c r="H15" s="55" t="s">
        <v>54</v>
      </c>
      <c r="I15" s="83" t="s">
        <v>291</v>
      </c>
    </row>
    <row r="16" spans="1:10" ht="29.25" customHeight="1">
      <c r="A16" s="247"/>
      <c r="B16" s="56" t="s">
        <v>311</v>
      </c>
      <c r="C16" s="243"/>
      <c r="D16" s="244"/>
      <c r="E16" s="82">
        <v>3900</v>
      </c>
      <c r="F16" s="251" t="s">
        <v>469</v>
      </c>
      <c r="G16" s="252"/>
      <c r="H16" s="55" t="s">
        <v>54</v>
      </c>
      <c r="I16" s="83" t="s">
        <v>127</v>
      </c>
    </row>
    <row r="17" spans="1:9" ht="29.25" customHeight="1">
      <c r="A17" s="245" t="s">
        <v>268</v>
      </c>
      <c r="B17" s="56" t="s">
        <v>96</v>
      </c>
      <c r="C17" s="243"/>
      <c r="D17" s="244"/>
      <c r="E17" s="82">
        <v>4000</v>
      </c>
      <c r="F17" s="251" t="s">
        <v>469</v>
      </c>
      <c r="G17" s="252"/>
      <c r="H17" s="55" t="s">
        <v>105</v>
      </c>
      <c r="I17" s="83" t="s">
        <v>347</v>
      </c>
    </row>
    <row r="18" spans="1:9" ht="29.25" customHeight="1">
      <c r="A18" s="247"/>
      <c r="B18" s="56" t="s">
        <v>96</v>
      </c>
      <c r="C18" s="243"/>
      <c r="D18" s="244"/>
      <c r="E18" s="82">
        <v>3000</v>
      </c>
      <c r="F18" s="251" t="s">
        <v>469</v>
      </c>
      <c r="G18" s="252"/>
      <c r="H18" s="55" t="s">
        <v>98</v>
      </c>
      <c r="I18" s="83" t="s">
        <v>347</v>
      </c>
    </row>
    <row r="19" spans="1:9" ht="29.25" customHeight="1">
      <c r="A19" s="254" t="s">
        <v>269</v>
      </c>
      <c r="B19" s="56" t="s">
        <v>67</v>
      </c>
      <c r="C19" s="243"/>
      <c r="D19" s="244"/>
      <c r="E19" s="82">
        <v>1650</v>
      </c>
      <c r="F19" s="251" t="s">
        <v>469</v>
      </c>
      <c r="G19" s="252"/>
      <c r="H19" s="55" t="s">
        <v>54</v>
      </c>
      <c r="I19" s="83" t="s">
        <v>897</v>
      </c>
    </row>
    <row r="20" spans="1:9" ht="29.25" customHeight="1">
      <c r="A20" s="256"/>
      <c r="B20" s="56" t="s">
        <v>96</v>
      </c>
      <c r="C20" s="243"/>
      <c r="D20" s="244"/>
      <c r="E20" s="82">
        <v>3000</v>
      </c>
      <c r="F20" s="251" t="s">
        <v>469</v>
      </c>
      <c r="G20" s="252"/>
      <c r="H20" s="55" t="s">
        <v>474</v>
      </c>
      <c r="I20" s="83" t="s">
        <v>347</v>
      </c>
    </row>
    <row r="21" spans="1:9" ht="29.25" customHeight="1">
      <c r="A21" s="102" t="s">
        <v>132</v>
      </c>
      <c r="B21" s="56" t="s">
        <v>96</v>
      </c>
      <c r="C21" s="253"/>
      <c r="D21" s="253"/>
      <c r="E21" s="82">
        <v>3000</v>
      </c>
      <c r="F21" s="251" t="s">
        <v>469</v>
      </c>
      <c r="G21" s="252"/>
      <c r="H21" s="55" t="s">
        <v>535</v>
      </c>
      <c r="I21" s="83" t="s">
        <v>347</v>
      </c>
    </row>
    <row r="22" spans="1:9" ht="29.25" customHeight="1">
      <c r="A22" s="254" t="s">
        <v>161</v>
      </c>
      <c r="B22" s="56" t="s">
        <v>96</v>
      </c>
      <c r="C22" s="243"/>
      <c r="D22" s="244"/>
      <c r="E22" s="82">
        <v>4147</v>
      </c>
      <c r="F22" s="251" t="s">
        <v>469</v>
      </c>
      <c r="G22" s="252"/>
      <c r="H22" s="55" t="s">
        <v>105</v>
      </c>
      <c r="I22" s="83" t="s">
        <v>347</v>
      </c>
    </row>
    <row r="23" spans="1:9" ht="29.25" customHeight="1">
      <c r="A23" s="256"/>
      <c r="B23" s="56" t="s">
        <v>56</v>
      </c>
      <c r="C23" s="243"/>
      <c r="D23" s="244"/>
      <c r="E23" s="82">
        <v>40590</v>
      </c>
      <c r="F23" s="251" t="s">
        <v>469</v>
      </c>
      <c r="G23" s="252"/>
      <c r="H23" s="55" t="s">
        <v>321</v>
      </c>
      <c r="I23" s="83" t="s">
        <v>943</v>
      </c>
    </row>
    <row r="24" spans="1:9" ht="29.25" customHeight="1">
      <c r="A24" s="245" t="s">
        <v>174</v>
      </c>
      <c r="B24" s="56" t="s">
        <v>96</v>
      </c>
      <c r="C24" s="253"/>
      <c r="D24" s="253"/>
      <c r="E24" s="82">
        <v>3000</v>
      </c>
      <c r="F24" s="251" t="s">
        <v>469</v>
      </c>
      <c r="G24" s="252"/>
      <c r="H24" s="55" t="s">
        <v>98</v>
      </c>
      <c r="I24" s="83" t="s">
        <v>347</v>
      </c>
    </row>
    <row r="25" spans="1:9" ht="29.25" customHeight="1">
      <c r="A25" s="246"/>
      <c r="B25" s="56" t="s">
        <v>120</v>
      </c>
      <c r="C25" s="253"/>
      <c r="D25" s="253"/>
      <c r="E25" s="82">
        <v>8838</v>
      </c>
      <c r="F25" s="251" t="s">
        <v>469</v>
      </c>
      <c r="G25" s="252"/>
      <c r="H25" s="55" t="s">
        <v>474</v>
      </c>
      <c r="I25" s="83" t="s">
        <v>898</v>
      </c>
    </row>
    <row r="26" spans="1:9" ht="29.25" customHeight="1">
      <c r="A26" s="245" t="s">
        <v>136</v>
      </c>
      <c r="B26" s="56" t="s">
        <v>96</v>
      </c>
      <c r="C26" s="253"/>
      <c r="D26" s="253"/>
      <c r="E26" s="82">
        <v>3170</v>
      </c>
      <c r="F26" s="251" t="s">
        <v>469</v>
      </c>
      <c r="G26" s="252"/>
      <c r="H26" s="55" t="s">
        <v>474</v>
      </c>
      <c r="I26" s="83" t="s">
        <v>347</v>
      </c>
    </row>
    <row r="27" spans="1:9" ht="29.25" customHeight="1">
      <c r="A27" s="246"/>
      <c r="B27" s="56" t="s">
        <v>120</v>
      </c>
      <c r="C27" s="253"/>
      <c r="D27" s="253"/>
      <c r="E27" s="82">
        <v>2282</v>
      </c>
      <c r="F27" s="251" t="s">
        <v>469</v>
      </c>
      <c r="G27" s="252"/>
      <c r="H27" s="55" t="s">
        <v>54</v>
      </c>
      <c r="I27" s="83" t="s">
        <v>899</v>
      </c>
    </row>
    <row r="28" spans="1:9" ht="29.25" customHeight="1">
      <c r="A28" s="246"/>
      <c r="B28" s="56" t="s">
        <v>120</v>
      </c>
      <c r="C28" s="253"/>
      <c r="D28" s="253"/>
      <c r="E28" s="82">
        <v>3260</v>
      </c>
      <c r="F28" s="251" t="s">
        <v>469</v>
      </c>
      <c r="G28" s="252"/>
      <c r="H28" s="55" t="s">
        <v>54</v>
      </c>
      <c r="I28" s="83" t="s">
        <v>899</v>
      </c>
    </row>
    <row r="29" spans="1:9" ht="29.25" customHeight="1">
      <c r="A29" s="247"/>
      <c r="B29" s="56" t="s">
        <v>120</v>
      </c>
      <c r="C29" s="243"/>
      <c r="D29" s="244"/>
      <c r="E29" s="82">
        <v>3260</v>
      </c>
      <c r="F29" s="251" t="s">
        <v>469</v>
      </c>
      <c r="G29" s="252"/>
      <c r="H29" s="55" t="s">
        <v>54</v>
      </c>
      <c r="I29" s="83" t="s">
        <v>899</v>
      </c>
    </row>
    <row r="30" spans="1:9" ht="29.25" customHeight="1">
      <c r="A30" s="245" t="s">
        <v>175</v>
      </c>
      <c r="B30" s="56" t="s">
        <v>311</v>
      </c>
      <c r="C30" s="243"/>
      <c r="D30" s="244"/>
      <c r="E30" s="82">
        <v>7915</v>
      </c>
      <c r="F30" s="251" t="s">
        <v>469</v>
      </c>
      <c r="G30" s="252"/>
      <c r="H30" s="55" t="s">
        <v>98</v>
      </c>
      <c r="I30" s="83" t="s">
        <v>900</v>
      </c>
    </row>
    <row r="31" spans="1:9" ht="29.25" customHeight="1">
      <c r="A31" s="246"/>
      <c r="B31" s="56" t="s">
        <v>311</v>
      </c>
      <c r="C31" s="243"/>
      <c r="D31" s="244"/>
      <c r="E31" s="82">
        <v>722</v>
      </c>
      <c r="F31" s="251" t="s">
        <v>469</v>
      </c>
      <c r="G31" s="252"/>
      <c r="H31" s="55" t="s">
        <v>54</v>
      </c>
      <c r="I31" s="83" t="s">
        <v>901</v>
      </c>
    </row>
    <row r="32" spans="1:9" ht="29.25" customHeight="1">
      <c r="A32" s="246"/>
      <c r="B32" s="56" t="s">
        <v>311</v>
      </c>
      <c r="C32" s="243"/>
      <c r="D32" s="244"/>
      <c r="E32" s="82">
        <v>1330</v>
      </c>
      <c r="F32" s="251" t="s">
        <v>469</v>
      </c>
      <c r="G32" s="252"/>
      <c r="H32" s="55" t="s">
        <v>54</v>
      </c>
      <c r="I32" s="83" t="s">
        <v>901</v>
      </c>
    </row>
    <row r="33" spans="1:10" ht="29.25" customHeight="1" thickBot="1">
      <c r="A33" s="247"/>
      <c r="B33" s="56" t="s">
        <v>311</v>
      </c>
      <c r="C33" s="243"/>
      <c r="D33" s="244"/>
      <c r="E33" s="82">
        <v>6629</v>
      </c>
      <c r="F33" s="251" t="s">
        <v>469</v>
      </c>
      <c r="G33" s="252"/>
      <c r="H33" s="55" t="s">
        <v>54</v>
      </c>
      <c r="I33" s="83" t="s">
        <v>935</v>
      </c>
    </row>
    <row r="34" spans="1:10" ht="29.25" customHeight="1" thickBot="1">
      <c r="A34" s="96"/>
      <c r="B34" s="96"/>
      <c r="C34" s="258" t="s">
        <v>38</v>
      </c>
      <c r="D34" s="259"/>
      <c r="E34" s="98">
        <f>SUM(E3:E33)</f>
        <v>156754</v>
      </c>
      <c r="F34" s="260" t="s">
        <v>8</v>
      </c>
      <c r="G34" s="261"/>
      <c r="H34" s="261"/>
      <c r="I34" s="261"/>
    </row>
    <row r="35" spans="1:10" ht="29.25" customHeight="1">
      <c r="A35" s="45"/>
      <c r="B35" s="111" t="s">
        <v>894</v>
      </c>
      <c r="E35" s="127"/>
      <c r="J35" s="85"/>
    </row>
    <row r="36" spans="1:10" ht="29.25" customHeight="1">
      <c r="A36" s="49" t="s">
        <v>1</v>
      </c>
      <c r="B36" s="49" t="s">
        <v>2</v>
      </c>
      <c r="C36" s="253" t="s">
        <v>4</v>
      </c>
      <c r="D36" s="253"/>
      <c r="E36" s="49" t="s">
        <v>5</v>
      </c>
      <c r="F36" s="253" t="s">
        <v>468</v>
      </c>
      <c r="G36" s="253"/>
      <c r="H36" s="55" t="s">
        <v>424</v>
      </c>
      <c r="I36" s="50" t="s">
        <v>6</v>
      </c>
    </row>
    <row r="37" spans="1:10" ht="29.25" customHeight="1">
      <c r="A37" s="58" t="s">
        <v>45</v>
      </c>
      <c r="B37" s="56" t="s">
        <v>311</v>
      </c>
      <c r="C37" s="243"/>
      <c r="D37" s="244"/>
      <c r="E37" s="82">
        <v>1040</v>
      </c>
      <c r="F37" s="251" t="s">
        <v>469</v>
      </c>
      <c r="G37" s="252"/>
      <c r="H37" s="55" t="s">
        <v>54</v>
      </c>
      <c r="I37" s="83" t="s">
        <v>901</v>
      </c>
    </row>
    <row r="38" spans="1:10" ht="29.25" customHeight="1">
      <c r="A38" s="254" t="s">
        <v>141</v>
      </c>
      <c r="B38" s="56" t="s">
        <v>200</v>
      </c>
      <c r="C38" s="243"/>
      <c r="D38" s="244"/>
      <c r="E38" s="82">
        <v>1000</v>
      </c>
      <c r="F38" s="251" t="s">
        <v>469</v>
      </c>
      <c r="G38" s="252"/>
      <c r="H38" s="55" t="s">
        <v>474</v>
      </c>
      <c r="I38" s="83" t="s">
        <v>130</v>
      </c>
    </row>
    <row r="39" spans="1:10" ht="29.25" customHeight="1">
      <c r="A39" s="255"/>
      <c r="B39" s="56" t="s">
        <v>311</v>
      </c>
      <c r="C39" s="253"/>
      <c r="D39" s="253"/>
      <c r="E39" s="82">
        <v>699</v>
      </c>
      <c r="F39" s="251" t="s">
        <v>469</v>
      </c>
      <c r="G39" s="252"/>
      <c r="H39" s="55" t="s">
        <v>54</v>
      </c>
      <c r="I39" s="83" t="s">
        <v>901</v>
      </c>
    </row>
    <row r="40" spans="1:10" ht="29.25" customHeight="1">
      <c r="A40" s="256"/>
      <c r="B40" s="56" t="s">
        <v>311</v>
      </c>
      <c r="C40" s="243"/>
      <c r="D40" s="244"/>
      <c r="E40" s="82">
        <v>7560</v>
      </c>
      <c r="F40" s="251" t="s">
        <v>469</v>
      </c>
      <c r="G40" s="252"/>
      <c r="H40" s="55" t="s">
        <v>474</v>
      </c>
      <c r="I40" s="83" t="s">
        <v>902</v>
      </c>
    </row>
    <row r="41" spans="1:10" ht="29.25" customHeight="1">
      <c r="A41" s="248" t="s">
        <v>143</v>
      </c>
      <c r="B41" s="56" t="s">
        <v>67</v>
      </c>
      <c r="C41" s="243"/>
      <c r="D41" s="244"/>
      <c r="E41" s="82">
        <v>1280</v>
      </c>
      <c r="F41" s="251" t="s">
        <v>469</v>
      </c>
      <c r="G41" s="252"/>
      <c r="H41" s="55" t="s">
        <v>54</v>
      </c>
      <c r="I41" s="83" t="s">
        <v>68</v>
      </c>
    </row>
    <row r="42" spans="1:10" ht="29.25" customHeight="1">
      <c r="A42" s="249"/>
      <c r="B42" s="56" t="s">
        <v>311</v>
      </c>
      <c r="C42" s="257"/>
      <c r="D42" s="257"/>
      <c r="E42" s="82">
        <v>1949</v>
      </c>
      <c r="F42" s="251" t="s">
        <v>469</v>
      </c>
      <c r="G42" s="252"/>
      <c r="H42" s="55" t="s">
        <v>54</v>
      </c>
      <c r="I42" s="83" t="s">
        <v>901</v>
      </c>
    </row>
    <row r="43" spans="1:10" ht="29.25" customHeight="1">
      <c r="A43" s="249"/>
      <c r="B43" s="56" t="s">
        <v>96</v>
      </c>
      <c r="C43" s="253"/>
      <c r="D43" s="253"/>
      <c r="E43" s="82">
        <v>3000</v>
      </c>
      <c r="F43" s="251" t="s">
        <v>469</v>
      </c>
      <c r="G43" s="252"/>
      <c r="H43" s="55" t="s">
        <v>98</v>
      </c>
      <c r="I43" s="83" t="s">
        <v>347</v>
      </c>
    </row>
    <row r="44" spans="1:10" ht="29.25" customHeight="1">
      <c r="A44" s="250"/>
      <c r="B44" s="56" t="s">
        <v>311</v>
      </c>
      <c r="C44" s="253"/>
      <c r="D44" s="253"/>
      <c r="E44" s="82">
        <v>3600</v>
      </c>
      <c r="F44" s="251" t="s">
        <v>469</v>
      </c>
      <c r="G44" s="252"/>
      <c r="H44" s="55" t="s">
        <v>54</v>
      </c>
      <c r="I44" s="83" t="s">
        <v>291</v>
      </c>
    </row>
    <row r="45" spans="1:10" ht="29.25" customHeight="1">
      <c r="A45" s="248" t="s">
        <v>145</v>
      </c>
      <c r="B45" s="56" t="s">
        <v>120</v>
      </c>
      <c r="C45" s="253"/>
      <c r="D45" s="253"/>
      <c r="E45" s="82">
        <v>2282</v>
      </c>
      <c r="F45" s="251" t="s">
        <v>469</v>
      </c>
      <c r="G45" s="252"/>
      <c r="H45" s="55" t="s">
        <v>54</v>
      </c>
      <c r="I45" s="83" t="s">
        <v>899</v>
      </c>
    </row>
    <row r="46" spans="1:10" ht="29.25" customHeight="1">
      <c r="A46" s="249"/>
      <c r="B46" s="56" t="s">
        <v>120</v>
      </c>
      <c r="C46" s="253"/>
      <c r="D46" s="253"/>
      <c r="E46" s="82">
        <v>2282</v>
      </c>
      <c r="F46" s="251" t="s">
        <v>469</v>
      </c>
      <c r="G46" s="252"/>
      <c r="H46" s="55" t="s">
        <v>54</v>
      </c>
      <c r="I46" s="83" t="s">
        <v>899</v>
      </c>
    </row>
    <row r="47" spans="1:10" ht="29.25" customHeight="1">
      <c r="A47" s="249"/>
      <c r="B47" s="56" t="s">
        <v>120</v>
      </c>
      <c r="C47" s="253"/>
      <c r="D47" s="253"/>
      <c r="E47" s="82">
        <v>2282</v>
      </c>
      <c r="F47" s="251" t="s">
        <v>469</v>
      </c>
      <c r="G47" s="252"/>
      <c r="H47" s="55" t="s">
        <v>54</v>
      </c>
      <c r="I47" s="83" t="s">
        <v>899</v>
      </c>
    </row>
    <row r="48" spans="1:10" ht="29.25" customHeight="1">
      <c r="A48" s="249"/>
      <c r="B48" s="56" t="s">
        <v>120</v>
      </c>
      <c r="C48" s="253"/>
      <c r="D48" s="253"/>
      <c r="E48" s="82">
        <v>2282</v>
      </c>
      <c r="F48" s="251" t="s">
        <v>469</v>
      </c>
      <c r="G48" s="252"/>
      <c r="H48" s="55" t="s">
        <v>54</v>
      </c>
      <c r="I48" s="83" t="s">
        <v>899</v>
      </c>
    </row>
    <row r="49" spans="1:9" ht="29.25" customHeight="1">
      <c r="A49" s="250"/>
      <c r="B49" s="56" t="s">
        <v>120</v>
      </c>
      <c r="C49" s="253"/>
      <c r="D49" s="253"/>
      <c r="E49" s="82">
        <v>2282</v>
      </c>
      <c r="F49" s="251" t="s">
        <v>469</v>
      </c>
      <c r="G49" s="252"/>
      <c r="H49" s="55" t="s">
        <v>54</v>
      </c>
      <c r="I49" s="83" t="s">
        <v>899</v>
      </c>
    </row>
    <row r="50" spans="1:9" ht="29.25" customHeight="1">
      <c r="A50" s="186" t="s">
        <v>146</v>
      </c>
      <c r="B50" s="56" t="s">
        <v>96</v>
      </c>
      <c r="C50" s="253"/>
      <c r="D50" s="253"/>
      <c r="E50" s="82">
        <v>6465</v>
      </c>
      <c r="F50" s="251" t="s">
        <v>469</v>
      </c>
      <c r="G50" s="252"/>
      <c r="H50" s="55" t="s">
        <v>54</v>
      </c>
      <c r="I50" s="83" t="s">
        <v>903</v>
      </c>
    </row>
    <row r="51" spans="1:9" ht="29.25" customHeight="1">
      <c r="A51" s="245" t="s">
        <v>192</v>
      </c>
      <c r="B51" s="56" t="s">
        <v>67</v>
      </c>
      <c r="C51" s="253"/>
      <c r="D51" s="253"/>
      <c r="E51" s="82">
        <v>600</v>
      </c>
      <c r="F51" s="251" t="s">
        <v>469</v>
      </c>
      <c r="G51" s="252"/>
      <c r="H51" s="55" t="s">
        <v>54</v>
      </c>
      <c r="I51" s="83" t="s">
        <v>152</v>
      </c>
    </row>
    <row r="52" spans="1:9" ht="29.25" customHeight="1">
      <c r="A52" s="246"/>
      <c r="B52" s="56" t="s">
        <v>234</v>
      </c>
      <c r="C52" s="253"/>
      <c r="D52" s="253"/>
      <c r="E52" s="82">
        <v>4200</v>
      </c>
      <c r="F52" s="251" t="s">
        <v>469</v>
      </c>
      <c r="G52" s="252"/>
      <c r="H52" s="55" t="s">
        <v>474</v>
      </c>
      <c r="I52" s="83" t="s">
        <v>291</v>
      </c>
    </row>
    <row r="53" spans="1:9" ht="29.25" customHeight="1">
      <c r="A53" s="246"/>
      <c r="B53" s="56" t="s">
        <v>249</v>
      </c>
      <c r="C53" s="253"/>
      <c r="D53" s="253"/>
      <c r="E53" s="82">
        <v>900</v>
      </c>
      <c r="F53" s="251" t="s">
        <v>469</v>
      </c>
      <c r="G53" s="252"/>
      <c r="H53" s="55" t="s">
        <v>474</v>
      </c>
      <c r="I53" s="83" t="s">
        <v>904</v>
      </c>
    </row>
    <row r="54" spans="1:9" ht="29.25" customHeight="1">
      <c r="A54" s="246"/>
      <c r="B54" s="56" t="s">
        <v>96</v>
      </c>
      <c r="C54" s="253"/>
      <c r="D54" s="253"/>
      <c r="E54" s="82">
        <v>1650</v>
      </c>
      <c r="F54" s="251" t="s">
        <v>469</v>
      </c>
      <c r="G54" s="252"/>
      <c r="H54" s="55" t="s">
        <v>411</v>
      </c>
      <c r="I54" s="83" t="s">
        <v>347</v>
      </c>
    </row>
    <row r="55" spans="1:9" ht="29.25" customHeight="1">
      <c r="A55" s="247"/>
      <c r="B55" s="56" t="s">
        <v>311</v>
      </c>
      <c r="C55" s="253"/>
      <c r="D55" s="253"/>
      <c r="E55" s="82">
        <v>5720</v>
      </c>
      <c r="F55" s="251" t="s">
        <v>469</v>
      </c>
      <c r="G55" s="252"/>
      <c r="H55" s="55" t="s">
        <v>98</v>
      </c>
      <c r="I55" s="83" t="s">
        <v>944</v>
      </c>
    </row>
    <row r="56" spans="1:9" ht="29.25" customHeight="1">
      <c r="A56" s="245" t="s">
        <v>157</v>
      </c>
      <c r="B56" s="56" t="s">
        <v>96</v>
      </c>
      <c r="C56" s="243"/>
      <c r="D56" s="244"/>
      <c r="E56" s="82">
        <v>3560</v>
      </c>
      <c r="F56" s="251" t="s">
        <v>469</v>
      </c>
      <c r="G56" s="252"/>
      <c r="H56" s="55" t="s">
        <v>98</v>
      </c>
      <c r="I56" s="83" t="s">
        <v>347</v>
      </c>
    </row>
    <row r="57" spans="1:9" ht="29.25" customHeight="1">
      <c r="A57" s="246"/>
      <c r="B57" s="56" t="s">
        <v>96</v>
      </c>
      <c r="C57" s="243"/>
      <c r="D57" s="244"/>
      <c r="E57" s="82">
        <v>3000</v>
      </c>
      <c r="F57" s="251" t="s">
        <v>469</v>
      </c>
      <c r="G57" s="252"/>
      <c r="H57" s="55" t="s">
        <v>54</v>
      </c>
      <c r="I57" s="83" t="s">
        <v>347</v>
      </c>
    </row>
    <row r="58" spans="1:9" ht="29.25" customHeight="1">
      <c r="A58" s="247"/>
      <c r="B58" s="56" t="s">
        <v>249</v>
      </c>
      <c r="C58" s="243"/>
      <c r="D58" s="244"/>
      <c r="E58" s="82">
        <v>9800</v>
      </c>
      <c r="F58" s="251" t="s">
        <v>469</v>
      </c>
      <c r="G58" s="252"/>
      <c r="H58" s="55" t="s">
        <v>54</v>
      </c>
      <c r="I58" s="83" t="s">
        <v>905</v>
      </c>
    </row>
    <row r="59" spans="1:9" ht="29.25" customHeight="1">
      <c r="A59" s="245" t="s">
        <v>149</v>
      </c>
      <c r="B59" s="56" t="s">
        <v>311</v>
      </c>
      <c r="C59" s="243"/>
      <c r="D59" s="244"/>
      <c r="E59" s="82">
        <v>8052</v>
      </c>
      <c r="F59" s="251" t="s">
        <v>469</v>
      </c>
      <c r="G59" s="252"/>
      <c r="H59" s="55" t="s">
        <v>54</v>
      </c>
      <c r="I59" s="83" t="s">
        <v>906</v>
      </c>
    </row>
    <row r="60" spans="1:9" ht="29.25" customHeight="1">
      <c r="A60" s="247"/>
      <c r="B60" s="56" t="s">
        <v>58</v>
      </c>
      <c r="C60" s="243"/>
      <c r="D60" s="244"/>
      <c r="E60" s="82">
        <v>40000</v>
      </c>
      <c r="F60" s="251" t="s">
        <v>469</v>
      </c>
      <c r="G60" s="252"/>
      <c r="H60" s="55" t="s">
        <v>321</v>
      </c>
      <c r="I60" s="83" t="s">
        <v>516</v>
      </c>
    </row>
    <row r="61" spans="1:9" ht="29.25" customHeight="1">
      <c r="A61" s="186" t="s">
        <v>168</v>
      </c>
      <c r="B61" s="56" t="s">
        <v>96</v>
      </c>
      <c r="C61" s="243"/>
      <c r="D61" s="244"/>
      <c r="E61" s="82">
        <v>4416</v>
      </c>
      <c r="F61" s="251" t="s">
        <v>469</v>
      </c>
      <c r="G61" s="252"/>
      <c r="H61" s="55" t="s">
        <v>98</v>
      </c>
      <c r="I61" s="83" t="s">
        <v>347</v>
      </c>
    </row>
    <row r="62" spans="1:9" ht="29.25" customHeight="1">
      <c r="A62" s="102" t="s">
        <v>186</v>
      </c>
      <c r="B62" s="56" t="s">
        <v>311</v>
      </c>
      <c r="C62" s="253"/>
      <c r="D62" s="253"/>
      <c r="E62" s="82">
        <v>4526</v>
      </c>
      <c r="F62" s="251" t="s">
        <v>469</v>
      </c>
      <c r="G62" s="252"/>
      <c r="H62" s="55" t="s">
        <v>54</v>
      </c>
      <c r="I62" s="83" t="s">
        <v>907</v>
      </c>
    </row>
    <row r="63" spans="1:9" ht="29.25" customHeight="1">
      <c r="A63" s="254" t="s">
        <v>31</v>
      </c>
      <c r="B63" s="56" t="s">
        <v>96</v>
      </c>
      <c r="C63" s="243"/>
      <c r="D63" s="244"/>
      <c r="E63" s="82">
        <v>3000</v>
      </c>
      <c r="F63" s="251" t="s">
        <v>469</v>
      </c>
      <c r="G63" s="252"/>
      <c r="H63" s="55" t="s">
        <v>535</v>
      </c>
      <c r="I63" s="83" t="s">
        <v>347</v>
      </c>
    </row>
    <row r="64" spans="1:9" ht="29.25" customHeight="1">
      <c r="A64" s="256"/>
      <c r="B64" s="56" t="s">
        <v>96</v>
      </c>
      <c r="C64" s="253"/>
      <c r="D64" s="253"/>
      <c r="E64" s="82">
        <v>1617</v>
      </c>
      <c r="F64" s="251" t="s">
        <v>469</v>
      </c>
      <c r="G64" s="252"/>
      <c r="H64" s="55" t="s">
        <v>54</v>
      </c>
      <c r="I64" s="83" t="s">
        <v>127</v>
      </c>
    </row>
    <row r="65" spans="1:10" ht="29.25" customHeight="1">
      <c r="A65" s="245" t="s">
        <v>150</v>
      </c>
      <c r="B65" s="56" t="s">
        <v>96</v>
      </c>
      <c r="C65" s="253"/>
      <c r="D65" s="253"/>
      <c r="E65" s="82">
        <v>4061</v>
      </c>
      <c r="F65" s="251" t="s">
        <v>469</v>
      </c>
      <c r="G65" s="252"/>
      <c r="H65" s="55" t="s">
        <v>54</v>
      </c>
      <c r="I65" s="83" t="s">
        <v>347</v>
      </c>
    </row>
    <row r="66" spans="1:10" ht="29.25" customHeight="1">
      <c r="A66" s="246"/>
      <c r="B66" s="56" t="s">
        <v>200</v>
      </c>
      <c r="C66" s="253"/>
      <c r="D66" s="253"/>
      <c r="E66" s="82">
        <v>180</v>
      </c>
      <c r="F66" s="251" t="s">
        <v>469</v>
      </c>
      <c r="G66" s="252"/>
      <c r="H66" s="55" t="s">
        <v>474</v>
      </c>
      <c r="I66" s="83" t="s">
        <v>93</v>
      </c>
    </row>
    <row r="67" spans="1:10" ht="29.25" customHeight="1" thickBot="1">
      <c r="A67" s="247"/>
      <c r="B67" s="56" t="s">
        <v>311</v>
      </c>
      <c r="C67" s="253"/>
      <c r="D67" s="253"/>
      <c r="E67" s="82">
        <v>1830</v>
      </c>
      <c r="F67" s="251" t="s">
        <v>469</v>
      </c>
      <c r="G67" s="252"/>
      <c r="H67" s="55" t="s">
        <v>54</v>
      </c>
      <c r="I67" s="83" t="s">
        <v>127</v>
      </c>
    </row>
    <row r="68" spans="1:10" ht="29.25" customHeight="1" thickBot="1">
      <c r="A68" s="96"/>
      <c r="B68" s="96"/>
      <c r="C68" s="258" t="s">
        <v>38</v>
      </c>
      <c r="D68" s="259"/>
      <c r="E68" s="98">
        <f>SUM(E37:E67)</f>
        <v>135115</v>
      </c>
      <c r="F68" s="260" t="s">
        <v>8</v>
      </c>
      <c r="G68" s="261"/>
      <c r="H68" s="261"/>
      <c r="I68" s="261"/>
    </row>
    <row r="69" spans="1:10" ht="47.25" customHeight="1">
      <c r="A69" s="45"/>
      <c r="B69" s="129" t="s">
        <v>703</v>
      </c>
      <c r="E69" s="127"/>
      <c r="J69" s="85"/>
    </row>
    <row r="70" spans="1:10" ht="47.25" customHeight="1">
      <c r="A70" s="251" t="s">
        <v>1</v>
      </c>
      <c r="B70" s="252"/>
      <c r="C70" s="251" t="s">
        <v>2</v>
      </c>
      <c r="D70" s="252"/>
      <c r="E70" s="49" t="s">
        <v>5</v>
      </c>
      <c r="F70" s="251"/>
      <c r="G70" s="252"/>
      <c r="H70" s="55" t="s">
        <v>424</v>
      </c>
      <c r="I70" s="50" t="s">
        <v>6</v>
      </c>
    </row>
    <row r="71" spans="1:10" ht="47.25" customHeight="1">
      <c r="A71" s="241">
        <v>45901</v>
      </c>
      <c r="B71" s="242"/>
      <c r="C71" s="243" t="s">
        <v>311</v>
      </c>
      <c r="D71" s="244"/>
      <c r="E71" s="123">
        <v>40800</v>
      </c>
      <c r="F71" s="243" t="s">
        <v>654</v>
      </c>
      <c r="G71" s="244"/>
      <c r="H71" s="55" t="s">
        <v>54</v>
      </c>
      <c r="I71" s="84" t="s">
        <v>941</v>
      </c>
    </row>
    <row r="72" spans="1:10" ht="47.25" customHeight="1">
      <c r="A72" s="241">
        <v>45902</v>
      </c>
      <c r="B72" s="242"/>
      <c r="C72" s="243" t="s">
        <v>67</v>
      </c>
      <c r="D72" s="244"/>
      <c r="E72" s="123">
        <v>2110</v>
      </c>
      <c r="F72" s="243" t="s">
        <v>654</v>
      </c>
      <c r="G72" s="244"/>
      <c r="H72" s="55" t="s">
        <v>321</v>
      </c>
      <c r="I72" s="84" t="s">
        <v>346</v>
      </c>
    </row>
    <row r="73" spans="1:10" ht="47.25" customHeight="1">
      <c r="A73" s="241">
        <v>45902</v>
      </c>
      <c r="B73" s="242"/>
      <c r="C73" s="243" t="s">
        <v>67</v>
      </c>
      <c r="D73" s="244"/>
      <c r="E73" s="123">
        <v>1370</v>
      </c>
      <c r="F73" s="243" t="s">
        <v>654</v>
      </c>
      <c r="G73" s="244"/>
      <c r="H73" s="55" t="s">
        <v>321</v>
      </c>
      <c r="I73" s="84" t="s">
        <v>346</v>
      </c>
    </row>
    <row r="74" spans="1:10" ht="47.25" customHeight="1">
      <c r="A74" s="241">
        <v>45902</v>
      </c>
      <c r="B74" s="242"/>
      <c r="C74" s="243" t="s">
        <v>67</v>
      </c>
      <c r="D74" s="244"/>
      <c r="E74" s="123">
        <v>1150</v>
      </c>
      <c r="F74" s="243" t="s">
        <v>654</v>
      </c>
      <c r="G74" s="244"/>
      <c r="H74" s="55" t="s">
        <v>321</v>
      </c>
      <c r="I74" s="84" t="s">
        <v>346</v>
      </c>
    </row>
    <row r="75" spans="1:10" ht="47.25" customHeight="1">
      <c r="A75" s="241">
        <v>45902</v>
      </c>
      <c r="B75" s="242"/>
      <c r="C75" s="243" t="s">
        <v>67</v>
      </c>
      <c r="D75" s="244"/>
      <c r="E75" s="123">
        <v>1150</v>
      </c>
      <c r="F75" s="243" t="s">
        <v>654</v>
      </c>
      <c r="G75" s="244"/>
      <c r="H75" s="55" t="s">
        <v>321</v>
      </c>
      <c r="I75" s="84" t="s">
        <v>346</v>
      </c>
    </row>
    <row r="76" spans="1:10" ht="47.25" customHeight="1">
      <c r="A76" s="241">
        <v>45902</v>
      </c>
      <c r="B76" s="242"/>
      <c r="C76" s="243" t="s">
        <v>67</v>
      </c>
      <c r="D76" s="244"/>
      <c r="E76" s="123">
        <v>120</v>
      </c>
      <c r="F76" s="243" t="s">
        <v>654</v>
      </c>
      <c r="G76" s="244"/>
      <c r="H76" s="55" t="s">
        <v>321</v>
      </c>
      <c r="I76" s="84" t="s">
        <v>346</v>
      </c>
    </row>
    <row r="77" spans="1:10" ht="47.25" customHeight="1">
      <c r="A77" s="241">
        <v>45904</v>
      </c>
      <c r="B77" s="242"/>
      <c r="C77" s="243" t="s">
        <v>67</v>
      </c>
      <c r="D77" s="244"/>
      <c r="E77" s="123">
        <v>1630</v>
      </c>
      <c r="F77" s="243" t="s">
        <v>654</v>
      </c>
      <c r="G77" s="244"/>
      <c r="H77" s="55" t="s">
        <v>321</v>
      </c>
      <c r="I77" s="84" t="s">
        <v>346</v>
      </c>
    </row>
    <row r="78" spans="1:10" ht="47.25" customHeight="1">
      <c r="A78" s="241">
        <v>45904</v>
      </c>
      <c r="B78" s="242"/>
      <c r="C78" s="243" t="s">
        <v>67</v>
      </c>
      <c r="D78" s="244"/>
      <c r="E78" s="123">
        <v>1630</v>
      </c>
      <c r="F78" s="243" t="s">
        <v>654</v>
      </c>
      <c r="G78" s="244"/>
      <c r="H78" s="55" t="s">
        <v>321</v>
      </c>
      <c r="I78" s="84" t="s">
        <v>346</v>
      </c>
    </row>
    <row r="79" spans="1:10" ht="47.25" customHeight="1">
      <c r="A79" s="241">
        <v>45906</v>
      </c>
      <c r="B79" s="242"/>
      <c r="C79" s="243" t="s">
        <v>67</v>
      </c>
      <c r="D79" s="244"/>
      <c r="E79" s="123">
        <v>120</v>
      </c>
      <c r="F79" s="243" t="s">
        <v>654</v>
      </c>
      <c r="G79" s="244"/>
      <c r="H79" s="55" t="s">
        <v>321</v>
      </c>
      <c r="I79" s="84" t="s">
        <v>346</v>
      </c>
    </row>
    <row r="80" spans="1:10" ht="47.25" customHeight="1">
      <c r="A80" s="241">
        <v>45906</v>
      </c>
      <c r="B80" s="242"/>
      <c r="C80" s="243" t="s">
        <v>311</v>
      </c>
      <c r="D80" s="244"/>
      <c r="E80" s="123">
        <v>10322</v>
      </c>
      <c r="F80" s="243" t="s">
        <v>654</v>
      </c>
      <c r="G80" s="244"/>
      <c r="H80" s="55" t="s">
        <v>54</v>
      </c>
      <c r="I80" s="84" t="s">
        <v>942</v>
      </c>
    </row>
    <row r="81" spans="1:9" ht="47.25" customHeight="1">
      <c r="A81" s="241">
        <v>45907</v>
      </c>
      <c r="B81" s="242"/>
      <c r="C81" s="243" t="s">
        <v>67</v>
      </c>
      <c r="D81" s="244"/>
      <c r="E81" s="123">
        <v>490</v>
      </c>
      <c r="F81" s="243" t="s">
        <v>654</v>
      </c>
      <c r="G81" s="244"/>
      <c r="H81" s="55" t="s">
        <v>321</v>
      </c>
      <c r="I81" s="84" t="s">
        <v>346</v>
      </c>
    </row>
    <row r="82" spans="1:9" ht="47.25" customHeight="1">
      <c r="A82" s="241">
        <v>45907</v>
      </c>
      <c r="B82" s="242"/>
      <c r="C82" s="243" t="s">
        <v>67</v>
      </c>
      <c r="D82" s="244"/>
      <c r="E82" s="123">
        <v>490</v>
      </c>
      <c r="F82" s="243" t="s">
        <v>654</v>
      </c>
      <c r="G82" s="244"/>
      <c r="H82" s="55" t="s">
        <v>321</v>
      </c>
      <c r="I82" s="84" t="s">
        <v>346</v>
      </c>
    </row>
    <row r="83" spans="1:9" ht="47.25" customHeight="1">
      <c r="A83" s="241">
        <v>45910</v>
      </c>
      <c r="B83" s="242"/>
      <c r="C83" s="243" t="s">
        <v>67</v>
      </c>
      <c r="D83" s="244"/>
      <c r="E83" s="123">
        <v>120</v>
      </c>
      <c r="F83" s="243" t="s">
        <v>654</v>
      </c>
      <c r="G83" s="244"/>
      <c r="H83" s="55" t="s">
        <v>321</v>
      </c>
      <c r="I83" s="84" t="s">
        <v>346</v>
      </c>
    </row>
    <row r="84" spans="1:9" ht="47.25" customHeight="1">
      <c r="A84" s="241">
        <v>45911</v>
      </c>
      <c r="B84" s="242"/>
      <c r="C84" s="243" t="s">
        <v>67</v>
      </c>
      <c r="D84" s="244"/>
      <c r="E84" s="123">
        <v>1630</v>
      </c>
      <c r="F84" s="243" t="s">
        <v>654</v>
      </c>
      <c r="G84" s="244"/>
      <c r="H84" s="55" t="s">
        <v>321</v>
      </c>
      <c r="I84" s="84" t="s">
        <v>346</v>
      </c>
    </row>
    <row r="85" spans="1:9" ht="47.25" customHeight="1">
      <c r="A85" s="241">
        <v>45912</v>
      </c>
      <c r="B85" s="242"/>
      <c r="C85" s="243" t="s">
        <v>67</v>
      </c>
      <c r="D85" s="244"/>
      <c r="E85" s="123">
        <v>2660</v>
      </c>
      <c r="F85" s="243" t="s">
        <v>654</v>
      </c>
      <c r="G85" s="244"/>
      <c r="H85" s="55" t="s">
        <v>321</v>
      </c>
      <c r="I85" s="84" t="s">
        <v>346</v>
      </c>
    </row>
    <row r="86" spans="1:9" ht="47.25" customHeight="1">
      <c r="A86" s="241">
        <v>45912</v>
      </c>
      <c r="B86" s="242"/>
      <c r="C86" s="243" t="s">
        <v>67</v>
      </c>
      <c r="D86" s="244"/>
      <c r="E86" s="123">
        <v>2660</v>
      </c>
      <c r="F86" s="243" t="s">
        <v>654</v>
      </c>
      <c r="G86" s="244"/>
      <c r="H86" s="55" t="s">
        <v>321</v>
      </c>
      <c r="I86" s="84" t="s">
        <v>346</v>
      </c>
    </row>
    <row r="87" spans="1:9" ht="47.25" customHeight="1">
      <c r="A87" s="241">
        <v>45915</v>
      </c>
      <c r="B87" s="242"/>
      <c r="C87" s="243" t="s">
        <v>67</v>
      </c>
      <c r="D87" s="244"/>
      <c r="E87" s="123">
        <v>3290</v>
      </c>
      <c r="F87" s="243" t="s">
        <v>654</v>
      </c>
      <c r="G87" s="244"/>
      <c r="H87" s="55" t="s">
        <v>321</v>
      </c>
      <c r="I87" s="84" t="s">
        <v>346</v>
      </c>
    </row>
    <row r="88" spans="1:9" ht="47.25" customHeight="1" thickBot="1">
      <c r="A88" s="241">
        <v>45917</v>
      </c>
      <c r="B88" s="242"/>
      <c r="C88" s="243" t="s">
        <v>120</v>
      </c>
      <c r="D88" s="244"/>
      <c r="E88" s="123">
        <v>3148</v>
      </c>
      <c r="F88" s="243" t="s">
        <v>723</v>
      </c>
      <c r="G88" s="244"/>
      <c r="H88" s="55" t="s">
        <v>474</v>
      </c>
      <c r="I88" s="84" t="s">
        <v>33</v>
      </c>
    </row>
    <row r="89" spans="1:9" ht="47.25" customHeight="1" thickBot="1">
      <c r="E89" s="133">
        <f>SUM(E71:E88)</f>
        <v>74890</v>
      </c>
      <c r="H89" s="46"/>
      <c r="I89" s="46"/>
    </row>
    <row r="90" spans="1:9" ht="42" customHeight="1">
      <c r="A90" s="263" t="s">
        <v>925</v>
      </c>
      <c r="B90" s="263"/>
      <c r="C90" s="263"/>
      <c r="D90" s="263"/>
      <c r="E90" s="263"/>
      <c r="H90" s="178"/>
      <c r="I90" s="179"/>
    </row>
    <row r="91" spans="1:9" ht="42" customHeight="1">
      <c r="A91" s="251" t="s">
        <v>1</v>
      </c>
      <c r="B91" s="252"/>
      <c r="C91" s="253" t="s">
        <v>2</v>
      </c>
      <c r="D91" s="253"/>
      <c r="E91" s="49" t="s">
        <v>5</v>
      </c>
      <c r="F91" s="253" t="s">
        <v>426</v>
      </c>
      <c r="G91" s="253"/>
      <c r="H91" s="55" t="s">
        <v>424</v>
      </c>
      <c r="I91" s="55" t="s">
        <v>6</v>
      </c>
    </row>
    <row r="92" spans="1:9" ht="42" customHeight="1">
      <c r="A92" s="241">
        <v>45885</v>
      </c>
      <c r="B92" s="242"/>
      <c r="C92" s="257" t="s">
        <v>67</v>
      </c>
      <c r="D92" s="257"/>
      <c r="E92" s="123">
        <v>3650</v>
      </c>
      <c r="F92" s="243" t="s">
        <v>654</v>
      </c>
      <c r="G92" s="244"/>
      <c r="H92" s="55" t="s">
        <v>321</v>
      </c>
      <c r="I92" s="84" t="s">
        <v>346</v>
      </c>
    </row>
    <row r="93" spans="1:9" ht="42" customHeight="1">
      <c r="A93" s="241">
        <v>45885</v>
      </c>
      <c r="B93" s="242"/>
      <c r="C93" s="257" t="s">
        <v>67</v>
      </c>
      <c r="D93" s="257"/>
      <c r="E93" s="123">
        <v>1630</v>
      </c>
      <c r="F93" s="243" t="s">
        <v>654</v>
      </c>
      <c r="G93" s="244"/>
      <c r="H93" s="55" t="s">
        <v>321</v>
      </c>
      <c r="I93" s="84" t="s">
        <v>346</v>
      </c>
    </row>
    <row r="94" spans="1:9" ht="42" customHeight="1">
      <c r="A94" s="241">
        <v>45885</v>
      </c>
      <c r="B94" s="242"/>
      <c r="C94" s="257" t="s">
        <v>67</v>
      </c>
      <c r="D94" s="257"/>
      <c r="E94" s="123">
        <v>1370</v>
      </c>
      <c r="F94" s="243" t="s">
        <v>654</v>
      </c>
      <c r="G94" s="244"/>
      <c r="H94" s="55" t="s">
        <v>321</v>
      </c>
      <c r="I94" s="84" t="s">
        <v>346</v>
      </c>
    </row>
    <row r="95" spans="1:9" ht="42" customHeight="1">
      <c r="A95" s="241">
        <v>45885</v>
      </c>
      <c r="B95" s="242"/>
      <c r="C95" s="257" t="s">
        <v>67</v>
      </c>
      <c r="D95" s="257"/>
      <c r="E95" s="123">
        <v>1290</v>
      </c>
      <c r="F95" s="243" t="s">
        <v>654</v>
      </c>
      <c r="G95" s="244"/>
      <c r="H95" s="55" t="s">
        <v>321</v>
      </c>
      <c r="I95" s="84" t="s">
        <v>346</v>
      </c>
    </row>
    <row r="96" spans="1:9" ht="42" customHeight="1">
      <c r="A96" s="241">
        <v>45885</v>
      </c>
      <c r="B96" s="242"/>
      <c r="C96" s="257" t="s">
        <v>67</v>
      </c>
      <c r="D96" s="257"/>
      <c r="E96" s="123">
        <v>1290</v>
      </c>
      <c r="F96" s="243" t="s">
        <v>654</v>
      </c>
      <c r="G96" s="244"/>
      <c r="H96" s="55" t="s">
        <v>321</v>
      </c>
      <c r="I96" s="84" t="s">
        <v>346</v>
      </c>
    </row>
    <row r="97" spans="1:9" ht="42" customHeight="1">
      <c r="A97" s="241">
        <v>45885</v>
      </c>
      <c r="B97" s="242"/>
      <c r="C97" s="257" t="s">
        <v>67</v>
      </c>
      <c r="D97" s="257"/>
      <c r="E97" s="123">
        <v>310</v>
      </c>
      <c r="F97" s="243" t="s">
        <v>654</v>
      </c>
      <c r="G97" s="244"/>
      <c r="H97" s="55" t="s">
        <v>54</v>
      </c>
      <c r="I97" s="84" t="s">
        <v>346</v>
      </c>
    </row>
    <row r="98" spans="1:9" ht="42" customHeight="1">
      <c r="A98" s="241">
        <v>45885</v>
      </c>
      <c r="B98" s="242"/>
      <c r="C98" s="257" t="s">
        <v>67</v>
      </c>
      <c r="D98" s="257"/>
      <c r="E98" s="130">
        <v>180</v>
      </c>
      <c r="F98" s="243" t="s">
        <v>654</v>
      </c>
      <c r="G98" s="244"/>
      <c r="H98" s="55" t="s">
        <v>54</v>
      </c>
      <c r="I98" s="84" t="s">
        <v>346</v>
      </c>
    </row>
    <row r="99" spans="1:9" ht="42" customHeight="1">
      <c r="A99" s="241">
        <v>45886</v>
      </c>
      <c r="B99" s="242"/>
      <c r="C99" s="257" t="s">
        <v>67</v>
      </c>
      <c r="D99" s="257"/>
      <c r="E99" s="130">
        <v>3780</v>
      </c>
      <c r="F99" s="243" t="s">
        <v>654</v>
      </c>
      <c r="G99" s="244"/>
      <c r="H99" s="55" t="s">
        <v>321</v>
      </c>
      <c r="I99" s="84" t="s">
        <v>346</v>
      </c>
    </row>
    <row r="100" spans="1:9" ht="42" customHeight="1">
      <c r="A100" s="241">
        <v>45887</v>
      </c>
      <c r="B100" s="242"/>
      <c r="C100" s="257" t="s">
        <v>67</v>
      </c>
      <c r="D100" s="257"/>
      <c r="E100" s="130">
        <v>1370</v>
      </c>
      <c r="F100" s="243" t="s">
        <v>654</v>
      </c>
      <c r="G100" s="244"/>
      <c r="H100" s="55" t="s">
        <v>321</v>
      </c>
      <c r="I100" s="84" t="s">
        <v>346</v>
      </c>
    </row>
    <row r="101" spans="1:9" ht="42" customHeight="1">
      <c r="A101" s="241">
        <v>45888</v>
      </c>
      <c r="B101" s="242"/>
      <c r="C101" s="257" t="s">
        <v>67</v>
      </c>
      <c r="D101" s="257"/>
      <c r="E101" s="130">
        <v>1370</v>
      </c>
      <c r="F101" s="243" t="s">
        <v>654</v>
      </c>
      <c r="G101" s="244"/>
      <c r="H101" s="55" t="s">
        <v>321</v>
      </c>
      <c r="I101" s="84" t="s">
        <v>346</v>
      </c>
    </row>
    <row r="102" spans="1:9" ht="42" customHeight="1">
      <c r="A102" s="241">
        <v>45888</v>
      </c>
      <c r="B102" s="242"/>
      <c r="C102" s="257" t="s">
        <v>67</v>
      </c>
      <c r="D102" s="257"/>
      <c r="E102" s="130">
        <v>1370</v>
      </c>
      <c r="F102" s="243" t="s">
        <v>654</v>
      </c>
      <c r="G102" s="244"/>
      <c r="H102" s="55" t="s">
        <v>321</v>
      </c>
      <c r="I102" s="84" t="s">
        <v>346</v>
      </c>
    </row>
    <row r="103" spans="1:9" ht="42" customHeight="1">
      <c r="A103" s="241">
        <v>45888</v>
      </c>
      <c r="B103" s="242"/>
      <c r="C103" s="257" t="s">
        <v>67</v>
      </c>
      <c r="D103" s="257"/>
      <c r="E103" s="130">
        <v>1370</v>
      </c>
      <c r="F103" s="243" t="s">
        <v>654</v>
      </c>
      <c r="G103" s="244"/>
      <c r="H103" s="55" t="s">
        <v>321</v>
      </c>
      <c r="I103" s="84" t="s">
        <v>346</v>
      </c>
    </row>
    <row r="104" spans="1:9" ht="42" customHeight="1">
      <c r="A104" s="241">
        <v>45889</v>
      </c>
      <c r="B104" s="242"/>
      <c r="C104" s="257" t="s">
        <v>67</v>
      </c>
      <c r="D104" s="257"/>
      <c r="E104" s="123">
        <v>1170</v>
      </c>
      <c r="F104" s="243" t="s">
        <v>654</v>
      </c>
      <c r="G104" s="244"/>
      <c r="H104" s="55" t="s">
        <v>321</v>
      </c>
      <c r="I104" s="84" t="s">
        <v>346</v>
      </c>
    </row>
    <row r="105" spans="1:9" ht="42" customHeight="1">
      <c r="A105" s="241">
        <v>45889</v>
      </c>
      <c r="B105" s="242"/>
      <c r="C105" s="257" t="s">
        <v>67</v>
      </c>
      <c r="D105" s="257"/>
      <c r="E105" s="123">
        <v>120</v>
      </c>
      <c r="F105" s="243" t="s">
        <v>654</v>
      </c>
      <c r="G105" s="244"/>
      <c r="H105" s="55" t="s">
        <v>321</v>
      </c>
      <c r="I105" s="84" t="s">
        <v>346</v>
      </c>
    </row>
    <row r="106" spans="1:9" ht="42" customHeight="1">
      <c r="A106" s="241">
        <v>45890</v>
      </c>
      <c r="B106" s="242"/>
      <c r="C106" s="257" t="s">
        <v>67</v>
      </c>
      <c r="D106" s="257"/>
      <c r="E106" s="123">
        <v>3290</v>
      </c>
      <c r="F106" s="243" t="s">
        <v>654</v>
      </c>
      <c r="G106" s="244"/>
      <c r="H106" s="55" t="s">
        <v>321</v>
      </c>
      <c r="I106" s="84" t="s">
        <v>346</v>
      </c>
    </row>
    <row r="107" spans="1:9" ht="42" customHeight="1">
      <c r="A107" s="241">
        <v>45890</v>
      </c>
      <c r="B107" s="242"/>
      <c r="C107" s="257" t="s">
        <v>67</v>
      </c>
      <c r="D107" s="257"/>
      <c r="E107" s="123">
        <v>3290</v>
      </c>
      <c r="F107" s="243" t="s">
        <v>654</v>
      </c>
      <c r="G107" s="244"/>
      <c r="H107" s="55" t="s">
        <v>321</v>
      </c>
      <c r="I107" s="84" t="s">
        <v>346</v>
      </c>
    </row>
    <row r="108" spans="1:9" ht="42" customHeight="1">
      <c r="A108" s="241">
        <v>45891</v>
      </c>
      <c r="B108" s="242"/>
      <c r="C108" s="257" t="s">
        <v>67</v>
      </c>
      <c r="D108" s="257"/>
      <c r="E108" s="123">
        <v>3290</v>
      </c>
      <c r="F108" s="243" t="s">
        <v>654</v>
      </c>
      <c r="G108" s="244"/>
      <c r="H108" s="55" t="s">
        <v>321</v>
      </c>
      <c r="I108" s="84" t="s">
        <v>346</v>
      </c>
    </row>
    <row r="109" spans="1:9" ht="42" customHeight="1">
      <c r="A109" s="241">
        <v>45891</v>
      </c>
      <c r="B109" s="242"/>
      <c r="C109" s="257" t="s">
        <v>67</v>
      </c>
      <c r="D109" s="257"/>
      <c r="E109" s="123">
        <v>1370</v>
      </c>
      <c r="F109" s="243" t="s">
        <v>654</v>
      </c>
      <c r="G109" s="244"/>
      <c r="H109" s="55" t="s">
        <v>321</v>
      </c>
      <c r="I109" s="84" t="s">
        <v>346</v>
      </c>
    </row>
    <row r="110" spans="1:9" ht="42" customHeight="1">
      <c r="A110" s="241">
        <v>45891</v>
      </c>
      <c r="B110" s="242"/>
      <c r="C110" s="257" t="s">
        <v>67</v>
      </c>
      <c r="D110" s="257"/>
      <c r="E110" s="123">
        <v>1370</v>
      </c>
      <c r="F110" s="243" t="s">
        <v>654</v>
      </c>
      <c r="G110" s="244"/>
      <c r="H110" s="55" t="s">
        <v>321</v>
      </c>
      <c r="I110" s="84" t="s">
        <v>346</v>
      </c>
    </row>
    <row r="111" spans="1:9" ht="42" customHeight="1">
      <c r="A111" s="241">
        <v>45897</v>
      </c>
      <c r="B111" s="242"/>
      <c r="C111" s="257" t="s">
        <v>67</v>
      </c>
      <c r="D111" s="257"/>
      <c r="E111" s="123">
        <v>3070</v>
      </c>
      <c r="F111" s="243" t="s">
        <v>654</v>
      </c>
      <c r="G111" s="244"/>
      <c r="H111" s="55" t="s">
        <v>321</v>
      </c>
      <c r="I111" s="84" t="s">
        <v>346</v>
      </c>
    </row>
    <row r="112" spans="1:9" ht="42" customHeight="1" thickBot="1">
      <c r="A112" s="241">
        <v>45900</v>
      </c>
      <c r="B112" s="242"/>
      <c r="C112" s="257" t="s">
        <v>67</v>
      </c>
      <c r="D112" s="257"/>
      <c r="E112" s="123">
        <v>1280</v>
      </c>
      <c r="F112" s="243" t="s">
        <v>654</v>
      </c>
      <c r="G112" s="244"/>
      <c r="H112" s="55" t="s">
        <v>321</v>
      </c>
      <c r="I112" s="84" t="s">
        <v>346</v>
      </c>
    </row>
    <row r="113" spans="1:9" ht="42" customHeight="1" thickBot="1">
      <c r="E113" s="133">
        <f>SUM(E92:E112)</f>
        <v>37230</v>
      </c>
      <c r="H113" s="46"/>
      <c r="I113" s="46"/>
    </row>
    <row r="114" spans="1:9" ht="48" customHeight="1">
      <c r="A114" s="263" t="s">
        <v>704</v>
      </c>
      <c r="B114" s="263"/>
      <c r="C114" s="263"/>
      <c r="E114" s="127"/>
    </row>
    <row r="115" spans="1:9" ht="48" customHeight="1">
      <c r="A115" s="251" t="s">
        <v>1</v>
      </c>
      <c r="B115" s="252"/>
      <c r="C115" s="253" t="s">
        <v>2</v>
      </c>
      <c r="D115" s="253"/>
      <c r="E115" s="49" t="s">
        <v>5</v>
      </c>
      <c r="F115" s="253"/>
      <c r="G115" s="253"/>
      <c r="H115" s="55" t="s">
        <v>424</v>
      </c>
      <c r="I115" s="50" t="s">
        <v>6</v>
      </c>
    </row>
    <row r="116" spans="1:9" ht="48" customHeight="1">
      <c r="A116" s="241">
        <v>45902</v>
      </c>
      <c r="B116" s="242"/>
      <c r="C116" s="243" t="s">
        <v>96</v>
      </c>
      <c r="D116" s="244"/>
      <c r="E116" s="123">
        <v>5163</v>
      </c>
      <c r="F116" s="243" t="s">
        <v>722</v>
      </c>
      <c r="G116" s="244"/>
      <c r="H116" s="55" t="s">
        <v>321</v>
      </c>
      <c r="I116" s="84" t="s">
        <v>347</v>
      </c>
    </row>
    <row r="117" spans="1:9" ht="48" customHeight="1">
      <c r="A117" s="241">
        <v>45902</v>
      </c>
      <c r="B117" s="242"/>
      <c r="C117" s="243" t="s">
        <v>96</v>
      </c>
      <c r="D117" s="244"/>
      <c r="E117" s="123">
        <v>1001</v>
      </c>
      <c r="F117" s="243" t="s">
        <v>722</v>
      </c>
      <c r="G117" s="244"/>
      <c r="H117" s="55" t="s">
        <v>321</v>
      </c>
      <c r="I117" s="84" t="s">
        <v>347</v>
      </c>
    </row>
    <row r="118" spans="1:9" ht="48" customHeight="1">
      <c r="A118" s="241">
        <v>45904</v>
      </c>
      <c r="B118" s="242"/>
      <c r="C118" s="243" t="s">
        <v>96</v>
      </c>
      <c r="D118" s="244"/>
      <c r="E118" s="123">
        <v>3429</v>
      </c>
      <c r="F118" s="243" t="s">
        <v>722</v>
      </c>
      <c r="G118" s="244"/>
      <c r="H118" s="55" t="s">
        <v>321</v>
      </c>
      <c r="I118" s="84" t="s">
        <v>347</v>
      </c>
    </row>
    <row r="119" spans="1:9" ht="48" customHeight="1">
      <c r="A119" s="241">
        <v>45909</v>
      </c>
      <c r="B119" s="242"/>
      <c r="C119" s="243" t="s">
        <v>96</v>
      </c>
      <c r="D119" s="244"/>
      <c r="E119" s="123">
        <v>3643</v>
      </c>
      <c r="F119" s="243" t="s">
        <v>722</v>
      </c>
      <c r="G119" s="244"/>
      <c r="H119" s="55" t="s">
        <v>321</v>
      </c>
      <c r="I119" s="84" t="s">
        <v>347</v>
      </c>
    </row>
    <row r="120" spans="1:9" ht="48" customHeight="1">
      <c r="A120" s="241">
        <v>45911</v>
      </c>
      <c r="B120" s="242"/>
      <c r="C120" s="243" t="s">
        <v>311</v>
      </c>
      <c r="D120" s="244"/>
      <c r="E120" s="123">
        <v>43647</v>
      </c>
      <c r="F120" s="243" t="s">
        <v>654</v>
      </c>
      <c r="G120" s="244"/>
      <c r="H120" s="55" t="s">
        <v>321</v>
      </c>
      <c r="I120" s="84" t="s">
        <v>940</v>
      </c>
    </row>
    <row r="121" spans="1:9" ht="48" customHeight="1">
      <c r="A121" s="241">
        <v>45912</v>
      </c>
      <c r="B121" s="242"/>
      <c r="C121" s="243" t="s">
        <v>96</v>
      </c>
      <c r="D121" s="244"/>
      <c r="E121" s="123">
        <v>6459</v>
      </c>
      <c r="F121" s="243" t="s">
        <v>722</v>
      </c>
      <c r="G121" s="244"/>
      <c r="H121" s="55" t="s">
        <v>321</v>
      </c>
      <c r="I121" s="84" t="s">
        <v>347</v>
      </c>
    </row>
    <row r="122" spans="1:9" ht="48" customHeight="1">
      <c r="A122" s="241">
        <v>45914</v>
      </c>
      <c r="B122" s="242"/>
      <c r="C122" s="243" t="s">
        <v>96</v>
      </c>
      <c r="D122" s="244"/>
      <c r="E122" s="123">
        <v>6634</v>
      </c>
      <c r="F122" s="243" t="s">
        <v>722</v>
      </c>
      <c r="G122" s="244"/>
      <c r="H122" s="55" t="s">
        <v>321</v>
      </c>
      <c r="I122" s="84" t="s">
        <v>347</v>
      </c>
    </row>
    <row r="123" spans="1:9" ht="48" customHeight="1">
      <c r="A123" s="241">
        <v>45915</v>
      </c>
      <c r="B123" s="242"/>
      <c r="C123" s="243" t="s">
        <v>96</v>
      </c>
      <c r="D123" s="244"/>
      <c r="E123" s="123">
        <v>5381</v>
      </c>
      <c r="F123" s="243" t="s">
        <v>722</v>
      </c>
      <c r="G123" s="244"/>
      <c r="H123" s="55" t="s">
        <v>321</v>
      </c>
      <c r="I123" s="84" t="s">
        <v>347</v>
      </c>
    </row>
    <row r="124" spans="1:9" ht="48" customHeight="1">
      <c r="A124" s="241">
        <v>45921</v>
      </c>
      <c r="B124" s="242"/>
      <c r="C124" s="243" t="s">
        <v>96</v>
      </c>
      <c r="D124" s="244"/>
      <c r="E124" s="123">
        <v>3193</v>
      </c>
      <c r="F124" s="243" t="s">
        <v>722</v>
      </c>
      <c r="G124" s="244"/>
      <c r="H124" s="55" t="s">
        <v>321</v>
      </c>
      <c r="I124" s="84" t="s">
        <v>347</v>
      </c>
    </row>
    <row r="125" spans="1:9" ht="48" customHeight="1">
      <c r="A125" s="241"/>
      <c r="B125" s="242"/>
      <c r="C125" s="243"/>
      <c r="D125" s="244"/>
      <c r="E125" s="123"/>
      <c r="F125" s="243"/>
      <c r="G125" s="244"/>
      <c r="H125" s="55"/>
      <c r="I125" s="84"/>
    </row>
    <row r="126" spans="1:9" ht="48" customHeight="1">
      <c r="A126" s="241"/>
      <c r="B126" s="242"/>
      <c r="C126" s="243"/>
      <c r="D126" s="244"/>
      <c r="E126" s="123"/>
      <c r="F126" s="243"/>
      <c r="G126" s="244"/>
      <c r="H126" s="55"/>
      <c r="I126" s="84"/>
    </row>
    <row r="127" spans="1:9" ht="48" customHeight="1">
      <c r="A127" s="241"/>
      <c r="B127" s="242"/>
      <c r="C127" s="243"/>
      <c r="D127" s="244"/>
      <c r="E127" s="123"/>
      <c r="F127" s="243"/>
      <c r="G127" s="244"/>
      <c r="H127" s="55"/>
      <c r="I127" s="84"/>
    </row>
    <row r="128" spans="1:9" ht="48" customHeight="1">
      <c r="A128" s="241"/>
      <c r="B128" s="242"/>
      <c r="C128" s="257"/>
      <c r="D128" s="257"/>
      <c r="E128" s="123"/>
      <c r="F128" s="243"/>
      <c r="G128" s="244"/>
      <c r="H128" s="55"/>
      <c r="I128" s="84"/>
    </row>
    <row r="129" spans="1:10" ht="48" customHeight="1">
      <c r="A129" s="241"/>
      <c r="B129" s="242"/>
      <c r="C129" s="257"/>
      <c r="D129" s="257"/>
      <c r="E129" s="123"/>
      <c r="F129" s="243"/>
      <c r="G129" s="244"/>
      <c r="H129" s="55"/>
      <c r="I129" s="84"/>
    </row>
    <row r="130" spans="1:10" ht="48" customHeight="1">
      <c r="A130" s="241"/>
      <c r="B130" s="242"/>
      <c r="C130" s="257"/>
      <c r="D130" s="257"/>
      <c r="E130" s="123"/>
      <c r="F130" s="243"/>
      <c r="G130" s="244"/>
      <c r="H130" s="55"/>
      <c r="I130" s="84"/>
      <c r="J130" s="85"/>
    </row>
    <row r="131" spans="1:10" ht="49.5" customHeight="1">
      <c r="A131" s="241"/>
      <c r="B131" s="242"/>
      <c r="C131" s="257"/>
      <c r="D131" s="257"/>
      <c r="E131" s="123"/>
      <c r="F131" s="243"/>
      <c r="G131" s="244"/>
      <c r="H131" s="55"/>
      <c r="I131" s="84"/>
    </row>
    <row r="132" spans="1:10" ht="48" customHeight="1">
      <c r="A132" s="241"/>
      <c r="B132" s="242"/>
      <c r="C132" s="257"/>
      <c r="D132" s="257"/>
      <c r="E132" s="123"/>
      <c r="F132" s="243"/>
      <c r="G132" s="244"/>
      <c r="H132" s="55"/>
      <c r="I132" s="84"/>
    </row>
    <row r="133" spans="1:10" ht="49.5" customHeight="1" thickBot="1">
      <c r="A133" s="241"/>
      <c r="B133" s="242"/>
      <c r="C133" s="257"/>
      <c r="D133" s="257"/>
      <c r="E133" s="123"/>
      <c r="F133" s="243"/>
      <c r="G133" s="244"/>
      <c r="H133" s="55"/>
      <c r="I133" s="84"/>
    </row>
    <row r="134" spans="1:10" ht="48" customHeight="1" thickBot="1">
      <c r="E134" s="133">
        <f>SUM(E116:E131)</f>
        <v>78550</v>
      </c>
      <c r="H134" s="96"/>
      <c r="I134" s="179"/>
    </row>
    <row r="135" spans="1:10" ht="70.5" customHeight="1">
      <c r="A135" s="263" t="s">
        <v>834</v>
      </c>
      <c r="B135" s="263"/>
      <c r="C135" s="263"/>
      <c r="D135" s="263"/>
      <c r="E135" s="263"/>
      <c r="H135" s="178"/>
      <c r="I135" s="179"/>
    </row>
    <row r="136" spans="1:10" ht="70.5" customHeight="1">
      <c r="A136" s="251" t="s">
        <v>1</v>
      </c>
      <c r="B136" s="252"/>
      <c r="C136" s="253" t="s">
        <v>2</v>
      </c>
      <c r="D136" s="253"/>
      <c r="E136" s="49" t="s">
        <v>5</v>
      </c>
      <c r="F136" s="253" t="s">
        <v>426</v>
      </c>
      <c r="G136" s="253"/>
      <c r="H136" s="55" t="s">
        <v>424</v>
      </c>
      <c r="I136" s="55" t="s">
        <v>6</v>
      </c>
    </row>
    <row r="137" spans="1:10" ht="70.5" customHeight="1">
      <c r="A137" s="241">
        <v>45887</v>
      </c>
      <c r="B137" s="242"/>
      <c r="C137" s="257" t="s">
        <v>96</v>
      </c>
      <c r="D137" s="257"/>
      <c r="E137" s="123">
        <v>4057</v>
      </c>
      <c r="F137" s="243" t="s">
        <v>654</v>
      </c>
      <c r="G137" s="244"/>
      <c r="H137" s="55" t="s">
        <v>321</v>
      </c>
      <c r="I137" s="84" t="s">
        <v>347</v>
      </c>
    </row>
    <row r="138" spans="1:10" ht="70.5" customHeight="1">
      <c r="A138" s="241">
        <v>45889</v>
      </c>
      <c r="B138" s="242"/>
      <c r="C138" s="257" t="s">
        <v>96</v>
      </c>
      <c r="D138" s="257"/>
      <c r="E138" s="123">
        <v>3341</v>
      </c>
      <c r="F138" s="243" t="s">
        <v>654</v>
      </c>
      <c r="G138" s="244"/>
      <c r="H138" s="55" t="s">
        <v>321</v>
      </c>
      <c r="I138" s="84" t="s">
        <v>347</v>
      </c>
    </row>
    <row r="139" spans="1:10" ht="70.5" customHeight="1">
      <c r="A139" s="241">
        <v>45898</v>
      </c>
      <c r="B139" s="242"/>
      <c r="C139" s="257" t="s">
        <v>96</v>
      </c>
      <c r="D139" s="257"/>
      <c r="E139" s="123">
        <v>3689</v>
      </c>
      <c r="F139" s="243" t="s">
        <v>723</v>
      </c>
      <c r="G139" s="244"/>
      <c r="H139" s="55" t="s">
        <v>321</v>
      </c>
      <c r="I139" s="84" t="s">
        <v>347</v>
      </c>
    </row>
    <row r="140" spans="1:10" ht="70.5" customHeight="1">
      <c r="A140" s="241">
        <v>45900</v>
      </c>
      <c r="B140" s="242"/>
      <c r="C140" s="257" t="s">
        <v>200</v>
      </c>
      <c r="D140" s="257"/>
      <c r="E140" s="123">
        <v>5757</v>
      </c>
      <c r="F140" s="243" t="s">
        <v>654</v>
      </c>
      <c r="G140" s="244"/>
      <c r="H140" s="55" t="s">
        <v>321</v>
      </c>
      <c r="I140" s="84" t="s">
        <v>869</v>
      </c>
    </row>
    <row r="141" spans="1:10" ht="70.5" customHeight="1">
      <c r="A141" s="241"/>
      <c r="B141" s="242"/>
      <c r="C141" s="257"/>
      <c r="D141" s="257"/>
      <c r="E141" s="123"/>
      <c r="F141" s="243"/>
      <c r="G141" s="244"/>
      <c r="H141" s="55"/>
      <c r="I141" s="84"/>
    </row>
    <row r="142" spans="1:10" ht="70.5" customHeight="1">
      <c r="A142" s="241"/>
      <c r="B142" s="242"/>
      <c r="C142" s="257"/>
      <c r="D142" s="257"/>
      <c r="E142" s="123"/>
      <c r="F142" s="243"/>
      <c r="G142" s="244"/>
      <c r="H142" s="55"/>
      <c r="I142" s="84"/>
    </row>
    <row r="143" spans="1:10" ht="70.5" customHeight="1">
      <c r="A143" s="241"/>
      <c r="B143" s="242"/>
      <c r="C143" s="257"/>
      <c r="D143" s="257"/>
      <c r="E143" s="130"/>
      <c r="F143" s="243"/>
      <c r="G143" s="244"/>
      <c r="H143" s="55"/>
      <c r="I143" s="84"/>
    </row>
    <row r="144" spans="1:10" ht="70.5" customHeight="1">
      <c r="A144" s="241"/>
      <c r="B144" s="242"/>
      <c r="C144" s="257"/>
      <c r="D144" s="257"/>
      <c r="E144" s="130"/>
      <c r="F144" s="243"/>
      <c r="G144" s="244"/>
      <c r="H144" s="55"/>
      <c r="I144" s="84"/>
    </row>
    <row r="145" spans="1:9" ht="70.5" customHeight="1">
      <c r="A145" s="241"/>
      <c r="B145" s="242"/>
      <c r="C145" s="257"/>
      <c r="D145" s="257"/>
      <c r="E145" s="130"/>
      <c r="F145" s="243"/>
      <c r="G145" s="244"/>
      <c r="H145" s="55"/>
      <c r="I145" s="84"/>
    </row>
    <row r="146" spans="1:9" ht="70.5" customHeight="1">
      <c r="A146" s="241"/>
      <c r="B146" s="242"/>
      <c r="C146" s="257"/>
      <c r="D146" s="257"/>
      <c r="E146" s="130"/>
      <c r="F146" s="243"/>
      <c r="G146" s="244"/>
      <c r="H146" s="55"/>
      <c r="I146" s="84"/>
    </row>
    <row r="147" spans="1:9" ht="70.5" customHeight="1" thickBot="1">
      <c r="A147" s="241"/>
      <c r="B147" s="242"/>
      <c r="C147" s="257"/>
      <c r="D147" s="257"/>
      <c r="E147" s="130"/>
      <c r="F147" s="243"/>
      <c r="G147" s="244"/>
      <c r="H147" s="55"/>
      <c r="I147" s="84"/>
    </row>
    <row r="148" spans="1:9" ht="70.5" customHeight="1" thickBot="1">
      <c r="E148" s="133">
        <f>SUM(E137:E143)</f>
        <v>16844</v>
      </c>
      <c r="H148" s="46"/>
      <c r="I148" s="46"/>
    </row>
    <row r="149" spans="1:9" ht="54" customHeight="1">
      <c r="A149" s="263" t="s">
        <v>937</v>
      </c>
      <c r="B149" s="263"/>
      <c r="C149" s="263"/>
      <c r="D149" s="263"/>
      <c r="E149" s="263"/>
    </row>
    <row r="150" spans="1:9" ht="54" customHeight="1">
      <c r="A150" s="251" t="s">
        <v>1</v>
      </c>
      <c r="B150" s="252"/>
      <c r="C150" s="253" t="s">
        <v>2</v>
      </c>
      <c r="D150" s="253"/>
      <c r="E150" s="49" t="s">
        <v>5</v>
      </c>
      <c r="F150" s="253"/>
      <c r="G150" s="253"/>
      <c r="H150" s="55" t="s">
        <v>424</v>
      </c>
      <c r="I150" s="50" t="s">
        <v>6</v>
      </c>
    </row>
    <row r="151" spans="1:9" ht="54" customHeight="1">
      <c r="A151" s="241">
        <v>45777</v>
      </c>
      <c r="B151" s="242"/>
      <c r="C151" s="257" t="s">
        <v>938</v>
      </c>
      <c r="D151" s="257"/>
      <c r="E151" s="123">
        <v>40000</v>
      </c>
      <c r="F151" s="243"/>
      <c r="G151" s="244"/>
      <c r="H151" s="55" t="s">
        <v>321</v>
      </c>
      <c r="I151" s="84" t="s">
        <v>516</v>
      </c>
    </row>
    <row r="152" spans="1:9" ht="54" customHeight="1">
      <c r="A152" s="241"/>
      <c r="B152" s="242"/>
      <c r="C152" s="257"/>
      <c r="D152" s="257"/>
      <c r="E152" s="123"/>
      <c r="F152" s="243"/>
      <c r="G152" s="244"/>
      <c r="H152" s="55"/>
      <c r="I152" s="84"/>
    </row>
    <row r="153" spans="1:9" ht="54" customHeight="1">
      <c r="A153" s="241">
        <v>45893</v>
      </c>
      <c r="B153" s="242"/>
      <c r="C153" s="257" t="s">
        <v>120</v>
      </c>
      <c r="D153" s="257"/>
      <c r="E153" s="123">
        <v>49095</v>
      </c>
      <c r="F153" s="243" t="s">
        <v>469</v>
      </c>
      <c r="G153" s="244"/>
      <c r="H153" s="55" t="s">
        <v>54</v>
      </c>
      <c r="I153" s="84" t="s">
        <v>117</v>
      </c>
    </row>
    <row r="154" spans="1:9" ht="54" customHeight="1">
      <c r="A154" s="241">
        <v>45895</v>
      </c>
      <c r="B154" s="242"/>
      <c r="C154" s="257" t="s">
        <v>96</v>
      </c>
      <c r="D154" s="257"/>
      <c r="E154" s="123">
        <v>4000</v>
      </c>
      <c r="F154" s="243" t="s">
        <v>469</v>
      </c>
      <c r="G154" s="244"/>
      <c r="H154" s="55" t="s">
        <v>54</v>
      </c>
      <c r="I154" s="84" t="s">
        <v>347</v>
      </c>
    </row>
    <row r="155" spans="1:9" ht="54" customHeight="1">
      <c r="A155" s="241"/>
      <c r="B155" s="242"/>
      <c r="C155" s="257"/>
      <c r="D155" s="257"/>
      <c r="E155" s="123"/>
      <c r="F155" s="243"/>
      <c r="G155" s="244"/>
      <c r="H155" s="55"/>
      <c r="I155" s="84"/>
    </row>
    <row r="156" spans="1:9" ht="54" customHeight="1">
      <c r="A156" s="241"/>
      <c r="B156" s="242"/>
      <c r="C156" s="257"/>
      <c r="D156" s="257"/>
      <c r="E156" s="123"/>
      <c r="F156" s="243"/>
      <c r="G156" s="244"/>
      <c r="H156" s="55"/>
      <c r="I156" s="84"/>
    </row>
    <row r="157" spans="1:9" ht="54" customHeight="1">
      <c r="A157" s="241"/>
      <c r="B157" s="242"/>
      <c r="C157" s="257"/>
      <c r="D157" s="257"/>
      <c r="E157" s="123"/>
      <c r="F157" s="243"/>
      <c r="G157" s="244"/>
      <c r="H157" s="55"/>
      <c r="I157" s="84"/>
    </row>
    <row r="158" spans="1:9" ht="54" customHeight="1">
      <c r="A158" s="241"/>
      <c r="B158" s="242"/>
      <c r="C158" s="257"/>
      <c r="D158" s="257"/>
      <c r="E158" s="123"/>
      <c r="F158" s="243"/>
      <c r="G158" s="244"/>
      <c r="H158" s="55"/>
      <c r="I158" s="84"/>
    </row>
    <row r="159" spans="1:9" ht="54" customHeight="1">
      <c r="A159" s="241"/>
      <c r="B159" s="242"/>
      <c r="C159" s="257"/>
      <c r="D159" s="257"/>
      <c r="E159" s="123"/>
      <c r="F159" s="243"/>
      <c r="G159" s="244"/>
      <c r="H159" s="55"/>
      <c r="I159" s="84"/>
    </row>
    <row r="160" spans="1:9" ht="54" customHeight="1">
      <c r="A160" s="241"/>
      <c r="B160" s="242"/>
      <c r="C160" s="257"/>
      <c r="D160" s="257"/>
      <c r="E160" s="123"/>
      <c r="F160" s="243"/>
      <c r="G160" s="244"/>
      <c r="H160" s="55"/>
      <c r="I160" s="84"/>
    </row>
    <row r="161" spans="1:9" ht="54" customHeight="1">
      <c r="A161" s="241"/>
      <c r="B161" s="242"/>
      <c r="C161" s="257"/>
      <c r="D161" s="257"/>
      <c r="E161" s="123"/>
      <c r="F161" s="243"/>
      <c r="G161" s="244"/>
      <c r="H161" s="55"/>
      <c r="I161" s="84"/>
    </row>
    <row r="162" spans="1:9" ht="54" customHeight="1">
      <c r="A162" s="241"/>
      <c r="B162" s="242"/>
      <c r="C162" s="257"/>
      <c r="D162" s="257"/>
      <c r="E162" s="123"/>
      <c r="F162" s="243"/>
      <c r="G162" s="244"/>
      <c r="H162" s="55"/>
      <c r="I162" s="84"/>
    </row>
    <row r="163" spans="1:9" ht="54" customHeight="1">
      <c r="A163" s="241"/>
      <c r="B163" s="242"/>
      <c r="C163" s="257"/>
      <c r="D163" s="257"/>
      <c r="E163" s="123"/>
      <c r="F163" s="243"/>
      <c r="G163" s="244"/>
      <c r="H163" s="55"/>
      <c r="I163" s="84"/>
    </row>
    <row r="164" spans="1:9" ht="54" customHeight="1">
      <c r="A164" s="241"/>
      <c r="B164" s="242"/>
      <c r="C164" s="257"/>
      <c r="D164" s="257"/>
      <c r="E164" s="123"/>
      <c r="F164" s="243"/>
      <c r="G164" s="244"/>
      <c r="H164" s="55"/>
      <c r="I164" s="84"/>
    </row>
    <row r="165" spans="1:9" ht="54" customHeight="1" thickBot="1">
      <c r="A165" s="241"/>
      <c r="B165" s="242"/>
      <c r="C165" s="257"/>
      <c r="D165" s="257"/>
      <c r="E165" s="123"/>
      <c r="F165" s="243"/>
      <c r="G165" s="244"/>
      <c r="H165" s="55"/>
      <c r="I165" s="84"/>
    </row>
    <row r="166" spans="1:9" ht="54" customHeight="1" thickBot="1">
      <c r="E166" s="133">
        <f>SUM(E151:E165)</f>
        <v>93095</v>
      </c>
      <c r="H166" s="46"/>
      <c r="I166" s="46"/>
    </row>
    <row r="167" spans="1:9" ht="70.5" customHeight="1">
      <c r="A167" s="263"/>
      <c r="B167" s="263"/>
      <c r="C167" s="263"/>
      <c r="E167" s="166"/>
    </row>
    <row r="168" spans="1:9" ht="70.5" customHeight="1">
      <c r="A168" s="251" t="s">
        <v>1</v>
      </c>
      <c r="B168" s="252"/>
      <c r="C168" s="253" t="s">
        <v>2</v>
      </c>
      <c r="D168" s="253"/>
      <c r="E168" s="49" t="s">
        <v>5</v>
      </c>
      <c r="F168" s="253"/>
      <c r="G168" s="253"/>
      <c r="H168" s="55" t="s">
        <v>424</v>
      </c>
      <c r="I168" s="50" t="s">
        <v>6</v>
      </c>
    </row>
    <row r="169" spans="1:9" ht="70.5" customHeight="1">
      <c r="A169" s="241"/>
      <c r="B169" s="242"/>
      <c r="C169" s="257"/>
      <c r="D169" s="257"/>
      <c r="E169" s="123"/>
      <c r="F169" s="243"/>
      <c r="G169" s="244"/>
      <c r="H169" s="55"/>
      <c r="I169" s="84"/>
    </row>
    <row r="170" spans="1:9" ht="70.5" customHeight="1">
      <c r="A170" s="241"/>
      <c r="B170" s="242"/>
      <c r="C170" s="257"/>
      <c r="D170" s="257"/>
      <c r="E170" s="123"/>
      <c r="F170" s="243"/>
      <c r="G170" s="244"/>
      <c r="H170" s="55"/>
      <c r="I170" s="84"/>
    </row>
    <row r="171" spans="1:9" ht="70.5" customHeight="1">
      <c r="A171" s="241"/>
      <c r="B171" s="242"/>
      <c r="C171" s="257"/>
      <c r="D171" s="257"/>
      <c r="E171" s="123"/>
      <c r="F171" s="243"/>
      <c r="G171" s="244"/>
      <c r="H171" s="55"/>
      <c r="I171" s="84"/>
    </row>
    <row r="172" spans="1:9" ht="70.5" customHeight="1">
      <c r="A172" s="241"/>
      <c r="B172" s="242"/>
      <c r="C172" s="257"/>
      <c r="D172" s="257"/>
      <c r="E172" s="123"/>
      <c r="F172" s="243"/>
      <c r="G172" s="244"/>
      <c r="H172" s="55"/>
      <c r="I172" s="84"/>
    </row>
    <row r="173" spans="1:9" ht="70.5" customHeight="1">
      <c r="A173" s="241"/>
      <c r="B173" s="242"/>
      <c r="C173" s="257"/>
      <c r="D173" s="257"/>
      <c r="E173" s="130"/>
      <c r="F173" s="243"/>
      <c r="G173" s="244"/>
      <c r="H173" s="55"/>
      <c r="I173" s="84"/>
    </row>
    <row r="174" spans="1:9" ht="70.5" customHeight="1">
      <c r="A174" s="241"/>
      <c r="B174" s="242"/>
      <c r="C174" s="257"/>
      <c r="D174" s="257"/>
      <c r="E174" s="130"/>
      <c r="F174" s="243"/>
      <c r="G174" s="244"/>
      <c r="H174" s="55"/>
      <c r="I174" s="84"/>
    </row>
    <row r="175" spans="1:9" ht="70.5" customHeight="1">
      <c r="A175" s="241"/>
      <c r="B175" s="242"/>
      <c r="C175" s="257"/>
      <c r="D175" s="257"/>
      <c r="E175" s="130"/>
      <c r="F175" s="243"/>
      <c r="G175" s="244"/>
      <c r="H175" s="55"/>
      <c r="I175" s="84"/>
    </row>
    <row r="176" spans="1:9" ht="70.5" customHeight="1">
      <c r="A176" s="241"/>
      <c r="B176" s="242"/>
      <c r="C176" s="257"/>
      <c r="D176" s="257"/>
      <c r="E176" s="130"/>
      <c r="F176" s="243"/>
      <c r="G176" s="244"/>
      <c r="H176" s="55"/>
      <c r="I176" s="84"/>
    </row>
    <row r="177" spans="1:9" ht="70.5" customHeight="1">
      <c r="A177" s="241"/>
      <c r="B177" s="242"/>
      <c r="C177" s="257"/>
      <c r="D177" s="257"/>
      <c r="E177" s="130"/>
      <c r="F177" s="243"/>
      <c r="G177" s="244"/>
      <c r="H177" s="55"/>
      <c r="I177" s="84"/>
    </row>
    <row r="178" spans="1:9" ht="70.5" customHeight="1">
      <c r="A178" s="241"/>
      <c r="B178" s="242"/>
      <c r="C178" s="257"/>
      <c r="D178" s="257"/>
      <c r="E178" s="130"/>
      <c r="F178" s="243"/>
      <c r="G178" s="244"/>
      <c r="H178" s="55"/>
      <c r="I178" s="84"/>
    </row>
    <row r="179" spans="1:9" ht="70.5" customHeight="1" thickBot="1">
      <c r="A179" s="241"/>
      <c r="B179" s="242"/>
      <c r="C179" s="257"/>
      <c r="D179" s="257"/>
      <c r="E179" s="130"/>
      <c r="F179" s="243"/>
      <c r="G179" s="244"/>
      <c r="H179" s="55"/>
      <c r="I179" s="84"/>
    </row>
    <row r="180" spans="1:9" ht="70.5" customHeight="1" thickBot="1">
      <c r="E180" s="133">
        <f>SUM(E169:E173)</f>
        <v>0</v>
      </c>
      <c r="H180" s="46"/>
      <c r="I180" s="46"/>
    </row>
    <row r="181" spans="1:9" ht="40.5" customHeight="1">
      <c r="A181" s="264" t="s">
        <v>920</v>
      </c>
      <c r="B181" s="264"/>
      <c r="C181" s="264"/>
      <c r="F181" s="265"/>
      <c r="G181" s="265"/>
      <c r="H181" s="265"/>
      <c r="I181" s="265"/>
    </row>
    <row r="182" spans="1:9" ht="40.5" customHeight="1">
      <c r="A182" s="53" t="s">
        <v>543</v>
      </c>
      <c r="B182" s="53" t="s">
        <v>2</v>
      </c>
      <c r="C182" s="243" t="s">
        <v>732</v>
      </c>
      <c r="D182" s="244"/>
      <c r="E182" s="53" t="s">
        <v>5</v>
      </c>
      <c r="F182" s="243" t="s">
        <v>480</v>
      </c>
      <c r="G182" s="244"/>
      <c r="H182" s="55"/>
      <c r="I182" s="55" t="s">
        <v>6</v>
      </c>
    </row>
    <row r="183" spans="1:9" ht="40.5" customHeight="1">
      <c r="A183" s="187" t="s">
        <v>269</v>
      </c>
      <c r="B183" s="53" t="s">
        <v>710</v>
      </c>
      <c r="C183" s="243" t="s">
        <v>524</v>
      </c>
      <c r="D183" s="244"/>
      <c r="E183" s="54">
        <v>8000</v>
      </c>
      <c r="F183" s="243" t="s">
        <v>487</v>
      </c>
      <c r="G183" s="244"/>
      <c r="H183" s="55" t="s">
        <v>655</v>
      </c>
      <c r="I183" s="84" t="s">
        <v>909</v>
      </c>
    </row>
    <row r="184" spans="1:9" ht="40.5" customHeight="1">
      <c r="A184" s="107" t="s">
        <v>269</v>
      </c>
      <c r="B184" s="53" t="s">
        <v>908</v>
      </c>
      <c r="C184" s="243" t="s">
        <v>524</v>
      </c>
      <c r="D184" s="244"/>
      <c r="E184" s="54">
        <v>25000</v>
      </c>
      <c r="F184" s="243" t="s">
        <v>487</v>
      </c>
      <c r="G184" s="244"/>
      <c r="H184" s="55" t="s">
        <v>655</v>
      </c>
      <c r="I184" s="84" t="s">
        <v>910</v>
      </c>
    </row>
    <row r="185" spans="1:9" ht="40.5" customHeight="1">
      <c r="A185" s="106" t="s">
        <v>269</v>
      </c>
      <c r="B185" s="53" t="s">
        <v>908</v>
      </c>
      <c r="C185" s="243" t="s">
        <v>524</v>
      </c>
      <c r="D185" s="244"/>
      <c r="E185" s="54">
        <v>38000</v>
      </c>
      <c r="F185" s="243" t="s">
        <v>487</v>
      </c>
      <c r="G185" s="244"/>
      <c r="H185" s="55" t="s">
        <v>655</v>
      </c>
      <c r="I185" s="84" t="s">
        <v>911</v>
      </c>
    </row>
    <row r="186" spans="1:9" ht="40.5" customHeight="1">
      <c r="A186" s="106" t="s">
        <v>143</v>
      </c>
      <c r="B186" s="53" t="s">
        <v>545</v>
      </c>
      <c r="C186" s="243" t="s">
        <v>524</v>
      </c>
      <c r="D186" s="244"/>
      <c r="E186" s="54">
        <v>15800</v>
      </c>
      <c r="F186" s="243" t="s">
        <v>487</v>
      </c>
      <c r="G186" s="244"/>
      <c r="H186" s="55" t="s">
        <v>655</v>
      </c>
      <c r="I186" s="84" t="s">
        <v>912</v>
      </c>
    </row>
    <row r="187" spans="1:9" ht="40.5" customHeight="1">
      <c r="A187" s="107" t="s">
        <v>143</v>
      </c>
      <c r="B187" s="53" t="s">
        <v>709</v>
      </c>
      <c r="C187" s="243" t="s">
        <v>524</v>
      </c>
      <c r="D187" s="244"/>
      <c r="E187" s="54">
        <v>110220</v>
      </c>
      <c r="F187" s="243" t="s">
        <v>487</v>
      </c>
      <c r="G187" s="244"/>
      <c r="H187" s="55" t="s">
        <v>655</v>
      </c>
      <c r="I187" s="84" t="s">
        <v>530</v>
      </c>
    </row>
    <row r="188" spans="1:9" ht="40.5" customHeight="1">
      <c r="A188" s="107" t="s">
        <v>143</v>
      </c>
      <c r="B188" s="53" t="s">
        <v>439</v>
      </c>
      <c r="C188" s="243" t="s">
        <v>524</v>
      </c>
      <c r="D188" s="244"/>
      <c r="E188" s="54">
        <v>3378</v>
      </c>
      <c r="F188" s="243" t="s">
        <v>487</v>
      </c>
      <c r="G188" s="244"/>
      <c r="H188" s="55" t="s">
        <v>655</v>
      </c>
      <c r="I188" s="84" t="s">
        <v>913</v>
      </c>
    </row>
    <row r="189" spans="1:9" ht="40.5" customHeight="1">
      <c r="A189" s="106" t="s">
        <v>143</v>
      </c>
      <c r="B189" s="53" t="s">
        <v>439</v>
      </c>
      <c r="C189" s="243" t="s">
        <v>524</v>
      </c>
      <c r="D189" s="244"/>
      <c r="E189" s="54">
        <v>9299</v>
      </c>
      <c r="F189" s="243" t="s">
        <v>487</v>
      </c>
      <c r="G189" s="244"/>
      <c r="H189" s="55" t="s">
        <v>655</v>
      </c>
      <c r="I189" s="84" t="s">
        <v>914</v>
      </c>
    </row>
    <row r="190" spans="1:9" ht="40.5" customHeight="1">
      <c r="A190" s="187" t="s">
        <v>143</v>
      </c>
      <c r="B190" s="53" t="s">
        <v>545</v>
      </c>
      <c r="C190" s="243" t="s">
        <v>523</v>
      </c>
      <c r="D190" s="244"/>
      <c r="E190" s="54">
        <v>556685</v>
      </c>
      <c r="F190" s="243" t="s">
        <v>487</v>
      </c>
      <c r="G190" s="244"/>
      <c r="H190" s="55" t="s">
        <v>811</v>
      </c>
      <c r="I190" s="84" t="s">
        <v>886</v>
      </c>
    </row>
    <row r="191" spans="1:9" ht="40.5" customHeight="1">
      <c r="A191" s="107" t="s">
        <v>143</v>
      </c>
      <c r="B191" s="53" t="s">
        <v>545</v>
      </c>
      <c r="C191" s="243" t="s">
        <v>523</v>
      </c>
      <c r="D191" s="244"/>
      <c r="E191" s="54">
        <v>1758101</v>
      </c>
      <c r="F191" s="243" t="s">
        <v>487</v>
      </c>
      <c r="G191" s="244"/>
      <c r="H191" s="55" t="s">
        <v>811</v>
      </c>
      <c r="I191" s="84" t="s">
        <v>915</v>
      </c>
    </row>
    <row r="192" spans="1:9" ht="40.5" customHeight="1">
      <c r="A192" s="106" t="s">
        <v>143</v>
      </c>
      <c r="B192" s="53" t="s">
        <v>545</v>
      </c>
      <c r="C192" s="243" t="s">
        <v>523</v>
      </c>
      <c r="D192" s="244"/>
      <c r="E192" s="54">
        <v>67208</v>
      </c>
      <c r="F192" s="243" t="s">
        <v>487</v>
      </c>
      <c r="G192" s="244"/>
      <c r="H192" s="55" t="s">
        <v>808</v>
      </c>
      <c r="I192" s="84" t="s">
        <v>886</v>
      </c>
    </row>
    <row r="193" spans="1:9" ht="40.5" customHeight="1">
      <c r="A193" s="106" t="s">
        <v>143</v>
      </c>
      <c r="B193" s="53" t="s">
        <v>545</v>
      </c>
      <c r="C193" s="243" t="s">
        <v>523</v>
      </c>
      <c r="D193" s="244"/>
      <c r="E193" s="54">
        <v>325289</v>
      </c>
      <c r="F193" s="243" t="s">
        <v>487</v>
      </c>
      <c r="G193" s="244"/>
      <c r="H193" s="55" t="s">
        <v>808</v>
      </c>
      <c r="I193" s="84" t="s">
        <v>915</v>
      </c>
    </row>
    <row r="194" spans="1:9" ht="40.5" customHeight="1">
      <c r="A194" s="107" t="s">
        <v>143</v>
      </c>
      <c r="B194" s="53" t="s">
        <v>545</v>
      </c>
      <c r="C194" s="243" t="s">
        <v>523</v>
      </c>
      <c r="D194" s="244"/>
      <c r="E194" s="54">
        <v>479893</v>
      </c>
      <c r="F194" s="243" t="s">
        <v>487</v>
      </c>
      <c r="G194" s="244"/>
      <c r="H194" s="55" t="s">
        <v>808</v>
      </c>
      <c r="I194" s="84" t="s">
        <v>921</v>
      </c>
    </row>
    <row r="195" spans="1:9" ht="40.5" customHeight="1">
      <c r="A195" s="106" t="s">
        <v>143</v>
      </c>
      <c r="B195" s="53" t="s">
        <v>545</v>
      </c>
      <c r="C195" s="243" t="s">
        <v>523</v>
      </c>
      <c r="D195" s="244"/>
      <c r="E195" s="54">
        <v>15630</v>
      </c>
      <c r="F195" s="243" t="s">
        <v>487</v>
      </c>
      <c r="G195" s="244"/>
      <c r="H195" s="55" t="s">
        <v>811</v>
      </c>
      <c r="I195" s="84" t="s">
        <v>922</v>
      </c>
    </row>
    <row r="196" spans="1:9" ht="40.5" customHeight="1">
      <c r="A196" s="106" t="s">
        <v>143</v>
      </c>
      <c r="B196" s="53" t="s">
        <v>545</v>
      </c>
      <c r="C196" s="243" t="s">
        <v>523</v>
      </c>
      <c r="D196" s="244"/>
      <c r="E196" s="54">
        <v>1118577</v>
      </c>
      <c r="F196" s="243" t="s">
        <v>487</v>
      </c>
      <c r="G196" s="244"/>
      <c r="H196" s="55" t="s">
        <v>811</v>
      </c>
      <c r="I196" s="84" t="s">
        <v>923</v>
      </c>
    </row>
    <row r="197" spans="1:9" ht="40.5" customHeight="1">
      <c r="A197" s="106" t="s">
        <v>143</v>
      </c>
      <c r="B197" s="53" t="s">
        <v>545</v>
      </c>
      <c r="C197" s="243" t="s">
        <v>523</v>
      </c>
      <c r="D197" s="244"/>
      <c r="E197" s="54">
        <v>36734</v>
      </c>
      <c r="F197" s="243" t="s">
        <v>487</v>
      </c>
      <c r="G197" s="244"/>
      <c r="H197" s="55" t="s">
        <v>811</v>
      </c>
      <c r="I197" s="84" t="s">
        <v>924</v>
      </c>
    </row>
    <row r="198" spans="1:9" ht="40.5" customHeight="1">
      <c r="A198" s="106" t="s">
        <v>143</v>
      </c>
      <c r="B198" s="53" t="s">
        <v>545</v>
      </c>
      <c r="C198" s="243" t="s">
        <v>523</v>
      </c>
      <c r="D198" s="244"/>
      <c r="E198" s="54">
        <v>100000</v>
      </c>
      <c r="F198" s="243" t="s">
        <v>487</v>
      </c>
      <c r="G198" s="244"/>
      <c r="H198" s="55" t="s">
        <v>811</v>
      </c>
      <c r="I198" s="84" t="s">
        <v>939</v>
      </c>
    </row>
    <row r="199" spans="1:9" ht="40.5" customHeight="1">
      <c r="A199" s="107" t="s">
        <v>153</v>
      </c>
      <c r="B199" s="53" t="s">
        <v>58</v>
      </c>
      <c r="C199" s="243" t="s">
        <v>524</v>
      </c>
      <c r="D199" s="244"/>
      <c r="E199" s="54">
        <v>44000</v>
      </c>
      <c r="F199" s="243" t="s">
        <v>487</v>
      </c>
      <c r="G199" s="244"/>
      <c r="H199" s="55" t="s">
        <v>655</v>
      </c>
      <c r="I199" s="84" t="s">
        <v>986</v>
      </c>
    </row>
    <row r="200" spans="1:9" ht="40.5" customHeight="1">
      <c r="A200" s="106" t="s">
        <v>153</v>
      </c>
      <c r="B200" s="53" t="s">
        <v>545</v>
      </c>
      <c r="C200" s="243" t="s">
        <v>524</v>
      </c>
      <c r="D200" s="244"/>
      <c r="E200" s="54">
        <v>77642</v>
      </c>
      <c r="F200" s="243" t="s">
        <v>487</v>
      </c>
      <c r="G200" s="244"/>
      <c r="H200" s="55" t="s">
        <v>655</v>
      </c>
      <c r="I200" s="84" t="s">
        <v>915</v>
      </c>
    </row>
    <row r="201" spans="1:9" ht="40.5" customHeight="1">
      <c r="A201" s="106" t="s">
        <v>153</v>
      </c>
      <c r="B201" s="53" t="s">
        <v>545</v>
      </c>
      <c r="C201" s="243" t="s">
        <v>524</v>
      </c>
      <c r="D201" s="244"/>
      <c r="E201" s="54">
        <v>54337</v>
      </c>
      <c r="F201" s="243" t="s">
        <v>487</v>
      </c>
      <c r="G201" s="244"/>
      <c r="H201" s="55" t="s">
        <v>655</v>
      </c>
      <c r="I201" s="84" t="s">
        <v>916</v>
      </c>
    </row>
    <row r="202" spans="1:9" ht="40.5" customHeight="1">
      <c r="A202" s="58" t="s">
        <v>153</v>
      </c>
      <c r="B202" s="53" t="s">
        <v>545</v>
      </c>
      <c r="C202" s="243" t="s">
        <v>524</v>
      </c>
      <c r="D202" s="244"/>
      <c r="E202" s="54">
        <v>109889</v>
      </c>
      <c r="F202" s="243" t="s">
        <v>481</v>
      </c>
      <c r="G202" s="244"/>
      <c r="H202" s="55" t="s">
        <v>655</v>
      </c>
      <c r="I202" s="84" t="s">
        <v>917</v>
      </c>
    </row>
    <row r="203" spans="1:9" ht="40.5" customHeight="1">
      <c r="A203" s="107" t="s">
        <v>153</v>
      </c>
      <c r="B203" s="53" t="s">
        <v>545</v>
      </c>
      <c r="C203" s="243" t="s">
        <v>524</v>
      </c>
      <c r="D203" s="244"/>
      <c r="E203" s="54">
        <v>239499</v>
      </c>
      <c r="F203" s="243" t="s">
        <v>487</v>
      </c>
      <c r="G203" s="244"/>
      <c r="H203" s="55" t="s">
        <v>655</v>
      </c>
      <c r="I203" s="84" t="s">
        <v>918</v>
      </c>
    </row>
    <row r="204" spans="1:9" ht="40.5" customHeight="1">
      <c r="A204" s="107" t="s">
        <v>331</v>
      </c>
      <c r="B204" s="53"/>
      <c r="C204" s="243" t="s">
        <v>524</v>
      </c>
      <c r="D204" s="244"/>
      <c r="E204" s="54">
        <v>109868</v>
      </c>
      <c r="F204" s="243" t="s">
        <v>487</v>
      </c>
      <c r="G204" s="244"/>
      <c r="H204" s="55" t="s">
        <v>879</v>
      </c>
      <c r="I204" s="84" t="s">
        <v>919</v>
      </c>
    </row>
    <row r="205" spans="1:9" ht="40.5" customHeight="1" thickBot="1">
      <c r="A205" s="168"/>
      <c r="B205" s="85"/>
      <c r="C205" s="266"/>
      <c r="D205" s="266"/>
      <c r="E205" s="170">
        <f>SUM(E183:E204)</f>
        <v>5303049</v>
      </c>
      <c r="F205" s="266"/>
      <c r="G205" s="266"/>
      <c r="I205" s="169"/>
    </row>
    <row r="206" spans="1:9" ht="49.5" customHeight="1">
      <c r="E206" s="163"/>
      <c r="H206" s="46"/>
      <c r="I206" s="46"/>
    </row>
    <row r="207" spans="1:9" ht="17.25" customHeight="1">
      <c r="E207" s="46"/>
      <c r="H207" s="46"/>
      <c r="I207" s="46"/>
    </row>
    <row r="208" spans="1:9" ht="49.5" customHeight="1">
      <c r="A208" s="267" t="s">
        <v>545</v>
      </c>
      <c r="B208" s="267"/>
      <c r="C208" s="267"/>
      <c r="D208" s="267"/>
      <c r="E208" s="267"/>
      <c r="F208" s="268"/>
      <c r="G208" s="268"/>
      <c r="H208" s="135"/>
      <c r="I208" s="135"/>
    </row>
    <row r="209" spans="1:119" ht="49.5" customHeight="1">
      <c r="A209" s="53" t="s">
        <v>1</v>
      </c>
      <c r="B209" s="53" t="s">
        <v>2</v>
      </c>
      <c r="C209" s="243" t="s">
        <v>4</v>
      </c>
      <c r="D209" s="244"/>
      <c r="E209" s="53" t="s">
        <v>5</v>
      </c>
      <c r="F209" s="243"/>
      <c r="G209" s="244"/>
      <c r="H209" s="55" t="s">
        <v>424</v>
      </c>
      <c r="I209" s="55" t="s">
        <v>6</v>
      </c>
    </row>
    <row r="210" spans="1:119" ht="49.5" customHeight="1" thickBot="1">
      <c r="A210" s="58"/>
      <c r="B210" s="53"/>
      <c r="C210" s="243"/>
      <c r="D210" s="244"/>
      <c r="E210" s="108">
        <f>E34+E68</f>
        <v>291869</v>
      </c>
      <c r="F210" s="243"/>
      <c r="G210" s="244"/>
      <c r="H210" s="55"/>
      <c r="I210" s="113" t="s">
        <v>655</v>
      </c>
      <c r="T210" s="163"/>
    </row>
    <row r="211" spans="1:119" ht="49.5" customHeight="1" thickBot="1">
      <c r="A211" s="58"/>
      <c r="B211" s="53"/>
      <c r="C211" s="352"/>
      <c r="D211" s="353"/>
      <c r="E211" s="237">
        <v>153440</v>
      </c>
      <c r="F211" s="243"/>
      <c r="G211" s="244"/>
      <c r="H211" s="55"/>
      <c r="I211" s="113" t="s">
        <v>426</v>
      </c>
      <c r="M211" s="354">
        <v>78550</v>
      </c>
      <c r="N211" s="355"/>
      <c r="O211" s="355"/>
      <c r="Q211" s="133">
        <v>74890</v>
      </c>
    </row>
    <row r="212" spans="1:119" ht="49.5" customHeight="1">
      <c r="A212" s="58"/>
      <c r="B212" s="53"/>
      <c r="C212" s="243"/>
      <c r="D212" s="244"/>
      <c r="E212" s="108">
        <f>E113+E148</f>
        <v>54074</v>
      </c>
      <c r="F212" s="243"/>
      <c r="G212" s="244"/>
      <c r="H212" s="55"/>
      <c r="I212" s="113" t="s">
        <v>936</v>
      </c>
    </row>
    <row r="213" spans="1:119" ht="49.5" customHeight="1">
      <c r="A213" s="58"/>
      <c r="B213" s="53"/>
      <c r="C213" s="243"/>
      <c r="D213" s="244"/>
      <c r="E213" s="108">
        <f>E166</f>
        <v>93095</v>
      </c>
      <c r="F213" s="243"/>
      <c r="G213" s="244"/>
      <c r="H213" s="55"/>
      <c r="I213" s="113" t="s">
        <v>945</v>
      </c>
    </row>
    <row r="214" spans="1:119" ht="49.5" customHeight="1">
      <c r="A214" s="58"/>
      <c r="B214" s="53"/>
      <c r="C214" s="243"/>
      <c r="D214" s="244"/>
      <c r="E214" s="108"/>
      <c r="F214" s="243"/>
      <c r="G214" s="244"/>
      <c r="H214" s="55"/>
      <c r="I214" s="84"/>
    </row>
    <row r="215" spans="1:119" ht="49.5" customHeight="1">
      <c r="A215" s="106"/>
      <c r="B215" s="53"/>
      <c r="C215" s="243"/>
      <c r="D215" s="244"/>
      <c r="E215" s="54"/>
      <c r="F215" s="243"/>
      <c r="G215" s="244"/>
      <c r="H215" s="55"/>
      <c r="I215" s="84"/>
    </row>
    <row r="216" spans="1:119" ht="49.5" customHeight="1" thickBot="1">
      <c r="A216" s="58"/>
      <c r="B216" s="53"/>
      <c r="C216" s="243"/>
      <c r="D216" s="244"/>
      <c r="E216" s="54"/>
      <c r="F216" s="243"/>
      <c r="G216" s="244"/>
      <c r="H216" s="55"/>
      <c r="I216" s="84"/>
    </row>
    <row r="217" spans="1:119" ht="49.5" customHeight="1" thickBot="1">
      <c r="A217" s="85"/>
      <c r="B217" s="85"/>
      <c r="C217" s="85"/>
      <c r="D217" s="85"/>
      <c r="E217" s="164"/>
      <c r="F217" s="85"/>
      <c r="G217" s="85"/>
      <c r="H217" s="85"/>
      <c r="I217" s="104"/>
    </row>
    <row r="218" spans="1:119" ht="49.5" customHeight="1">
      <c r="E218" s="163"/>
      <c r="H218" s="46"/>
      <c r="I218" s="46"/>
    </row>
    <row r="219" spans="1:119" ht="49.5" customHeight="1">
      <c r="E219" s="46"/>
      <c r="H219" s="46"/>
      <c r="I219" s="46"/>
    </row>
    <row r="220" spans="1:119" s="85" customFormat="1" ht="49.5" customHeight="1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6"/>
      <c r="DD220" s="46"/>
      <c r="DE220" s="46"/>
      <c r="DF220" s="46"/>
      <c r="DG220" s="46"/>
      <c r="DH220" s="46"/>
      <c r="DI220" s="46"/>
      <c r="DJ220" s="46"/>
      <c r="DK220" s="46"/>
      <c r="DL220" s="46"/>
      <c r="DM220" s="46"/>
      <c r="DN220" s="46"/>
      <c r="DO220" s="46"/>
    </row>
    <row r="221" spans="1:119" ht="17.25" customHeight="1">
      <c r="E221" s="46"/>
      <c r="H221" s="46"/>
      <c r="I221" s="46"/>
    </row>
    <row r="222" spans="1:119" s="85" customFormat="1" ht="17.25" customHeight="1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6"/>
      <c r="DD222" s="46"/>
      <c r="DE222" s="46"/>
      <c r="DF222" s="46"/>
      <c r="DG222" s="46"/>
      <c r="DH222" s="46"/>
      <c r="DI222" s="46"/>
      <c r="DJ222" s="46"/>
      <c r="DK222" s="46"/>
      <c r="DL222" s="46"/>
      <c r="DM222" s="46"/>
      <c r="DN222" s="46"/>
      <c r="DO222" s="46"/>
    </row>
    <row r="223" spans="1:119" s="85" customFormat="1" ht="17.25" customHeight="1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6"/>
      <c r="DD223" s="46"/>
      <c r="DE223" s="46"/>
      <c r="DF223" s="46"/>
      <c r="DG223" s="46"/>
      <c r="DH223" s="46"/>
      <c r="DI223" s="46"/>
      <c r="DJ223" s="46"/>
      <c r="DK223" s="46"/>
      <c r="DL223" s="46"/>
      <c r="DM223" s="46"/>
      <c r="DN223" s="46"/>
      <c r="DO223" s="46"/>
    </row>
    <row r="224" spans="1:119" ht="17.25" customHeight="1">
      <c r="E224" s="46"/>
      <c r="H224" s="46"/>
      <c r="I224" s="46"/>
    </row>
    <row r="225" s="46" customFormat="1" ht="17.25" customHeight="1"/>
    <row r="226" s="46" customFormat="1" ht="17.25" customHeight="1"/>
    <row r="227" s="46" customFormat="1" ht="17.25" customHeight="1"/>
    <row r="228" s="46" customFormat="1" ht="17.25" customHeight="1"/>
    <row r="229" s="46" customFormat="1" ht="17.25" customHeight="1"/>
    <row r="230" s="85" customFormat="1" ht="17.25" customHeight="1"/>
    <row r="231" s="46" customFormat="1" ht="17.25" customHeight="1"/>
    <row r="232" s="46" customFormat="1" ht="17.25" customHeight="1"/>
    <row r="233" s="46" customFormat="1" ht="17.25" customHeight="1"/>
    <row r="234" s="46" customFormat="1" ht="17.25" customHeight="1"/>
    <row r="235" s="46" customFormat="1" ht="17.25" customHeight="1"/>
    <row r="236" s="46" customFormat="1" ht="17.25" customHeight="1"/>
    <row r="237" s="46" customFormat="1" ht="17.25" customHeight="1"/>
    <row r="238" s="46" customFormat="1" ht="17.25" customHeight="1"/>
    <row r="239" s="46" customFormat="1" ht="17.25" customHeight="1"/>
    <row r="240" s="46" customFormat="1" ht="17.25" customHeight="1"/>
    <row r="241" s="46" customFormat="1" ht="17.25" customHeight="1"/>
    <row r="242" s="46" customFormat="1" ht="17.25" customHeight="1"/>
    <row r="243" s="46" customFormat="1" ht="17.25" customHeight="1"/>
    <row r="244" s="46" customFormat="1" ht="17.25" customHeight="1"/>
    <row r="245" s="46" customFormat="1" ht="17.25" customHeight="1"/>
    <row r="246" s="46" customFormat="1" ht="17.25" customHeight="1"/>
    <row r="247" s="46" customFormat="1" ht="17.25" customHeight="1"/>
    <row r="248" s="46" customFormat="1" ht="17.25" customHeight="1"/>
    <row r="249" s="46" customFormat="1" ht="17.25" customHeight="1"/>
    <row r="250" s="46" customFormat="1" ht="17.25" customHeight="1"/>
    <row r="251" s="46" customFormat="1" ht="17.25" customHeight="1"/>
    <row r="252" s="46" customFormat="1" ht="17.25" customHeight="1"/>
    <row r="253" s="46" customFormat="1" ht="17.25" customHeight="1"/>
    <row r="254" s="46" customFormat="1" ht="17.25" customHeight="1"/>
    <row r="255" s="46" customFormat="1" ht="17.25" customHeight="1"/>
    <row r="256" s="46" customFormat="1" ht="17.25" customHeight="1"/>
    <row r="257" s="46" customFormat="1" ht="17.25" customHeight="1"/>
    <row r="258" s="46" customFormat="1" ht="17.25" customHeight="1"/>
    <row r="259" s="46" customFormat="1" ht="17.25" customHeight="1"/>
    <row r="260" s="46" customFormat="1" ht="17.25" customHeight="1"/>
    <row r="261" s="46" customFormat="1" ht="17.25" customHeight="1"/>
    <row r="262" s="46" customFormat="1" ht="17.25" customHeight="1"/>
    <row r="263" s="46" customFormat="1" ht="21" customHeight="1"/>
    <row r="264" s="46" customFormat="1" ht="21" customHeight="1"/>
    <row r="265" s="46" customFormat="1" ht="21" customHeight="1"/>
    <row r="266" s="46" customFormat="1" ht="21" customHeight="1"/>
    <row r="267" s="46" customFormat="1" ht="21" customHeight="1"/>
    <row r="268" s="46" customFormat="1" ht="21" customHeight="1"/>
    <row r="269" s="46" customFormat="1" ht="21" customHeight="1"/>
    <row r="270" s="46" customFormat="1" ht="21" customHeight="1"/>
    <row r="271" s="46" customFormat="1" ht="21" customHeight="1"/>
    <row r="272" s="46" customFormat="1" ht="21" customHeight="1"/>
    <row r="273" spans="1:109" s="85" customFormat="1" ht="21" customHeight="1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6"/>
      <c r="DD273" s="46"/>
      <c r="DE273" s="46"/>
    </row>
    <row r="274" spans="1:109" ht="21" customHeight="1">
      <c r="E274" s="46"/>
      <c r="H274" s="46"/>
      <c r="I274" s="46"/>
    </row>
    <row r="275" spans="1:109" ht="21" customHeight="1">
      <c r="E275" s="46"/>
      <c r="H275" s="46"/>
      <c r="I275" s="46"/>
    </row>
    <row r="276" spans="1:109" ht="21" customHeight="1">
      <c r="E276" s="46"/>
      <c r="H276" s="46"/>
      <c r="I276" s="46"/>
    </row>
    <row r="277" spans="1:109" ht="21" customHeight="1">
      <c r="E277" s="46"/>
      <c r="H277" s="46"/>
      <c r="I277" s="46"/>
    </row>
    <row r="278" spans="1:109" ht="21" customHeight="1">
      <c r="E278" s="46"/>
      <c r="H278" s="46"/>
      <c r="I278" s="46"/>
    </row>
    <row r="279" spans="1:109" ht="21" customHeight="1">
      <c r="E279" s="46"/>
      <c r="H279" s="46"/>
      <c r="I279" s="46"/>
    </row>
    <row r="280" spans="1:109" ht="21" customHeight="1">
      <c r="E280" s="46"/>
      <c r="H280" s="46"/>
      <c r="I280" s="46"/>
    </row>
    <row r="281" spans="1:109" ht="21" customHeight="1">
      <c r="E281" s="46"/>
      <c r="H281" s="46"/>
      <c r="I281" s="46"/>
    </row>
    <row r="282" spans="1:109" ht="21" customHeight="1">
      <c r="E282" s="46"/>
      <c r="H282" s="46"/>
      <c r="I282" s="46"/>
    </row>
    <row r="283" spans="1:109" ht="21" customHeight="1">
      <c r="E283" s="46"/>
      <c r="H283" s="46"/>
      <c r="I283" s="46"/>
    </row>
    <row r="284" spans="1:109" ht="21" customHeight="1">
      <c r="E284" s="46"/>
      <c r="H284" s="46"/>
      <c r="I284" s="46"/>
    </row>
    <row r="285" spans="1:109" ht="21" customHeight="1">
      <c r="E285" s="46"/>
      <c r="H285" s="46"/>
      <c r="I285" s="46"/>
    </row>
    <row r="286" spans="1:109" ht="21" customHeight="1">
      <c r="E286" s="46"/>
      <c r="H286" s="46"/>
      <c r="I286" s="46"/>
    </row>
    <row r="287" spans="1:109" ht="21" customHeight="1">
      <c r="E287" s="46"/>
      <c r="H287" s="46"/>
      <c r="I287" s="46"/>
    </row>
    <row r="288" spans="1:109" ht="21" customHeight="1">
      <c r="E288" s="46"/>
      <c r="H288" s="46"/>
      <c r="I288" s="46"/>
    </row>
    <row r="289" s="46" customFormat="1" ht="21" customHeight="1"/>
    <row r="290" s="46" customFormat="1" ht="21" customHeight="1"/>
    <row r="291" s="46" customFormat="1" ht="21" customHeight="1"/>
    <row r="292" s="46" customFormat="1" ht="21" customHeight="1"/>
    <row r="293" s="46" customFormat="1" ht="21" customHeight="1"/>
    <row r="294" s="46" customFormat="1" ht="21" customHeight="1"/>
    <row r="295" s="46" customFormat="1" ht="21" customHeight="1"/>
    <row r="296" s="46" customFormat="1" ht="21" customHeight="1"/>
    <row r="297" s="46" customFormat="1" ht="21" customHeight="1"/>
    <row r="298" s="46" customFormat="1" ht="21" customHeight="1"/>
    <row r="299" s="46" customFormat="1" ht="21" customHeight="1"/>
    <row r="300" s="46" customFormat="1" ht="21" customHeight="1"/>
    <row r="301" s="46" customFormat="1" ht="21" customHeight="1"/>
    <row r="302" s="46" customFormat="1" ht="21" customHeight="1"/>
    <row r="303" s="46" customFormat="1" ht="21" customHeight="1"/>
    <row r="304" s="46" customFormat="1" ht="21" customHeight="1"/>
    <row r="305" s="46" customFormat="1" ht="21" customHeight="1"/>
    <row r="306" s="46" customFormat="1" ht="21" customHeight="1"/>
    <row r="307" s="46" customFormat="1" ht="21" customHeight="1"/>
    <row r="308" s="46" customFormat="1" ht="21" customHeight="1"/>
    <row r="309" s="46" customFormat="1" ht="21" customHeight="1"/>
    <row r="310" s="46" customFormat="1" ht="21" customHeight="1"/>
    <row r="311" s="46" customFormat="1" ht="21" customHeight="1"/>
    <row r="312" s="46" customFormat="1" ht="27" customHeight="1"/>
    <row r="313" s="46" customFormat="1" ht="33" customHeight="1"/>
    <row r="314" s="46" customFormat="1" ht="33" customHeight="1"/>
    <row r="315" s="46" customFormat="1" ht="33" customHeight="1"/>
    <row r="316" s="46" customFormat="1" ht="33" customHeight="1"/>
    <row r="317" s="46" customFormat="1" ht="33" customHeight="1"/>
    <row r="318" s="46" customFormat="1" ht="33" customHeight="1"/>
    <row r="319" s="46" customFormat="1" ht="33" customHeight="1"/>
    <row r="320" s="46" customFormat="1" ht="33" customHeight="1"/>
    <row r="321" spans="1:110" ht="33" customHeight="1">
      <c r="E321" s="46"/>
      <c r="H321" s="46"/>
      <c r="I321" s="46"/>
    </row>
    <row r="322" spans="1:110" s="85" customFormat="1" ht="33" customHeight="1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  <c r="BP322" s="46"/>
      <c r="BQ322" s="46"/>
      <c r="BR322" s="46"/>
      <c r="BS322" s="46"/>
      <c r="BT322" s="46"/>
      <c r="BU322" s="46"/>
      <c r="BV322" s="46"/>
      <c r="BW322" s="46"/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6"/>
      <c r="DD322" s="46"/>
      <c r="DE322" s="46"/>
      <c r="DF322" s="46"/>
    </row>
    <row r="323" spans="1:110" ht="33" customHeight="1"/>
    <row r="324" spans="1:110" ht="33" customHeight="1"/>
    <row r="325" spans="1:110" ht="33" customHeight="1"/>
    <row r="326" spans="1:110" ht="33" customHeight="1">
      <c r="E326" s="46"/>
      <c r="H326" s="46"/>
      <c r="I326" s="46"/>
    </row>
    <row r="327" spans="1:110" ht="33" customHeight="1">
      <c r="E327" s="46"/>
      <c r="H327" s="46"/>
      <c r="I327" s="46"/>
    </row>
    <row r="328" spans="1:110" s="85" customFormat="1" ht="33" customHeight="1"/>
    <row r="329" spans="1:110" ht="33" customHeight="1">
      <c r="E329" s="46"/>
      <c r="H329" s="46"/>
      <c r="I329" s="46"/>
    </row>
    <row r="330" spans="1:110" ht="33" customHeight="1">
      <c r="E330" s="46"/>
      <c r="H330" s="46"/>
      <c r="I330" s="46"/>
    </row>
    <row r="331" spans="1:110" ht="33" customHeight="1">
      <c r="E331" s="46"/>
      <c r="H331" s="46"/>
      <c r="I331" s="46"/>
    </row>
    <row r="332" spans="1:110" ht="33" customHeight="1">
      <c r="E332" s="46"/>
      <c r="H332" s="46"/>
      <c r="I332" s="46"/>
    </row>
    <row r="333" spans="1:110" ht="33" customHeight="1">
      <c r="E333" s="46"/>
      <c r="H333" s="46"/>
      <c r="I333" s="46"/>
    </row>
    <row r="334" spans="1:110" ht="33" customHeight="1">
      <c r="E334" s="46"/>
      <c r="H334" s="46"/>
      <c r="I334" s="46"/>
    </row>
    <row r="335" spans="1:110" ht="33" customHeight="1">
      <c r="E335" s="46"/>
      <c r="H335" s="46"/>
      <c r="I335" s="46"/>
    </row>
    <row r="336" spans="1:110" ht="33" customHeight="1">
      <c r="E336" s="46"/>
      <c r="H336" s="46"/>
      <c r="I336" s="46"/>
    </row>
    <row r="337" spans="1:119" ht="33" customHeight="1">
      <c r="E337" s="46"/>
      <c r="H337" s="46"/>
      <c r="I337" s="46"/>
    </row>
    <row r="338" spans="1:119" ht="33" customHeight="1">
      <c r="E338" s="46"/>
      <c r="H338" s="46"/>
      <c r="I338" s="46"/>
    </row>
    <row r="339" spans="1:119" ht="33" customHeight="1">
      <c r="E339" s="46"/>
      <c r="H339" s="46"/>
      <c r="I339" s="46"/>
    </row>
    <row r="340" spans="1:119" ht="33" customHeight="1">
      <c r="E340" s="46"/>
      <c r="H340" s="46"/>
      <c r="I340" s="46"/>
    </row>
    <row r="341" spans="1:119" ht="33" customHeight="1">
      <c r="E341" s="46"/>
      <c r="H341" s="46"/>
      <c r="I341" s="46"/>
    </row>
    <row r="342" spans="1:119" ht="21" customHeight="1">
      <c r="E342" s="46"/>
      <c r="H342" s="46"/>
      <c r="I342" s="46"/>
    </row>
    <row r="343" spans="1:119" ht="23.25" customHeight="1">
      <c r="A343" s="267" t="s">
        <v>545</v>
      </c>
      <c r="B343" s="267"/>
      <c r="C343" s="267"/>
      <c r="D343" s="267"/>
      <c r="E343" s="267"/>
      <c r="F343" s="268"/>
      <c r="G343" s="268"/>
      <c r="H343" s="135"/>
      <c r="I343" s="135"/>
    </row>
    <row r="344" spans="1:119" ht="23.25" customHeight="1">
      <c r="A344" s="53" t="s">
        <v>1</v>
      </c>
      <c r="B344" s="53" t="s">
        <v>2</v>
      </c>
      <c r="C344" s="243" t="s">
        <v>4</v>
      </c>
      <c r="D344" s="244"/>
      <c r="E344" s="53" t="s">
        <v>5</v>
      </c>
      <c r="F344" s="243"/>
      <c r="G344" s="244"/>
      <c r="H344" s="55" t="s">
        <v>424</v>
      </c>
      <c r="I344" s="55" t="s">
        <v>6</v>
      </c>
    </row>
    <row r="345" spans="1:119" ht="23.25" customHeight="1">
      <c r="A345" s="58"/>
      <c r="B345" s="53"/>
      <c r="C345" s="243"/>
      <c r="D345" s="244"/>
      <c r="E345" s="108">
        <f>E34</f>
        <v>156754</v>
      </c>
      <c r="F345" s="243"/>
      <c r="G345" s="244"/>
      <c r="H345" s="55"/>
      <c r="I345" s="113" t="s">
        <v>655</v>
      </c>
    </row>
    <row r="346" spans="1:119" ht="23.25" customHeight="1">
      <c r="A346" s="58"/>
      <c r="B346" s="53"/>
      <c r="C346" s="243"/>
      <c r="D346" s="244"/>
      <c r="E346" s="108" t="e">
        <f>#REF!</f>
        <v>#REF!</v>
      </c>
      <c r="F346" s="243"/>
      <c r="G346" s="244"/>
      <c r="H346" s="55"/>
      <c r="I346" s="113" t="s">
        <v>589</v>
      </c>
    </row>
    <row r="347" spans="1:119" ht="23.25" customHeight="1">
      <c r="A347" s="58"/>
      <c r="B347" s="53"/>
      <c r="C347" s="243"/>
      <c r="D347" s="244"/>
      <c r="E347" s="108" t="e">
        <f>#REF!+#REF!</f>
        <v>#REF!</v>
      </c>
      <c r="F347" s="243"/>
      <c r="G347" s="244"/>
      <c r="H347" s="55"/>
      <c r="I347" s="113" t="s">
        <v>656</v>
      </c>
    </row>
    <row r="348" spans="1:119" ht="23.25" customHeight="1">
      <c r="A348" s="58"/>
      <c r="B348" s="53"/>
      <c r="C348" s="243"/>
      <c r="D348" s="244"/>
      <c r="E348" s="108" t="e">
        <f>#REF!</f>
        <v>#REF!</v>
      </c>
      <c r="F348" s="243"/>
      <c r="G348" s="244"/>
      <c r="H348" s="55"/>
      <c r="I348" s="113" t="s">
        <v>657</v>
      </c>
    </row>
    <row r="349" spans="1:119" ht="23.25" customHeight="1">
      <c r="A349" s="58"/>
      <c r="B349" s="53"/>
      <c r="C349" s="243"/>
      <c r="D349" s="244"/>
      <c r="E349" s="108" t="e">
        <f>#REF!</f>
        <v>#REF!</v>
      </c>
      <c r="F349" s="243"/>
      <c r="G349" s="244"/>
      <c r="H349" s="55"/>
      <c r="I349" s="113" t="s">
        <v>321</v>
      </c>
    </row>
    <row r="350" spans="1:119" ht="23.25" customHeight="1">
      <c r="A350" s="58"/>
      <c r="B350" s="53"/>
      <c r="C350" s="243"/>
      <c r="D350" s="244"/>
      <c r="E350" s="108" t="e">
        <f>#REF!+#REF!</f>
        <v>#REF!</v>
      </c>
      <c r="F350" s="243"/>
      <c r="G350" s="244"/>
      <c r="H350" s="55"/>
      <c r="I350" s="84" t="s">
        <v>426</v>
      </c>
    </row>
    <row r="351" spans="1:119" ht="23.25" customHeight="1">
      <c r="A351" s="106"/>
      <c r="B351" s="53"/>
      <c r="C351" s="243"/>
      <c r="D351" s="244"/>
      <c r="E351" s="54" t="e">
        <f>E89+#REF!</f>
        <v>#REF!</v>
      </c>
      <c r="F351" s="243"/>
      <c r="G351" s="244"/>
      <c r="H351" s="55"/>
      <c r="I351" s="84" t="s">
        <v>658</v>
      </c>
    </row>
    <row r="352" spans="1:119" s="85" customFormat="1" ht="23.25" customHeight="1" thickBot="1">
      <c r="A352" s="58"/>
      <c r="B352" s="53"/>
      <c r="C352" s="243"/>
      <c r="D352" s="244"/>
      <c r="E352" s="54"/>
      <c r="F352" s="243"/>
      <c r="G352" s="244"/>
      <c r="H352" s="55"/>
      <c r="I352" s="84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6"/>
      <c r="DD352" s="46"/>
      <c r="DE352" s="46"/>
      <c r="DF352" s="46"/>
      <c r="DG352" s="46"/>
      <c r="DH352" s="46"/>
      <c r="DI352" s="46"/>
      <c r="DJ352" s="46"/>
      <c r="DK352" s="46"/>
      <c r="DL352" s="46"/>
      <c r="DM352" s="46"/>
      <c r="DN352" s="46"/>
      <c r="DO352" s="46"/>
    </row>
    <row r="353" spans="1:9" ht="23.25" customHeight="1" thickBot="1">
      <c r="A353" s="85"/>
      <c r="B353" s="85"/>
      <c r="C353" s="85"/>
      <c r="D353" s="85"/>
      <c r="E353" s="164" t="e">
        <f>SUM(E345:E351)</f>
        <v>#REF!</v>
      </c>
      <c r="F353" s="85"/>
      <c r="G353" s="85"/>
      <c r="H353" s="85"/>
      <c r="I353" s="104"/>
    </row>
    <row r="354" spans="1:9" ht="23.25" customHeight="1">
      <c r="E354" s="46"/>
      <c r="H354" s="46"/>
      <c r="I354" s="46"/>
    </row>
    <row r="355" spans="1:9" ht="23.25" customHeight="1">
      <c r="E355" s="46"/>
      <c r="H355" s="46"/>
      <c r="I355" s="46"/>
    </row>
    <row r="356" spans="1:9" ht="23.25" customHeight="1">
      <c r="E356" s="46"/>
      <c r="H356" s="46"/>
      <c r="I356" s="46"/>
    </row>
    <row r="357" spans="1:9" ht="23.25" customHeight="1">
      <c r="E357" s="46"/>
      <c r="H357" s="46"/>
      <c r="I357" s="46"/>
    </row>
    <row r="358" spans="1:9" s="85" customFormat="1" ht="23.25" customHeight="1"/>
    <row r="359" spans="1:9" ht="23.25" customHeight="1">
      <c r="E359" s="46"/>
      <c r="H359" s="46"/>
      <c r="I359" s="46"/>
    </row>
    <row r="360" spans="1:9" ht="23.25" customHeight="1">
      <c r="E360" s="46"/>
      <c r="H360" s="46"/>
      <c r="I360" s="46"/>
    </row>
    <row r="361" spans="1:9" ht="23.25" customHeight="1">
      <c r="E361" s="46"/>
      <c r="H361" s="46"/>
      <c r="I361" s="46"/>
    </row>
    <row r="362" spans="1:9" ht="23.25" customHeight="1">
      <c r="E362" s="46"/>
      <c r="H362" s="46"/>
      <c r="I362" s="46"/>
    </row>
    <row r="363" spans="1:9" ht="23.25" customHeight="1">
      <c r="E363" s="46"/>
      <c r="H363" s="46"/>
      <c r="I363" s="46"/>
    </row>
    <row r="364" spans="1:9" ht="23.25" customHeight="1">
      <c r="E364" s="46"/>
      <c r="H364" s="46"/>
      <c r="I364" s="46"/>
    </row>
    <row r="365" spans="1:9" ht="23.25" customHeight="1">
      <c r="E365" s="46"/>
      <c r="H365" s="46"/>
      <c r="I365" s="46"/>
    </row>
    <row r="366" spans="1:9" ht="23.25" customHeight="1">
      <c r="E366" s="46"/>
      <c r="H366" s="46"/>
      <c r="I366" s="46"/>
    </row>
    <row r="367" spans="1:9" ht="23.25" customHeight="1">
      <c r="E367" s="46"/>
      <c r="H367" s="46"/>
      <c r="I367" s="46"/>
    </row>
    <row r="368" spans="1:9" ht="23.25" customHeight="1">
      <c r="E368" s="46"/>
      <c r="H368" s="46"/>
      <c r="I368" s="46"/>
    </row>
    <row r="369" s="46" customFormat="1" ht="23.25" customHeight="1"/>
    <row r="370" s="46" customFormat="1" ht="23.25" customHeight="1"/>
    <row r="371" s="46" customFormat="1" ht="23.25" customHeight="1"/>
    <row r="372" s="46" customFormat="1" ht="23.25" customHeight="1"/>
    <row r="373" s="46" customFormat="1" ht="23.25" customHeight="1"/>
    <row r="374" s="46" customFormat="1" ht="23.25" customHeight="1"/>
    <row r="375" s="46" customFormat="1" ht="23.25" customHeight="1"/>
    <row r="376" s="46" customFormat="1" ht="23.25" customHeight="1"/>
    <row r="377" s="46" customFormat="1" ht="23.25" customHeight="1"/>
    <row r="378" s="46" customFormat="1" ht="23.25" customHeight="1"/>
    <row r="379" s="46" customFormat="1" ht="23.25" customHeight="1"/>
    <row r="380" s="46" customFormat="1" ht="23.25" customHeight="1"/>
    <row r="381" s="46" customFormat="1" ht="23.25" customHeight="1"/>
    <row r="382" s="46" customFormat="1" ht="23.25" customHeight="1"/>
    <row r="383" s="46" customFormat="1" ht="23.25" customHeight="1"/>
    <row r="384" s="46" customFormat="1" ht="23.25" customHeight="1"/>
    <row r="386" s="46" customFormat="1" ht="22.5" customHeight="1"/>
    <row r="387" s="46" customFormat="1" ht="22.5" customHeight="1"/>
    <row r="388" s="46" customFormat="1" ht="22.5" customHeight="1"/>
    <row r="389" s="46" customFormat="1" ht="22.5" customHeight="1"/>
    <row r="390" s="46" customFormat="1" ht="22.5" customHeight="1"/>
    <row r="391" s="46" customFormat="1" ht="22.5" customHeight="1"/>
    <row r="392" s="46" customFormat="1" ht="22.5" customHeight="1"/>
    <row r="393" s="46" customFormat="1" ht="22.5" customHeight="1"/>
    <row r="394" s="46" customFormat="1" ht="22.5" customHeight="1"/>
    <row r="395" s="46" customFormat="1" ht="22.5" customHeight="1"/>
    <row r="396" s="46" customFormat="1" ht="22.5" customHeight="1"/>
    <row r="397" s="46" customFormat="1" ht="22.5" customHeight="1"/>
    <row r="398" s="46" customFormat="1" ht="22.5" customHeight="1"/>
    <row r="399" s="46" customFormat="1" ht="22.5" customHeight="1"/>
    <row r="400" s="46" customFormat="1" ht="22.5" customHeight="1"/>
    <row r="401" spans="5:11" ht="22.5" customHeight="1">
      <c r="E401" s="46"/>
      <c r="H401" s="46"/>
      <c r="I401" s="46"/>
    </row>
    <row r="402" spans="5:11" ht="22.5" customHeight="1">
      <c r="E402" s="46"/>
      <c r="H402" s="46"/>
      <c r="I402" s="46"/>
    </row>
    <row r="403" spans="5:11" ht="22.5" customHeight="1">
      <c r="E403" s="46"/>
      <c r="H403" s="46"/>
      <c r="I403" s="46"/>
      <c r="K403" s="163"/>
    </row>
    <row r="404" spans="5:11" ht="22.5" customHeight="1">
      <c r="E404" s="46"/>
      <c r="H404" s="46"/>
      <c r="I404" s="46"/>
      <c r="K404" s="163"/>
    </row>
    <row r="405" spans="5:11" ht="22.5" customHeight="1">
      <c r="E405" s="46"/>
      <c r="H405" s="46"/>
      <c r="I405" s="46"/>
    </row>
    <row r="406" spans="5:11" ht="22.5" customHeight="1">
      <c r="E406" s="46"/>
      <c r="H406" s="46"/>
      <c r="I406" s="46"/>
    </row>
    <row r="407" spans="5:11" ht="22.5" customHeight="1">
      <c r="E407" s="46"/>
      <c r="H407" s="46"/>
      <c r="I407" s="46"/>
    </row>
    <row r="408" spans="5:11" ht="22.5" customHeight="1">
      <c r="E408" s="46"/>
      <c r="H408" s="46"/>
      <c r="I408" s="46"/>
      <c r="K408" s="163"/>
    </row>
    <row r="409" spans="5:11" ht="22.5" customHeight="1">
      <c r="E409" s="46"/>
      <c r="H409" s="46"/>
      <c r="I409" s="46"/>
      <c r="K409" s="163"/>
    </row>
    <row r="410" spans="5:11" ht="22.5" customHeight="1">
      <c r="E410" s="46"/>
      <c r="H410" s="46"/>
      <c r="I410" s="46"/>
    </row>
    <row r="411" spans="5:11" ht="22.5" customHeight="1">
      <c r="E411" s="46"/>
      <c r="H411" s="46"/>
      <c r="I411" s="46"/>
    </row>
    <row r="412" spans="5:11" ht="22.5" customHeight="1">
      <c r="E412" s="46"/>
      <c r="H412" s="46"/>
      <c r="I412" s="46"/>
    </row>
    <row r="413" spans="5:11" ht="22.5" customHeight="1">
      <c r="E413" s="46"/>
      <c r="H413" s="46"/>
      <c r="I413" s="46"/>
    </row>
    <row r="414" spans="5:11" ht="22.5" customHeight="1">
      <c r="E414" s="46"/>
      <c r="H414" s="46"/>
      <c r="I414" s="46"/>
    </row>
    <row r="415" spans="5:11" ht="22.5" customHeight="1">
      <c r="E415" s="46"/>
      <c r="H415" s="46"/>
      <c r="I415" s="46"/>
    </row>
    <row r="416" spans="5:11" ht="22.5" customHeight="1">
      <c r="E416" s="46"/>
      <c r="H416" s="46"/>
      <c r="I416" s="46"/>
    </row>
    <row r="417" spans="5:17" ht="22.5" customHeight="1">
      <c r="E417" s="46"/>
      <c r="H417" s="46"/>
      <c r="I417" s="46"/>
    </row>
    <row r="418" spans="5:17" ht="22.5" customHeight="1">
      <c r="E418" s="46"/>
      <c r="H418" s="46"/>
      <c r="I418" s="46"/>
    </row>
    <row r="419" spans="5:17" ht="22.5" customHeight="1">
      <c r="E419" s="46"/>
      <c r="H419" s="46"/>
      <c r="I419" s="46"/>
    </row>
    <row r="420" spans="5:17" ht="22.5" customHeight="1">
      <c r="E420" s="46"/>
      <c r="H420" s="46"/>
      <c r="I420" s="46"/>
    </row>
    <row r="421" spans="5:17" ht="22.5" customHeight="1">
      <c r="E421" s="46"/>
      <c r="H421" s="46"/>
      <c r="I421" s="46"/>
    </row>
    <row r="422" spans="5:17" ht="22.5" customHeight="1">
      <c r="E422" s="46"/>
      <c r="H422" s="46"/>
      <c r="I422" s="46"/>
    </row>
    <row r="423" spans="5:17" ht="22.5" customHeight="1">
      <c r="E423" s="46"/>
      <c r="H423" s="46"/>
      <c r="I423" s="46"/>
    </row>
    <row r="424" spans="5:17" ht="22.5" customHeight="1">
      <c r="E424" s="46"/>
      <c r="H424" s="46"/>
      <c r="I424" s="46"/>
    </row>
    <row r="425" spans="5:17" ht="22.5" customHeight="1">
      <c r="E425" s="46"/>
      <c r="H425" s="46"/>
      <c r="I425" s="46"/>
    </row>
    <row r="426" spans="5:17" ht="22.5" customHeight="1">
      <c r="E426" s="46"/>
      <c r="H426" s="46"/>
      <c r="I426" s="46"/>
    </row>
    <row r="427" spans="5:17" ht="22.5" customHeight="1">
      <c r="E427" s="46"/>
      <c r="H427" s="46"/>
      <c r="I427" s="46"/>
    </row>
    <row r="428" spans="5:17" ht="22.5" customHeight="1">
      <c r="E428" s="46"/>
      <c r="H428" s="46"/>
      <c r="I428" s="46"/>
    </row>
    <row r="429" spans="5:17" ht="22.5" customHeight="1">
      <c r="E429" s="46"/>
      <c r="H429" s="46"/>
      <c r="I429" s="46"/>
    </row>
    <row r="430" spans="5:17" ht="22.5" customHeight="1"/>
    <row r="432" spans="5:17" ht="81" customHeight="1">
      <c r="E432" s="46"/>
      <c r="H432" s="46"/>
      <c r="I432" s="46"/>
      <c r="M432" s="47"/>
      <c r="P432" s="80"/>
      <c r="Q432" s="81"/>
    </row>
    <row r="433" spans="5:17" ht="81" customHeight="1">
      <c r="E433" s="46"/>
      <c r="H433" s="46"/>
      <c r="I433" s="46"/>
      <c r="M433" s="47"/>
      <c r="P433" s="80"/>
      <c r="Q433" s="81"/>
    </row>
    <row r="434" spans="5:17" ht="81" customHeight="1">
      <c r="E434" s="46"/>
      <c r="H434" s="46"/>
      <c r="I434" s="46"/>
      <c r="M434" s="47"/>
      <c r="P434" s="80"/>
      <c r="Q434" s="81"/>
    </row>
    <row r="435" spans="5:17" ht="81" customHeight="1" thickBot="1">
      <c r="E435" s="46"/>
      <c r="H435" s="46"/>
      <c r="I435" s="46"/>
      <c r="M435" s="47"/>
      <c r="P435" s="80"/>
      <c r="Q435" s="81"/>
    </row>
    <row r="436" spans="5:17" ht="81" customHeight="1">
      <c r="E436" s="46"/>
      <c r="H436" s="46"/>
      <c r="I436" s="46"/>
      <c r="M436" s="47"/>
      <c r="O436" s="269" t="s">
        <v>38</v>
      </c>
      <c r="P436" s="272" t="e">
        <f>#REF!+E34+#REF!+E89</f>
        <v>#REF!</v>
      </c>
      <c r="Q436" s="273"/>
    </row>
    <row r="437" spans="5:17" ht="81" customHeight="1">
      <c r="E437" s="46"/>
      <c r="H437" s="46"/>
      <c r="I437" s="46"/>
      <c r="M437" s="47"/>
      <c r="O437" s="270"/>
      <c r="P437" s="274"/>
      <c r="Q437" s="275"/>
    </row>
    <row r="438" spans="5:17" ht="81" customHeight="1" thickBot="1">
      <c r="E438" s="46"/>
      <c r="H438" s="46"/>
      <c r="I438" s="46"/>
      <c r="M438" s="47"/>
      <c r="O438" s="271"/>
      <c r="P438" s="276"/>
      <c r="Q438" s="277"/>
    </row>
    <row r="439" spans="5:17" ht="81" customHeight="1">
      <c r="E439" s="46"/>
      <c r="H439" s="46"/>
      <c r="I439" s="46"/>
      <c r="M439" s="47"/>
      <c r="P439" s="80"/>
      <c r="Q439" s="81"/>
    </row>
    <row r="440" spans="5:17" ht="81" customHeight="1">
      <c r="E440" s="46"/>
      <c r="H440" s="46"/>
      <c r="I440" s="46"/>
      <c r="M440" s="47"/>
      <c r="P440" s="80"/>
      <c r="Q440" s="81"/>
    </row>
    <row r="441" spans="5:17" ht="81" customHeight="1">
      <c r="E441" s="46"/>
      <c r="H441" s="46"/>
      <c r="I441" s="46"/>
      <c r="M441" s="47"/>
      <c r="P441" s="80"/>
      <c r="Q441" s="81"/>
    </row>
    <row r="442" spans="5:17" ht="81" customHeight="1">
      <c r="E442" s="46"/>
      <c r="H442" s="46"/>
      <c r="I442" s="46"/>
      <c r="M442" s="47"/>
      <c r="P442" s="80"/>
      <c r="Q442" s="81"/>
    </row>
    <row r="448" spans="5:17" ht="57.75" customHeight="1"/>
    <row r="449" spans="2:17" ht="57.75" customHeight="1">
      <c r="E449" s="46"/>
      <c r="H449" s="46"/>
      <c r="I449" s="46"/>
      <c r="M449" s="47"/>
      <c r="P449" s="80"/>
      <c r="Q449" s="81"/>
    </row>
    <row r="450" spans="2:17" ht="57.75" customHeight="1">
      <c r="E450" s="46"/>
      <c r="H450" s="46"/>
      <c r="I450" s="46"/>
      <c r="M450" s="47"/>
      <c r="P450" s="80"/>
      <c r="Q450" s="81"/>
    </row>
    <row r="451" spans="2:17" ht="57.75" customHeight="1">
      <c r="E451" s="46"/>
      <c r="H451" s="46"/>
      <c r="I451" s="46"/>
      <c r="M451" s="47"/>
      <c r="P451" s="80"/>
      <c r="Q451" s="81"/>
    </row>
    <row r="452" spans="2:17" ht="57.75" customHeight="1">
      <c r="E452" s="46"/>
      <c r="H452" s="46"/>
      <c r="I452" s="46"/>
      <c r="M452" s="47"/>
      <c r="P452" s="80"/>
      <c r="Q452" s="81"/>
    </row>
    <row r="453" spans="2:17" ht="57.75" customHeight="1">
      <c r="E453" s="46"/>
      <c r="H453" s="46"/>
      <c r="I453" s="46"/>
      <c r="M453" s="47"/>
      <c r="P453" s="80"/>
      <c r="Q453" s="81"/>
    </row>
    <row r="454" spans="2:17" ht="57.75" customHeight="1">
      <c r="E454" s="46"/>
      <c r="H454" s="46"/>
      <c r="I454" s="46"/>
      <c r="M454" s="47"/>
      <c r="P454" s="80"/>
      <c r="Q454" s="81"/>
    </row>
    <row r="455" spans="2:17" ht="57.75" customHeight="1">
      <c r="E455" s="46"/>
      <c r="H455" s="46"/>
      <c r="I455" s="46"/>
      <c r="M455" s="47"/>
      <c r="P455" s="80"/>
      <c r="Q455" s="81"/>
    </row>
    <row r="456" spans="2:17" ht="57.75" customHeight="1">
      <c r="E456" s="46"/>
      <c r="H456" s="46"/>
      <c r="I456" s="46"/>
      <c r="M456" s="47"/>
      <c r="P456" s="80"/>
      <c r="Q456" s="81"/>
    </row>
    <row r="457" spans="2:17" ht="57.75" customHeight="1">
      <c r="E457" s="46"/>
      <c r="H457" s="46"/>
      <c r="I457" s="46"/>
      <c r="M457" s="47"/>
      <c r="P457" s="80"/>
      <c r="Q457" s="81"/>
    </row>
    <row r="458" spans="2:17" ht="57.75" customHeight="1">
      <c r="E458" s="46"/>
      <c r="H458" s="46"/>
      <c r="I458" s="46"/>
      <c r="M458" s="47"/>
      <c r="P458" s="80"/>
      <c r="Q458" s="81"/>
    </row>
    <row r="459" spans="2:17" ht="57.75" customHeight="1">
      <c r="E459" s="46"/>
      <c r="H459" s="46"/>
      <c r="I459" s="46"/>
      <c r="M459" s="47"/>
      <c r="P459" s="80"/>
      <c r="Q459" s="81"/>
    </row>
    <row r="462" spans="2:17" ht="21" customHeight="1">
      <c r="B462" s="278" t="e">
        <f>E346+E347+E348+E349</f>
        <v>#REF!</v>
      </c>
      <c r="C462" s="279"/>
      <c r="D462" s="279"/>
      <c r="E462" s="279"/>
      <c r="F462" s="279"/>
    </row>
    <row r="463" spans="2:17" ht="21" customHeight="1">
      <c r="B463" s="279"/>
      <c r="C463" s="279"/>
      <c r="D463" s="279"/>
      <c r="E463" s="279"/>
      <c r="F463" s="279"/>
    </row>
    <row r="464" spans="2:17" ht="21" customHeight="1">
      <c r="B464" s="279"/>
      <c r="C464" s="279"/>
      <c r="D464" s="279"/>
      <c r="E464" s="279"/>
      <c r="F464" s="279"/>
    </row>
  </sheetData>
  <mergeCells count="548">
    <mergeCell ref="M211:O211"/>
    <mergeCell ref="C192:D192"/>
    <mergeCell ref="F192:G192"/>
    <mergeCell ref="C193:D193"/>
    <mergeCell ref="F193:G193"/>
    <mergeCell ref="C32:D32"/>
    <mergeCell ref="F32:G32"/>
    <mergeCell ref="C190:D190"/>
    <mergeCell ref="F190:G190"/>
    <mergeCell ref="C191:D191"/>
    <mergeCell ref="F191:G191"/>
    <mergeCell ref="C187:D187"/>
    <mergeCell ref="F187:G187"/>
    <mergeCell ref="C188:D188"/>
    <mergeCell ref="F188:G188"/>
    <mergeCell ref="C189:D189"/>
    <mergeCell ref="F189:G189"/>
    <mergeCell ref="C53:D53"/>
    <mergeCell ref="F53:G53"/>
    <mergeCell ref="C54:D54"/>
    <mergeCell ref="F54:G54"/>
    <mergeCell ref="C56:D56"/>
    <mergeCell ref="F56:G56"/>
    <mergeCell ref="C57:D57"/>
    <mergeCell ref="C183:D183"/>
    <mergeCell ref="F183:G183"/>
    <mergeCell ref="C68:D68"/>
    <mergeCell ref="F68:I68"/>
    <mergeCell ref="F61:G61"/>
    <mergeCell ref="C186:D186"/>
    <mergeCell ref="F186:G186"/>
    <mergeCell ref="A181:C181"/>
    <mergeCell ref="F181:I181"/>
    <mergeCell ref="C182:D182"/>
    <mergeCell ref="F182:G182"/>
    <mergeCell ref="C184:D184"/>
    <mergeCell ref="F184:G184"/>
    <mergeCell ref="C185:D185"/>
    <mergeCell ref="F185:G185"/>
    <mergeCell ref="A178:B178"/>
    <mergeCell ref="C178:D178"/>
    <mergeCell ref="F178:G178"/>
    <mergeCell ref="A179:B179"/>
    <mergeCell ref="C179:D179"/>
    <mergeCell ref="F179:G179"/>
    <mergeCell ref="A151:B151"/>
    <mergeCell ref="C151:D151"/>
    <mergeCell ref="A41:A44"/>
    <mergeCell ref="F67:G67"/>
    <mergeCell ref="C62:D62"/>
    <mergeCell ref="F62:G62"/>
    <mergeCell ref="C63:D63"/>
    <mergeCell ref="F63:G63"/>
    <mergeCell ref="C64:D64"/>
    <mergeCell ref="F64:G64"/>
    <mergeCell ref="C65:D65"/>
    <mergeCell ref="F65:G65"/>
    <mergeCell ref="C67:D67"/>
    <mergeCell ref="C58:D58"/>
    <mergeCell ref="F58:G58"/>
    <mergeCell ref="C59:D59"/>
    <mergeCell ref="F59:G59"/>
    <mergeCell ref="C60:D60"/>
    <mergeCell ref="F60:G60"/>
    <mergeCell ref="C61:D61"/>
    <mergeCell ref="A59:A60"/>
    <mergeCell ref="A63:A64"/>
    <mergeCell ref="A65:A67"/>
    <mergeCell ref="A56:A58"/>
    <mergeCell ref="C49:D49"/>
    <mergeCell ref="F57:G57"/>
    <mergeCell ref="F49:G49"/>
    <mergeCell ref="C50:D50"/>
    <mergeCell ref="F50:G50"/>
    <mergeCell ref="C51:D51"/>
    <mergeCell ref="F51:G51"/>
    <mergeCell ref="C52:D52"/>
    <mergeCell ref="F52:G52"/>
    <mergeCell ref="A45:A49"/>
    <mergeCell ref="C46:D46"/>
    <mergeCell ref="F46:G46"/>
    <mergeCell ref="C47:D47"/>
    <mergeCell ref="F47:G47"/>
    <mergeCell ref="C48:D48"/>
    <mergeCell ref="F48:G48"/>
    <mergeCell ref="C45:D45"/>
    <mergeCell ref="F45:G45"/>
    <mergeCell ref="A24:A25"/>
    <mergeCell ref="A26:A29"/>
    <mergeCell ref="A30:A33"/>
    <mergeCell ref="A38:A40"/>
    <mergeCell ref="C37:D37"/>
    <mergeCell ref="F37:G37"/>
    <mergeCell ref="C38:D38"/>
    <mergeCell ref="F38:G38"/>
    <mergeCell ref="C39:D39"/>
    <mergeCell ref="F39:G39"/>
    <mergeCell ref="C29:D29"/>
    <mergeCell ref="F29:G29"/>
    <mergeCell ref="C30:D30"/>
    <mergeCell ref="F30:G30"/>
    <mergeCell ref="C31:D31"/>
    <mergeCell ref="F31:G31"/>
    <mergeCell ref="F26:G26"/>
    <mergeCell ref="C27:D27"/>
    <mergeCell ref="F27:G27"/>
    <mergeCell ref="C28:D28"/>
    <mergeCell ref="F28:G28"/>
    <mergeCell ref="B462:F464"/>
    <mergeCell ref="A3:A4"/>
    <mergeCell ref="A5:A8"/>
    <mergeCell ref="A11:A12"/>
    <mergeCell ref="A13:A16"/>
    <mergeCell ref="A17:A18"/>
    <mergeCell ref="A19:A20"/>
    <mergeCell ref="C24:D24"/>
    <mergeCell ref="C351:D351"/>
    <mergeCell ref="F351:G351"/>
    <mergeCell ref="C352:D352"/>
    <mergeCell ref="F352:G352"/>
    <mergeCell ref="C216:D216"/>
    <mergeCell ref="F216:G216"/>
    <mergeCell ref="A343:E343"/>
    <mergeCell ref="F343:G343"/>
    <mergeCell ref="C344:D344"/>
    <mergeCell ref="F344:G344"/>
    <mergeCell ref="C213:D213"/>
    <mergeCell ref="F213:G213"/>
    <mergeCell ref="C214:D214"/>
    <mergeCell ref="F214:G214"/>
    <mergeCell ref="C43:D43"/>
    <mergeCell ref="F43:G43"/>
    <mergeCell ref="C215:D215"/>
    <mergeCell ref="F215:G215"/>
    <mergeCell ref="O436:O438"/>
    <mergeCell ref="P436:Q438"/>
    <mergeCell ref="C348:D348"/>
    <mergeCell ref="F348:G348"/>
    <mergeCell ref="C349:D349"/>
    <mergeCell ref="F349:G349"/>
    <mergeCell ref="C350:D350"/>
    <mergeCell ref="F350:G350"/>
    <mergeCell ref="C345:D345"/>
    <mergeCell ref="F345:G345"/>
    <mergeCell ref="C346:D346"/>
    <mergeCell ref="F346:G346"/>
    <mergeCell ref="C347:D347"/>
    <mergeCell ref="F347:G347"/>
    <mergeCell ref="C210:D210"/>
    <mergeCell ref="F210:G210"/>
    <mergeCell ref="C211:D211"/>
    <mergeCell ref="F211:G211"/>
    <mergeCell ref="C212:D212"/>
    <mergeCell ref="F212:G212"/>
    <mergeCell ref="C205:D205"/>
    <mergeCell ref="F205:G205"/>
    <mergeCell ref="A208:E208"/>
    <mergeCell ref="F208:G208"/>
    <mergeCell ref="C209:D209"/>
    <mergeCell ref="F209:G209"/>
    <mergeCell ref="C203:D203"/>
    <mergeCell ref="F203:G203"/>
    <mergeCell ref="C204:D204"/>
    <mergeCell ref="F204:G204"/>
    <mergeCell ref="C194:D194"/>
    <mergeCell ref="F194:G194"/>
    <mergeCell ref="C195:D195"/>
    <mergeCell ref="F199:G199"/>
    <mergeCell ref="C200:D200"/>
    <mergeCell ref="F200:G200"/>
    <mergeCell ref="C201:D201"/>
    <mergeCell ref="F201:G201"/>
    <mergeCell ref="C202:D202"/>
    <mergeCell ref="F202:G202"/>
    <mergeCell ref="C199:D199"/>
    <mergeCell ref="F195:G195"/>
    <mergeCell ref="C196:D196"/>
    <mergeCell ref="F196:G196"/>
    <mergeCell ref="C197:D197"/>
    <mergeCell ref="F197:G197"/>
    <mergeCell ref="C198:D198"/>
    <mergeCell ref="F198:G198"/>
    <mergeCell ref="A176:B176"/>
    <mergeCell ref="C176:D176"/>
    <mergeCell ref="F176:G176"/>
    <mergeCell ref="A177:B177"/>
    <mergeCell ref="C177:D177"/>
    <mergeCell ref="F177:G177"/>
    <mergeCell ref="A174:B174"/>
    <mergeCell ref="C174:D174"/>
    <mergeCell ref="F174:G174"/>
    <mergeCell ref="A175:B175"/>
    <mergeCell ref="C175:D175"/>
    <mergeCell ref="F175:G175"/>
    <mergeCell ref="A172:B172"/>
    <mergeCell ref="C172:D172"/>
    <mergeCell ref="F172:G172"/>
    <mergeCell ref="A173:B173"/>
    <mergeCell ref="C173:D173"/>
    <mergeCell ref="F173:G173"/>
    <mergeCell ref="A170:B170"/>
    <mergeCell ref="C170:D170"/>
    <mergeCell ref="F170:G170"/>
    <mergeCell ref="A171:B171"/>
    <mergeCell ref="C171:D171"/>
    <mergeCell ref="F171:G171"/>
    <mergeCell ref="A167:C167"/>
    <mergeCell ref="A168:B168"/>
    <mergeCell ref="C168:D168"/>
    <mergeCell ref="F168:G168"/>
    <mergeCell ref="A169:B169"/>
    <mergeCell ref="C169:D169"/>
    <mergeCell ref="F169:G169"/>
    <mergeCell ref="A164:B164"/>
    <mergeCell ref="C164:D164"/>
    <mergeCell ref="F164:G164"/>
    <mergeCell ref="A165:B165"/>
    <mergeCell ref="C165:D165"/>
    <mergeCell ref="F165:G165"/>
    <mergeCell ref="A162:B162"/>
    <mergeCell ref="C162:D162"/>
    <mergeCell ref="F162:G162"/>
    <mergeCell ref="A163:B163"/>
    <mergeCell ref="C163:D163"/>
    <mergeCell ref="F163:G163"/>
    <mergeCell ref="A160:B160"/>
    <mergeCell ref="C160:D160"/>
    <mergeCell ref="F160:G160"/>
    <mergeCell ref="A161:B161"/>
    <mergeCell ref="C161:D161"/>
    <mergeCell ref="F161:G161"/>
    <mergeCell ref="A158:B158"/>
    <mergeCell ref="C158:D158"/>
    <mergeCell ref="F158:G158"/>
    <mergeCell ref="A159:B159"/>
    <mergeCell ref="C159:D159"/>
    <mergeCell ref="F159:G159"/>
    <mergeCell ref="A156:B156"/>
    <mergeCell ref="C156:D156"/>
    <mergeCell ref="F156:G156"/>
    <mergeCell ref="A157:B157"/>
    <mergeCell ref="C157:D157"/>
    <mergeCell ref="F157:G157"/>
    <mergeCell ref="A154:B154"/>
    <mergeCell ref="C154:D154"/>
    <mergeCell ref="F154:G154"/>
    <mergeCell ref="A155:B155"/>
    <mergeCell ref="C155:D155"/>
    <mergeCell ref="F155:G155"/>
    <mergeCell ref="A149:E149"/>
    <mergeCell ref="A150:B150"/>
    <mergeCell ref="C150:D150"/>
    <mergeCell ref="F150:G150"/>
    <mergeCell ref="A153:B153"/>
    <mergeCell ref="C153:D153"/>
    <mergeCell ref="F153:G153"/>
    <mergeCell ref="F151:G151"/>
    <mergeCell ref="A146:B146"/>
    <mergeCell ref="C146:D146"/>
    <mergeCell ref="F146:G146"/>
    <mergeCell ref="A147:B147"/>
    <mergeCell ref="C147:D147"/>
    <mergeCell ref="F147:G147"/>
    <mergeCell ref="A152:B152"/>
    <mergeCell ref="C152:D152"/>
    <mergeCell ref="F152:G152"/>
    <mergeCell ref="A144:B144"/>
    <mergeCell ref="C144:D144"/>
    <mergeCell ref="F144:G144"/>
    <mergeCell ref="A145:B145"/>
    <mergeCell ref="C145:D145"/>
    <mergeCell ref="F145:G145"/>
    <mergeCell ref="A142:B142"/>
    <mergeCell ref="C142:D142"/>
    <mergeCell ref="F142:G142"/>
    <mergeCell ref="A143:B143"/>
    <mergeCell ref="C143:D143"/>
    <mergeCell ref="F143:G143"/>
    <mergeCell ref="A140:B140"/>
    <mergeCell ref="C140:D140"/>
    <mergeCell ref="F140:G140"/>
    <mergeCell ref="A141:B141"/>
    <mergeCell ref="C141:D141"/>
    <mergeCell ref="F141:G141"/>
    <mergeCell ref="A138:B138"/>
    <mergeCell ref="C138:D138"/>
    <mergeCell ref="F138:G138"/>
    <mergeCell ref="A139:B139"/>
    <mergeCell ref="C139:D139"/>
    <mergeCell ref="F139:G139"/>
    <mergeCell ref="A135:E135"/>
    <mergeCell ref="A136:B136"/>
    <mergeCell ref="C136:D136"/>
    <mergeCell ref="F136:G136"/>
    <mergeCell ref="A137:B137"/>
    <mergeCell ref="C137:D137"/>
    <mergeCell ref="F137:G137"/>
    <mergeCell ref="A133:B133"/>
    <mergeCell ref="C133:D133"/>
    <mergeCell ref="F133:G133"/>
    <mergeCell ref="A132:B132"/>
    <mergeCell ref="C132:D132"/>
    <mergeCell ref="F132:G132"/>
    <mergeCell ref="A129:B129"/>
    <mergeCell ref="C129:D129"/>
    <mergeCell ref="F129:G129"/>
    <mergeCell ref="A130:B130"/>
    <mergeCell ref="C130:D130"/>
    <mergeCell ref="F130:G130"/>
    <mergeCell ref="A131:B131"/>
    <mergeCell ref="C131:D131"/>
    <mergeCell ref="F131:G131"/>
    <mergeCell ref="A127:B127"/>
    <mergeCell ref="C127:D127"/>
    <mergeCell ref="F127:G127"/>
    <mergeCell ref="A128:B128"/>
    <mergeCell ref="C128:D128"/>
    <mergeCell ref="F128:G128"/>
    <mergeCell ref="A125:B125"/>
    <mergeCell ref="C125:D125"/>
    <mergeCell ref="F125:G125"/>
    <mergeCell ref="A126:B126"/>
    <mergeCell ref="C126:D126"/>
    <mergeCell ref="F126:G126"/>
    <mergeCell ref="A123:B123"/>
    <mergeCell ref="C123:D123"/>
    <mergeCell ref="F123:G123"/>
    <mergeCell ref="A124:B124"/>
    <mergeCell ref="C124:D124"/>
    <mergeCell ref="F124:G124"/>
    <mergeCell ref="A119:B119"/>
    <mergeCell ref="C119:D119"/>
    <mergeCell ref="F119:G119"/>
    <mergeCell ref="A121:B121"/>
    <mergeCell ref="C121:D121"/>
    <mergeCell ref="F121:G121"/>
    <mergeCell ref="A122:B122"/>
    <mergeCell ref="C122:D122"/>
    <mergeCell ref="F122:G122"/>
    <mergeCell ref="A120:B120"/>
    <mergeCell ref="C120:D120"/>
    <mergeCell ref="F120:G120"/>
    <mergeCell ref="A117:B117"/>
    <mergeCell ref="C117:D117"/>
    <mergeCell ref="F117:G117"/>
    <mergeCell ref="A118:B118"/>
    <mergeCell ref="C118:D118"/>
    <mergeCell ref="F118:G118"/>
    <mergeCell ref="A114:C114"/>
    <mergeCell ref="A115:B115"/>
    <mergeCell ref="C115:D115"/>
    <mergeCell ref="F115:G115"/>
    <mergeCell ref="A116:B116"/>
    <mergeCell ref="C116:D116"/>
    <mergeCell ref="F116:G116"/>
    <mergeCell ref="A85:B85"/>
    <mergeCell ref="C85:D85"/>
    <mergeCell ref="F85:G85"/>
    <mergeCell ref="A86:B86"/>
    <mergeCell ref="C86:D86"/>
    <mergeCell ref="F86:G86"/>
    <mergeCell ref="A83:B83"/>
    <mergeCell ref="C83:D83"/>
    <mergeCell ref="F83:G83"/>
    <mergeCell ref="A84:B84"/>
    <mergeCell ref="C84:D84"/>
    <mergeCell ref="F84:G84"/>
    <mergeCell ref="A81:B81"/>
    <mergeCell ref="C81:D81"/>
    <mergeCell ref="F81:G81"/>
    <mergeCell ref="A82:B82"/>
    <mergeCell ref="C82:D82"/>
    <mergeCell ref="F82:G82"/>
    <mergeCell ref="A78:B78"/>
    <mergeCell ref="C78:D78"/>
    <mergeCell ref="F78:G78"/>
    <mergeCell ref="A79:B79"/>
    <mergeCell ref="C79:D79"/>
    <mergeCell ref="F79:G79"/>
    <mergeCell ref="A76:B76"/>
    <mergeCell ref="C76:D76"/>
    <mergeCell ref="F76:G76"/>
    <mergeCell ref="A77:B77"/>
    <mergeCell ref="C77:D77"/>
    <mergeCell ref="F77:G77"/>
    <mergeCell ref="A74:B74"/>
    <mergeCell ref="C74:D74"/>
    <mergeCell ref="F74:G74"/>
    <mergeCell ref="A75:B75"/>
    <mergeCell ref="C75:D75"/>
    <mergeCell ref="F75:G75"/>
    <mergeCell ref="C44:D44"/>
    <mergeCell ref="F44:G44"/>
    <mergeCell ref="C36:D36"/>
    <mergeCell ref="F36:G36"/>
    <mergeCell ref="C41:D41"/>
    <mergeCell ref="F41:G41"/>
    <mergeCell ref="C42:D42"/>
    <mergeCell ref="F42:G42"/>
    <mergeCell ref="C40:D40"/>
    <mergeCell ref="F40:G40"/>
    <mergeCell ref="C18:D18"/>
    <mergeCell ref="F18:G18"/>
    <mergeCell ref="C19:D19"/>
    <mergeCell ref="F19:G19"/>
    <mergeCell ref="C20:D20"/>
    <mergeCell ref="F20:G20"/>
    <mergeCell ref="C21:D21"/>
    <mergeCell ref="F21:G21"/>
    <mergeCell ref="C14:D14"/>
    <mergeCell ref="F14:G14"/>
    <mergeCell ref="C15:D15"/>
    <mergeCell ref="F15:G15"/>
    <mergeCell ref="C16:D16"/>
    <mergeCell ref="F16:G16"/>
    <mergeCell ref="C17:D17"/>
    <mergeCell ref="F17:G17"/>
    <mergeCell ref="C11:D11"/>
    <mergeCell ref="F11:G11"/>
    <mergeCell ref="C12:D12"/>
    <mergeCell ref="F12:G12"/>
    <mergeCell ref="C13:D13"/>
    <mergeCell ref="F13:G13"/>
    <mergeCell ref="C8:D8"/>
    <mergeCell ref="F8:G8"/>
    <mergeCell ref="A9:A10"/>
    <mergeCell ref="C9:D9"/>
    <mergeCell ref="F9:G9"/>
    <mergeCell ref="C10:D10"/>
    <mergeCell ref="F10:G10"/>
    <mergeCell ref="C5:D5"/>
    <mergeCell ref="F5:G5"/>
    <mergeCell ref="C6:D6"/>
    <mergeCell ref="F6:G6"/>
    <mergeCell ref="C7:D7"/>
    <mergeCell ref="F7:G7"/>
    <mergeCell ref="C2:D2"/>
    <mergeCell ref="F2:G2"/>
    <mergeCell ref="C3:D3"/>
    <mergeCell ref="F3:G3"/>
    <mergeCell ref="C4:D4"/>
    <mergeCell ref="F4:G4"/>
    <mergeCell ref="A93:B93"/>
    <mergeCell ref="C93:D93"/>
    <mergeCell ref="F93:G93"/>
    <mergeCell ref="A94:B94"/>
    <mergeCell ref="C94:D94"/>
    <mergeCell ref="F94:G94"/>
    <mergeCell ref="A90:E90"/>
    <mergeCell ref="A91:B91"/>
    <mergeCell ref="C91:D91"/>
    <mergeCell ref="F91:G91"/>
    <mergeCell ref="A92:B92"/>
    <mergeCell ref="C92:D92"/>
    <mergeCell ref="F92:G92"/>
    <mergeCell ref="A95:B95"/>
    <mergeCell ref="C95:D95"/>
    <mergeCell ref="F95:G95"/>
    <mergeCell ref="A96:B96"/>
    <mergeCell ref="C96:D96"/>
    <mergeCell ref="F96:G96"/>
    <mergeCell ref="A101:B101"/>
    <mergeCell ref="C101:D101"/>
    <mergeCell ref="F101:G101"/>
    <mergeCell ref="A99:B99"/>
    <mergeCell ref="C99:D99"/>
    <mergeCell ref="F99:G99"/>
    <mergeCell ref="A100:B100"/>
    <mergeCell ref="C100:D100"/>
    <mergeCell ref="F100:G100"/>
    <mergeCell ref="A97:B97"/>
    <mergeCell ref="C97:D97"/>
    <mergeCell ref="F97:G97"/>
    <mergeCell ref="A98:B98"/>
    <mergeCell ref="C98:D98"/>
    <mergeCell ref="F98:G98"/>
    <mergeCell ref="A102:B102"/>
    <mergeCell ref="C102:D102"/>
    <mergeCell ref="F102:G102"/>
    <mergeCell ref="A103:B103"/>
    <mergeCell ref="C103:D103"/>
    <mergeCell ref="F103:G103"/>
    <mergeCell ref="A104:B104"/>
    <mergeCell ref="C104:D104"/>
    <mergeCell ref="F104:G104"/>
    <mergeCell ref="A105:B105"/>
    <mergeCell ref="C105:D105"/>
    <mergeCell ref="F105:G105"/>
    <mergeCell ref="A109:B109"/>
    <mergeCell ref="C109:D109"/>
    <mergeCell ref="F109:G109"/>
    <mergeCell ref="A106:B106"/>
    <mergeCell ref="C106:D106"/>
    <mergeCell ref="F106:G106"/>
    <mergeCell ref="A107:B107"/>
    <mergeCell ref="C107:D107"/>
    <mergeCell ref="F107:G107"/>
    <mergeCell ref="A108:B108"/>
    <mergeCell ref="C108:D108"/>
    <mergeCell ref="F108:G108"/>
    <mergeCell ref="A111:B111"/>
    <mergeCell ref="C111:D111"/>
    <mergeCell ref="F111:G111"/>
    <mergeCell ref="A112:B112"/>
    <mergeCell ref="C112:D112"/>
    <mergeCell ref="F112:G112"/>
    <mergeCell ref="A71:B71"/>
    <mergeCell ref="C71:D71"/>
    <mergeCell ref="F71:G71"/>
    <mergeCell ref="A80:B80"/>
    <mergeCell ref="C80:D80"/>
    <mergeCell ref="F80:G80"/>
    <mergeCell ref="A73:B73"/>
    <mergeCell ref="C73:D73"/>
    <mergeCell ref="F73:G73"/>
    <mergeCell ref="A87:B87"/>
    <mergeCell ref="C87:D87"/>
    <mergeCell ref="F87:G87"/>
    <mergeCell ref="A88:B88"/>
    <mergeCell ref="C88:D88"/>
    <mergeCell ref="F88:G88"/>
    <mergeCell ref="A110:B110"/>
    <mergeCell ref="C110:D110"/>
    <mergeCell ref="F110:G110"/>
    <mergeCell ref="C23:D23"/>
    <mergeCell ref="F23:G23"/>
    <mergeCell ref="A22:A23"/>
    <mergeCell ref="C55:D55"/>
    <mergeCell ref="F55:G55"/>
    <mergeCell ref="A51:A55"/>
    <mergeCell ref="C66:D66"/>
    <mergeCell ref="F66:G66"/>
    <mergeCell ref="A72:B72"/>
    <mergeCell ref="C72:D72"/>
    <mergeCell ref="F72:G72"/>
    <mergeCell ref="C22:D22"/>
    <mergeCell ref="F22:G22"/>
    <mergeCell ref="C34:D34"/>
    <mergeCell ref="F34:I34"/>
    <mergeCell ref="A70:B70"/>
    <mergeCell ref="C70:D70"/>
    <mergeCell ref="F70:G70"/>
    <mergeCell ref="F24:G24"/>
    <mergeCell ref="C25:D25"/>
    <mergeCell ref="F25:G25"/>
    <mergeCell ref="C33:D33"/>
    <mergeCell ref="F33:G33"/>
    <mergeCell ref="C26:D26"/>
  </mergeCells>
  <phoneticPr fontId="2"/>
  <pageMargins left="0.51" right="0.16" top="0.24" bottom="0.16" header="0.2" footer="0.16"/>
  <pageSetup paperSize="1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5635-A294-4180-A7F9-378EC701FB27}">
  <dimension ref="A1:DO391"/>
  <sheetViews>
    <sheetView topLeftCell="A136" zoomScale="80" zoomScaleNormal="80" workbookViewId="0">
      <selection activeCell="E139" sqref="E139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3.625" style="46" customWidth="1"/>
    <col min="11" max="11" width="5.5" style="46" customWidth="1"/>
    <col min="12" max="12" width="2.875" style="46" customWidth="1"/>
    <col min="13" max="13" width="6.25" style="46"/>
    <col min="14" max="14" width="8" style="46" customWidth="1"/>
    <col min="15" max="15" width="12.25" style="46" customWidth="1"/>
    <col min="16" max="16" width="6.25" style="46"/>
    <col min="17" max="17" width="10.125" style="46" customWidth="1"/>
    <col min="18" max="18" width="10.375" style="46" customWidth="1"/>
    <col min="19" max="19" width="9.875" style="46" customWidth="1"/>
    <col min="20" max="20" width="33.25" style="46" customWidth="1"/>
    <col min="21" max="16384" width="6.25" style="46"/>
  </cols>
  <sheetData>
    <row r="1" spans="1:10" ht="42" customHeight="1">
      <c r="A1" s="45"/>
      <c r="B1" s="111" t="s">
        <v>36</v>
      </c>
      <c r="E1" s="127"/>
      <c r="J1" s="85"/>
    </row>
    <row r="2" spans="1:10" ht="42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</row>
    <row r="3" spans="1:10" ht="42" customHeight="1">
      <c r="A3" s="183" t="s">
        <v>253</v>
      </c>
      <c r="B3" s="56" t="s">
        <v>200</v>
      </c>
      <c r="C3" s="243"/>
      <c r="D3" s="244"/>
      <c r="E3" s="82">
        <v>4400</v>
      </c>
      <c r="F3" s="251" t="s">
        <v>469</v>
      </c>
      <c r="G3" s="252"/>
      <c r="H3" s="55" t="s">
        <v>474</v>
      </c>
      <c r="I3" s="83" t="s">
        <v>878</v>
      </c>
    </row>
    <row r="4" spans="1:10" ht="42" customHeight="1">
      <c r="A4" s="106" t="s">
        <v>261</v>
      </c>
      <c r="B4" s="56" t="s">
        <v>96</v>
      </c>
      <c r="C4" s="257"/>
      <c r="D4" s="257"/>
      <c r="E4" s="82">
        <v>2924</v>
      </c>
      <c r="F4" s="251" t="s">
        <v>469</v>
      </c>
      <c r="G4" s="252"/>
      <c r="H4" s="55" t="s">
        <v>105</v>
      </c>
      <c r="I4" s="83" t="s">
        <v>347</v>
      </c>
    </row>
    <row r="5" spans="1:10" ht="42" customHeight="1">
      <c r="A5" s="183" t="s">
        <v>266</v>
      </c>
      <c r="B5" s="56" t="s">
        <v>96</v>
      </c>
      <c r="C5" s="253"/>
      <c r="D5" s="253"/>
      <c r="E5" s="82">
        <v>3143</v>
      </c>
      <c r="F5" s="251" t="s">
        <v>469</v>
      </c>
      <c r="G5" s="252"/>
      <c r="H5" s="55" t="s">
        <v>98</v>
      </c>
      <c r="I5" s="83" t="s">
        <v>347</v>
      </c>
    </row>
    <row r="6" spans="1:10" ht="42" customHeight="1">
      <c r="A6" s="248" t="s">
        <v>161</v>
      </c>
      <c r="B6" s="56" t="s">
        <v>200</v>
      </c>
      <c r="C6" s="253"/>
      <c r="D6" s="253"/>
      <c r="E6" s="82">
        <v>1100</v>
      </c>
      <c r="F6" s="251" t="s">
        <v>469</v>
      </c>
      <c r="G6" s="252"/>
      <c r="H6" s="55" t="s">
        <v>474</v>
      </c>
      <c r="I6" s="83" t="s">
        <v>878</v>
      </c>
    </row>
    <row r="7" spans="1:10" ht="42" customHeight="1">
      <c r="A7" s="250"/>
      <c r="B7" s="56" t="s">
        <v>200</v>
      </c>
      <c r="C7" s="253"/>
      <c r="D7" s="253"/>
      <c r="E7" s="82">
        <v>2200</v>
      </c>
      <c r="F7" s="251" t="s">
        <v>469</v>
      </c>
      <c r="G7" s="252"/>
      <c r="H7" s="55" t="s">
        <v>474</v>
      </c>
      <c r="I7" s="83" t="s">
        <v>878</v>
      </c>
    </row>
    <row r="8" spans="1:10" ht="42" customHeight="1">
      <c r="A8" s="183" t="s">
        <v>140</v>
      </c>
      <c r="B8" s="56" t="s">
        <v>96</v>
      </c>
      <c r="C8" s="253"/>
      <c r="D8" s="253"/>
      <c r="E8" s="82">
        <v>3600</v>
      </c>
      <c r="F8" s="251" t="s">
        <v>469</v>
      </c>
      <c r="G8" s="252"/>
      <c r="H8" s="55" t="s">
        <v>98</v>
      </c>
      <c r="I8" s="83" t="s">
        <v>347</v>
      </c>
    </row>
    <row r="9" spans="1:10" ht="42" customHeight="1">
      <c r="A9" s="245" t="s">
        <v>141</v>
      </c>
      <c r="B9" s="56" t="s">
        <v>96</v>
      </c>
      <c r="C9" s="253"/>
      <c r="D9" s="253"/>
      <c r="E9" s="82">
        <v>2000</v>
      </c>
      <c r="F9" s="251" t="s">
        <v>469</v>
      </c>
      <c r="G9" s="252"/>
      <c r="H9" s="55" t="s">
        <v>535</v>
      </c>
      <c r="I9" s="83" t="s">
        <v>347</v>
      </c>
    </row>
    <row r="10" spans="1:10" ht="42" customHeight="1">
      <c r="A10" s="247"/>
      <c r="B10" s="56" t="s">
        <v>96</v>
      </c>
      <c r="C10" s="253"/>
      <c r="D10" s="253"/>
      <c r="E10" s="82">
        <v>3530</v>
      </c>
      <c r="F10" s="251" t="s">
        <v>469</v>
      </c>
      <c r="G10" s="252"/>
      <c r="H10" s="55" t="s">
        <v>105</v>
      </c>
      <c r="I10" s="83" t="s">
        <v>347</v>
      </c>
    </row>
    <row r="11" spans="1:10" ht="42" customHeight="1">
      <c r="A11" s="138" t="s">
        <v>145</v>
      </c>
      <c r="B11" s="56" t="s">
        <v>311</v>
      </c>
      <c r="C11" s="253"/>
      <c r="D11" s="253"/>
      <c r="E11" s="82">
        <v>1185</v>
      </c>
      <c r="F11" s="251" t="s">
        <v>469</v>
      </c>
      <c r="G11" s="252"/>
      <c r="H11" s="55" t="s">
        <v>105</v>
      </c>
      <c r="I11" s="83" t="s">
        <v>659</v>
      </c>
    </row>
    <row r="12" spans="1:10" ht="42" customHeight="1">
      <c r="A12" s="356" t="s">
        <v>146</v>
      </c>
      <c r="B12" s="56" t="s">
        <v>311</v>
      </c>
      <c r="C12" s="253"/>
      <c r="D12" s="253"/>
      <c r="E12" s="82">
        <v>5417</v>
      </c>
      <c r="F12" s="251" t="s">
        <v>469</v>
      </c>
      <c r="G12" s="252"/>
      <c r="H12" s="55" t="s">
        <v>54</v>
      </c>
      <c r="I12" s="83" t="s">
        <v>888</v>
      </c>
    </row>
    <row r="13" spans="1:10" ht="42" customHeight="1">
      <c r="A13" s="356"/>
      <c r="B13" s="56" t="s">
        <v>120</v>
      </c>
      <c r="C13" s="253"/>
      <c r="D13" s="253"/>
      <c r="E13" s="82">
        <v>1100</v>
      </c>
      <c r="F13" s="251" t="s">
        <v>469</v>
      </c>
      <c r="G13" s="252"/>
      <c r="H13" s="55" t="s">
        <v>474</v>
      </c>
      <c r="I13" s="83" t="s">
        <v>33</v>
      </c>
    </row>
    <row r="14" spans="1:10" ht="42" customHeight="1">
      <c r="A14" s="107" t="s">
        <v>153</v>
      </c>
      <c r="B14" s="56" t="s">
        <v>96</v>
      </c>
      <c r="C14" s="253"/>
      <c r="D14" s="253"/>
      <c r="E14" s="82">
        <v>4312</v>
      </c>
      <c r="F14" s="251" t="s">
        <v>469</v>
      </c>
      <c r="G14" s="252"/>
      <c r="H14" s="55" t="s">
        <v>105</v>
      </c>
      <c r="I14" s="83" t="s">
        <v>347</v>
      </c>
    </row>
    <row r="15" spans="1:10" ht="42" customHeight="1">
      <c r="A15" s="245" t="s">
        <v>165</v>
      </c>
      <c r="B15" s="56" t="s">
        <v>311</v>
      </c>
      <c r="C15" s="243"/>
      <c r="D15" s="244"/>
      <c r="E15" s="82">
        <v>7706</v>
      </c>
      <c r="F15" s="251" t="s">
        <v>469</v>
      </c>
      <c r="G15" s="252"/>
      <c r="H15" s="55" t="s">
        <v>54</v>
      </c>
      <c r="I15" s="83" t="s">
        <v>889</v>
      </c>
    </row>
    <row r="16" spans="1:10" ht="42" customHeight="1">
      <c r="A16" s="246"/>
      <c r="B16" s="56" t="s">
        <v>96</v>
      </c>
      <c r="C16" s="243"/>
      <c r="D16" s="244"/>
      <c r="E16" s="82">
        <v>4927</v>
      </c>
      <c r="F16" s="251" t="s">
        <v>469</v>
      </c>
      <c r="G16" s="252"/>
      <c r="H16" s="55" t="s">
        <v>54</v>
      </c>
      <c r="I16" s="83" t="s">
        <v>347</v>
      </c>
    </row>
    <row r="17" spans="1:10" ht="42" customHeight="1">
      <c r="A17" s="247"/>
      <c r="B17" s="56" t="s">
        <v>120</v>
      </c>
      <c r="C17" s="243"/>
      <c r="D17" s="244"/>
      <c r="E17" s="82">
        <v>1116</v>
      </c>
      <c r="F17" s="251" t="s">
        <v>469</v>
      </c>
      <c r="G17" s="252"/>
      <c r="H17" s="55" t="s">
        <v>54</v>
      </c>
      <c r="I17" s="83" t="s">
        <v>891</v>
      </c>
    </row>
    <row r="18" spans="1:10" ht="42" customHeight="1">
      <c r="A18" s="180" t="s">
        <v>107</v>
      </c>
      <c r="B18" s="56" t="s">
        <v>96</v>
      </c>
      <c r="C18" s="243"/>
      <c r="D18" s="244"/>
      <c r="E18" s="82">
        <v>2000</v>
      </c>
      <c r="F18" s="251" t="s">
        <v>469</v>
      </c>
      <c r="G18" s="252"/>
      <c r="H18" s="55" t="s">
        <v>535</v>
      </c>
      <c r="I18" s="83" t="s">
        <v>347</v>
      </c>
    </row>
    <row r="19" spans="1:10" ht="42" customHeight="1">
      <c r="A19" s="254" t="s">
        <v>186</v>
      </c>
      <c r="B19" s="56" t="s">
        <v>120</v>
      </c>
      <c r="C19" s="243"/>
      <c r="D19" s="244"/>
      <c r="E19" s="82">
        <v>15840</v>
      </c>
      <c r="F19" s="251" t="s">
        <v>469</v>
      </c>
      <c r="G19" s="252"/>
      <c r="H19" s="55" t="s">
        <v>54</v>
      </c>
      <c r="I19" s="83" t="s">
        <v>890</v>
      </c>
    </row>
    <row r="20" spans="1:10" ht="42" customHeight="1">
      <c r="A20" s="255"/>
      <c r="B20" s="56" t="s">
        <v>56</v>
      </c>
      <c r="C20" s="243"/>
      <c r="D20" s="244"/>
      <c r="E20" s="82">
        <v>6260</v>
      </c>
      <c r="F20" s="251" t="s">
        <v>469</v>
      </c>
      <c r="G20" s="252"/>
      <c r="H20" s="55" t="s">
        <v>54</v>
      </c>
      <c r="I20" s="83" t="s">
        <v>108</v>
      </c>
    </row>
    <row r="21" spans="1:10" ht="42" customHeight="1">
      <c r="A21" s="256"/>
      <c r="B21" s="56" t="s">
        <v>96</v>
      </c>
      <c r="C21" s="253"/>
      <c r="D21" s="253"/>
      <c r="E21" s="82">
        <v>3000</v>
      </c>
      <c r="F21" s="251" t="s">
        <v>469</v>
      </c>
      <c r="G21" s="252"/>
      <c r="H21" s="55" t="s">
        <v>105</v>
      </c>
      <c r="I21" s="83" t="s">
        <v>347</v>
      </c>
    </row>
    <row r="22" spans="1:10" ht="42" customHeight="1" thickBot="1">
      <c r="A22" s="107" t="s">
        <v>280</v>
      </c>
      <c r="B22" s="56" t="s">
        <v>120</v>
      </c>
      <c r="C22" s="243"/>
      <c r="D22" s="244"/>
      <c r="E22" s="82">
        <v>1882</v>
      </c>
      <c r="F22" s="251" t="s">
        <v>469</v>
      </c>
      <c r="G22" s="252"/>
      <c r="H22" s="55" t="s">
        <v>474</v>
      </c>
      <c r="I22" s="83" t="s">
        <v>295</v>
      </c>
    </row>
    <row r="23" spans="1:10" ht="42" customHeight="1" thickBot="1">
      <c r="A23" s="96"/>
      <c r="B23" s="96"/>
      <c r="C23" s="258" t="s">
        <v>38</v>
      </c>
      <c r="D23" s="259"/>
      <c r="E23" s="98">
        <f>SUM(E3:E22)</f>
        <v>77642</v>
      </c>
      <c r="F23" s="260" t="s">
        <v>8</v>
      </c>
      <c r="G23" s="261"/>
      <c r="H23" s="261"/>
      <c r="I23" s="261"/>
    </row>
    <row r="24" spans="1:10" ht="33.75" customHeight="1">
      <c r="E24" s="46"/>
      <c r="H24" s="46"/>
      <c r="I24" s="46"/>
    </row>
    <row r="25" spans="1:10" ht="56.25" customHeight="1">
      <c r="A25" s="45"/>
      <c r="B25" s="129" t="s">
        <v>703</v>
      </c>
      <c r="E25" s="127"/>
      <c r="J25" s="85"/>
    </row>
    <row r="26" spans="1:10" ht="56.25" customHeight="1">
      <c r="A26" s="251" t="s">
        <v>1</v>
      </c>
      <c r="B26" s="252"/>
      <c r="C26" s="251" t="s">
        <v>2</v>
      </c>
      <c r="D26" s="252"/>
      <c r="E26" s="49" t="s">
        <v>5</v>
      </c>
      <c r="F26" s="251"/>
      <c r="G26" s="252"/>
      <c r="H26" s="55" t="s">
        <v>424</v>
      </c>
      <c r="I26" s="50" t="s">
        <v>6</v>
      </c>
    </row>
    <row r="27" spans="1:10" ht="56.25" customHeight="1">
      <c r="A27" s="241">
        <v>45870</v>
      </c>
      <c r="B27" s="242"/>
      <c r="C27" s="243" t="s">
        <v>234</v>
      </c>
      <c r="D27" s="244"/>
      <c r="E27" s="123">
        <v>2959</v>
      </c>
      <c r="F27" s="243" t="s">
        <v>723</v>
      </c>
      <c r="G27" s="244"/>
      <c r="H27" s="55"/>
      <c r="I27" s="84" t="s">
        <v>926</v>
      </c>
    </row>
    <row r="28" spans="1:10" ht="56.25" customHeight="1">
      <c r="A28" s="241">
        <v>45870</v>
      </c>
      <c r="B28" s="242"/>
      <c r="C28" s="243" t="s">
        <v>234</v>
      </c>
      <c r="D28" s="244"/>
      <c r="E28" s="123">
        <v>2959</v>
      </c>
      <c r="F28" s="243" t="s">
        <v>723</v>
      </c>
      <c r="G28" s="244"/>
      <c r="H28" s="55"/>
      <c r="I28" s="84" t="s">
        <v>927</v>
      </c>
    </row>
    <row r="29" spans="1:10" ht="56.25" customHeight="1">
      <c r="A29" s="241">
        <v>45870</v>
      </c>
      <c r="B29" s="242"/>
      <c r="C29" s="243" t="s">
        <v>234</v>
      </c>
      <c r="D29" s="244"/>
      <c r="E29" s="123">
        <v>2959</v>
      </c>
      <c r="F29" s="243" t="s">
        <v>723</v>
      </c>
      <c r="G29" s="244"/>
      <c r="H29" s="55"/>
      <c r="I29" s="84" t="s">
        <v>928</v>
      </c>
    </row>
    <row r="30" spans="1:10" ht="56.25" customHeight="1">
      <c r="A30" s="241">
        <v>45870</v>
      </c>
      <c r="B30" s="242"/>
      <c r="C30" s="243" t="s">
        <v>234</v>
      </c>
      <c r="D30" s="244"/>
      <c r="E30" s="123">
        <v>2959</v>
      </c>
      <c r="F30" s="243" t="s">
        <v>723</v>
      </c>
      <c r="G30" s="244"/>
      <c r="H30" s="55"/>
      <c r="I30" s="84" t="s">
        <v>929</v>
      </c>
    </row>
    <row r="31" spans="1:10" ht="56.25" customHeight="1">
      <c r="A31" s="241">
        <v>45870</v>
      </c>
      <c r="B31" s="242"/>
      <c r="C31" s="243" t="s">
        <v>234</v>
      </c>
      <c r="D31" s="244"/>
      <c r="E31" s="123">
        <v>2959</v>
      </c>
      <c r="F31" s="243" t="s">
        <v>723</v>
      </c>
      <c r="G31" s="244"/>
      <c r="H31" s="55"/>
      <c r="I31" s="84" t="s">
        <v>930</v>
      </c>
    </row>
    <row r="32" spans="1:10" ht="56.25" customHeight="1">
      <c r="A32" s="241">
        <v>45870</v>
      </c>
      <c r="B32" s="242"/>
      <c r="C32" s="243" t="s">
        <v>234</v>
      </c>
      <c r="D32" s="244"/>
      <c r="E32" s="123">
        <v>2959</v>
      </c>
      <c r="F32" s="243" t="s">
        <v>723</v>
      </c>
      <c r="G32" s="244"/>
      <c r="H32" s="55"/>
      <c r="I32" s="84" t="s">
        <v>931</v>
      </c>
    </row>
    <row r="33" spans="1:9" ht="56.25" customHeight="1">
      <c r="A33" s="241">
        <v>45870</v>
      </c>
      <c r="B33" s="242"/>
      <c r="C33" s="243" t="s">
        <v>234</v>
      </c>
      <c r="D33" s="244"/>
      <c r="E33" s="123">
        <v>2959</v>
      </c>
      <c r="F33" s="243" t="s">
        <v>723</v>
      </c>
      <c r="G33" s="244"/>
      <c r="H33" s="55"/>
      <c r="I33" s="84" t="s">
        <v>931</v>
      </c>
    </row>
    <row r="34" spans="1:9" ht="56.25" customHeight="1">
      <c r="A34" s="241">
        <v>45870</v>
      </c>
      <c r="B34" s="242"/>
      <c r="C34" s="243" t="s">
        <v>234</v>
      </c>
      <c r="D34" s="244"/>
      <c r="E34" s="123">
        <v>2959</v>
      </c>
      <c r="F34" s="243" t="s">
        <v>723</v>
      </c>
      <c r="G34" s="244"/>
      <c r="H34" s="55"/>
      <c r="I34" s="84" t="s">
        <v>932</v>
      </c>
    </row>
    <row r="35" spans="1:9" ht="56.25" customHeight="1">
      <c r="A35" s="241">
        <v>45889</v>
      </c>
      <c r="B35" s="242"/>
      <c r="C35" s="243" t="s">
        <v>56</v>
      </c>
      <c r="D35" s="244"/>
      <c r="E35" s="123">
        <v>25838</v>
      </c>
      <c r="F35" s="243" t="s">
        <v>723</v>
      </c>
      <c r="G35" s="244"/>
      <c r="H35" s="55"/>
      <c r="I35" s="84" t="s">
        <v>511</v>
      </c>
    </row>
    <row r="36" spans="1:9" ht="56.25" customHeight="1">
      <c r="A36" s="241">
        <v>45892</v>
      </c>
      <c r="B36" s="242"/>
      <c r="C36" s="243" t="s">
        <v>56</v>
      </c>
      <c r="D36" s="244"/>
      <c r="E36" s="123">
        <v>93800</v>
      </c>
      <c r="F36" s="243" t="s">
        <v>723</v>
      </c>
      <c r="G36" s="244"/>
      <c r="H36" s="55"/>
      <c r="I36" s="84" t="s">
        <v>511</v>
      </c>
    </row>
    <row r="37" spans="1:9" ht="56.25" customHeight="1">
      <c r="A37" s="241">
        <v>45894</v>
      </c>
      <c r="B37" s="242"/>
      <c r="C37" s="243" t="s">
        <v>56</v>
      </c>
      <c r="D37" s="244"/>
      <c r="E37" s="123">
        <v>10912</v>
      </c>
      <c r="F37" s="243" t="s">
        <v>723</v>
      </c>
      <c r="G37" s="244"/>
      <c r="H37" s="55"/>
      <c r="I37" s="84" t="s">
        <v>933</v>
      </c>
    </row>
    <row r="38" spans="1:9" ht="56.25" customHeight="1">
      <c r="A38" s="241">
        <v>45894</v>
      </c>
      <c r="B38" s="242"/>
      <c r="C38" s="243" t="s">
        <v>311</v>
      </c>
      <c r="D38" s="244"/>
      <c r="E38" s="123">
        <v>9926</v>
      </c>
      <c r="F38" s="243" t="s">
        <v>723</v>
      </c>
      <c r="G38" s="244"/>
      <c r="H38" s="55"/>
      <c r="I38" s="84" t="s">
        <v>309</v>
      </c>
    </row>
    <row r="39" spans="1:9" ht="56.25" customHeight="1">
      <c r="A39" s="241">
        <v>45895</v>
      </c>
      <c r="B39" s="242"/>
      <c r="C39" s="243" t="s">
        <v>120</v>
      </c>
      <c r="D39" s="244"/>
      <c r="E39" s="123">
        <v>33075</v>
      </c>
      <c r="F39" s="243" t="s">
        <v>723</v>
      </c>
      <c r="G39" s="244"/>
      <c r="H39" s="55"/>
      <c r="I39" s="84" t="s">
        <v>934</v>
      </c>
    </row>
    <row r="40" spans="1:9" ht="56.25" customHeight="1">
      <c r="A40" s="241">
        <v>45896</v>
      </c>
      <c r="B40" s="242"/>
      <c r="C40" s="243" t="s">
        <v>311</v>
      </c>
      <c r="D40" s="244"/>
      <c r="E40" s="123">
        <v>25012</v>
      </c>
      <c r="F40" s="243" t="s">
        <v>723</v>
      </c>
      <c r="G40" s="244"/>
      <c r="H40" s="55"/>
      <c r="I40" s="84" t="s">
        <v>934</v>
      </c>
    </row>
    <row r="41" spans="1:9" ht="56.25" customHeight="1" thickBot="1">
      <c r="A41" s="241"/>
      <c r="B41" s="242"/>
      <c r="C41" s="243"/>
      <c r="D41" s="244"/>
      <c r="E41" s="123"/>
      <c r="F41" s="243"/>
      <c r="G41" s="244"/>
      <c r="H41" s="55"/>
      <c r="I41" s="84"/>
    </row>
    <row r="42" spans="1:9" ht="56.25" customHeight="1" thickBot="1">
      <c r="E42" s="133">
        <f>SUM(E27:E41)</f>
        <v>222235</v>
      </c>
      <c r="H42" s="46"/>
      <c r="I42" s="46"/>
    </row>
    <row r="43" spans="1:9" ht="33.75" customHeight="1">
      <c r="E43" s="46"/>
      <c r="H43" s="46"/>
      <c r="I43" s="46"/>
    </row>
    <row r="44" spans="1:9" ht="48" customHeight="1">
      <c r="A44" s="263" t="s">
        <v>704</v>
      </c>
      <c r="B44" s="263"/>
      <c r="C44" s="263"/>
      <c r="E44" s="127"/>
    </row>
    <row r="45" spans="1:9" ht="48" customHeight="1">
      <c r="A45" s="251" t="s">
        <v>1</v>
      </c>
      <c r="B45" s="252"/>
      <c r="C45" s="253" t="s">
        <v>2</v>
      </c>
      <c r="D45" s="253"/>
      <c r="E45" s="49" t="s">
        <v>5</v>
      </c>
      <c r="F45" s="253"/>
      <c r="G45" s="253"/>
      <c r="H45" s="55" t="s">
        <v>424</v>
      </c>
      <c r="I45" s="50" t="s">
        <v>6</v>
      </c>
    </row>
    <row r="46" spans="1:9" ht="48" customHeight="1">
      <c r="A46" s="241"/>
      <c r="B46" s="242"/>
      <c r="C46" s="243" t="s">
        <v>96</v>
      </c>
      <c r="D46" s="244"/>
      <c r="E46" s="123"/>
      <c r="F46" s="243" t="s">
        <v>654</v>
      </c>
      <c r="G46" s="244"/>
      <c r="H46" s="55" t="s">
        <v>321</v>
      </c>
      <c r="I46" s="84"/>
    </row>
    <row r="47" spans="1:9" ht="48" customHeight="1">
      <c r="A47" s="241"/>
      <c r="B47" s="242"/>
      <c r="C47" s="243" t="s">
        <v>96</v>
      </c>
      <c r="D47" s="244"/>
      <c r="E47" s="123"/>
      <c r="F47" s="243" t="s">
        <v>654</v>
      </c>
      <c r="G47" s="244"/>
      <c r="H47" s="55" t="s">
        <v>321</v>
      </c>
      <c r="I47" s="84"/>
    </row>
    <row r="48" spans="1:9" ht="48" customHeight="1">
      <c r="A48" s="241"/>
      <c r="B48" s="242"/>
      <c r="C48" s="243" t="s">
        <v>96</v>
      </c>
      <c r="D48" s="244"/>
      <c r="E48" s="123"/>
      <c r="F48" s="243" t="s">
        <v>654</v>
      </c>
      <c r="G48" s="244"/>
      <c r="H48" s="55" t="s">
        <v>321</v>
      </c>
      <c r="I48" s="84"/>
    </row>
    <row r="49" spans="1:10" ht="48" customHeight="1">
      <c r="A49" s="241"/>
      <c r="B49" s="242"/>
      <c r="C49" s="243"/>
      <c r="D49" s="244"/>
      <c r="E49" s="123"/>
      <c r="F49" s="243"/>
      <c r="G49" s="244"/>
      <c r="H49" s="55"/>
      <c r="I49" s="84"/>
    </row>
    <row r="50" spans="1:10" ht="48" customHeight="1">
      <c r="A50" s="241"/>
      <c r="B50" s="242"/>
      <c r="C50" s="243"/>
      <c r="D50" s="244"/>
      <c r="E50" s="123"/>
      <c r="F50" s="243"/>
      <c r="G50" s="244"/>
      <c r="H50" s="55"/>
      <c r="I50" s="84"/>
    </row>
    <row r="51" spans="1:10" ht="48" customHeight="1">
      <c r="A51" s="241"/>
      <c r="B51" s="242"/>
      <c r="C51" s="243"/>
      <c r="D51" s="244"/>
      <c r="E51" s="123"/>
      <c r="F51" s="243"/>
      <c r="G51" s="244"/>
      <c r="H51" s="55"/>
      <c r="I51" s="84"/>
    </row>
    <row r="52" spans="1:10" ht="48" customHeight="1">
      <c r="A52" s="241"/>
      <c r="B52" s="242"/>
      <c r="C52" s="243"/>
      <c r="D52" s="244"/>
      <c r="E52" s="123"/>
      <c r="F52" s="243"/>
      <c r="G52" s="244"/>
      <c r="H52" s="55"/>
      <c r="I52" s="84"/>
    </row>
    <row r="53" spans="1:10" ht="48" customHeight="1">
      <c r="A53" s="241"/>
      <c r="B53" s="242"/>
      <c r="C53" s="243"/>
      <c r="D53" s="244"/>
      <c r="E53" s="123"/>
      <c r="F53" s="243"/>
      <c r="G53" s="244"/>
      <c r="H53" s="55"/>
      <c r="I53" s="84"/>
    </row>
    <row r="54" spans="1:10" ht="48" customHeight="1">
      <c r="A54" s="241"/>
      <c r="B54" s="242"/>
      <c r="C54" s="243"/>
      <c r="D54" s="244"/>
      <c r="E54" s="123"/>
      <c r="F54" s="243"/>
      <c r="G54" s="244"/>
      <c r="H54" s="55"/>
      <c r="I54" s="84"/>
    </row>
    <row r="55" spans="1:10" ht="48" customHeight="1">
      <c r="A55" s="241"/>
      <c r="B55" s="242"/>
      <c r="C55" s="243"/>
      <c r="D55" s="244"/>
      <c r="E55" s="123"/>
      <c r="F55" s="243"/>
      <c r="G55" s="244"/>
      <c r="H55" s="55"/>
      <c r="I55" s="84"/>
    </row>
    <row r="56" spans="1:10" ht="48" customHeight="1">
      <c r="A56" s="241"/>
      <c r="B56" s="242"/>
      <c r="C56" s="257"/>
      <c r="D56" s="257"/>
      <c r="E56" s="123"/>
      <c r="F56" s="243"/>
      <c r="G56" s="244"/>
      <c r="H56" s="55"/>
      <c r="I56" s="84"/>
    </row>
    <row r="57" spans="1:10" ht="48" customHeight="1">
      <c r="A57" s="241"/>
      <c r="B57" s="242"/>
      <c r="C57" s="257"/>
      <c r="D57" s="257"/>
      <c r="E57" s="123"/>
      <c r="F57" s="243"/>
      <c r="G57" s="244"/>
      <c r="H57" s="55"/>
      <c r="I57" s="84"/>
    </row>
    <row r="58" spans="1:10" ht="48" customHeight="1">
      <c r="A58" s="241"/>
      <c r="B58" s="242"/>
      <c r="C58" s="257"/>
      <c r="D58" s="257"/>
      <c r="E58" s="123"/>
      <c r="F58" s="243"/>
      <c r="G58" s="244"/>
      <c r="H58" s="55"/>
      <c r="I58" s="84"/>
      <c r="J58" s="85"/>
    </row>
    <row r="59" spans="1:10" ht="48" customHeight="1">
      <c r="A59" s="241"/>
      <c r="B59" s="242"/>
      <c r="C59" s="257"/>
      <c r="D59" s="257"/>
      <c r="E59" s="123"/>
      <c r="F59" s="243"/>
      <c r="G59" s="244"/>
      <c r="H59" s="55"/>
      <c r="I59" s="84"/>
    </row>
    <row r="60" spans="1:10" ht="48" customHeight="1">
      <c r="A60" s="241"/>
      <c r="B60" s="242"/>
      <c r="C60" s="257"/>
      <c r="D60" s="257"/>
      <c r="E60" s="123"/>
      <c r="F60" s="243"/>
      <c r="G60" s="244"/>
      <c r="H60" s="55"/>
      <c r="I60" s="84"/>
    </row>
    <row r="61" spans="1:10" ht="48" customHeight="1">
      <c r="A61" s="241"/>
      <c r="B61" s="242"/>
      <c r="C61" s="257"/>
      <c r="D61" s="257"/>
      <c r="E61" s="123"/>
      <c r="F61" s="243"/>
      <c r="G61" s="244"/>
      <c r="H61" s="55"/>
      <c r="I61" s="84"/>
    </row>
    <row r="62" spans="1:10" ht="49.5" customHeight="1" thickBot="1">
      <c r="A62" s="241"/>
      <c r="B62" s="242"/>
      <c r="C62" s="257"/>
      <c r="D62" s="257"/>
      <c r="E62" s="123"/>
      <c r="F62" s="243"/>
      <c r="G62" s="244"/>
      <c r="H62" s="55"/>
      <c r="I62" s="84"/>
    </row>
    <row r="63" spans="1:10" ht="48" customHeight="1" thickBot="1">
      <c r="E63" s="133">
        <f>SUM(E46:E62)</f>
        <v>0</v>
      </c>
      <c r="H63" s="96"/>
      <c r="I63" s="179"/>
    </row>
    <row r="85" spans="1:9" ht="54" customHeight="1">
      <c r="A85" s="263" t="s">
        <v>893</v>
      </c>
      <c r="B85" s="263"/>
      <c r="C85" s="263"/>
      <c r="D85" s="263"/>
      <c r="E85" s="263"/>
    </row>
    <row r="86" spans="1:9" ht="54" customHeight="1">
      <c r="A86" s="251" t="s">
        <v>1</v>
      </c>
      <c r="B86" s="252"/>
      <c r="C86" s="253" t="s">
        <v>2</v>
      </c>
      <c r="D86" s="253"/>
      <c r="E86" s="49" t="s">
        <v>5</v>
      </c>
      <c r="F86" s="253"/>
      <c r="G86" s="253"/>
      <c r="H86" s="55" t="s">
        <v>424</v>
      </c>
      <c r="I86" s="50" t="s">
        <v>6</v>
      </c>
    </row>
    <row r="87" spans="1:9" ht="54" customHeight="1">
      <c r="A87" s="241">
        <v>45850</v>
      </c>
      <c r="B87" s="242"/>
      <c r="C87" s="257" t="s">
        <v>311</v>
      </c>
      <c r="D87" s="257"/>
      <c r="E87" s="123">
        <v>39078</v>
      </c>
      <c r="F87" s="243" t="s">
        <v>469</v>
      </c>
      <c r="G87" s="244"/>
      <c r="H87" s="55" t="s">
        <v>54</v>
      </c>
      <c r="I87" s="84" t="s">
        <v>892</v>
      </c>
    </row>
    <row r="88" spans="1:9" ht="54" customHeight="1">
      <c r="A88" s="241">
        <v>45863</v>
      </c>
      <c r="B88" s="242"/>
      <c r="C88" s="257" t="s">
        <v>96</v>
      </c>
      <c r="D88" s="257"/>
      <c r="E88" s="123">
        <v>4000</v>
      </c>
      <c r="F88" s="243" t="s">
        <v>469</v>
      </c>
      <c r="G88" s="244"/>
      <c r="H88" s="55" t="s">
        <v>105</v>
      </c>
      <c r="I88" s="84" t="s">
        <v>347</v>
      </c>
    </row>
    <row r="89" spans="1:9" ht="54" customHeight="1">
      <c r="A89" s="241">
        <v>45868</v>
      </c>
      <c r="B89" s="242"/>
      <c r="C89" s="257" t="s">
        <v>96</v>
      </c>
      <c r="D89" s="257"/>
      <c r="E89" s="123">
        <v>3000</v>
      </c>
      <c r="F89" s="243" t="s">
        <v>469</v>
      </c>
      <c r="G89" s="244"/>
      <c r="H89" s="55" t="s">
        <v>105</v>
      </c>
      <c r="I89" s="84" t="s">
        <v>347</v>
      </c>
    </row>
    <row r="90" spans="1:9" ht="54" customHeight="1">
      <c r="A90" s="241"/>
      <c r="B90" s="242"/>
      <c r="C90" s="257"/>
      <c r="D90" s="257"/>
      <c r="E90" s="123"/>
      <c r="F90" s="243"/>
      <c r="G90" s="244"/>
      <c r="H90" s="55"/>
      <c r="I90" s="84"/>
    </row>
    <row r="91" spans="1:9" ht="54" customHeight="1">
      <c r="A91" s="241"/>
      <c r="B91" s="242"/>
      <c r="C91" s="257"/>
      <c r="D91" s="257"/>
      <c r="E91" s="123"/>
      <c r="F91" s="243"/>
      <c r="G91" s="244"/>
      <c r="H91" s="55"/>
      <c r="I91" s="84"/>
    </row>
    <row r="92" spans="1:9" ht="54" customHeight="1">
      <c r="A92" s="241"/>
      <c r="B92" s="242"/>
      <c r="C92" s="257"/>
      <c r="D92" s="257"/>
      <c r="E92" s="123"/>
      <c r="F92" s="243"/>
      <c r="G92" s="244"/>
      <c r="H92" s="55"/>
      <c r="I92" s="84"/>
    </row>
    <row r="93" spans="1:9" ht="54" customHeight="1">
      <c r="A93" s="241"/>
      <c r="B93" s="242"/>
      <c r="C93" s="257"/>
      <c r="D93" s="257"/>
      <c r="E93" s="123"/>
      <c r="F93" s="243"/>
      <c r="G93" s="244"/>
      <c r="H93" s="55"/>
      <c r="I93" s="84"/>
    </row>
    <row r="94" spans="1:9" ht="54" customHeight="1">
      <c r="A94" s="241"/>
      <c r="B94" s="242"/>
      <c r="C94" s="257"/>
      <c r="D94" s="257"/>
      <c r="E94" s="123"/>
      <c r="F94" s="243"/>
      <c r="G94" s="244"/>
      <c r="H94" s="55"/>
      <c r="I94" s="84"/>
    </row>
    <row r="95" spans="1:9" ht="54" customHeight="1">
      <c r="A95" s="241"/>
      <c r="B95" s="242"/>
      <c r="C95" s="257"/>
      <c r="D95" s="257"/>
      <c r="E95" s="123"/>
      <c r="F95" s="243"/>
      <c r="G95" s="244"/>
      <c r="H95" s="55"/>
      <c r="I95" s="84"/>
    </row>
    <row r="96" spans="1:9" ht="54" customHeight="1">
      <c r="A96" s="241"/>
      <c r="B96" s="242"/>
      <c r="C96" s="257"/>
      <c r="D96" s="257"/>
      <c r="E96" s="123"/>
      <c r="F96" s="243"/>
      <c r="G96" s="244"/>
      <c r="H96" s="55"/>
      <c r="I96" s="84"/>
    </row>
    <row r="97" spans="1:9" ht="54" customHeight="1">
      <c r="A97" s="241"/>
      <c r="B97" s="242"/>
      <c r="C97" s="257"/>
      <c r="D97" s="257"/>
      <c r="E97" s="123"/>
      <c r="F97" s="243"/>
      <c r="G97" s="244"/>
      <c r="H97" s="55"/>
      <c r="I97" s="84"/>
    </row>
    <row r="98" spans="1:9" ht="54" customHeight="1">
      <c r="A98" s="241"/>
      <c r="B98" s="242"/>
      <c r="C98" s="257"/>
      <c r="D98" s="257"/>
      <c r="E98" s="123"/>
      <c r="F98" s="243"/>
      <c r="G98" s="244"/>
      <c r="H98" s="55"/>
      <c r="I98" s="84"/>
    </row>
    <row r="99" spans="1:9" ht="54" customHeight="1">
      <c r="A99" s="241"/>
      <c r="B99" s="242"/>
      <c r="C99" s="257"/>
      <c r="D99" s="257"/>
      <c r="E99" s="123"/>
      <c r="F99" s="243"/>
      <c r="G99" s="244"/>
      <c r="H99" s="55"/>
      <c r="I99" s="84"/>
    </row>
    <row r="100" spans="1:9" ht="54" customHeight="1">
      <c r="A100" s="241"/>
      <c r="B100" s="242"/>
      <c r="C100" s="257"/>
      <c r="D100" s="257"/>
      <c r="E100" s="123"/>
      <c r="F100" s="243"/>
      <c r="G100" s="244"/>
      <c r="H100" s="55"/>
      <c r="I100" s="84"/>
    </row>
    <row r="101" spans="1:9" ht="54" customHeight="1" thickBot="1">
      <c r="A101" s="241"/>
      <c r="B101" s="242"/>
      <c r="C101" s="257"/>
      <c r="D101" s="257"/>
      <c r="E101" s="123"/>
      <c r="F101" s="243"/>
      <c r="G101" s="244"/>
      <c r="H101" s="55"/>
      <c r="I101" s="84"/>
    </row>
    <row r="102" spans="1:9" ht="54" customHeight="1" thickBot="1">
      <c r="E102" s="133">
        <f>SUM(E87:E101)</f>
        <v>46078</v>
      </c>
      <c r="H102" s="46"/>
      <c r="I102" s="46"/>
    </row>
    <row r="103" spans="1:9" ht="70.5" customHeight="1">
      <c r="A103" s="263" t="s">
        <v>805</v>
      </c>
      <c r="B103" s="263"/>
      <c r="C103" s="263"/>
      <c r="E103" s="166"/>
    </row>
    <row r="104" spans="1:9" ht="70.5" customHeight="1">
      <c r="A104" s="251" t="s">
        <v>1</v>
      </c>
      <c r="B104" s="252"/>
      <c r="C104" s="253" t="s">
        <v>2</v>
      </c>
      <c r="D104" s="253"/>
      <c r="E104" s="49" t="s">
        <v>5</v>
      </c>
      <c r="F104" s="253"/>
      <c r="G104" s="253"/>
      <c r="H104" s="55" t="s">
        <v>424</v>
      </c>
      <c r="I104" s="50" t="s">
        <v>6</v>
      </c>
    </row>
    <row r="105" spans="1:9" ht="70.5" customHeight="1">
      <c r="A105" s="241">
        <v>45807</v>
      </c>
      <c r="B105" s="242"/>
      <c r="C105" s="257" t="s">
        <v>56</v>
      </c>
      <c r="D105" s="257"/>
      <c r="E105" s="123">
        <v>8259</v>
      </c>
      <c r="F105" s="243"/>
      <c r="G105" s="244"/>
      <c r="H105" s="55" t="s">
        <v>321</v>
      </c>
      <c r="I105" s="84" t="s">
        <v>108</v>
      </c>
    </row>
    <row r="106" spans="1:9" ht="70.5" customHeight="1">
      <c r="A106" s="241"/>
      <c r="B106" s="242"/>
      <c r="C106" s="257"/>
      <c r="D106" s="257"/>
      <c r="E106" s="123"/>
      <c r="F106" s="243"/>
      <c r="G106" s="244"/>
      <c r="H106" s="55"/>
      <c r="I106" s="84"/>
    </row>
    <row r="107" spans="1:9" ht="70.5" customHeight="1">
      <c r="A107" s="241"/>
      <c r="B107" s="242"/>
      <c r="C107" s="257"/>
      <c r="D107" s="257"/>
      <c r="E107" s="123"/>
      <c r="F107" s="243"/>
      <c r="G107" s="244"/>
      <c r="H107" s="55"/>
      <c r="I107" s="84"/>
    </row>
    <row r="108" spans="1:9" ht="70.5" customHeight="1">
      <c r="A108" s="241"/>
      <c r="B108" s="242"/>
      <c r="C108" s="257"/>
      <c r="D108" s="257"/>
      <c r="E108" s="123"/>
      <c r="F108" s="243"/>
      <c r="G108" s="244"/>
      <c r="H108" s="55"/>
      <c r="I108" s="84"/>
    </row>
    <row r="109" spans="1:9" ht="70.5" customHeight="1">
      <c r="A109" s="241"/>
      <c r="B109" s="242"/>
      <c r="C109" s="257"/>
      <c r="D109" s="257"/>
      <c r="E109" s="130"/>
      <c r="F109" s="243"/>
      <c r="G109" s="244"/>
      <c r="H109" s="55"/>
      <c r="I109" s="84"/>
    </row>
    <row r="110" spans="1:9" ht="70.5" customHeight="1">
      <c r="A110" s="241"/>
      <c r="B110" s="242"/>
      <c r="C110" s="257"/>
      <c r="D110" s="257"/>
      <c r="E110" s="130"/>
      <c r="F110" s="243"/>
      <c r="G110" s="244"/>
      <c r="H110" s="55"/>
      <c r="I110" s="84"/>
    </row>
    <row r="111" spans="1:9" ht="70.5" customHeight="1">
      <c r="A111" s="241"/>
      <c r="B111" s="242"/>
      <c r="C111" s="257"/>
      <c r="D111" s="257"/>
      <c r="E111" s="130"/>
      <c r="F111" s="243"/>
      <c r="G111" s="244"/>
      <c r="H111" s="55"/>
      <c r="I111" s="84"/>
    </row>
    <row r="112" spans="1:9" ht="70.5" customHeight="1">
      <c r="A112" s="241"/>
      <c r="B112" s="242"/>
      <c r="C112" s="257"/>
      <c r="D112" s="257"/>
      <c r="E112" s="130"/>
      <c r="F112" s="243"/>
      <c r="G112" s="244"/>
      <c r="H112" s="55"/>
      <c r="I112" s="84"/>
    </row>
    <row r="113" spans="1:9" ht="70.5" customHeight="1">
      <c r="A113" s="241"/>
      <c r="B113" s="242"/>
      <c r="C113" s="257"/>
      <c r="D113" s="257"/>
      <c r="E113" s="130"/>
      <c r="F113" s="243"/>
      <c r="G113" s="244"/>
      <c r="H113" s="55"/>
      <c r="I113" s="84"/>
    </row>
    <row r="114" spans="1:9" ht="70.5" customHeight="1">
      <c r="A114" s="241"/>
      <c r="B114" s="242"/>
      <c r="C114" s="257"/>
      <c r="D114" s="257"/>
      <c r="E114" s="130"/>
      <c r="F114" s="243"/>
      <c r="G114" s="244"/>
      <c r="H114" s="55"/>
      <c r="I114" s="84"/>
    </row>
    <row r="115" spans="1:9" ht="70.5" customHeight="1" thickBot="1">
      <c r="A115" s="241"/>
      <c r="B115" s="242"/>
      <c r="C115" s="257"/>
      <c r="D115" s="257"/>
      <c r="E115" s="130"/>
      <c r="F115" s="243"/>
      <c r="G115" s="244"/>
      <c r="H115" s="55"/>
      <c r="I115" s="84"/>
    </row>
    <row r="116" spans="1:9" ht="70.5" customHeight="1" thickBot="1">
      <c r="E116" s="133">
        <f>SUM(E105:E109)</f>
        <v>8259</v>
      </c>
      <c r="H116" s="46"/>
      <c r="I116" s="46"/>
    </row>
    <row r="117" spans="1:9" ht="49.5" customHeight="1">
      <c r="A117" s="264" t="s">
        <v>477</v>
      </c>
      <c r="B117" s="264"/>
      <c r="C117" s="264"/>
      <c r="F117" s="265"/>
      <c r="G117" s="265"/>
      <c r="H117" s="265"/>
      <c r="I117" s="265"/>
    </row>
    <row r="118" spans="1:9" ht="57" customHeight="1">
      <c r="A118" s="53" t="s">
        <v>543</v>
      </c>
      <c r="B118" s="53" t="s">
        <v>2</v>
      </c>
      <c r="C118" s="243" t="s">
        <v>732</v>
      </c>
      <c r="D118" s="244"/>
      <c r="E118" s="53" t="s">
        <v>5</v>
      </c>
      <c r="F118" s="243" t="s">
        <v>480</v>
      </c>
      <c r="G118" s="244"/>
      <c r="H118" s="55"/>
      <c r="I118" s="55" t="s">
        <v>6</v>
      </c>
    </row>
    <row r="119" spans="1:9" ht="57" customHeight="1">
      <c r="A119" s="254" t="s">
        <v>155</v>
      </c>
      <c r="B119" s="53"/>
      <c r="C119" s="243" t="s">
        <v>524</v>
      </c>
      <c r="D119" s="244"/>
      <c r="E119" s="54">
        <v>141330</v>
      </c>
      <c r="F119" s="243" t="s">
        <v>487</v>
      </c>
      <c r="G119" s="244"/>
      <c r="H119" s="55" t="s">
        <v>879</v>
      </c>
      <c r="I119" s="84" t="s">
        <v>880</v>
      </c>
    </row>
    <row r="120" spans="1:9" ht="57" customHeight="1">
      <c r="A120" s="256"/>
      <c r="B120" s="53"/>
      <c r="C120" s="243" t="s">
        <v>524</v>
      </c>
      <c r="D120" s="244"/>
      <c r="E120" s="54">
        <v>59301</v>
      </c>
      <c r="F120" s="243" t="s">
        <v>487</v>
      </c>
      <c r="G120" s="244"/>
      <c r="H120" s="55" t="s">
        <v>879</v>
      </c>
      <c r="I120" s="84" t="s">
        <v>881</v>
      </c>
    </row>
    <row r="121" spans="1:9" ht="57" customHeight="1">
      <c r="A121" s="106" t="s">
        <v>138</v>
      </c>
      <c r="B121" s="53" t="s">
        <v>439</v>
      </c>
      <c r="C121" s="243" t="s">
        <v>524</v>
      </c>
      <c r="D121" s="244"/>
      <c r="E121" s="54">
        <v>7493</v>
      </c>
      <c r="F121" s="243" t="s">
        <v>487</v>
      </c>
      <c r="G121" s="244"/>
      <c r="H121" s="55" t="s">
        <v>655</v>
      </c>
      <c r="I121" s="84" t="s">
        <v>440</v>
      </c>
    </row>
    <row r="122" spans="1:9" ht="57" customHeight="1">
      <c r="A122" s="254" t="s">
        <v>107</v>
      </c>
      <c r="B122" s="53" t="s">
        <v>67</v>
      </c>
      <c r="C122" s="243" t="s">
        <v>524</v>
      </c>
      <c r="D122" s="244"/>
      <c r="E122" s="54">
        <v>19920</v>
      </c>
      <c r="F122" s="243" t="s">
        <v>487</v>
      </c>
      <c r="G122" s="244"/>
      <c r="H122" s="55" t="s">
        <v>655</v>
      </c>
      <c r="I122" s="84" t="s">
        <v>882</v>
      </c>
    </row>
    <row r="123" spans="1:9" ht="57" customHeight="1">
      <c r="A123" s="255"/>
      <c r="B123" s="53" t="s">
        <v>120</v>
      </c>
      <c r="C123" s="243" t="s">
        <v>524</v>
      </c>
      <c r="D123" s="244"/>
      <c r="E123" s="54">
        <v>35970</v>
      </c>
      <c r="F123" s="243" t="s">
        <v>487</v>
      </c>
      <c r="G123" s="244"/>
      <c r="H123" s="55" t="s">
        <v>655</v>
      </c>
      <c r="I123" s="84" t="s">
        <v>883</v>
      </c>
    </row>
    <row r="124" spans="1:9" ht="57" customHeight="1">
      <c r="A124" s="255"/>
      <c r="B124" s="53" t="s">
        <v>120</v>
      </c>
      <c r="C124" s="243" t="s">
        <v>524</v>
      </c>
      <c r="D124" s="244"/>
      <c r="E124" s="54">
        <v>6932</v>
      </c>
      <c r="F124" s="243" t="s">
        <v>487</v>
      </c>
      <c r="G124" s="244"/>
      <c r="H124" s="55" t="s">
        <v>655</v>
      </c>
      <c r="I124" s="84" t="s">
        <v>295</v>
      </c>
    </row>
    <row r="125" spans="1:9" ht="57" customHeight="1">
      <c r="A125" s="255"/>
      <c r="B125" s="53" t="s">
        <v>545</v>
      </c>
      <c r="C125" s="243" t="s">
        <v>524</v>
      </c>
      <c r="D125" s="244"/>
      <c r="E125" s="54">
        <v>13576</v>
      </c>
      <c r="F125" s="243" t="s">
        <v>487</v>
      </c>
      <c r="G125" s="244"/>
      <c r="H125" s="55" t="s">
        <v>655</v>
      </c>
      <c r="I125" s="84" t="s">
        <v>884</v>
      </c>
    </row>
    <row r="126" spans="1:9" ht="57" customHeight="1">
      <c r="A126" s="255"/>
      <c r="B126" s="53" t="s">
        <v>545</v>
      </c>
      <c r="C126" s="243" t="s">
        <v>524</v>
      </c>
      <c r="D126" s="244"/>
      <c r="E126" s="54">
        <v>9919</v>
      </c>
      <c r="F126" s="243" t="s">
        <v>487</v>
      </c>
      <c r="G126" s="244"/>
      <c r="H126" s="55" t="s">
        <v>655</v>
      </c>
      <c r="I126" s="84" t="s">
        <v>885</v>
      </c>
    </row>
    <row r="127" spans="1:9" ht="57" customHeight="1">
      <c r="A127" s="256"/>
      <c r="B127" s="53"/>
      <c r="C127" s="243" t="s">
        <v>524</v>
      </c>
      <c r="D127" s="244"/>
      <c r="E127" s="54">
        <v>110220</v>
      </c>
      <c r="F127" s="243" t="s">
        <v>487</v>
      </c>
      <c r="G127" s="244"/>
      <c r="H127" s="55" t="s">
        <v>655</v>
      </c>
      <c r="I127" s="84" t="s">
        <v>530</v>
      </c>
    </row>
    <row r="128" spans="1:9" ht="57" customHeight="1">
      <c r="A128" s="58" t="s">
        <v>186</v>
      </c>
      <c r="B128" s="53" t="s">
        <v>545</v>
      </c>
      <c r="C128" s="243" t="s">
        <v>523</v>
      </c>
      <c r="D128" s="244"/>
      <c r="E128" s="54">
        <v>2000000</v>
      </c>
      <c r="F128" s="243" t="s">
        <v>481</v>
      </c>
      <c r="G128" s="244"/>
      <c r="H128" s="55" t="s">
        <v>811</v>
      </c>
      <c r="I128" s="84" t="s">
        <v>887</v>
      </c>
    </row>
    <row r="129" spans="1:9" ht="57" customHeight="1">
      <c r="A129" s="254" t="s">
        <v>31</v>
      </c>
      <c r="B129" s="53" t="s">
        <v>56</v>
      </c>
      <c r="C129" s="243" t="s">
        <v>524</v>
      </c>
      <c r="D129" s="244"/>
      <c r="E129" s="54">
        <v>50000</v>
      </c>
      <c r="F129" s="243" t="s">
        <v>487</v>
      </c>
      <c r="G129" s="244"/>
      <c r="H129" s="55" t="s">
        <v>655</v>
      </c>
      <c r="I129" s="84" t="s">
        <v>433</v>
      </c>
    </row>
    <row r="130" spans="1:9" ht="57" customHeight="1">
      <c r="A130" s="255"/>
      <c r="B130" s="53" t="s">
        <v>545</v>
      </c>
      <c r="C130" s="243" t="s">
        <v>524</v>
      </c>
      <c r="D130" s="244"/>
      <c r="E130" s="54">
        <v>125215</v>
      </c>
      <c r="F130" s="243" t="s">
        <v>487</v>
      </c>
      <c r="G130" s="244"/>
      <c r="H130" s="55" t="s">
        <v>655</v>
      </c>
      <c r="I130" s="84" t="s">
        <v>886</v>
      </c>
    </row>
    <row r="131" spans="1:9" ht="57" customHeight="1">
      <c r="A131" s="58"/>
      <c r="B131" s="53"/>
      <c r="C131" s="243"/>
      <c r="D131" s="244"/>
      <c r="E131" s="54"/>
      <c r="F131" s="120"/>
      <c r="G131" s="167"/>
      <c r="H131" s="55"/>
      <c r="I131" s="84"/>
    </row>
    <row r="132" spans="1:9" ht="57" customHeight="1" thickBot="1">
      <c r="A132" s="168"/>
      <c r="B132" s="85"/>
      <c r="C132" s="266"/>
      <c r="D132" s="266"/>
      <c r="E132" s="170">
        <f>SUM(E119:E130)</f>
        <v>2579876</v>
      </c>
      <c r="F132" s="266"/>
      <c r="G132" s="266"/>
      <c r="I132" s="169"/>
    </row>
    <row r="133" spans="1:9" ht="49.5" customHeight="1">
      <c r="E133" s="46"/>
      <c r="H133" s="46"/>
      <c r="I133" s="46"/>
    </row>
    <row r="134" spans="1:9" ht="17.25" customHeight="1">
      <c r="E134" s="46"/>
      <c r="H134" s="46"/>
      <c r="I134" s="46"/>
    </row>
    <row r="135" spans="1:9" ht="49.5" customHeight="1">
      <c r="A135" s="267" t="s">
        <v>545</v>
      </c>
      <c r="B135" s="267"/>
      <c r="C135" s="267"/>
      <c r="D135" s="267"/>
      <c r="E135" s="267"/>
      <c r="F135" s="268"/>
      <c r="G135" s="268"/>
      <c r="H135" s="135"/>
      <c r="I135" s="135"/>
    </row>
    <row r="136" spans="1:9" ht="49.5" customHeight="1">
      <c r="A136" s="53" t="s">
        <v>1</v>
      </c>
      <c r="B136" s="53" t="s">
        <v>2</v>
      </c>
      <c r="C136" s="243" t="s">
        <v>4</v>
      </c>
      <c r="D136" s="244"/>
      <c r="E136" s="53" t="s">
        <v>5</v>
      </c>
      <c r="F136" s="243"/>
      <c r="G136" s="244"/>
      <c r="H136" s="55" t="s">
        <v>424</v>
      </c>
      <c r="I136" s="55" t="s">
        <v>6</v>
      </c>
    </row>
    <row r="137" spans="1:9" ht="49.5" customHeight="1">
      <c r="A137" s="58"/>
      <c r="B137" s="53"/>
      <c r="C137" s="243"/>
      <c r="D137" s="244"/>
      <c r="E137" s="108">
        <f>E23</f>
        <v>77642</v>
      </c>
      <c r="F137" s="243"/>
      <c r="G137" s="244"/>
      <c r="H137" s="55"/>
      <c r="I137" s="113" t="s">
        <v>655</v>
      </c>
    </row>
    <row r="138" spans="1:9" ht="49.5" customHeight="1">
      <c r="A138" s="58"/>
      <c r="B138" s="53"/>
      <c r="C138" s="243"/>
      <c r="D138" s="244"/>
      <c r="E138" s="108">
        <f>E42</f>
        <v>222235</v>
      </c>
      <c r="F138" s="243"/>
      <c r="G138" s="244"/>
      <c r="H138" s="55"/>
      <c r="I138" s="113" t="s">
        <v>426</v>
      </c>
    </row>
    <row r="139" spans="1:9" ht="49.5" customHeight="1">
      <c r="A139" s="58"/>
      <c r="B139" s="53"/>
      <c r="C139" s="243"/>
      <c r="D139" s="244"/>
      <c r="E139" s="108">
        <f>E116+E102</f>
        <v>54337</v>
      </c>
      <c r="F139" s="243"/>
      <c r="G139" s="244"/>
      <c r="H139" s="55"/>
      <c r="I139" s="113" t="s">
        <v>946</v>
      </c>
    </row>
    <row r="140" spans="1:9" ht="49.5" customHeight="1">
      <c r="A140" s="58"/>
      <c r="B140" s="53"/>
      <c r="C140" s="243"/>
      <c r="D140" s="244"/>
      <c r="E140" s="108"/>
      <c r="F140" s="243"/>
      <c r="G140" s="244"/>
      <c r="H140" s="55"/>
      <c r="I140" s="113"/>
    </row>
    <row r="141" spans="1:9" ht="49.5" customHeight="1">
      <c r="A141" s="58"/>
      <c r="B141" s="53"/>
      <c r="C141" s="243"/>
      <c r="D141" s="244"/>
      <c r="E141" s="108"/>
      <c r="F141" s="243"/>
      <c r="G141" s="244"/>
      <c r="H141" s="55"/>
      <c r="I141" s="84"/>
    </row>
    <row r="142" spans="1:9" ht="49.5" customHeight="1">
      <c r="A142" s="106"/>
      <c r="B142" s="53"/>
      <c r="C142" s="243"/>
      <c r="D142" s="244"/>
      <c r="E142" s="54"/>
      <c r="F142" s="243"/>
      <c r="G142" s="244"/>
      <c r="H142" s="55"/>
      <c r="I142" s="84"/>
    </row>
    <row r="143" spans="1:9" ht="49.5" customHeight="1" thickBot="1">
      <c r="A143" s="58"/>
      <c r="B143" s="53"/>
      <c r="C143" s="243"/>
      <c r="D143" s="244"/>
      <c r="E143" s="54"/>
      <c r="F143" s="243"/>
      <c r="G143" s="244"/>
      <c r="H143" s="55"/>
      <c r="I143" s="84"/>
    </row>
    <row r="144" spans="1:9" ht="49.5" customHeight="1" thickBot="1">
      <c r="A144" s="85"/>
      <c r="B144" s="85"/>
      <c r="C144" s="85"/>
      <c r="D144" s="85"/>
      <c r="E144" s="164">
        <f>SUM(E137:E142)</f>
        <v>354214</v>
      </c>
      <c r="F144" s="85"/>
      <c r="G144" s="85"/>
      <c r="H144" s="85"/>
      <c r="I144" s="104"/>
    </row>
    <row r="145" spans="1:119" ht="49.5" customHeight="1">
      <c r="E145" s="46"/>
      <c r="H145" s="46"/>
      <c r="I145" s="46"/>
    </row>
    <row r="146" spans="1:119" ht="49.5" customHeight="1">
      <c r="E146" s="46"/>
      <c r="H146" s="46"/>
      <c r="I146" s="46"/>
    </row>
    <row r="147" spans="1:119" s="85" customFormat="1" ht="49.5" customHeight="1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</row>
    <row r="148" spans="1:119" ht="17.25" customHeight="1">
      <c r="E148" s="46"/>
      <c r="H148" s="46"/>
      <c r="I148" s="46"/>
    </row>
    <row r="149" spans="1:119" s="85" customFormat="1" ht="17.25" customHeight="1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6"/>
      <c r="DD149" s="46"/>
      <c r="DE149" s="46"/>
      <c r="DF149" s="46"/>
      <c r="DG149" s="46"/>
      <c r="DH149" s="46"/>
      <c r="DI149" s="46"/>
      <c r="DJ149" s="46"/>
      <c r="DK149" s="46"/>
      <c r="DL149" s="46"/>
      <c r="DM149" s="46"/>
      <c r="DN149" s="46"/>
      <c r="DO149" s="46"/>
    </row>
    <row r="150" spans="1:119" s="85" customFormat="1" ht="17.25" customHeight="1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</row>
    <row r="151" spans="1:119" ht="17.25" customHeight="1">
      <c r="E151" s="46"/>
      <c r="H151" s="46"/>
      <c r="I151" s="46"/>
    </row>
    <row r="152" spans="1:119" ht="17.25" customHeight="1">
      <c r="E152" s="46"/>
      <c r="H152" s="46"/>
      <c r="I152" s="46"/>
    </row>
    <row r="153" spans="1:119" ht="17.25" customHeight="1">
      <c r="E153" s="46"/>
      <c r="H153" s="46"/>
      <c r="I153" s="46"/>
    </row>
    <row r="154" spans="1:119" ht="17.25" customHeight="1">
      <c r="E154" s="46"/>
      <c r="H154" s="46"/>
      <c r="I154" s="46"/>
    </row>
    <row r="155" spans="1:119" ht="17.25" customHeight="1">
      <c r="E155" s="46"/>
      <c r="H155" s="46"/>
      <c r="I155" s="46"/>
    </row>
    <row r="156" spans="1:119" ht="17.25" customHeight="1">
      <c r="E156" s="46"/>
      <c r="H156" s="46"/>
      <c r="I156" s="46"/>
    </row>
    <row r="157" spans="1:119" s="85" customFormat="1" ht="17.25" customHeight="1"/>
    <row r="158" spans="1:119" ht="17.25" customHeight="1">
      <c r="E158" s="46"/>
      <c r="H158" s="46"/>
      <c r="I158" s="46"/>
    </row>
    <row r="159" spans="1:119" ht="17.25" customHeight="1">
      <c r="E159" s="46"/>
      <c r="H159" s="46"/>
      <c r="I159" s="46"/>
    </row>
    <row r="160" spans="1:119" ht="17.25" customHeight="1">
      <c r="E160" s="46"/>
      <c r="H160" s="46"/>
      <c r="I160" s="46"/>
    </row>
    <row r="161" s="46" customFormat="1" ht="17.25" customHeight="1"/>
    <row r="162" s="46" customFormat="1" ht="17.25" customHeight="1"/>
    <row r="163" s="46" customFormat="1" ht="17.25" customHeight="1"/>
    <row r="164" s="46" customFormat="1" ht="17.25" customHeight="1"/>
    <row r="165" s="46" customFormat="1" ht="17.25" customHeight="1"/>
    <row r="166" s="46" customFormat="1" ht="17.25" customHeight="1"/>
    <row r="167" s="46" customFormat="1" ht="17.25" customHeight="1"/>
    <row r="168" s="46" customFormat="1" ht="17.25" customHeight="1"/>
    <row r="169" s="46" customFormat="1" ht="17.25" customHeight="1"/>
    <row r="170" s="46" customFormat="1" ht="17.25" customHeight="1"/>
    <row r="171" s="46" customFormat="1" ht="17.25" customHeight="1"/>
    <row r="172" s="46" customFormat="1" ht="17.25" customHeight="1"/>
    <row r="173" s="46" customFormat="1" ht="17.25" customHeight="1"/>
    <row r="174" s="46" customFormat="1" ht="17.25" customHeight="1"/>
    <row r="175" s="46" customFormat="1" ht="17.25" customHeight="1"/>
    <row r="176" s="46" customFormat="1" ht="17.25" customHeight="1"/>
    <row r="177" s="46" customFormat="1" ht="17.25" customHeight="1"/>
    <row r="178" s="46" customFormat="1" ht="17.25" customHeight="1"/>
    <row r="179" s="46" customFormat="1" ht="17.25" customHeight="1"/>
    <row r="180" s="46" customFormat="1" ht="17.25" customHeight="1"/>
    <row r="181" s="46" customFormat="1" ht="17.25" customHeight="1"/>
    <row r="182" s="46" customFormat="1" ht="17.25" customHeight="1"/>
    <row r="183" s="46" customFormat="1" ht="17.25" customHeight="1"/>
    <row r="184" s="46" customFormat="1" ht="17.25" customHeight="1"/>
    <row r="185" s="46" customFormat="1" ht="17.25" customHeight="1"/>
    <row r="186" s="46" customFormat="1" ht="17.25" customHeight="1"/>
    <row r="187" s="46" customFormat="1" ht="17.25" customHeight="1"/>
    <row r="188" s="46" customFormat="1" ht="17.25" customHeight="1"/>
    <row r="189" s="46" customFormat="1" ht="17.25" customHeight="1"/>
    <row r="190" s="46" customFormat="1" ht="21" customHeight="1"/>
    <row r="191" s="46" customFormat="1" ht="21" customHeight="1"/>
    <row r="192" s="46" customFormat="1" ht="21" customHeight="1"/>
    <row r="193" spans="1:109" ht="21" customHeight="1">
      <c r="E193" s="46"/>
      <c r="H193" s="46"/>
      <c r="I193" s="46"/>
    </row>
    <row r="194" spans="1:109" ht="21" customHeight="1">
      <c r="E194" s="46"/>
      <c r="H194" s="46"/>
      <c r="I194" s="46"/>
    </row>
    <row r="195" spans="1:109" ht="21" customHeight="1">
      <c r="E195" s="46"/>
      <c r="H195" s="46"/>
      <c r="I195" s="46"/>
    </row>
    <row r="196" spans="1:109" ht="21" customHeight="1">
      <c r="E196" s="46"/>
      <c r="H196" s="46"/>
      <c r="I196" s="46"/>
    </row>
    <row r="197" spans="1:109" ht="21" customHeight="1">
      <c r="E197" s="46"/>
      <c r="H197" s="46"/>
      <c r="I197" s="46"/>
    </row>
    <row r="198" spans="1:109" ht="21" customHeight="1">
      <c r="E198" s="46"/>
      <c r="H198" s="46"/>
      <c r="I198" s="46"/>
    </row>
    <row r="199" spans="1:109" ht="21" customHeight="1">
      <c r="E199" s="46"/>
      <c r="H199" s="46"/>
      <c r="I199" s="46"/>
    </row>
    <row r="200" spans="1:109" s="85" customFormat="1" ht="21" customHeight="1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6"/>
      <c r="DD200" s="46"/>
      <c r="DE200" s="46"/>
    </row>
    <row r="201" spans="1:109" ht="21" customHeight="1">
      <c r="E201" s="46"/>
      <c r="H201" s="46"/>
      <c r="I201" s="46"/>
    </row>
    <row r="202" spans="1:109" ht="21" customHeight="1">
      <c r="E202" s="46"/>
      <c r="H202" s="46"/>
      <c r="I202" s="46"/>
    </row>
    <row r="203" spans="1:109" ht="21" customHeight="1">
      <c r="E203" s="46"/>
      <c r="H203" s="46"/>
      <c r="I203" s="46"/>
    </row>
    <row r="204" spans="1:109" ht="21" customHeight="1">
      <c r="E204" s="46"/>
      <c r="H204" s="46"/>
      <c r="I204" s="46"/>
    </row>
    <row r="205" spans="1:109" ht="21" customHeight="1">
      <c r="E205" s="46"/>
      <c r="H205" s="46"/>
      <c r="I205" s="46"/>
    </row>
    <row r="206" spans="1:109" ht="21" customHeight="1">
      <c r="E206" s="46"/>
      <c r="H206" s="46"/>
      <c r="I206" s="46"/>
    </row>
    <row r="207" spans="1:109" ht="21" customHeight="1">
      <c r="E207" s="46"/>
      <c r="H207" s="46"/>
      <c r="I207" s="46"/>
    </row>
    <row r="208" spans="1:109" ht="21" customHeight="1">
      <c r="E208" s="46"/>
      <c r="H208" s="46"/>
      <c r="I208" s="46"/>
    </row>
    <row r="209" s="46" customFormat="1" ht="21" customHeight="1"/>
    <row r="210" s="46" customFormat="1" ht="21" customHeight="1"/>
    <row r="211" s="46" customFormat="1" ht="21" customHeight="1"/>
    <row r="212" s="46" customFormat="1" ht="21" customHeight="1"/>
    <row r="213" s="46" customFormat="1" ht="21" customHeight="1"/>
    <row r="214" s="46" customFormat="1" ht="21" customHeight="1"/>
    <row r="215" s="46" customFormat="1" ht="21" customHeight="1"/>
    <row r="216" s="46" customFormat="1" ht="21" customHeight="1"/>
    <row r="217" s="46" customFormat="1" ht="21" customHeight="1"/>
    <row r="218" s="46" customFormat="1" ht="21" customHeight="1"/>
    <row r="219" s="46" customFormat="1" ht="21" customHeight="1"/>
    <row r="220" s="46" customFormat="1" ht="21" customHeight="1"/>
    <row r="221" s="46" customFormat="1" ht="21" customHeight="1"/>
    <row r="222" s="46" customFormat="1" ht="21" customHeight="1"/>
    <row r="223" s="46" customFormat="1" ht="21" customHeight="1"/>
    <row r="224" s="46" customFormat="1" ht="21" customHeight="1"/>
    <row r="225" s="46" customFormat="1" ht="21" customHeight="1"/>
    <row r="226" s="46" customFormat="1" ht="21" customHeight="1"/>
    <row r="227" s="46" customFormat="1" ht="21" customHeight="1"/>
    <row r="228" s="46" customFormat="1" ht="21" customHeight="1"/>
    <row r="229" s="46" customFormat="1" ht="21" customHeight="1"/>
    <row r="230" s="46" customFormat="1" ht="21" customHeight="1"/>
    <row r="231" s="46" customFormat="1" ht="21" customHeight="1"/>
    <row r="232" s="46" customFormat="1" ht="21" customHeight="1"/>
    <row r="233" s="46" customFormat="1" ht="21" customHeight="1"/>
    <row r="234" s="46" customFormat="1" ht="21" customHeight="1"/>
    <row r="235" s="46" customFormat="1" ht="21" customHeight="1"/>
    <row r="236" s="46" customFormat="1" ht="21" customHeight="1"/>
    <row r="237" s="46" customFormat="1" ht="21" customHeight="1"/>
    <row r="238" s="46" customFormat="1" ht="21" customHeight="1"/>
    <row r="239" s="46" customFormat="1" ht="27" customHeight="1"/>
    <row r="240" s="46" customFormat="1" ht="33" customHeight="1"/>
    <row r="241" spans="1:110" ht="33" customHeight="1">
      <c r="E241" s="46"/>
      <c r="H241" s="46"/>
      <c r="I241" s="46"/>
    </row>
    <row r="242" spans="1:110" ht="33" customHeight="1">
      <c r="E242" s="46"/>
      <c r="H242" s="46"/>
      <c r="I242" s="46"/>
    </row>
    <row r="243" spans="1:110" ht="33" customHeight="1">
      <c r="E243" s="46"/>
      <c r="H243" s="46"/>
      <c r="I243" s="46"/>
    </row>
    <row r="244" spans="1:110" ht="33" customHeight="1">
      <c r="E244" s="46"/>
      <c r="H244" s="46"/>
      <c r="I244" s="46"/>
    </row>
    <row r="245" spans="1:110" ht="33" customHeight="1">
      <c r="E245" s="46"/>
      <c r="H245" s="46"/>
      <c r="I245" s="46"/>
    </row>
    <row r="246" spans="1:110" ht="33" customHeight="1">
      <c r="E246" s="46"/>
      <c r="H246" s="46"/>
      <c r="I246" s="46"/>
    </row>
    <row r="247" spans="1:110" ht="33" customHeight="1">
      <c r="E247" s="46"/>
      <c r="H247" s="46"/>
      <c r="I247" s="46"/>
    </row>
    <row r="248" spans="1:110" ht="33" customHeight="1">
      <c r="E248" s="46"/>
      <c r="H248" s="46"/>
      <c r="I248" s="46"/>
    </row>
    <row r="249" spans="1:110" s="85" customFormat="1" ht="33" customHeight="1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6"/>
      <c r="DD249" s="46"/>
      <c r="DE249" s="46"/>
      <c r="DF249" s="46"/>
    </row>
    <row r="250" spans="1:110" ht="33" customHeight="1"/>
    <row r="251" spans="1:110" ht="33" customHeight="1"/>
    <row r="252" spans="1:110" ht="33" customHeight="1"/>
    <row r="253" spans="1:110" ht="33" customHeight="1">
      <c r="E253" s="46"/>
      <c r="H253" s="46"/>
      <c r="I253" s="46"/>
    </row>
    <row r="254" spans="1:110" ht="33" customHeight="1">
      <c r="E254" s="46"/>
      <c r="H254" s="46"/>
      <c r="I254" s="46"/>
    </row>
    <row r="255" spans="1:110" s="85" customFormat="1" ht="33" customHeight="1"/>
    <row r="256" spans="1:110" ht="33" customHeight="1">
      <c r="E256" s="46"/>
      <c r="H256" s="46"/>
      <c r="I256" s="46"/>
    </row>
    <row r="257" spans="1:9" ht="33" customHeight="1">
      <c r="E257" s="46"/>
      <c r="H257" s="46"/>
      <c r="I257" s="46"/>
    </row>
    <row r="258" spans="1:9" ht="33" customHeight="1">
      <c r="E258" s="46"/>
      <c r="H258" s="46"/>
      <c r="I258" s="46"/>
    </row>
    <row r="259" spans="1:9" ht="33" customHeight="1">
      <c r="E259" s="46"/>
      <c r="H259" s="46"/>
      <c r="I259" s="46"/>
    </row>
    <row r="260" spans="1:9" ht="33" customHeight="1">
      <c r="E260" s="46"/>
      <c r="H260" s="46"/>
      <c r="I260" s="46"/>
    </row>
    <row r="261" spans="1:9" ht="33" customHeight="1">
      <c r="E261" s="46"/>
      <c r="H261" s="46"/>
      <c r="I261" s="46"/>
    </row>
    <row r="262" spans="1:9" ht="33" customHeight="1">
      <c r="E262" s="46"/>
      <c r="H262" s="46"/>
      <c r="I262" s="46"/>
    </row>
    <row r="263" spans="1:9" ht="33" customHeight="1">
      <c r="E263" s="46"/>
      <c r="H263" s="46"/>
      <c r="I263" s="46"/>
    </row>
    <row r="264" spans="1:9" ht="33" customHeight="1">
      <c r="E264" s="46"/>
      <c r="H264" s="46"/>
      <c r="I264" s="46"/>
    </row>
    <row r="265" spans="1:9" ht="33" customHeight="1">
      <c r="E265" s="46"/>
      <c r="H265" s="46"/>
      <c r="I265" s="46"/>
    </row>
    <row r="266" spans="1:9" ht="33" customHeight="1">
      <c r="E266" s="46"/>
      <c r="H266" s="46"/>
      <c r="I266" s="46"/>
    </row>
    <row r="267" spans="1:9" ht="33" customHeight="1">
      <c r="E267" s="46"/>
      <c r="H267" s="46"/>
      <c r="I267" s="46"/>
    </row>
    <row r="268" spans="1:9" ht="33" customHeight="1">
      <c r="E268" s="46"/>
      <c r="H268" s="46"/>
      <c r="I268" s="46"/>
    </row>
    <row r="269" spans="1:9" ht="21" customHeight="1">
      <c r="E269" s="46"/>
      <c r="H269" s="46"/>
      <c r="I269" s="46"/>
    </row>
    <row r="270" spans="1:9" ht="23.25" customHeight="1">
      <c r="A270" s="267" t="s">
        <v>545</v>
      </c>
      <c r="B270" s="267"/>
      <c r="C270" s="267"/>
      <c r="D270" s="267"/>
      <c r="E270" s="267"/>
      <c r="F270" s="268"/>
      <c r="G270" s="268"/>
      <c r="H270" s="135"/>
      <c r="I270" s="135"/>
    </row>
    <row r="271" spans="1:9" ht="23.25" customHeight="1">
      <c r="A271" s="53" t="s">
        <v>1</v>
      </c>
      <c r="B271" s="53" t="s">
        <v>2</v>
      </c>
      <c r="C271" s="243" t="s">
        <v>4</v>
      </c>
      <c r="D271" s="244"/>
      <c r="E271" s="53" t="s">
        <v>5</v>
      </c>
      <c r="F271" s="243"/>
      <c r="G271" s="244"/>
      <c r="H271" s="55" t="s">
        <v>424</v>
      </c>
      <c r="I271" s="55" t="s">
        <v>6</v>
      </c>
    </row>
    <row r="272" spans="1:9" ht="23.25" customHeight="1">
      <c r="A272" s="58"/>
      <c r="B272" s="53"/>
      <c r="C272" s="243"/>
      <c r="D272" s="244"/>
      <c r="E272" s="108">
        <f>E23</f>
        <v>77642</v>
      </c>
      <c r="F272" s="243"/>
      <c r="G272" s="244"/>
      <c r="H272" s="55"/>
      <c r="I272" s="113" t="s">
        <v>655</v>
      </c>
    </row>
    <row r="273" spans="1:119" ht="23.25" customHeight="1">
      <c r="A273" s="58"/>
      <c r="B273" s="53"/>
      <c r="C273" s="243"/>
      <c r="D273" s="244"/>
      <c r="E273" s="108" t="e">
        <f>#REF!</f>
        <v>#REF!</v>
      </c>
      <c r="F273" s="243"/>
      <c r="G273" s="244"/>
      <c r="H273" s="55"/>
      <c r="I273" s="113" t="s">
        <v>589</v>
      </c>
    </row>
    <row r="274" spans="1:119" ht="23.25" customHeight="1">
      <c r="A274" s="58"/>
      <c r="B274" s="53"/>
      <c r="C274" s="243"/>
      <c r="D274" s="244"/>
      <c r="E274" s="108" t="e">
        <f>#REF!+#REF!</f>
        <v>#REF!</v>
      </c>
      <c r="F274" s="243"/>
      <c r="G274" s="244"/>
      <c r="H274" s="55"/>
      <c r="I274" s="113" t="s">
        <v>656</v>
      </c>
    </row>
    <row r="275" spans="1:119" ht="23.25" customHeight="1">
      <c r="A275" s="58"/>
      <c r="B275" s="53"/>
      <c r="C275" s="243"/>
      <c r="D275" s="244"/>
      <c r="E275" s="108" t="e">
        <f>#REF!</f>
        <v>#REF!</v>
      </c>
      <c r="F275" s="243"/>
      <c r="G275" s="244"/>
      <c r="H275" s="55"/>
      <c r="I275" s="113" t="s">
        <v>657</v>
      </c>
    </row>
    <row r="276" spans="1:119" ht="23.25" customHeight="1">
      <c r="A276" s="58"/>
      <c r="B276" s="53"/>
      <c r="C276" s="243"/>
      <c r="D276" s="244"/>
      <c r="E276" s="108" t="e">
        <f>#REF!</f>
        <v>#REF!</v>
      </c>
      <c r="F276" s="243"/>
      <c r="G276" s="244"/>
      <c r="H276" s="55"/>
      <c r="I276" s="113" t="s">
        <v>321</v>
      </c>
    </row>
    <row r="277" spans="1:119" ht="23.25" customHeight="1">
      <c r="A277" s="58"/>
      <c r="B277" s="53"/>
      <c r="C277" s="243"/>
      <c r="D277" s="244"/>
      <c r="E277" s="108" t="e">
        <f>#REF!+#REF!</f>
        <v>#REF!</v>
      </c>
      <c r="F277" s="243"/>
      <c r="G277" s="244"/>
      <c r="H277" s="55"/>
      <c r="I277" s="84" t="s">
        <v>426</v>
      </c>
    </row>
    <row r="278" spans="1:119" ht="23.25" customHeight="1">
      <c r="A278" s="106"/>
      <c r="B278" s="53"/>
      <c r="C278" s="243"/>
      <c r="D278" s="244"/>
      <c r="E278" s="54" t="e">
        <f>E42+#REF!</f>
        <v>#REF!</v>
      </c>
      <c r="F278" s="243"/>
      <c r="G278" s="244"/>
      <c r="H278" s="55"/>
      <c r="I278" s="84" t="s">
        <v>658</v>
      </c>
    </row>
    <row r="279" spans="1:119" s="85" customFormat="1" ht="23.25" customHeight="1" thickBot="1">
      <c r="A279" s="58"/>
      <c r="B279" s="53"/>
      <c r="C279" s="243"/>
      <c r="D279" s="244"/>
      <c r="E279" s="54"/>
      <c r="F279" s="243"/>
      <c r="G279" s="244"/>
      <c r="H279" s="55"/>
      <c r="I279" s="84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6"/>
      <c r="DD279" s="46"/>
      <c r="DE279" s="46"/>
      <c r="DF279" s="46"/>
      <c r="DG279" s="46"/>
      <c r="DH279" s="46"/>
      <c r="DI279" s="46"/>
      <c r="DJ279" s="46"/>
      <c r="DK279" s="46"/>
      <c r="DL279" s="46"/>
      <c r="DM279" s="46"/>
      <c r="DN279" s="46"/>
      <c r="DO279" s="46"/>
    </row>
    <row r="280" spans="1:119" ht="23.25" customHeight="1" thickBot="1">
      <c r="A280" s="85"/>
      <c r="B280" s="85"/>
      <c r="C280" s="85"/>
      <c r="D280" s="85"/>
      <c r="E280" s="164" t="e">
        <f>SUM(E272:E278)</f>
        <v>#REF!</v>
      </c>
      <c r="F280" s="85"/>
      <c r="G280" s="85"/>
      <c r="H280" s="85"/>
      <c r="I280" s="104"/>
    </row>
    <row r="281" spans="1:119" ht="23.25" customHeight="1">
      <c r="E281" s="46"/>
      <c r="H281" s="46"/>
      <c r="I281" s="46"/>
    </row>
    <row r="282" spans="1:119" ht="23.25" customHeight="1">
      <c r="E282" s="46"/>
      <c r="H282" s="46"/>
      <c r="I282" s="46"/>
    </row>
    <row r="283" spans="1:119" ht="23.25" customHeight="1">
      <c r="E283" s="46"/>
      <c r="H283" s="46"/>
      <c r="I283" s="46"/>
    </row>
    <row r="284" spans="1:119" ht="23.25" customHeight="1">
      <c r="E284" s="46"/>
      <c r="H284" s="46"/>
      <c r="I284" s="46"/>
    </row>
    <row r="285" spans="1:119" s="85" customFormat="1" ht="23.25" customHeight="1"/>
    <row r="286" spans="1:119" ht="23.25" customHeight="1">
      <c r="E286" s="46"/>
      <c r="H286" s="46"/>
      <c r="I286" s="46"/>
    </row>
    <row r="287" spans="1:119" ht="23.25" customHeight="1">
      <c r="E287" s="46"/>
      <c r="H287" s="46"/>
      <c r="I287" s="46"/>
    </row>
    <row r="288" spans="1:119" ht="23.25" customHeight="1">
      <c r="E288" s="46"/>
      <c r="H288" s="46"/>
      <c r="I288" s="46"/>
    </row>
    <row r="289" s="46" customFormat="1" ht="23.25" customHeight="1"/>
    <row r="290" s="46" customFormat="1" ht="23.25" customHeight="1"/>
    <row r="291" s="46" customFormat="1" ht="23.25" customHeight="1"/>
    <row r="292" s="46" customFormat="1" ht="23.25" customHeight="1"/>
    <row r="293" s="46" customFormat="1" ht="23.25" customHeight="1"/>
    <row r="294" s="46" customFormat="1" ht="23.25" customHeight="1"/>
    <row r="295" s="46" customFormat="1" ht="23.25" customHeight="1"/>
    <row r="296" s="46" customFormat="1" ht="23.25" customHeight="1"/>
    <row r="297" s="46" customFormat="1" ht="23.25" customHeight="1"/>
    <row r="298" s="46" customFormat="1" ht="23.25" customHeight="1"/>
    <row r="299" s="46" customFormat="1" ht="23.25" customHeight="1"/>
    <row r="300" s="46" customFormat="1" ht="23.25" customHeight="1"/>
    <row r="301" s="46" customFormat="1" ht="23.25" customHeight="1"/>
    <row r="302" s="46" customFormat="1" ht="23.25" customHeight="1"/>
    <row r="303" s="46" customFormat="1" ht="23.25" customHeight="1"/>
    <row r="304" s="46" customFormat="1" ht="23.25" customHeight="1"/>
    <row r="305" s="46" customFormat="1" ht="23.25" customHeight="1"/>
    <row r="306" s="46" customFormat="1" ht="23.25" customHeight="1"/>
    <row r="307" s="46" customFormat="1" ht="23.25" customHeight="1"/>
    <row r="308" s="46" customFormat="1" ht="23.25" customHeight="1"/>
    <row r="309" s="46" customFormat="1" ht="23.25" customHeight="1"/>
    <row r="310" s="46" customFormat="1" ht="23.25" customHeight="1"/>
    <row r="311" s="46" customFormat="1" ht="23.25" customHeight="1"/>
    <row r="313" s="46" customFormat="1" ht="22.5" customHeight="1"/>
    <row r="314" s="46" customFormat="1" ht="22.5" customHeight="1"/>
    <row r="315" s="46" customFormat="1" ht="22.5" customHeight="1"/>
    <row r="316" s="46" customFormat="1" ht="22.5" customHeight="1"/>
    <row r="317" s="46" customFormat="1" ht="22.5" customHeight="1"/>
    <row r="318" s="46" customFormat="1" ht="22.5" customHeight="1"/>
    <row r="319" s="46" customFormat="1" ht="22.5" customHeight="1"/>
    <row r="320" s="46" customFormat="1" ht="22.5" customHeight="1"/>
    <row r="321" spans="5:11" ht="22.5" customHeight="1">
      <c r="E321" s="46"/>
      <c r="H321" s="46"/>
      <c r="I321" s="46"/>
    </row>
    <row r="322" spans="5:11" ht="22.5" customHeight="1">
      <c r="E322" s="46"/>
      <c r="H322" s="46"/>
      <c r="I322" s="46"/>
    </row>
    <row r="323" spans="5:11" ht="22.5" customHeight="1">
      <c r="E323" s="46"/>
      <c r="H323" s="46"/>
      <c r="I323" s="46"/>
    </row>
    <row r="324" spans="5:11" ht="22.5" customHeight="1">
      <c r="E324" s="46"/>
      <c r="H324" s="46"/>
      <c r="I324" s="46"/>
    </row>
    <row r="325" spans="5:11" ht="22.5" customHeight="1">
      <c r="E325" s="46"/>
      <c r="H325" s="46"/>
      <c r="I325" s="46"/>
    </row>
    <row r="326" spans="5:11" ht="22.5" customHeight="1">
      <c r="E326" s="46"/>
      <c r="H326" s="46"/>
      <c r="I326" s="46"/>
    </row>
    <row r="327" spans="5:11" ht="22.5" customHeight="1">
      <c r="E327" s="46"/>
      <c r="H327" s="46"/>
      <c r="I327" s="46"/>
    </row>
    <row r="328" spans="5:11" ht="22.5" customHeight="1">
      <c r="E328" s="46"/>
      <c r="H328" s="46"/>
      <c r="I328" s="46"/>
    </row>
    <row r="329" spans="5:11" ht="22.5" customHeight="1">
      <c r="E329" s="46"/>
      <c r="H329" s="46"/>
      <c r="I329" s="46"/>
    </row>
    <row r="330" spans="5:11" ht="22.5" customHeight="1">
      <c r="E330" s="46"/>
      <c r="H330" s="46"/>
      <c r="I330" s="46"/>
      <c r="K330" s="163"/>
    </row>
    <row r="331" spans="5:11" ht="22.5" customHeight="1">
      <c r="E331" s="46"/>
      <c r="H331" s="46"/>
      <c r="I331" s="46"/>
      <c r="K331" s="163"/>
    </row>
    <row r="332" spans="5:11" ht="22.5" customHeight="1">
      <c r="E332" s="46"/>
      <c r="H332" s="46"/>
      <c r="I332" s="46"/>
    </row>
    <row r="333" spans="5:11" ht="22.5" customHeight="1">
      <c r="E333" s="46"/>
      <c r="H333" s="46"/>
      <c r="I333" s="46"/>
    </row>
    <row r="334" spans="5:11" ht="22.5" customHeight="1">
      <c r="E334" s="46"/>
      <c r="H334" s="46"/>
      <c r="I334" s="46"/>
    </row>
    <row r="335" spans="5:11" ht="22.5" customHeight="1">
      <c r="E335" s="46"/>
      <c r="H335" s="46"/>
      <c r="I335" s="46"/>
      <c r="K335" s="163"/>
    </row>
    <row r="336" spans="5:11" ht="22.5" customHeight="1">
      <c r="E336" s="46"/>
      <c r="H336" s="46"/>
      <c r="I336" s="46"/>
      <c r="K336" s="163"/>
    </row>
    <row r="337" s="46" customFormat="1" ht="22.5" customHeight="1"/>
    <row r="338" s="46" customFormat="1" ht="22.5" customHeight="1"/>
    <row r="339" s="46" customFormat="1" ht="22.5" customHeight="1"/>
    <row r="340" s="46" customFormat="1" ht="22.5" customHeight="1"/>
    <row r="341" s="46" customFormat="1" ht="22.5" customHeight="1"/>
    <row r="342" s="46" customFormat="1" ht="22.5" customHeight="1"/>
    <row r="343" s="46" customFormat="1" ht="22.5" customHeight="1"/>
    <row r="344" s="46" customFormat="1" ht="22.5" customHeight="1"/>
    <row r="345" s="46" customFormat="1" ht="22.5" customHeight="1"/>
    <row r="346" s="46" customFormat="1" ht="22.5" customHeight="1"/>
    <row r="347" s="46" customFormat="1" ht="22.5" customHeight="1"/>
    <row r="348" s="46" customFormat="1" ht="22.5" customHeight="1"/>
    <row r="349" s="46" customFormat="1" ht="22.5" customHeight="1"/>
    <row r="350" s="46" customFormat="1" ht="22.5" customHeight="1"/>
    <row r="351" s="46" customFormat="1" ht="22.5" customHeight="1"/>
    <row r="352" s="46" customFormat="1" ht="22.5" customHeight="1"/>
    <row r="353" spans="5:17" ht="22.5" customHeight="1">
      <c r="E353" s="46"/>
      <c r="H353" s="46"/>
      <c r="I353" s="46"/>
    </row>
    <row r="354" spans="5:17" ht="22.5" customHeight="1">
      <c r="E354" s="46"/>
      <c r="H354" s="46"/>
      <c r="I354" s="46"/>
    </row>
    <row r="355" spans="5:17" ht="22.5" customHeight="1">
      <c r="E355" s="46"/>
      <c r="H355" s="46"/>
      <c r="I355" s="46"/>
    </row>
    <row r="356" spans="5:17" ht="22.5" customHeight="1">
      <c r="E356" s="46"/>
      <c r="H356" s="46"/>
      <c r="I356" s="46"/>
    </row>
    <row r="357" spans="5:17" ht="22.5" customHeight="1"/>
    <row r="359" spans="5:17" ht="81" customHeight="1">
      <c r="E359" s="46"/>
      <c r="H359" s="46"/>
      <c r="I359" s="46"/>
      <c r="M359" s="47"/>
      <c r="P359" s="80"/>
      <c r="Q359" s="81"/>
    </row>
    <row r="360" spans="5:17" ht="81" customHeight="1">
      <c r="E360" s="46"/>
      <c r="H360" s="46"/>
      <c r="I360" s="46"/>
      <c r="M360" s="47"/>
      <c r="P360" s="80"/>
      <c r="Q360" s="81"/>
    </row>
    <row r="361" spans="5:17" ht="81" customHeight="1">
      <c r="E361" s="46"/>
      <c r="H361" s="46"/>
      <c r="I361" s="46"/>
      <c r="M361" s="47"/>
      <c r="P361" s="80"/>
      <c r="Q361" s="81"/>
    </row>
    <row r="362" spans="5:17" ht="81" customHeight="1" thickBot="1">
      <c r="E362" s="46"/>
      <c r="H362" s="46"/>
      <c r="I362" s="46"/>
      <c r="M362" s="47"/>
      <c r="P362" s="80"/>
      <c r="Q362" s="81"/>
    </row>
    <row r="363" spans="5:17" ht="81" customHeight="1">
      <c r="E363" s="46"/>
      <c r="H363" s="46"/>
      <c r="I363" s="46"/>
      <c r="M363" s="47"/>
      <c r="O363" s="269" t="s">
        <v>38</v>
      </c>
      <c r="P363" s="272" t="e">
        <f>#REF!+E23+#REF!+E42</f>
        <v>#REF!</v>
      </c>
      <c r="Q363" s="273"/>
    </row>
    <row r="364" spans="5:17" ht="81" customHeight="1">
      <c r="E364" s="46"/>
      <c r="H364" s="46"/>
      <c r="I364" s="46"/>
      <c r="M364" s="47"/>
      <c r="O364" s="270"/>
      <c r="P364" s="274"/>
      <c r="Q364" s="275"/>
    </row>
    <row r="365" spans="5:17" ht="81" customHeight="1" thickBot="1">
      <c r="E365" s="46"/>
      <c r="H365" s="46"/>
      <c r="I365" s="46"/>
      <c r="M365" s="47"/>
      <c r="O365" s="271"/>
      <c r="P365" s="276"/>
      <c r="Q365" s="277"/>
    </row>
    <row r="366" spans="5:17" ht="81" customHeight="1">
      <c r="E366" s="46"/>
      <c r="H366" s="46"/>
      <c r="I366" s="46"/>
      <c r="M366" s="47"/>
      <c r="P366" s="80"/>
      <c r="Q366" s="81"/>
    </row>
    <row r="367" spans="5:17" ht="81" customHeight="1">
      <c r="E367" s="46"/>
      <c r="H367" s="46"/>
      <c r="I367" s="46"/>
      <c r="M367" s="47"/>
      <c r="P367" s="80"/>
      <c r="Q367" s="81"/>
    </row>
    <row r="368" spans="5:17" ht="81" customHeight="1">
      <c r="E368" s="46"/>
      <c r="H368" s="46"/>
      <c r="I368" s="46"/>
      <c r="M368" s="47"/>
      <c r="P368" s="80"/>
      <c r="Q368" s="81"/>
    </row>
    <row r="369" spans="5:17" ht="81" customHeight="1">
      <c r="E369" s="46"/>
      <c r="H369" s="46"/>
      <c r="I369" s="46"/>
      <c r="M369" s="47"/>
      <c r="P369" s="80"/>
      <c r="Q369" s="81"/>
    </row>
    <row r="375" spans="5:17" ht="57.75" customHeight="1"/>
    <row r="376" spans="5:17" ht="57.75" customHeight="1">
      <c r="E376" s="46"/>
      <c r="H376" s="46"/>
      <c r="I376" s="46"/>
      <c r="M376" s="47"/>
      <c r="P376" s="80"/>
      <c r="Q376" s="81"/>
    </row>
    <row r="377" spans="5:17" ht="57.75" customHeight="1">
      <c r="E377" s="46"/>
      <c r="H377" s="46"/>
      <c r="I377" s="46"/>
      <c r="M377" s="47"/>
      <c r="P377" s="80"/>
      <c r="Q377" s="81"/>
    </row>
    <row r="378" spans="5:17" ht="57.75" customHeight="1">
      <c r="E378" s="46"/>
      <c r="H378" s="46"/>
      <c r="I378" s="46"/>
      <c r="M378" s="47"/>
      <c r="P378" s="80"/>
      <c r="Q378" s="81"/>
    </row>
    <row r="379" spans="5:17" ht="57.75" customHeight="1">
      <c r="E379" s="46"/>
      <c r="H379" s="46"/>
      <c r="I379" s="46"/>
      <c r="M379" s="47"/>
      <c r="P379" s="80"/>
      <c r="Q379" s="81"/>
    </row>
    <row r="380" spans="5:17" ht="57.75" customHeight="1">
      <c r="E380" s="46"/>
      <c r="H380" s="46"/>
      <c r="I380" s="46"/>
      <c r="M380" s="47"/>
      <c r="P380" s="80"/>
      <c r="Q380" s="81"/>
    </row>
    <row r="381" spans="5:17" ht="57.75" customHeight="1">
      <c r="E381" s="46"/>
      <c r="H381" s="46"/>
      <c r="I381" s="46"/>
      <c r="M381" s="47"/>
      <c r="P381" s="80"/>
      <c r="Q381" s="81"/>
    </row>
    <row r="382" spans="5:17" ht="57.75" customHeight="1">
      <c r="E382" s="46"/>
      <c r="H382" s="46"/>
      <c r="I382" s="46"/>
      <c r="M382" s="47"/>
      <c r="P382" s="80"/>
      <c r="Q382" s="81"/>
    </row>
    <row r="383" spans="5:17" ht="57.75" customHeight="1">
      <c r="E383" s="46"/>
      <c r="H383" s="46"/>
      <c r="I383" s="46"/>
      <c r="M383" s="47"/>
      <c r="P383" s="80"/>
      <c r="Q383" s="81"/>
    </row>
    <row r="384" spans="5:17" ht="57.75" customHeight="1">
      <c r="E384" s="46"/>
      <c r="H384" s="46"/>
      <c r="I384" s="46"/>
      <c r="M384" s="47"/>
      <c r="P384" s="80"/>
      <c r="Q384" s="81"/>
    </row>
    <row r="385" spans="2:17" ht="57.75" customHeight="1">
      <c r="E385" s="46"/>
      <c r="H385" s="46"/>
      <c r="I385" s="46"/>
      <c r="M385" s="47"/>
      <c r="P385" s="80"/>
      <c r="Q385" s="81"/>
    </row>
    <row r="386" spans="2:17" ht="57.75" customHeight="1">
      <c r="E386" s="46"/>
      <c r="H386" s="46"/>
      <c r="I386" s="46"/>
      <c r="M386" s="47"/>
      <c r="P386" s="80"/>
      <c r="Q386" s="81"/>
    </row>
    <row r="389" spans="2:17" ht="21" customHeight="1">
      <c r="B389" s="278" t="e">
        <f>E273+E274+E275+E276</f>
        <v>#REF!</v>
      </c>
      <c r="C389" s="279"/>
      <c r="D389" s="279"/>
      <c r="E389" s="279"/>
      <c r="F389" s="279"/>
    </row>
    <row r="390" spans="2:17" ht="21" customHeight="1">
      <c r="B390" s="279"/>
      <c r="C390" s="279"/>
      <c r="D390" s="279"/>
      <c r="E390" s="279"/>
      <c r="F390" s="279"/>
    </row>
    <row r="391" spans="2:17" ht="21" customHeight="1">
      <c r="B391" s="279"/>
      <c r="C391" s="279"/>
      <c r="D391" s="279"/>
      <c r="E391" s="279"/>
      <c r="F391" s="279"/>
    </row>
  </sheetData>
  <mergeCells count="313">
    <mergeCell ref="A6:A7"/>
    <mergeCell ref="A12:A13"/>
    <mergeCell ref="A36:B36"/>
    <mergeCell ref="C36:D36"/>
    <mergeCell ref="F36:G36"/>
    <mergeCell ref="A38:B38"/>
    <mergeCell ref="C38:D38"/>
    <mergeCell ref="F38:G38"/>
    <mergeCell ref="F39:G39"/>
    <mergeCell ref="A32:B32"/>
    <mergeCell ref="C32:D32"/>
    <mergeCell ref="F32:G32"/>
    <mergeCell ref="A34:B34"/>
    <mergeCell ref="C34:D34"/>
    <mergeCell ref="F34:G34"/>
    <mergeCell ref="A30:B30"/>
    <mergeCell ref="C30:D30"/>
    <mergeCell ref="F30:G30"/>
    <mergeCell ref="A31:B31"/>
    <mergeCell ref="C31:D31"/>
    <mergeCell ref="F31:G31"/>
    <mergeCell ref="A33:B33"/>
    <mergeCell ref="C33:D33"/>
    <mergeCell ref="F33:G33"/>
    <mergeCell ref="B389:F391"/>
    <mergeCell ref="C278:D278"/>
    <mergeCell ref="F278:G278"/>
    <mergeCell ref="C279:D279"/>
    <mergeCell ref="F279:G279"/>
    <mergeCell ref="O363:O365"/>
    <mergeCell ref="P363:Q365"/>
    <mergeCell ref="C275:D275"/>
    <mergeCell ref="F275:G275"/>
    <mergeCell ref="C276:D276"/>
    <mergeCell ref="F276:G276"/>
    <mergeCell ref="C277:D277"/>
    <mergeCell ref="F277:G277"/>
    <mergeCell ref="C272:D272"/>
    <mergeCell ref="F272:G272"/>
    <mergeCell ref="C273:D273"/>
    <mergeCell ref="F273:G273"/>
    <mergeCell ref="C274:D274"/>
    <mergeCell ref="F274:G274"/>
    <mergeCell ref="C143:D143"/>
    <mergeCell ref="F143:G143"/>
    <mergeCell ref="A270:E270"/>
    <mergeCell ref="F270:G270"/>
    <mergeCell ref="C271:D271"/>
    <mergeCell ref="F271:G271"/>
    <mergeCell ref="C140:D140"/>
    <mergeCell ref="F140:G140"/>
    <mergeCell ref="C141:D141"/>
    <mergeCell ref="F141:G141"/>
    <mergeCell ref="C142:D142"/>
    <mergeCell ref="F142:G142"/>
    <mergeCell ref="C138:D138"/>
    <mergeCell ref="F138:G138"/>
    <mergeCell ref="C139:D139"/>
    <mergeCell ref="F139:G139"/>
    <mergeCell ref="A135:E135"/>
    <mergeCell ref="F135:G135"/>
    <mergeCell ref="C136:D136"/>
    <mergeCell ref="F136:G136"/>
    <mergeCell ref="C137:D137"/>
    <mergeCell ref="F137:G137"/>
    <mergeCell ref="C131:D131"/>
    <mergeCell ref="C132:D132"/>
    <mergeCell ref="F132:G132"/>
    <mergeCell ref="A129:A130"/>
    <mergeCell ref="C121:D121"/>
    <mergeCell ref="F121:G121"/>
    <mergeCell ref="A122:A127"/>
    <mergeCell ref="C122:D122"/>
    <mergeCell ref="F122:G122"/>
    <mergeCell ref="C123:D123"/>
    <mergeCell ref="F123:G123"/>
    <mergeCell ref="C124:D124"/>
    <mergeCell ref="F124:G124"/>
    <mergeCell ref="C125:D125"/>
    <mergeCell ref="C130:D130"/>
    <mergeCell ref="F130:G130"/>
    <mergeCell ref="F125:G125"/>
    <mergeCell ref="C126:D126"/>
    <mergeCell ref="F126:G126"/>
    <mergeCell ref="C127:D127"/>
    <mergeCell ref="F127:G127"/>
    <mergeCell ref="C129:D129"/>
    <mergeCell ref="F129:G129"/>
    <mergeCell ref="C128:D128"/>
    <mergeCell ref="F128:G128"/>
    <mergeCell ref="A117:C117"/>
    <mergeCell ref="F117:I117"/>
    <mergeCell ref="C118:D118"/>
    <mergeCell ref="F118:G118"/>
    <mergeCell ref="A119:A120"/>
    <mergeCell ref="C119:D119"/>
    <mergeCell ref="F119:G119"/>
    <mergeCell ref="C120:D120"/>
    <mergeCell ref="F120:G120"/>
    <mergeCell ref="A114:B114"/>
    <mergeCell ref="C114:D114"/>
    <mergeCell ref="F114:G114"/>
    <mergeCell ref="A115:B115"/>
    <mergeCell ref="C115:D115"/>
    <mergeCell ref="F115:G115"/>
    <mergeCell ref="A112:B112"/>
    <mergeCell ref="C112:D112"/>
    <mergeCell ref="F112:G112"/>
    <mergeCell ref="A113:B113"/>
    <mergeCell ref="C113:D113"/>
    <mergeCell ref="F113:G113"/>
    <mergeCell ref="A110:B110"/>
    <mergeCell ref="C110:D110"/>
    <mergeCell ref="F110:G110"/>
    <mergeCell ref="A111:B111"/>
    <mergeCell ref="C111:D111"/>
    <mergeCell ref="F111:G111"/>
    <mergeCell ref="A108:B108"/>
    <mergeCell ref="C108:D108"/>
    <mergeCell ref="F108:G108"/>
    <mergeCell ref="A109:B109"/>
    <mergeCell ref="C109:D109"/>
    <mergeCell ref="F109:G109"/>
    <mergeCell ref="A106:B106"/>
    <mergeCell ref="C106:D106"/>
    <mergeCell ref="F106:G106"/>
    <mergeCell ref="A107:B107"/>
    <mergeCell ref="C107:D107"/>
    <mergeCell ref="F107:G107"/>
    <mergeCell ref="A103:C103"/>
    <mergeCell ref="A104:B104"/>
    <mergeCell ref="C104:D104"/>
    <mergeCell ref="F104:G104"/>
    <mergeCell ref="A105:B105"/>
    <mergeCell ref="C105:D105"/>
    <mergeCell ref="F105:G105"/>
    <mergeCell ref="A100:B100"/>
    <mergeCell ref="C100:D100"/>
    <mergeCell ref="F100:G100"/>
    <mergeCell ref="A101:B101"/>
    <mergeCell ref="C101:D101"/>
    <mergeCell ref="F101:G101"/>
    <mergeCell ref="A98:B98"/>
    <mergeCell ref="C98:D98"/>
    <mergeCell ref="F98:G98"/>
    <mergeCell ref="A99:B99"/>
    <mergeCell ref="C99:D99"/>
    <mergeCell ref="F99:G99"/>
    <mergeCell ref="A96:B96"/>
    <mergeCell ref="C96:D96"/>
    <mergeCell ref="F96:G96"/>
    <mergeCell ref="A97:B97"/>
    <mergeCell ref="C97:D97"/>
    <mergeCell ref="F97:G97"/>
    <mergeCell ref="A94:B94"/>
    <mergeCell ref="C94:D94"/>
    <mergeCell ref="F94:G94"/>
    <mergeCell ref="A95:B95"/>
    <mergeCell ref="C95:D95"/>
    <mergeCell ref="F95:G95"/>
    <mergeCell ref="A92:B92"/>
    <mergeCell ref="C92:D92"/>
    <mergeCell ref="F92:G92"/>
    <mergeCell ref="A93:B93"/>
    <mergeCell ref="C93:D93"/>
    <mergeCell ref="F93:G93"/>
    <mergeCell ref="A90:B90"/>
    <mergeCell ref="C90:D90"/>
    <mergeCell ref="F90:G90"/>
    <mergeCell ref="A91:B91"/>
    <mergeCell ref="C91:D91"/>
    <mergeCell ref="F91:G91"/>
    <mergeCell ref="A88:B88"/>
    <mergeCell ref="C88:D88"/>
    <mergeCell ref="F88:G88"/>
    <mergeCell ref="A89:B89"/>
    <mergeCell ref="C89:D89"/>
    <mergeCell ref="F89:G89"/>
    <mergeCell ref="A85:E85"/>
    <mergeCell ref="A86:B86"/>
    <mergeCell ref="C86:D86"/>
    <mergeCell ref="F86:G86"/>
    <mergeCell ref="A87:B87"/>
    <mergeCell ref="C87:D87"/>
    <mergeCell ref="F87:G87"/>
    <mergeCell ref="A61:B61"/>
    <mergeCell ref="C61:D61"/>
    <mergeCell ref="F61:G61"/>
    <mergeCell ref="A62:B62"/>
    <mergeCell ref="C62:D62"/>
    <mergeCell ref="F62:G62"/>
    <mergeCell ref="A59:B59"/>
    <mergeCell ref="C59:D59"/>
    <mergeCell ref="F59:G59"/>
    <mergeCell ref="A60:B60"/>
    <mergeCell ref="C60:D60"/>
    <mergeCell ref="F60:G60"/>
    <mergeCell ref="A57:B57"/>
    <mergeCell ref="C57:D57"/>
    <mergeCell ref="F57:G57"/>
    <mergeCell ref="A58:B58"/>
    <mergeCell ref="C58:D58"/>
    <mergeCell ref="F58:G58"/>
    <mergeCell ref="A55:B55"/>
    <mergeCell ref="C55:D55"/>
    <mergeCell ref="F55:G55"/>
    <mergeCell ref="A56:B56"/>
    <mergeCell ref="C56:D56"/>
    <mergeCell ref="F56:G56"/>
    <mergeCell ref="A54:B54"/>
    <mergeCell ref="C54:D54"/>
    <mergeCell ref="F54:G54"/>
    <mergeCell ref="A52:B52"/>
    <mergeCell ref="C52:D52"/>
    <mergeCell ref="F52:G52"/>
    <mergeCell ref="A53:B53"/>
    <mergeCell ref="C53:D53"/>
    <mergeCell ref="F53:G53"/>
    <mergeCell ref="A50:B50"/>
    <mergeCell ref="C50:D50"/>
    <mergeCell ref="F50:G50"/>
    <mergeCell ref="A51:B51"/>
    <mergeCell ref="C51:D51"/>
    <mergeCell ref="F51:G51"/>
    <mergeCell ref="A48:B48"/>
    <mergeCell ref="C48:D48"/>
    <mergeCell ref="F48:G48"/>
    <mergeCell ref="A49:B49"/>
    <mergeCell ref="C49:D49"/>
    <mergeCell ref="F49:G49"/>
    <mergeCell ref="A46:B46"/>
    <mergeCell ref="C46:D46"/>
    <mergeCell ref="F46:G46"/>
    <mergeCell ref="A47:B47"/>
    <mergeCell ref="C47:D47"/>
    <mergeCell ref="F47:G47"/>
    <mergeCell ref="A35:B35"/>
    <mergeCell ref="C35:D35"/>
    <mergeCell ref="F35:G35"/>
    <mergeCell ref="A44:C44"/>
    <mergeCell ref="A45:B45"/>
    <mergeCell ref="C45:D45"/>
    <mergeCell ref="F45:G45"/>
    <mergeCell ref="A39:B39"/>
    <mergeCell ref="C39:D39"/>
    <mergeCell ref="A37:B37"/>
    <mergeCell ref="C37:D37"/>
    <mergeCell ref="F37:G37"/>
    <mergeCell ref="A40:B40"/>
    <mergeCell ref="C40:D40"/>
    <mergeCell ref="F40:G40"/>
    <mergeCell ref="A41:B41"/>
    <mergeCell ref="C41:D41"/>
    <mergeCell ref="F41:G41"/>
    <mergeCell ref="A28:B28"/>
    <mergeCell ref="C28:D28"/>
    <mergeCell ref="F28:G28"/>
    <mergeCell ref="A29:B29"/>
    <mergeCell ref="C29:D29"/>
    <mergeCell ref="F29:G29"/>
    <mergeCell ref="A27:B27"/>
    <mergeCell ref="C27:D27"/>
    <mergeCell ref="F27:G27"/>
    <mergeCell ref="A26:B26"/>
    <mergeCell ref="C26:D26"/>
    <mergeCell ref="F26:G26"/>
    <mergeCell ref="C21:D21"/>
    <mergeCell ref="F21:G21"/>
    <mergeCell ref="C10:D10"/>
    <mergeCell ref="F10:G10"/>
    <mergeCell ref="C14:D14"/>
    <mergeCell ref="F14:G14"/>
    <mergeCell ref="A9:A10"/>
    <mergeCell ref="A19:A21"/>
    <mergeCell ref="C19:D19"/>
    <mergeCell ref="F19:G19"/>
    <mergeCell ref="C20:D20"/>
    <mergeCell ref="C23:D23"/>
    <mergeCell ref="F23:I23"/>
    <mergeCell ref="C22:D22"/>
    <mergeCell ref="F22:G22"/>
    <mergeCell ref="C16:D16"/>
    <mergeCell ref="F16:G16"/>
    <mergeCell ref="C17:D17"/>
    <mergeCell ref="F17:G17"/>
    <mergeCell ref="A15:A17"/>
    <mergeCell ref="C18:D18"/>
    <mergeCell ref="F20:G20"/>
    <mergeCell ref="C8:D8"/>
    <mergeCell ref="F8:G8"/>
    <mergeCell ref="C9:D9"/>
    <mergeCell ref="F9:G9"/>
    <mergeCell ref="C11:D11"/>
    <mergeCell ref="F11:G11"/>
    <mergeCell ref="C12:D12"/>
    <mergeCell ref="F12:G12"/>
    <mergeCell ref="F18:G18"/>
    <mergeCell ref="C13:D13"/>
    <mergeCell ref="F13:G13"/>
    <mergeCell ref="C2:D2"/>
    <mergeCell ref="F2:G2"/>
    <mergeCell ref="C3:D3"/>
    <mergeCell ref="F3:G3"/>
    <mergeCell ref="C5:D5"/>
    <mergeCell ref="F5:G5"/>
    <mergeCell ref="C4:D4"/>
    <mergeCell ref="F4:G4"/>
    <mergeCell ref="C15:D15"/>
    <mergeCell ref="F15:G15"/>
    <mergeCell ref="C6:D6"/>
    <mergeCell ref="F6:G6"/>
    <mergeCell ref="C7:D7"/>
    <mergeCell ref="F7:G7"/>
  </mergeCells>
  <phoneticPr fontId="2"/>
  <pageMargins left="0.51" right="0.16" top="0.24" bottom="0.16" header="0.2" footer="0.16"/>
  <pageSetup paperSize="1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4535-3324-45FD-A34F-AFE3823615FD}">
  <dimension ref="A1:DO401"/>
  <sheetViews>
    <sheetView topLeftCell="A145" zoomScale="80" zoomScaleNormal="80" workbookViewId="0">
      <selection activeCell="E150" sqref="E150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3.625" style="46" customWidth="1"/>
    <col min="11" max="11" width="5.5" style="46" customWidth="1"/>
    <col min="12" max="12" width="2.875" style="46" customWidth="1"/>
    <col min="13" max="13" width="6.25" style="46"/>
    <col min="14" max="14" width="8" style="46" customWidth="1"/>
    <col min="15" max="15" width="12.25" style="46" customWidth="1"/>
    <col min="16" max="16" width="6.25" style="46"/>
    <col min="17" max="17" width="10.125" style="46" customWidth="1"/>
    <col min="18" max="18" width="10.375" style="46" customWidth="1"/>
    <col min="19" max="19" width="9.875" style="46" customWidth="1"/>
    <col min="20" max="20" width="33.25" style="46" customWidth="1"/>
    <col min="21" max="16384" width="6.25" style="46"/>
  </cols>
  <sheetData>
    <row r="1" spans="1:20" ht="27" customHeight="1">
      <c r="A1" s="45"/>
      <c r="B1" s="46" t="s">
        <v>35</v>
      </c>
      <c r="E1" s="127"/>
      <c r="J1" s="85"/>
      <c r="K1" s="367" t="s">
        <v>807</v>
      </c>
      <c r="L1" s="367"/>
      <c r="M1" s="367"/>
      <c r="N1" s="290" t="s">
        <v>809</v>
      </c>
      <c r="O1" s="290"/>
      <c r="R1" s="80"/>
      <c r="S1" s="81"/>
    </row>
    <row r="2" spans="1:20" ht="27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  <c r="K2" s="342" t="s">
        <v>1</v>
      </c>
      <c r="L2" s="343"/>
      <c r="M2" s="342" t="s">
        <v>2</v>
      </c>
      <c r="N2" s="343"/>
      <c r="O2" s="172" t="s">
        <v>4</v>
      </c>
      <c r="P2" s="342" t="s">
        <v>5</v>
      </c>
      <c r="Q2" s="343"/>
      <c r="R2" s="173" t="s">
        <v>806</v>
      </c>
      <c r="S2" s="173" t="s">
        <v>424</v>
      </c>
      <c r="T2" s="173" t="s">
        <v>6</v>
      </c>
    </row>
    <row r="3" spans="1:20" ht="27" customHeight="1">
      <c r="A3" s="183" t="s">
        <v>253</v>
      </c>
      <c r="B3" s="56" t="s">
        <v>200</v>
      </c>
      <c r="C3" s="243"/>
      <c r="D3" s="244"/>
      <c r="E3" s="82">
        <v>284</v>
      </c>
      <c r="F3" s="251" t="s">
        <v>469</v>
      </c>
      <c r="G3" s="252"/>
      <c r="H3" s="55" t="s">
        <v>474</v>
      </c>
      <c r="I3" s="83" t="s">
        <v>841</v>
      </c>
      <c r="K3" s="363"/>
      <c r="L3" s="364"/>
      <c r="M3" s="342" t="s">
        <v>120</v>
      </c>
      <c r="N3" s="343"/>
      <c r="O3" s="174"/>
      <c r="P3" s="359"/>
      <c r="Q3" s="360"/>
      <c r="R3" s="173" t="s">
        <v>469</v>
      </c>
      <c r="S3" s="173"/>
      <c r="T3" s="175"/>
    </row>
    <row r="4" spans="1:20" ht="27" customHeight="1">
      <c r="A4" s="183" t="s">
        <v>257</v>
      </c>
      <c r="B4" s="56" t="s">
        <v>120</v>
      </c>
      <c r="C4" s="253"/>
      <c r="D4" s="253"/>
      <c r="E4" s="82">
        <v>550</v>
      </c>
      <c r="F4" s="251" t="s">
        <v>469</v>
      </c>
      <c r="G4" s="252"/>
      <c r="H4" s="55" t="s">
        <v>474</v>
      </c>
      <c r="I4" s="83" t="s">
        <v>842</v>
      </c>
      <c r="K4" s="365"/>
      <c r="L4" s="366"/>
      <c r="M4" s="342" t="s">
        <v>120</v>
      </c>
      <c r="N4" s="343"/>
      <c r="O4" s="174"/>
      <c r="P4" s="359"/>
      <c r="Q4" s="360"/>
      <c r="R4" s="173" t="s">
        <v>469</v>
      </c>
      <c r="S4" s="173"/>
      <c r="T4" s="175"/>
    </row>
    <row r="5" spans="1:20" ht="27" customHeight="1">
      <c r="A5" s="183" t="s">
        <v>263</v>
      </c>
      <c r="B5" s="56" t="s">
        <v>96</v>
      </c>
      <c r="C5" s="253"/>
      <c r="D5" s="253"/>
      <c r="E5" s="82">
        <v>6706</v>
      </c>
      <c r="F5" s="251" t="s">
        <v>469</v>
      </c>
      <c r="G5" s="252"/>
      <c r="H5" s="55" t="s">
        <v>54</v>
      </c>
      <c r="I5" s="83" t="s">
        <v>347</v>
      </c>
      <c r="K5" s="363"/>
      <c r="L5" s="364"/>
      <c r="M5" s="342" t="s">
        <v>234</v>
      </c>
      <c r="N5" s="343"/>
      <c r="O5" s="174"/>
      <c r="P5" s="359"/>
      <c r="Q5" s="360"/>
      <c r="R5" s="173" t="s">
        <v>469</v>
      </c>
      <c r="S5" s="173"/>
      <c r="T5" s="175"/>
    </row>
    <row r="6" spans="1:20" ht="27" customHeight="1">
      <c r="A6" s="183" t="s">
        <v>266</v>
      </c>
      <c r="B6" s="56" t="s">
        <v>96</v>
      </c>
      <c r="C6" s="253"/>
      <c r="D6" s="253"/>
      <c r="E6" s="82">
        <v>4000</v>
      </c>
      <c r="F6" s="251" t="s">
        <v>469</v>
      </c>
      <c r="G6" s="252"/>
      <c r="H6" s="55" t="s">
        <v>105</v>
      </c>
      <c r="I6" s="83" t="s">
        <v>347</v>
      </c>
      <c r="K6" s="365"/>
      <c r="L6" s="366"/>
      <c r="M6" s="342" t="s">
        <v>311</v>
      </c>
      <c r="N6" s="343"/>
      <c r="O6" s="174"/>
      <c r="P6" s="359"/>
      <c r="Q6" s="360"/>
      <c r="R6" s="173" t="s">
        <v>469</v>
      </c>
      <c r="S6" s="173"/>
      <c r="T6" s="175"/>
    </row>
    <row r="7" spans="1:20" ht="27" customHeight="1">
      <c r="A7" s="182" t="s">
        <v>268</v>
      </c>
      <c r="B7" s="56" t="s">
        <v>311</v>
      </c>
      <c r="C7" s="253"/>
      <c r="D7" s="253"/>
      <c r="E7" s="82">
        <v>1870</v>
      </c>
      <c r="F7" s="251" t="s">
        <v>469</v>
      </c>
      <c r="G7" s="252"/>
      <c r="H7" s="55" t="s">
        <v>54</v>
      </c>
      <c r="I7" s="83" t="s">
        <v>843</v>
      </c>
      <c r="K7" s="357"/>
      <c r="L7" s="358"/>
      <c r="M7" s="342" t="s">
        <v>120</v>
      </c>
      <c r="N7" s="343"/>
      <c r="O7" s="174"/>
      <c r="P7" s="359"/>
      <c r="Q7" s="360"/>
      <c r="R7" s="173" t="s">
        <v>469</v>
      </c>
      <c r="S7" s="173"/>
      <c r="T7" s="175"/>
    </row>
    <row r="8" spans="1:20" ht="27" customHeight="1">
      <c r="A8" s="245" t="s">
        <v>209</v>
      </c>
      <c r="B8" s="56" t="s">
        <v>96</v>
      </c>
      <c r="C8" s="253"/>
      <c r="D8" s="253"/>
      <c r="E8" s="82">
        <v>2000</v>
      </c>
      <c r="F8" s="251" t="s">
        <v>469</v>
      </c>
      <c r="G8" s="252"/>
      <c r="H8" s="55" t="s">
        <v>474</v>
      </c>
      <c r="I8" s="83" t="s">
        <v>347</v>
      </c>
      <c r="K8" s="363"/>
      <c r="L8" s="364"/>
      <c r="M8" s="342" t="s">
        <v>311</v>
      </c>
      <c r="N8" s="343"/>
      <c r="O8" s="174"/>
      <c r="P8" s="359"/>
      <c r="Q8" s="360"/>
      <c r="R8" s="173" t="s">
        <v>469</v>
      </c>
      <c r="S8" s="173"/>
      <c r="T8" s="175"/>
    </row>
    <row r="9" spans="1:20" ht="27" customHeight="1">
      <c r="A9" s="246"/>
      <c r="B9" s="56" t="s">
        <v>311</v>
      </c>
      <c r="C9" s="253"/>
      <c r="D9" s="253"/>
      <c r="E9" s="82">
        <v>6378</v>
      </c>
      <c r="F9" s="251" t="s">
        <v>469</v>
      </c>
      <c r="G9" s="252"/>
      <c r="H9" s="55" t="s">
        <v>54</v>
      </c>
      <c r="I9" s="83" t="s">
        <v>844</v>
      </c>
      <c r="K9" s="368"/>
      <c r="L9" s="369"/>
      <c r="M9" s="342" t="s">
        <v>96</v>
      </c>
      <c r="N9" s="343"/>
      <c r="O9" s="174"/>
      <c r="P9" s="359"/>
      <c r="Q9" s="360"/>
      <c r="R9" s="173" t="s">
        <v>469</v>
      </c>
      <c r="S9" s="173"/>
      <c r="T9" s="175"/>
    </row>
    <row r="10" spans="1:20" ht="27" customHeight="1">
      <c r="A10" s="247"/>
      <c r="B10" s="56" t="s">
        <v>311</v>
      </c>
      <c r="C10" s="253"/>
      <c r="D10" s="253"/>
      <c r="E10" s="82">
        <v>6360</v>
      </c>
      <c r="F10" s="251" t="s">
        <v>469</v>
      </c>
      <c r="G10" s="252"/>
      <c r="H10" s="55" t="s">
        <v>474</v>
      </c>
      <c r="I10" s="83" t="s">
        <v>845</v>
      </c>
      <c r="K10" s="368"/>
      <c r="L10" s="369"/>
      <c r="M10" s="342" t="s">
        <v>311</v>
      </c>
      <c r="N10" s="343"/>
      <c r="O10" s="174"/>
      <c r="P10" s="359"/>
      <c r="Q10" s="360"/>
      <c r="R10" s="173" t="s">
        <v>469</v>
      </c>
      <c r="S10" s="173"/>
      <c r="T10" s="175"/>
    </row>
    <row r="11" spans="1:20" ht="27" customHeight="1">
      <c r="A11" s="245" t="s">
        <v>129</v>
      </c>
      <c r="B11" s="56" t="s">
        <v>96</v>
      </c>
      <c r="C11" s="253"/>
      <c r="D11" s="253"/>
      <c r="E11" s="82">
        <v>3713</v>
      </c>
      <c r="F11" s="251" t="s">
        <v>469</v>
      </c>
      <c r="G11" s="252"/>
      <c r="H11" s="55" t="s">
        <v>105</v>
      </c>
      <c r="I11" s="83" t="s">
        <v>347</v>
      </c>
      <c r="K11" s="368"/>
      <c r="L11" s="369"/>
      <c r="M11" s="342" t="s">
        <v>311</v>
      </c>
      <c r="N11" s="343"/>
      <c r="O11" s="174"/>
      <c r="P11" s="359"/>
      <c r="Q11" s="360"/>
      <c r="R11" s="173" t="s">
        <v>469</v>
      </c>
      <c r="S11" s="173"/>
      <c r="T11" s="175"/>
    </row>
    <row r="12" spans="1:20" ht="27" customHeight="1">
      <c r="A12" s="246"/>
      <c r="B12" s="56" t="s">
        <v>234</v>
      </c>
      <c r="C12" s="243"/>
      <c r="D12" s="244"/>
      <c r="E12" s="82">
        <v>12200</v>
      </c>
      <c r="F12" s="251" t="s">
        <v>469</v>
      </c>
      <c r="G12" s="252"/>
      <c r="H12" s="55" t="s">
        <v>54</v>
      </c>
      <c r="I12" s="83" t="s">
        <v>846</v>
      </c>
      <c r="K12" s="368"/>
      <c r="L12" s="369"/>
      <c r="M12" s="342" t="s">
        <v>311</v>
      </c>
      <c r="N12" s="343"/>
      <c r="O12" s="174"/>
      <c r="P12" s="359"/>
      <c r="Q12" s="360"/>
      <c r="R12" s="173" t="s">
        <v>469</v>
      </c>
      <c r="S12" s="173"/>
      <c r="T12" s="175"/>
    </row>
    <row r="13" spans="1:20" ht="27" customHeight="1">
      <c r="A13" s="247"/>
      <c r="B13" s="56" t="s">
        <v>120</v>
      </c>
      <c r="C13" s="243"/>
      <c r="D13" s="244"/>
      <c r="E13" s="82">
        <v>3364</v>
      </c>
      <c r="F13" s="251" t="s">
        <v>469</v>
      </c>
      <c r="G13" s="252"/>
      <c r="H13" s="55" t="s">
        <v>474</v>
      </c>
      <c r="I13" s="83" t="s">
        <v>147</v>
      </c>
      <c r="K13" s="365"/>
      <c r="L13" s="366"/>
      <c r="M13" s="342" t="s">
        <v>311</v>
      </c>
      <c r="N13" s="343"/>
      <c r="O13" s="174"/>
      <c r="P13" s="359"/>
      <c r="Q13" s="360"/>
      <c r="R13" s="173" t="s">
        <v>469</v>
      </c>
      <c r="S13" s="173"/>
      <c r="T13" s="175"/>
    </row>
    <row r="14" spans="1:20" ht="27" customHeight="1">
      <c r="A14" s="254" t="s">
        <v>28</v>
      </c>
      <c r="B14" s="56" t="s">
        <v>120</v>
      </c>
      <c r="C14" s="243"/>
      <c r="D14" s="244"/>
      <c r="E14" s="82">
        <v>11792</v>
      </c>
      <c r="F14" s="251" t="s">
        <v>469</v>
      </c>
      <c r="G14" s="252"/>
      <c r="H14" s="55" t="s">
        <v>54</v>
      </c>
      <c r="I14" s="83" t="s">
        <v>847</v>
      </c>
      <c r="K14" s="357"/>
      <c r="L14" s="358"/>
      <c r="M14" s="342"/>
      <c r="N14" s="343"/>
      <c r="O14" s="174"/>
      <c r="P14" s="359"/>
      <c r="Q14" s="360"/>
      <c r="R14" s="173"/>
      <c r="S14" s="173"/>
      <c r="T14" s="175"/>
    </row>
    <row r="15" spans="1:20" ht="27" customHeight="1">
      <c r="A15" s="255"/>
      <c r="B15" s="56" t="s">
        <v>311</v>
      </c>
      <c r="C15" s="243"/>
      <c r="D15" s="244"/>
      <c r="E15" s="82">
        <v>2976</v>
      </c>
      <c r="F15" s="251" t="s">
        <v>469</v>
      </c>
      <c r="G15" s="252"/>
      <c r="H15" s="55" t="s">
        <v>474</v>
      </c>
      <c r="I15" s="83" t="s">
        <v>848</v>
      </c>
      <c r="K15" s="357"/>
      <c r="L15" s="358"/>
      <c r="M15" s="342"/>
      <c r="N15" s="343"/>
      <c r="O15" s="174"/>
      <c r="P15" s="359"/>
      <c r="Q15" s="360"/>
      <c r="R15" s="173"/>
      <c r="S15" s="175"/>
      <c r="T15" s="175"/>
    </row>
    <row r="16" spans="1:20" ht="27" customHeight="1">
      <c r="A16" s="254" t="s">
        <v>161</v>
      </c>
      <c r="B16" s="56" t="s">
        <v>120</v>
      </c>
      <c r="C16" s="243"/>
      <c r="D16" s="244"/>
      <c r="E16" s="82">
        <v>440</v>
      </c>
      <c r="F16" s="251" t="s">
        <v>469</v>
      </c>
      <c r="G16" s="252"/>
      <c r="H16" s="55" t="s">
        <v>98</v>
      </c>
      <c r="I16" s="83" t="s">
        <v>33</v>
      </c>
      <c r="K16" s="357"/>
      <c r="L16" s="358"/>
      <c r="M16" s="342"/>
      <c r="N16" s="343"/>
      <c r="O16" s="174"/>
      <c r="P16" s="359"/>
      <c r="Q16" s="360"/>
      <c r="R16" s="173"/>
      <c r="S16" s="175"/>
      <c r="T16" s="175"/>
    </row>
    <row r="17" spans="1:20" ht="27" customHeight="1">
      <c r="A17" s="256"/>
      <c r="B17" s="56" t="s">
        <v>311</v>
      </c>
      <c r="C17" s="257"/>
      <c r="D17" s="257"/>
      <c r="E17" s="82">
        <v>4080</v>
      </c>
      <c r="F17" s="251" t="s">
        <v>469</v>
      </c>
      <c r="G17" s="252"/>
      <c r="H17" s="55" t="s">
        <v>474</v>
      </c>
      <c r="I17" s="83" t="s">
        <v>849</v>
      </c>
      <c r="K17" s="357"/>
      <c r="L17" s="358"/>
      <c r="M17" s="342"/>
      <c r="N17" s="343"/>
      <c r="O17" s="174"/>
      <c r="P17" s="359"/>
      <c r="Q17" s="360"/>
      <c r="R17" s="173"/>
      <c r="S17" s="175"/>
      <c r="T17" s="175"/>
    </row>
    <row r="18" spans="1:20" ht="27" customHeight="1">
      <c r="A18" s="254" t="s">
        <v>233</v>
      </c>
      <c r="B18" s="56" t="s">
        <v>120</v>
      </c>
      <c r="C18" s="253"/>
      <c r="D18" s="253"/>
      <c r="E18" s="82">
        <v>1219</v>
      </c>
      <c r="F18" s="251" t="s">
        <v>469</v>
      </c>
      <c r="G18" s="252"/>
      <c r="H18" s="55" t="s">
        <v>98</v>
      </c>
      <c r="I18" s="83" t="s">
        <v>33</v>
      </c>
      <c r="K18" s="357"/>
      <c r="L18" s="358"/>
      <c r="M18" s="342"/>
      <c r="N18" s="343"/>
      <c r="O18" s="174"/>
      <c r="P18" s="359"/>
      <c r="Q18" s="360"/>
      <c r="R18" s="173"/>
      <c r="S18" s="175"/>
      <c r="T18" s="175"/>
    </row>
    <row r="19" spans="1:20" ht="27" customHeight="1">
      <c r="A19" s="255"/>
      <c r="B19" s="56" t="s">
        <v>439</v>
      </c>
      <c r="C19" s="253"/>
      <c r="D19" s="253"/>
      <c r="E19" s="82">
        <v>3376</v>
      </c>
      <c r="F19" s="251" t="s">
        <v>469</v>
      </c>
      <c r="G19" s="252"/>
      <c r="H19" s="55" t="s">
        <v>474</v>
      </c>
      <c r="I19" s="83" t="s">
        <v>850</v>
      </c>
      <c r="K19" s="357"/>
      <c r="L19" s="358"/>
      <c r="M19" s="342"/>
      <c r="N19" s="343"/>
      <c r="O19" s="174"/>
      <c r="P19" s="359"/>
      <c r="Q19" s="360"/>
      <c r="R19" s="173"/>
      <c r="S19" s="175"/>
      <c r="T19" s="175"/>
    </row>
    <row r="20" spans="1:20" ht="27" customHeight="1">
      <c r="A20" s="256"/>
      <c r="B20" s="56" t="s">
        <v>120</v>
      </c>
      <c r="C20" s="253"/>
      <c r="D20" s="253"/>
      <c r="E20" s="82">
        <v>4052</v>
      </c>
      <c r="F20" s="251" t="s">
        <v>469</v>
      </c>
      <c r="G20" s="252"/>
      <c r="H20" s="55" t="s">
        <v>474</v>
      </c>
      <c r="I20" s="83" t="s">
        <v>866</v>
      </c>
      <c r="K20" s="357"/>
      <c r="L20" s="358"/>
      <c r="M20" s="342"/>
      <c r="N20" s="343"/>
      <c r="O20" s="174"/>
      <c r="P20" s="361"/>
      <c r="Q20" s="362"/>
      <c r="R20" s="173"/>
      <c r="S20" s="175"/>
      <c r="T20" s="175"/>
    </row>
    <row r="21" spans="1:20" ht="27" customHeight="1">
      <c r="A21" s="51" t="s">
        <v>138</v>
      </c>
      <c r="B21" s="56" t="s">
        <v>96</v>
      </c>
      <c r="C21" s="257"/>
      <c r="D21" s="257"/>
      <c r="E21" s="82">
        <v>4026</v>
      </c>
      <c r="F21" s="243" t="s">
        <v>469</v>
      </c>
      <c r="G21" s="244"/>
      <c r="H21" s="55" t="s">
        <v>105</v>
      </c>
      <c r="I21" s="83" t="s">
        <v>347</v>
      </c>
      <c r="K21" s="357"/>
      <c r="L21" s="358"/>
      <c r="M21" s="342"/>
      <c r="N21" s="343"/>
      <c r="O21" s="174"/>
      <c r="P21" s="361"/>
      <c r="Q21" s="362"/>
      <c r="R21" s="173"/>
      <c r="S21" s="175"/>
      <c r="T21" s="175"/>
    </row>
    <row r="22" spans="1:20" ht="27" customHeight="1">
      <c r="A22" s="254" t="s">
        <v>45</v>
      </c>
      <c r="B22" s="56" t="s">
        <v>200</v>
      </c>
      <c r="C22" s="243"/>
      <c r="D22" s="244"/>
      <c r="E22" s="82">
        <v>2000</v>
      </c>
      <c r="F22" s="251" t="s">
        <v>469</v>
      </c>
      <c r="G22" s="252"/>
      <c r="H22" s="55" t="s">
        <v>98</v>
      </c>
      <c r="I22" s="83" t="s">
        <v>242</v>
      </c>
      <c r="K22" s="357"/>
      <c r="L22" s="358"/>
      <c r="M22" s="342"/>
      <c r="N22" s="343"/>
      <c r="O22" s="174"/>
      <c r="P22" s="359"/>
      <c r="Q22" s="360"/>
      <c r="R22" s="173"/>
      <c r="S22" s="175"/>
      <c r="T22" s="175"/>
    </row>
    <row r="23" spans="1:20" ht="27" customHeight="1">
      <c r="A23" s="256"/>
      <c r="B23" s="56" t="s">
        <v>200</v>
      </c>
      <c r="C23" s="257"/>
      <c r="D23" s="257"/>
      <c r="E23" s="82">
        <v>600</v>
      </c>
      <c r="F23" s="251" t="s">
        <v>469</v>
      </c>
      <c r="G23" s="252"/>
      <c r="H23" s="55" t="s">
        <v>474</v>
      </c>
      <c r="I23" s="83" t="s">
        <v>69</v>
      </c>
      <c r="K23" s="357"/>
      <c r="L23" s="358"/>
      <c r="M23" s="342"/>
      <c r="N23" s="343"/>
      <c r="O23" s="174"/>
      <c r="P23" s="359"/>
      <c r="Q23" s="360"/>
      <c r="R23" s="173"/>
      <c r="S23" s="175"/>
      <c r="T23" s="175"/>
    </row>
    <row r="24" spans="1:20" ht="27" customHeight="1">
      <c r="A24" s="245" t="s">
        <v>145</v>
      </c>
      <c r="B24" s="56" t="s">
        <v>120</v>
      </c>
      <c r="C24" s="253"/>
      <c r="D24" s="253"/>
      <c r="E24" s="82">
        <v>2515</v>
      </c>
      <c r="F24" s="251" t="s">
        <v>469</v>
      </c>
      <c r="G24" s="252"/>
      <c r="H24" s="55" t="s">
        <v>474</v>
      </c>
      <c r="I24" s="83" t="s">
        <v>147</v>
      </c>
      <c r="K24" s="357"/>
      <c r="L24" s="358"/>
      <c r="M24" s="342"/>
      <c r="N24" s="343"/>
      <c r="O24" s="174"/>
      <c r="P24" s="361"/>
      <c r="Q24" s="362"/>
      <c r="R24" s="173"/>
      <c r="S24" s="175"/>
      <c r="T24" s="175"/>
    </row>
    <row r="25" spans="1:20" ht="27" customHeight="1">
      <c r="A25" s="246"/>
      <c r="B25" s="56" t="s">
        <v>120</v>
      </c>
      <c r="C25" s="257"/>
      <c r="D25" s="257"/>
      <c r="E25" s="82">
        <v>3746</v>
      </c>
      <c r="F25" s="251" t="s">
        <v>469</v>
      </c>
      <c r="G25" s="252"/>
      <c r="H25" s="55" t="s">
        <v>474</v>
      </c>
      <c r="I25" s="83" t="s">
        <v>147</v>
      </c>
      <c r="K25" s="357"/>
      <c r="L25" s="358"/>
      <c r="M25" s="342"/>
      <c r="N25" s="343"/>
      <c r="O25" s="174"/>
      <c r="P25" s="361"/>
      <c r="Q25" s="362"/>
      <c r="R25" s="173"/>
      <c r="S25" s="175"/>
      <c r="T25" s="175"/>
    </row>
    <row r="26" spans="1:20" ht="27" customHeight="1">
      <c r="A26" s="247"/>
      <c r="B26" s="56" t="s">
        <v>120</v>
      </c>
      <c r="C26" s="257"/>
      <c r="D26" s="257"/>
      <c r="E26" s="82">
        <v>4025</v>
      </c>
      <c r="F26" s="251" t="s">
        <v>469</v>
      </c>
      <c r="G26" s="252"/>
      <c r="H26" s="55" t="s">
        <v>474</v>
      </c>
      <c r="I26" s="83" t="s">
        <v>147</v>
      </c>
      <c r="K26" s="357"/>
      <c r="L26" s="358"/>
      <c r="M26" s="342"/>
      <c r="N26" s="343"/>
      <c r="O26" s="174"/>
      <c r="P26" s="361"/>
      <c r="Q26" s="362"/>
      <c r="R26" s="173"/>
      <c r="S26" s="175"/>
      <c r="T26" s="175"/>
    </row>
    <row r="27" spans="1:20" ht="27" customHeight="1">
      <c r="A27" s="138" t="s">
        <v>165</v>
      </c>
      <c r="B27" s="56" t="s">
        <v>311</v>
      </c>
      <c r="C27" s="253"/>
      <c r="D27" s="253"/>
      <c r="E27" s="82">
        <v>6166</v>
      </c>
      <c r="F27" s="251" t="s">
        <v>470</v>
      </c>
      <c r="G27" s="252"/>
      <c r="H27" s="55" t="s">
        <v>474</v>
      </c>
      <c r="I27" s="83" t="s">
        <v>851</v>
      </c>
      <c r="K27" s="357"/>
      <c r="L27" s="358"/>
      <c r="M27" s="342"/>
      <c r="N27" s="343"/>
      <c r="O27" s="174"/>
      <c r="P27" s="361"/>
      <c r="Q27" s="362"/>
      <c r="R27" s="173"/>
      <c r="S27" s="175"/>
      <c r="T27" s="175"/>
    </row>
    <row r="28" spans="1:20" ht="27" customHeight="1">
      <c r="A28" s="138" t="s">
        <v>331</v>
      </c>
      <c r="B28" s="56" t="s">
        <v>311</v>
      </c>
      <c r="C28" s="253"/>
      <c r="D28" s="253"/>
      <c r="E28" s="82">
        <v>9540</v>
      </c>
      <c r="F28" s="251" t="s">
        <v>470</v>
      </c>
      <c r="G28" s="252"/>
      <c r="H28" s="55" t="s">
        <v>98</v>
      </c>
      <c r="I28" s="83" t="s">
        <v>108</v>
      </c>
      <c r="K28" s="357"/>
      <c r="L28" s="358"/>
      <c r="M28" s="342"/>
      <c r="N28" s="343"/>
      <c r="O28" s="174"/>
      <c r="P28" s="361"/>
      <c r="Q28" s="362"/>
      <c r="R28" s="173"/>
      <c r="S28" s="175"/>
      <c r="T28" s="175"/>
    </row>
    <row r="29" spans="1:20" ht="27" customHeight="1">
      <c r="A29" s="181" t="s">
        <v>149</v>
      </c>
      <c r="B29" s="56" t="s">
        <v>96</v>
      </c>
      <c r="C29" s="253"/>
      <c r="D29" s="253"/>
      <c r="E29" s="82">
        <v>3592</v>
      </c>
      <c r="F29" s="253" t="s">
        <v>469</v>
      </c>
      <c r="G29" s="253"/>
      <c r="H29" s="55" t="s">
        <v>98</v>
      </c>
      <c r="I29" s="83" t="s">
        <v>347</v>
      </c>
      <c r="K29" s="357"/>
      <c r="L29" s="358"/>
      <c r="M29" s="342"/>
      <c r="N29" s="343"/>
      <c r="O29" s="174"/>
      <c r="P29" s="361"/>
      <c r="Q29" s="362"/>
      <c r="R29" s="173"/>
      <c r="S29" s="175"/>
      <c r="T29" s="175"/>
    </row>
    <row r="30" spans="1:20" ht="27" customHeight="1">
      <c r="A30" s="51" t="s">
        <v>186</v>
      </c>
      <c r="B30" s="56" t="s">
        <v>120</v>
      </c>
      <c r="C30" s="257"/>
      <c r="D30" s="257"/>
      <c r="E30" s="82">
        <v>1274</v>
      </c>
      <c r="F30" s="251" t="s">
        <v>469</v>
      </c>
      <c r="G30" s="252"/>
      <c r="H30" s="55" t="s">
        <v>98</v>
      </c>
      <c r="I30" s="83" t="s">
        <v>852</v>
      </c>
      <c r="K30" s="357"/>
      <c r="L30" s="358"/>
      <c r="M30" s="342"/>
      <c r="N30" s="343"/>
      <c r="O30" s="174"/>
      <c r="P30" s="361"/>
      <c r="Q30" s="362"/>
      <c r="R30" s="173"/>
      <c r="S30" s="175"/>
      <c r="T30" s="175"/>
    </row>
    <row r="31" spans="1:20" ht="27" customHeight="1">
      <c r="A31" s="245" t="s">
        <v>31</v>
      </c>
      <c r="B31" s="56" t="s">
        <v>96</v>
      </c>
      <c r="C31" s="257"/>
      <c r="D31" s="257"/>
      <c r="E31" s="82">
        <v>3600</v>
      </c>
      <c r="F31" s="251" t="s">
        <v>469</v>
      </c>
      <c r="G31" s="252"/>
      <c r="H31" s="55" t="s">
        <v>474</v>
      </c>
      <c r="I31" s="83" t="s">
        <v>347</v>
      </c>
      <c r="K31" s="357"/>
      <c r="L31" s="358"/>
      <c r="M31" s="342"/>
      <c r="N31" s="343"/>
      <c r="O31" s="174"/>
      <c r="P31" s="361"/>
      <c r="Q31" s="362"/>
      <c r="R31" s="173"/>
      <c r="S31" s="175"/>
      <c r="T31" s="175"/>
    </row>
    <row r="32" spans="1:20" ht="27" customHeight="1">
      <c r="A32" s="246"/>
      <c r="B32" s="56" t="s">
        <v>120</v>
      </c>
      <c r="C32" s="257"/>
      <c r="D32" s="257"/>
      <c r="E32" s="82">
        <v>2032</v>
      </c>
      <c r="F32" s="251" t="s">
        <v>469</v>
      </c>
      <c r="G32" s="252"/>
      <c r="H32" s="55" t="s">
        <v>474</v>
      </c>
      <c r="I32" s="83" t="s">
        <v>853</v>
      </c>
      <c r="K32" s="357"/>
      <c r="L32" s="358"/>
      <c r="M32" s="342"/>
      <c r="N32" s="343"/>
      <c r="O32" s="174"/>
      <c r="P32" s="361"/>
      <c r="Q32" s="362"/>
      <c r="R32" s="173"/>
      <c r="S32" s="175"/>
      <c r="T32" s="175"/>
    </row>
    <row r="33" spans="1:20" ht="27" customHeight="1">
      <c r="A33" s="247"/>
      <c r="B33" s="56" t="s">
        <v>120</v>
      </c>
      <c r="C33" s="251"/>
      <c r="D33" s="252"/>
      <c r="E33" s="82">
        <v>3100</v>
      </c>
      <c r="F33" s="253" t="s">
        <v>470</v>
      </c>
      <c r="G33" s="253"/>
      <c r="H33" s="55" t="s">
        <v>474</v>
      </c>
      <c r="I33" s="83" t="s">
        <v>853</v>
      </c>
      <c r="K33" s="357"/>
      <c r="L33" s="358"/>
      <c r="M33" s="342"/>
      <c r="N33" s="343"/>
      <c r="O33" s="174"/>
      <c r="P33" s="361"/>
      <c r="Q33" s="362"/>
      <c r="R33" s="173"/>
      <c r="S33" s="175"/>
      <c r="T33" s="175"/>
    </row>
    <row r="34" spans="1:20" ht="27" customHeight="1">
      <c r="A34" s="138" t="s">
        <v>150</v>
      </c>
      <c r="B34" s="56" t="s">
        <v>120</v>
      </c>
      <c r="C34" s="251"/>
      <c r="D34" s="252"/>
      <c r="E34" s="82">
        <v>2756</v>
      </c>
      <c r="F34" s="251" t="s">
        <v>469</v>
      </c>
      <c r="G34" s="252"/>
      <c r="H34" s="55" t="s">
        <v>474</v>
      </c>
      <c r="I34" s="83" t="s">
        <v>854</v>
      </c>
      <c r="K34" s="357"/>
      <c r="L34" s="358"/>
      <c r="M34" s="342"/>
      <c r="N34" s="343"/>
      <c r="O34" s="174"/>
      <c r="P34" s="361"/>
      <c r="Q34" s="362"/>
      <c r="R34" s="173"/>
      <c r="S34" s="175"/>
      <c r="T34" s="175"/>
    </row>
    <row r="35" spans="1:20" ht="27" customHeight="1" thickBot="1">
      <c r="A35" s="184" t="s">
        <v>280</v>
      </c>
      <c r="B35" s="56" t="s">
        <v>120</v>
      </c>
      <c r="C35" s="253"/>
      <c r="D35" s="253"/>
      <c r="E35" s="82">
        <v>883</v>
      </c>
      <c r="F35" s="251" t="s">
        <v>469</v>
      </c>
      <c r="G35" s="252"/>
      <c r="H35" s="55" t="s">
        <v>474</v>
      </c>
      <c r="I35" s="83" t="s">
        <v>33</v>
      </c>
      <c r="K35" s="357"/>
      <c r="L35" s="358"/>
      <c r="M35" s="342"/>
      <c r="N35" s="343"/>
      <c r="O35" s="174"/>
      <c r="P35" s="361"/>
      <c r="Q35" s="362"/>
      <c r="R35" s="173"/>
      <c r="S35" s="175"/>
      <c r="T35" s="175"/>
    </row>
    <row r="36" spans="1:20" ht="27" customHeight="1" thickBot="1">
      <c r="A36" s="96"/>
      <c r="B36" s="96"/>
      <c r="C36" s="258" t="s">
        <v>38</v>
      </c>
      <c r="D36" s="259"/>
      <c r="E36" s="98">
        <f>SUM(E3:E35)</f>
        <v>125215</v>
      </c>
      <c r="F36" s="260" t="s">
        <v>8</v>
      </c>
      <c r="G36" s="261"/>
      <c r="H36" s="261"/>
      <c r="I36" s="261"/>
    </row>
    <row r="37" spans="1:20" ht="33.75" customHeight="1">
      <c r="E37" s="46"/>
      <c r="H37" s="46"/>
      <c r="I37" s="46"/>
    </row>
    <row r="38" spans="1:20" ht="30.75" customHeight="1">
      <c r="A38" s="45"/>
      <c r="B38" s="129" t="s">
        <v>703</v>
      </c>
      <c r="E38" s="127"/>
      <c r="J38" s="85"/>
    </row>
    <row r="39" spans="1:20" ht="59.25" customHeight="1">
      <c r="A39" s="251" t="s">
        <v>1</v>
      </c>
      <c r="B39" s="252"/>
      <c r="C39" s="251" t="s">
        <v>2</v>
      </c>
      <c r="D39" s="252"/>
      <c r="E39" s="49" t="s">
        <v>5</v>
      </c>
      <c r="F39" s="251"/>
      <c r="G39" s="252"/>
      <c r="H39" s="55" t="s">
        <v>424</v>
      </c>
      <c r="I39" s="50" t="s">
        <v>6</v>
      </c>
    </row>
    <row r="40" spans="1:20" ht="59.25" customHeight="1">
      <c r="A40" s="241">
        <v>45840</v>
      </c>
      <c r="B40" s="242"/>
      <c r="C40" s="243" t="s">
        <v>120</v>
      </c>
      <c r="D40" s="244"/>
      <c r="E40" s="123">
        <v>31800</v>
      </c>
      <c r="F40" s="243" t="s">
        <v>723</v>
      </c>
      <c r="G40" s="244"/>
      <c r="H40" s="55"/>
      <c r="I40" s="84" t="s">
        <v>870</v>
      </c>
    </row>
    <row r="41" spans="1:20" ht="59.25" customHeight="1">
      <c r="A41" s="241">
        <v>45840</v>
      </c>
      <c r="B41" s="242"/>
      <c r="C41" s="243" t="s">
        <v>120</v>
      </c>
      <c r="D41" s="244"/>
      <c r="E41" s="123">
        <v>6680</v>
      </c>
      <c r="F41" s="243" t="s">
        <v>723</v>
      </c>
      <c r="G41" s="244"/>
      <c r="H41" s="55"/>
      <c r="I41" s="84" t="s">
        <v>871</v>
      </c>
    </row>
    <row r="42" spans="1:20" ht="59.25" customHeight="1">
      <c r="A42" s="241">
        <v>45844</v>
      </c>
      <c r="B42" s="242"/>
      <c r="C42" s="243" t="s">
        <v>120</v>
      </c>
      <c r="D42" s="244"/>
      <c r="E42" s="123">
        <v>64800</v>
      </c>
      <c r="F42" s="243" t="s">
        <v>723</v>
      </c>
      <c r="G42" s="244"/>
      <c r="H42" s="55"/>
      <c r="I42" s="84" t="s">
        <v>872</v>
      </c>
    </row>
    <row r="43" spans="1:20" ht="59.25" customHeight="1">
      <c r="A43" s="241">
        <v>45849</v>
      </c>
      <c r="B43" s="242"/>
      <c r="C43" s="243" t="s">
        <v>234</v>
      </c>
      <c r="D43" s="244"/>
      <c r="E43" s="123">
        <v>3694</v>
      </c>
      <c r="F43" s="243" t="s">
        <v>723</v>
      </c>
      <c r="G43" s="244"/>
      <c r="H43" s="55"/>
      <c r="I43" s="84" t="s">
        <v>867</v>
      </c>
    </row>
    <row r="44" spans="1:20" ht="59.25" customHeight="1">
      <c r="A44" s="241">
        <v>45855</v>
      </c>
      <c r="B44" s="242"/>
      <c r="C44" s="243" t="s">
        <v>234</v>
      </c>
      <c r="D44" s="244"/>
      <c r="E44" s="123">
        <v>2915</v>
      </c>
      <c r="F44" s="243" t="s">
        <v>723</v>
      </c>
      <c r="G44" s="244"/>
      <c r="H44" s="55"/>
      <c r="I44" s="84" t="s">
        <v>868</v>
      </c>
    </row>
    <row r="45" spans="1:20" ht="59.25" customHeight="1">
      <c r="A45" s="241"/>
      <c r="B45" s="242"/>
      <c r="C45" s="243"/>
      <c r="D45" s="244"/>
      <c r="E45" s="123"/>
      <c r="F45" s="243"/>
      <c r="G45" s="244"/>
      <c r="H45" s="55"/>
      <c r="I45" s="84"/>
    </row>
    <row r="46" spans="1:20" ht="59.25" customHeight="1">
      <c r="A46" s="241"/>
      <c r="B46" s="242"/>
      <c r="C46" s="243"/>
      <c r="D46" s="244"/>
      <c r="E46" s="123"/>
      <c r="F46" s="243"/>
      <c r="G46" s="244"/>
      <c r="H46" s="55"/>
      <c r="I46" s="84"/>
    </row>
    <row r="47" spans="1:20" ht="59.25" customHeight="1">
      <c r="A47" s="241"/>
      <c r="B47" s="242"/>
      <c r="C47" s="243"/>
      <c r="D47" s="244"/>
      <c r="E47" s="123"/>
      <c r="F47" s="243"/>
      <c r="G47" s="244"/>
      <c r="H47" s="55"/>
      <c r="I47" s="84"/>
    </row>
    <row r="48" spans="1:20" ht="59.25" customHeight="1">
      <c r="A48" s="241"/>
      <c r="B48" s="242"/>
      <c r="C48" s="243"/>
      <c r="D48" s="244"/>
      <c r="E48" s="123"/>
      <c r="F48" s="243"/>
      <c r="G48" s="244"/>
      <c r="H48" s="55"/>
      <c r="I48" s="84"/>
    </row>
    <row r="49" spans="1:9" ht="59.25" customHeight="1">
      <c r="A49" s="241"/>
      <c r="B49" s="242"/>
      <c r="C49" s="243"/>
      <c r="D49" s="244"/>
      <c r="E49" s="123"/>
      <c r="F49" s="243"/>
      <c r="G49" s="244"/>
      <c r="H49" s="55"/>
      <c r="I49" s="84"/>
    </row>
    <row r="50" spans="1:9" ht="59.25" customHeight="1">
      <c r="A50" s="241"/>
      <c r="B50" s="242"/>
      <c r="C50" s="243"/>
      <c r="D50" s="244"/>
      <c r="E50" s="123"/>
      <c r="F50" s="243"/>
      <c r="G50" s="244"/>
      <c r="H50" s="55"/>
      <c r="I50" s="84"/>
    </row>
    <row r="51" spans="1:9" ht="59.25" customHeight="1">
      <c r="A51" s="241"/>
      <c r="B51" s="242"/>
      <c r="C51" s="243"/>
      <c r="D51" s="244"/>
      <c r="E51" s="123"/>
      <c r="F51" s="243"/>
      <c r="G51" s="244"/>
      <c r="H51" s="55"/>
      <c r="I51" s="84"/>
    </row>
    <row r="52" spans="1:9" ht="59.25" customHeight="1">
      <c r="A52" s="241"/>
      <c r="B52" s="242"/>
      <c r="C52" s="243"/>
      <c r="D52" s="244"/>
      <c r="E52" s="123"/>
      <c r="F52" s="243"/>
      <c r="G52" s="244"/>
      <c r="H52" s="55"/>
      <c r="I52" s="84"/>
    </row>
    <row r="53" spans="1:9" ht="59.25" customHeight="1" thickBot="1">
      <c r="A53" s="241"/>
      <c r="B53" s="242"/>
      <c r="C53" s="243"/>
      <c r="D53" s="244"/>
      <c r="E53" s="123"/>
      <c r="F53" s="243"/>
      <c r="G53" s="244"/>
      <c r="H53" s="55"/>
      <c r="I53" s="84"/>
    </row>
    <row r="54" spans="1:9" ht="59.25" customHeight="1" thickBot="1">
      <c r="E54" s="133">
        <f>SUM(E40:E53)</f>
        <v>109889</v>
      </c>
      <c r="H54" s="46"/>
      <c r="I54" s="46"/>
    </row>
    <row r="55" spans="1:9" ht="33.75" customHeight="1">
      <c r="E55" s="46"/>
      <c r="H55" s="46"/>
      <c r="I55" s="46"/>
    </row>
    <row r="56" spans="1:9" ht="48" customHeight="1">
      <c r="A56" s="263" t="s">
        <v>704</v>
      </c>
      <c r="B56" s="263"/>
      <c r="C56" s="263"/>
      <c r="E56" s="127"/>
    </row>
    <row r="57" spans="1:9" ht="48" customHeight="1">
      <c r="A57" s="251" t="s">
        <v>1</v>
      </c>
      <c r="B57" s="252"/>
      <c r="C57" s="253" t="s">
        <v>2</v>
      </c>
      <c r="D57" s="253"/>
      <c r="E57" s="49" t="s">
        <v>5</v>
      </c>
      <c r="F57" s="253"/>
      <c r="G57" s="253"/>
      <c r="H57" s="55" t="s">
        <v>424</v>
      </c>
      <c r="I57" s="50" t="s">
        <v>6</v>
      </c>
    </row>
    <row r="58" spans="1:9" ht="48" customHeight="1">
      <c r="A58" s="241">
        <v>45839</v>
      </c>
      <c r="B58" s="242"/>
      <c r="C58" s="243" t="s">
        <v>96</v>
      </c>
      <c r="D58" s="244"/>
      <c r="E58" s="123">
        <v>3864</v>
      </c>
      <c r="F58" s="243" t="s">
        <v>654</v>
      </c>
      <c r="G58" s="244"/>
      <c r="H58" s="55" t="s">
        <v>321</v>
      </c>
      <c r="I58" s="84"/>
    </row>
    <row r="59" spans="1:9" ht="48" customHeight="1">
      <c r="A59" s="241">
        <v>45843</v>
      </c>
      <c r="B59" s="242"/>
      <c r="C59" s="243" t="s">
        <v>96</v>
      </c>
      <c r="D59" s="244"/>
      <c r="E59" s="123">
        <v>3283</v>
      </c>
      <c r="F59" s="243" t="s">
        <v>654</v>
      </c>
      <c r="G59" s="244"/>
      <c r="H59" s="55" t="s">
        <v>321</v>
      </c>
      <c r="I59" s="84"/>
    </row>
    <row r="60" spans="1:9" ht="48" customHeight="1">
      <c r="A60" s="241">
        <v>45847</v>
      </c>
      <c r="B60" s="242"/>
      <c r="C60" s="243" t="s">
        <v>96</v>
      </c>
      <c r="D60" s="244"/>
      <c r="E60" s="123">
        <v>2772</v>
      </c>
      <c r="F60" s="243" t="s">
        <v>654</v>
      </c>
      <c r="G60" s="244"/>
      <c r="H60" s="55" t="s">
        <v>321</v>
      </c>
      <c r="I60" s="84"/>
    </row>
    <row r="61" spans="1:9" ht="48" customHeight="1">
      <c r="A61" s="241"/>
      <c r="B61" s="242"/>
      <c r="C61" s="243"/>
      <c r="D61" s="244"/>
      <c r="E61" s="123"/>
      <c r="F61" s="243"/>
      <c r="G61" s="244"/>
      <c r="H61" s="55"/>
      <c r="I61" s="84"/>
    </row>
    <row r="62" spans="1:9" ht="48" customHeight="1">
      <c r="A62" s="241"/>
      <c r="B62" s="242"/>
      <c r="C62" s="243"/>
      <c r="D62" s="244"/>
      <c r="E62" s="123"/>
      <c r="F62" s="243"/>
      <c r="G62" s="244"/>
      <c r="H62" s="55"/>
      <c r="I62" s="84"/>
    </row>
    <row r="63" spans="1:9" ht="48" customHeight="1">
      <c r="A63" s="241"/>
      <c r="B63" s="242"/>
      <c r="C63" s="243"/>
      <c r="D63" s="244"/>
      <c r="E63" s="123"/>
      <c r="F63" s="243"/>
      <c r="G63" s="244"/>
      <c r="H63" s="55"/>
      <c r="I63" s="84"/>
    </row>
    <row r="64" spans="1:9" ht="48" customHeight="1">
      <c r="A64" s="241"/>
      <c r="B64" s="242"/>
      <c r="C64" s="243"/>
      <c r="D64" s="244"/>
      <c r="E64" s="123"/>
      <c r="F64" s="243"/>
      <c r="G64" s="244"/>
      <c r="H64" s="55"/>
      <c r="I64" s="84"/>
    </row>
    <row r="65" spans="1:10" ht="48" customHeight="1">
      <c r="A65" s="241"/>
      <c r="B65" s="242"/>
      <c r="C65" s="243"/>
      <c r="D65" s="244"/>
      <c r="E65" s="123"/>
      <c r="F65" s="243"/>
      <c r="G65" s="244"/>
      <c r="H65" s="55"/>
      <c r="I65" s="84"/>
    </row>
    <row r="66" spans="1:10" ht="48" customHeight="1">
      <c r="A66" s="241"/>
      <c r="B66" s="242"/>
      <c r="C66" s="243"/>
      <c r="D66" s="244"/>
      <c r="E66" s="123"/>
      <c r="F66" s="243"/>
      <c r="G66" s="244"/>
      <c r="H66" s="55"/>
      <c r="I66" s="84"/>
    </row>
    <row r="67" spans="1:10" ht="48" customHeight="1">
      <c r="A67" s="241"/>
      <c r="B67" s="242"/>
      <c r="C67" s="243"/>
      <c r="D67" s="244"/>
      <c r="E67" s="123"/>
      <c r="F67" s="243"/>
      <c r="G67" s="244"/>
      <c r="H67" s="55"/>
      <c r="I67" s="84"/>
    </row>
    <row r="68" spans="1:10" ht="48" customHeight="1">
      <c r="A68" s="241"/>
      <c r="B68" s="242"/>
      <c r="C68" s="243"/>
      <c r="D68" s="244"/>
      <c r="E68" s="123"/>
      <c r="F68" s="243"/>
      <c r="G68" s="244"/>
      <c r="H68" s="55"/>
      <c r="I68" s="84"/>
    </row>
    <row r="69" spans="1:10" ht="48" customHeight="1">
      <c r="A69" s="241"/>
      <c r="B69" s="242"/>
      <c r="C69" s="257"/>
      <c r="D69" s="257"/>
      <c r="E69" s="123"/>
      <c r="F69" s="243"/>
      <c r="G69" s="244"/>
      <c r="H69" s="55"/>
      <c r="I69" s="84"/>
    </row>
    <row r="70" spans="1:10" ht="48" customHeight="1">
      <c r="A70" s="241"/>
      <c r="B70" s="242"/>
      <c r="C70" s="257"/>
      <c r="D70" s="257"/>
      <c r="E70" s="123"/>
      <c r="F70" s="243"/>
      <c r="G70" s="244"/>
      <c r="H70" s="55"/>
      <c r="I70" s="84"/>
    </row>
    <row r="71" spans="1:10" ht="48" customHeight="1">
      <c r="A71" s="241"/>
      <c r="B71" s="242"/>
      <c r="C71" s="257"/>
      <c r="D71" s="257"/>
      <c r="E71" s="123"/>
      <c r="F71" s="243"/>
      <c r="G71" s="244"/>
      <c r="H71" s="55"/>
      <c r="I71" s="84"/>
      <c r="J71" s="85"/>
    </row>
    <row r="72" spans="1:10" ht="48" customHeight="1">
      <c r="A72" s="241"/>
      <c r="B72" s="242"/>
      <c r="C72" s="257"/>
      <c r="D72" s="257"/>
      <c r="E72" s="123"/>
      <c r="F72" s="243"/>
      <c r="G72" s="244"/>
      <c r="H72" s="55"/>
      <c r="I72" s="84"/>
    </row>
    <row r="73" spans="1:10" ht="48" customHeight="1">
      <c r="A73" s="241"/>
      <c r="B73" s="242"/>
      <c r="C73" s="257"/>
      <c r="D73" s="257"/>
      <c r="E73" s="123"/>
      <c r="F73" s="243"/>
      <c r="G73" s="244"/>
      <c r="H73" s="55"/>
      <c r="I73" s="84"/>
    </row>
    <row r="74" spans="1:10" ht="48" customHeight="1">
      <c r="A74" s="241"/>
      <c r="B74" s="242"/>
      <c r="C74" s="257"/>
      <c r="D74" s="257"/>
      <c r="E74" s="123"/>
      <c r="F74" s="243"/>
      <c r="G74" s="244"/>
      <c r="H74" s="55"/>
      <c r="I74" s="84"/>
    </row>
    <row r="75" spans="1:10" ht="49.5" customHeight="1" thickBot="1">
      <c r="A75" s="241"/>
      <c r="B75" s="242"/>
      <c r="C75" s="257"/>
      <c r="D75" s="257"/>
      <c r="E75" s="123"/>
      <c r="F75" s="243"/>
      <c r="G75" s="244"/>
      <c r="H75" s="55"/>
      <c r="I75" s="84"/>
    </row>
    <row r="76" spans="1:10" ht="48" customHeight="1" thickBot="1">
      <c r="E76" s="133">
        <f>SUM(E58:E75)</f>
        <v>9919</v>
      </c>
      <c r="H76" s="96"/>
      <c r="I76" s="179"/>
    </row>
    <row r="77" spans="1:10" ht="70.5" customHeight="1">
      <c r="A77" s="263" t="s">
        <v>834</v>
      </c>
      <c r="B77" s="263"/>
      <c r="C77" s="263"/>
      <c r="D77" s="263"/>
      <c r="E77" s="263"/>
      <c r="H77" s="178"/>
      <c r="I77" s="179"/>
    </row>
    <row r="78" spans="1:10" ht="70.5" customHeight="1">
      <c r="A78" s="251" t="s">
        <v>1</v>
      </c>
      <c r="B78" s="252"/>
      <c r="C78" s="253" t="s">
        <v>2</v>
      </c>
      <c r="D78" s="253"/>
      <c r="E78" s="49" t="s">
        <v>5</v>
      </c>
      <c r="F78" s="253" t="s">
        <v>426</v>
      </c>
      <c r="G78" s="253"/>
      <c r="H78" s="55" t="s">
        <v>424</v>
      </c>
      <c r="I78" s="55" t="s">
        <v>6</v>
      </c>
    </row>
    <row r="79" spans="1:10" ht="70.5" customHeight="1">
      <c r="A79" s="241">
        <v>45824</v>
      </c>
      <c r="B79" s="242"/>
      <c r="C79" s="257" t="s">
        <v>96</v>
      </c>
      <c r="D79" s="257"/>
      <c r="E79" s="123">
        <v>3137</v>
      </c>
      <c r="F79" s="243" t="s">
        <v>654</v>
      </c>
      <c r="G79" s="244"/>
      <c r="H79" s="55" t="s">
        <v>321</v>
      </c>
      <c r="I79" s="84"/>
    </row>
    <row r="80" spans="1:10" ht="70.5" customHeight="1">
      <c r="A80" s="241">
        <v>45831</v>
      </c>
      <c r="B80" s="242"/>
      <c r="C80" s="257" t="s">
        <v>96</v>
      </c>
      <c r="D80" s="257"/>
      <c r="E80" s="123">
        <v>4683</v>
      </c>
      <c r="F80" s="243" t="s">
        <v>654</v>
      </c>
      <c r="G80" s="244"/>
      <c r="H80" s="55" t="s">
        <v>321</v>
      </c>
      <c r="I80" s="84"/>
    </row>
    <row r="81" spans="1:9" ht="70.5" customHeight="1">
      <c r="A81" s="241">
        <v>45838</v>
      </c>
      <c r="B81" s="242"/>
      <c r="C81" s="257" t="s">
        <v>96</v>
      </c>
      <c r="D81" s="257"/>
      <c r="E81" s="123">
        <v>5756</v>
      </c>
      <c r="F81" s="243" t="s">
        <v>654</v>
      </c>
      <c r="G81" s="244"/>
      <c r="H81" s="55" t="s">
        <v>321</v>
      </c>
      <c r="I81" s="84" t="s">
        <v>869</v>
      </c>
    </row>
    <row r="82" spans="1:9" ht="70.5" customHeight="1">
      <c r="A82" s="241"/>
      <c r="B82" s="242"/>
      <c r="C82" s="257"/>
      <c r="D82" s="257"/>
      <c r="E82" s="123"/>
      <c r="F82" s="243"/>
      <c r="G82" s="244"/>
      <c r="H82" s="55"/>
      <c r="I82" s="84"/>
    </row>
    <row r="83" spans="1:9" ht="70.5" customHeight="1">
      <c r="A83" s="241"/>
      <c r="B83" s="242"/>
      <c r="C83" s="257"/>
      <c r="D83" s="257"/>
      <c r="E83" s="123"/>
      <c r="F83" s="243"/>
      <c r="G83" s="244"/>
      <c r="H83" s="55"/>
      <c r="I83" s="84"/>
    </row>
    <row r="84" spans="1:9" ht="70.5" customHeight="1">
      <c r="A84" s="241"/>
      <c r="B84" s="242"/>
      <c r="C84" s="257"/>
      <c r="D84" s="257"/>
      <c r="E84" s="123"/>
      <c r="F84" s="243"/>
      <c r="G84" s="244"/>
      <c r="H84" s="55"/>
      <c r="I84" s="84"/>
    </row>
    <row r="85" spans="1:9" ht="70.5" customHeight="1">
      <c r="A85" s="241"/>
      <c r="B85" s="242"/>
      <c r="C85" s="257"/>
      <c r="D85" s="257"/>
      <c r="E85" s="130"/>
      <c r="F85" s="243"/>
      <c r="G85" s="244"/>
      <c r="H85" s="55"/>
      <c r="I85" s="84"/>
    </row>
    <row r="86" spans="1:9" ht="70.5" customHeight="1">
      <c r="A86" s="241"/>
      <c r="B86" s="242"/>
      <c r="C86" s="257"/>
      <c r="D86" s="257"/>
      <c r="E86" s="130"/>
      <c r="F86" s="243"/>
      <c r="G86" s="244"/>
      <c r="H86" s="55"/>
      <c r="I86" s="84"/>
    </row>
    <row r="87" spans="1:9" ht="70.5" customHeight="1">
      <c r="A87" s="241"/>
      <c r="B87" s="242"/>
      <c r="C87" s="257"/>
      <c r="D87" s="257"/>
      <c r="E87" s="130"/>
      <c r="F87" s="243"/>
      <c r="G87" s="244"/>
      <c r="H87" s="55"/>
      <c r="I87" s="84"/>
    </row>
    <row r="88" spans="1:9" ht="70.5" customHeight="1">
      <c r="A88" s="241"/>
      <c r="B88" s="242"/>
      <c r="C88" s="257"/>
      <c r="D88" s="257"/>
      <c r="E88" s="130"/>
      <c r="F88" s="243"/>
      <c r="G88" s="244"/>
      <c r="H88" s="55"/>
      <c r="I88" s="84"/>
    </row>
    <row r="89" spans="1:9" ht="70.5" customHeight="1" thickBot="1">
      <c r="A89" s="241"/>
      <c r="B89" s="242"/>
      <c r="C89" s="257"/>
      <c r="D89" s="257"/>
      <c r="E89" s="130"/>
      <c r="F89" s="243"/>
      <c r="G89" s="244"/>
      <c r="H89" s="55"/>
      <c r="I89" s="84"/>
    </row>
    <row r="90" spans="1:9" ht="70.5" customHeight="1" thickBot="1">
      <c r="E90" s="133">
        <f>SUM(E79:E85)</f>
        <v>13576</v>
      </c>
      <c r="H90" s="46"/>
      <c r="I90" s="46"/>
    </row>
    <row r="91" spans="1:9" ht="54" customHeight="1">
      <c r="A91" s="263" t="s">
        <v>873</v>
      </c>
      <c r="B91" s="263"/>
      <c r="C91" s="263"/>
      <c r="D91" s="263"/>
      <c r="E91" s="263"/>
    </row>
    <row r="92" spans="1:9" ht="54" customHeight="1">
      <c r="A92" s="251" t="s">
        <v>1</v>
      </c>
      <c r="B92" s="252"/>
      <c r="C92" s="253" t="s">
        <v>2</v>
      </c>
      <c r="D92" s="253"/>
      <c r="E92" s="49" t="s">
        <v>5</v>
      </c>
      <c r="F92" s="253"/>
      <c r="G92" s="253"/>
      <c r="H92" s="55" t="s">
        <v>424</v>
      </c>
      <c r="I92" s="50" t="s">
        <v>6</v>
      </c>
    </row>
    <row r="93" spans="1:9" ht="54" customHeight="1">
      <c r="A93" s="241">
        <v>45813</v>
      </c>
      <c r="B93" s="242"/>
      <c r="C93" s="257" t="s">
        <v>311</v>
      </c>
      <c r="D93" s="257"/>
      <c r="E93" s="123">
        <v>6360</v>
      </c>
      <c r="F93" s="243" t="s">
        <v>723</v>
      </c>
      <c r="G93" s="244"/>
      <c r="H93" s="55" t="s">
        <v>474</v>
      </c>
      <c r="I93" s="84" t="s">
        <v>764</v>
      </c>
    </row>
    <row r="94" spans="1:9" ht="54" customHeight="1">
      <c r="A94" s="241">
        <v>45817</v>
      </c>
      <c r="B94" s="242"/>
      <c r="C94" s="257" t="s">
        <v>311</v>
      </c>
      <c r="D94" s="257"/>
      <c r="E94" s="123">
        <v>3803</v>
      </c>
      <c r="F94" s="243" t="s">
        <v>723</v>
      </c>
      <c r="G94" s="244"/>
      <c r="H94" s="55" t="s">
        <v>474</v>
      </c>
      <c r="I94" s="84" t="s">
        <v>875</v>
      </c>
    </row>
    <row r="95" spans="1:9" ht="54" customHeight="1">
      <c r="A95" s="241">
        <v>45822</v>
      </c>
      <c r="B95" s="242"/>
      <c r="C95" s="257" t="s">
        <v>311</v>
      </c>
      <c r="D95" s="257"/>
      <c r="E95" s="123">
        <v>7728</v>
      </c>
      <c r="F95" s="243" t="s">
        <v>723</v>
      </c>
      <c r="G95" s="244"/>
      <c r="H95" s="55" t="s">
        <v>474</v>
      </c>
      <c r="I95" s="84" t="s">
        <v>764</v>
      </c>
    </row>
    <row r="96" spans="1:9" ht="54" customHeight="1">
      <c r="A96" s="241">
        <v>45826</v>
      </c>
      <c r="B96" s="242"/>
      <c r="C96" s="257" t="s">
        <v>120</v>
      </c>
      <c r="D96" s="257"/>
      <c r="E96" s="123">
        <v>4760</v>
      </c>
      <c r="F96" s="243" t="s">
        <v>723</v>
      </c>
      <c r="G96" s="244"/>
      <c r="H96" s="55" t="s">
        <v>474</v>
      </c>
      <c r="I96" s="84" t="s">
        <v>874</v>
      </c>
    </row>
    <row r="97" spans="1:9" ht="54" customHeight="1">
      <c r="A97" s="241">
        <v>45828</v>
      </c>
      <c r="B97" s="242"/>
      <c r="C97" s="257" t="s">
        <v>120</v>
      </c>
      <c r="D97" s="257"/>
      <c r="E97" s="123">
        <v>2900</v>
      </c>
      <c r="F97" s="243" t="s">
        <v>723</v>
      </c>
      <c r="G97" s="244"/>
      <c r="H97" s="55" t="s">
        <v>474</v>
      </c>
      <c r="I97" s="84" t="s">
        <v>700</v>
      </c>
    </row>
    <row r="98" spans="1:9" ht="54" customHeight="1">
      <c r="A98" s="241"/>
      <c r="B98" s="242"/>
      <c r="C98" s="257"/>
      <c r="D98" s="257"/>
      <c r="E98" s="123"/>
      <c r="F98" s="243"/>
      <c r="G98" s="244"/>
      <c r="H98" s="55"/>
      <c r="I98" s="84"/>
    </row>
    <row r="99" spans="1:9" ht="54" customHeight="1">
      <c r="A99" s="241"/>
      <c r="B99" s="242"/>
      <c r="C99" s="257"/>
      <c r="D99" s="257"/>
      <c r="E99" s="123"/>
      <c r="F99" s="243"/>
      <c r="G99" s="244"/>
      <c r="H99" s="55"/>
      <c r="I99" s="84"/>
    </row>
    <row r="100" spans="1:9" ht="54" customHeight="1">
      <c r="A100" s="241"/>
      <c r="B100" s="242"/>
      <c r="C100" s="257"/>
      <c r="D100" s="257"/>
      <c r="E100" s="123"/>
      <c r="F100" s="243"/>
      <c r="G100" s="244"/>
      <c r="H100" s="55"/>
      <c r="I100" s="84"/>
    </row>
    <row r="101" spans="1:9" ht="54" customHeight="1">
      <c r="A101" s="241"/>
      <c r="B101" s="242"/>
      <c r="C101" s="257"/>
      <c r="D101" s="257"/>
      <c r="E101" s="123"/>
      <c r="F101" s="243"/>
      <c r="G101" s="244"/>
      <c r="H101" s="55"/>
      <c r="I101" s="84"/>
    </row>
    <row r="102" spans="1:9" ht="54" customHeight="1">
      <c r="A102" s="241"/>
      <c r="B102" s="242"/>
      <c r="C102" s="257"/>
      <c r="D102" s="257"/>
      <c r="E102" s="123"/>
      <c r="F102" s="243"/>
      <c r="G102" s="244"/>
      <c r="H102" s="55"/>
      <c r="I102" s="84"/>
    </row>
    <row r="103" spans="1:9" ht="54" customHeight="1">
      <c r="A103" s="241"/>
      <c r="B103" s="242"/>
      <c r="C103" s="257"/>
      <c r="D103" s="257"/>
      <c r="E103" s="123"/>
      <c r="F103" s="243"/>
      <c r="G103" s="244"/>
      <c r="H103" s="55"/>
      <c r="I103" s="84"/>
    </row>
    <row r="104" spans="1:9" ht="54" customHeight="1">
      <c r="A104" s="241"/>
      <c r="B104" s="242"/>
      <c r="C104" s="257"/>
      <c r="D104" s="257"/>
      <c r="E104" s="123"/>
      <c r="F104" s="243"/>
      <c r="G104" s="244"/>
      <c r="H104" s="55"/>
      <c r="I104" s="84"/>
    </row>
    <row r="105" spans="1:9" ht="54" customHeight="1">
      <c r="A105" s="241"/>
      <c r="B105" s="242"/>
      <c r="C105" s="257"/>
      <c r="D105" s="257"/>
      <c r="E105" s="123"/>
      <c r="F105" s="243"/>
      <c r="G105" s="244"/>
      <c r="H105" s="55"/>
      <c r="I105" s="84"/>
    </row>
    <row r="106" spans="1:9" ht="54" customHeight="1">
      <c r="A106" s="241"/>
      <c r="B106" s="242"/>
      <c r="C106" s="257"/>
      <c r="D106" s="257"/>
      <c r="E106" s="123"/>
      <c r="F106" s="243"/>
      <c r="G106" s="244"/>
      <c r="H106" s="55"/>
      <c r="I106" s="84"/>
    </row>
    <row r="107" spans="1:9" ht="54" customHeight="1" thickBot="1">
      <c r="A107" s="241"/>
      <c r="B107" s="242"/>
      <c r="C107" s="257"/>
      <c r="D107" s="257"/>
      <c r="E107" s="123"/>
      <c r="F107" s="243"/>
      <c r="G107" s="244"/>
      <c r="H107" s="55"/>
      <c r="I107" s="84"/>
    </row>
    <row r="108" spans="1:9" ht="54" customHeight="1" thickBot="1">
      <c r="E108" s="133">
        <f>SUM(E95:E107)</f>
        <v>15388</v>
      </c>
      <c r="H108" s="46"/>
      <c r="I108" s="185">
        <f>E108</f>
        <v>15388</v>
      </c>
    </row>
    <row r="109" spans="1:9" ht="70.5" customHeight="1">
      <c r="A109" s="263" t="s">
        <v>805</v>
      </c>
      <c r="B109" s="263"/>
      <c r="C109" s="263"/>
      <c r="E109" s="166"/>
    </row>
    <row r="110" spans="1:9" ht="70.5" customHeight="1">
      <c r="A110" s="251" t="s">
        <v>1</v>
      </c>
      <c r="B110" s="252"/>
      <c r="C110" s="253" t="s">
        <v>2</v>
      </c>
      <c r="D110" s="253"/>
      <c r="E110" s="49" t="s">
        <v>5</v>
      </c>
      <c r="F110" s="253"/>
      <c r="G110" s="253"/>
      <c r="H110" s="55" t="s">
        <v>424</v>
      </c>
      <c r="I110" s="50" t="s">
        <v>6</v>
      </c>
    </row>
    <row r="111" spans="1:9" ht="70.5" customHeight="1">
      <c r="A111" s="241"/>
      <c r="B111" s="242"/>
      <c r="C111" s="257"/>
      <c r="D111" s="257"/>
      <c r="E111" s="123"/>
      <c r="F111" s="243"/>
      <c r="G111" s="244"/>
      <c r="H111" s="55"/>
      <c r="I111" s="84"/>
    </row>
    <row r="112" spans="1:9" ht="70.5" customHeight="1">
      <c r="A112" s="241"/>
      <c r="B112" s="242"/>
      <c r="C112" s="257"/>
      <c r="D112" s="257"/>
      <c r="E112" s="123"/>
      <c r="F112" s="243"/>
      <c r="G112" s="244"/>
      <c r="H112" s="55"/>
      <c r="I112" s="84"/>
    </row>
    <row r="113" spans="1:9" ht="70.5" customHeight="1">
      <c r="A113" s="241"/>
      <c r="B113" s="242"/>
      <c r="C113" s="257"/>
      <c r="D113" s="257"/>
      <c r="E113" s="123"/>
      <c r="F113" s="243"/>
      <c r="G113" s="244"/>
      <c r="H113" s="55"/>
      <c r="I113" s="84"/>
    </row>
    <row r="114" spans="1:9" ht="70.5" customHeight="1">
      <c r="A114" s="241"/>
      <c r="B114" s="242"/>
      <c r="C114" s="257"/>
      <c r="D114" s="257"/>
      <c r="E114" s="123"/>
      <c r="F114" s="243"/>
      <c r="G114" s="244"/>
      <c r="H114" s="55"/>
      <c r="I114" s="84"/>
    </row>
    <row r="115" spans="1:9" ht="70.5" customHeight="1">
      <c r="A115" s="241"/>
      <c r="B115" s="242"/>
      <c r="C115" s="257"/>
      <c r="D115" s="257"/>
      <c r="E115" s="130"/>
      <c r="F115" s="243"/>
      <c r="G115" s="244"/>
      <c r="H115" s="55"/>
      <c r="I115" s="84"/>
    </row>
    <row r="116" spans="1:9" ht="70.5" customHeight="1">
      <c r="A116" s="241"/>
      <c r="B116" s="242"/>
      <c r="C116" s="257"/>
      <c r="D116" s="257"/>
      <c r="E116" s="130"/>
      <c r="F116" s="243"/>
      <c r="G116" s="244"/>
      <c r="H116" s="55"/>
      <c r="I116" s="84"/>
    </row>
    <row r="117" spans="1:9" ht="70.5" customHeight="1">
      <c r="A117" s="241"/>
      <c r="B117" s="242"/>
      <c r="C117" s="257"/>
      <c r="D117" s="257"/>
      <c r="E117" s="130"/>
      <c r="F117" s="243"/>
      <c r="G117" s="244"/>
      <c r="H117" s="55"/>
      <c r="I117" s="84"/>
    </row>
    <row r="118" spans="1:9" ht="70.5" customHeight="1">
      <c r="A118" s="241"/>
      <c r="B118" s="242"/>
      <c r="C118" s="257"/>
      <c r="D118" s="257"/>
      <c r="E118" s="130"/>
      <c r="F118" s="243"/>
      <c r="G118" s="244"/>
      <c r="H118" s="55"/>
      <c r="I118" s="84"/>
    </row>
    <row r="119" spans="1:9" ht="70.5" customHeight="1">
      <c r="A119" s="241"/>
      <c r="B119" s="242"/>
      <c r="C119" s="257"/>
      <c r="D119" s="257"/>
      <c r="E119" s="130"/>
      <c r="F119" s="243"/>
      <c r="G119" s="244"/>
      <c r="H119" s="55"/>
      <c r="I119" s="84"/>
    </row>
    <row r="120" spans="1:9" ht="70.5" customHeight="1">
      <c r="A120" s="241"/>
      <c r="B120" s="242"/>
      <c r="C120" s="257"/>
      <c r="D120" s="257"/>
      <c r="E120" s="130"/>
      <c r="F120" s="243"/>
      <c r="G120" s="244"/>
      <c r="H120" s="55"/>
      <c r="I120" s="84"/>
    </row>
    <row r="121" spans="1:9" ht="70.5" customHeight="1" thickBot="1">
      <c r="A121" s="241"/>
      <c r="B121" s="242"/>
      <c r="C121" s="257"/>
      <c r="D121" s="257"/>
      <c r="E121" s="130"/>
      <c r="F121" s="243"/>
      <c r="G121" s="244"/>
      <c r="H121" s="55"/>
      <c r="I121" s="84"/>
    </row>
    <row r="122" spans="1:9" ht="70.5" customHeight="1" thickBot="1">
      <c r="E122" s="133">
        <f>SUM(E111:E115)</f>
        <v>0</v>
      </c>
      <c r="H122" s="46"/>
      <c r="I122" s="46"/>
    </row>
    <row r="123" spans="1:9" ht="49.5" customHeight="1">
      <c r="A123" s="264" t="s">
        <v>477</v>
      </c>
      <c r="B123" s="264"/>
      <c r="C123" s="264"/>
      <c r="F123" s="265"/>
      <c r="G123" s="265"/>
      <c r="H123" s="265"/>
      <c r="I123" s="265"/>
    </row>
    <row r="124" spans="1:9" ht="49.5" customHeight="1">
      <c r="A124" s="53" t="s">
        <v>543</v>
      </c>
      <c r="B124" s="53" t="s">
        <v>2</v>
      </c>
      <c r="C124" s="243" t="s">
        <v>732</v>
      </c>
      <c r="D124" s="244"/>
      <c r="E124" s="53" t="s">
        <v>5</v>
      </c>
      <c r="F124" s="243" t="s">
        <v>480</v>
      </c>
      <c r="G124" s="244"/>
      <c r="H124" s="55"/>
      <c r="I124" s="55" t="s">
        <v>6</v>
      </c>
    </row>
    <row r="125" spans="1:9" ht="49.5" customHeight="1">
      <c r="A125" s="254" t="s">
        <v>253</v>
      </c>
      <c r="B125" s="53"/>
      <c r="C125" s="243" t="s">
        <v>524</v>
      </c>
      <c r="D125" s="244"/>
      <c r="E125" s="54">
        <v>5377570</v>
      </c>
      <c r="F125" s="243" t="s">
        <v>487</v>
      </c>
      <c r="G125" s="244"/>
      <c r="H125" s="55"/>
      <c r="I125" s="84" t="s">
        <v>855</v>
      </c>
    </row>
    <row r="126" spans="1:9" ht="49.5" customHeight="1">
      <c r="A126" s="256"/>
      <c r="B126" s="53"/>
      <c r="C126" s="243" t="s">
        <v>524</v>
      </c>
      <c r="D126" s="244"/>
      <c r="E126" s="54">
        <v>4921955</v>
      </c>
      <c r="F126" s="243" t="s">
        <v>487</v>
      </c>
      <c r="G126" s="244"/>
      <c r="H126" s="55"/>
      <c r="I126" s="84" t="s">
        <v>856</v>
      </c>
    </row>
    <row r="127" spans="1:9" ht="49.5" customHeight="1">
      <c r="A127" s="106" t="s">
        <v>141</v>
      </c>
      <c r="B127" s="53" t="s">
        <v>439</v>
      </c>
      <c r="C127" s="243" t="s">
        <v>524</v>
      </c>
      <c r="D127" s="244"/>
      <c r="E127" s="54">
        <v>3766</v>
      </c>
      <c r="F127" s="243" t="s">
        <v>487</v>
      </c>
      <c r="G127" s="244"/>
      <c r="H127" s="55"/>
      <c r="I127" s="84" t="s">
        <v>816</v>
      </c>
    </row>
    <row r="128" spans="1:9" ht="49.5" customHeight="1">
      <c r="A128" s="254" t="s">
        <v>192</v>
      </c>
      <c r="B128" s="53"/>
      <c r="C128" s="243" t="s">
        <v>524</v>
      </c>
      <c r="D128" s="244"/>
      <c r="E128" s="54">
        <v>179842</v>
      </c>
      <c r="F128" s="243" t="s">
        <v>487</v>
      </c>
      <c r="G128" s="244"/>
      <c r="H128" s="55"/>
      <c r="I128" s="84" t="s">
        <v>90</v>
      </c>
    </row>
    <row r="129" spans="1:9" ht="49.5" customHeight="1">
      <c r="A129" s="255"/>
      <c r="B129" s="53"/>
      <c r="C129" s="243" t="s">
        <v>524</v>
      </c>
      <c r="D129" s="244"/>
      <c r="E129" s="54">
        <v>50000</v>
      </c>
      <c r="F129" s="243" t="s">
        <v>487</v>
      </c>
      <c r="G129" s="244"/>
      <c r="H129" s="55"/>
      <c r="I129" s="84" t="s">
        <v>857</v>
      </c>
    </row>
    <row r="130" spans="1:9" ht="49.5" customHeight="1">
      <c r="A130" s="255"/>
      <c r="B130" s="53"/>
      <c r="C130" s="243" t="s">
        <v>524</v>
      </c>
      <c r="D130" s="244"/>
      <c r="E130" s="54">
        <v>10000</v>
      </c>
      <c r="F130" s="243" t="s">
        <v>487</v>
      </c>
      <c r="G130" s="244"/>
      <c r="H130" s="55"/>
      <c r="I130" s="84" t="s">
        <v>858</v>
      </c>
    </row>
    <row r="131" spans="1:9" ht="49.5" customHeight="1">
      <c r="A131" s="255"/>
      <c r="B131" s="53" t="s">
        <v>545</v>
      </c>
      <c r="C131" s="243" t="s">
        <v>524</v>
      </c>
      <c r="D131" s="244"/>
      <c r="E131" s="54">
        <v>360841</v>
      </c>
      <c r="F131" s="243" t="s">
        <v>487</v>
      </c>
      <c r="G131" s="244"/>
      <c r="H131" s="55"/>
      <c r="I131" s="84" t="s">
        <v>859</v>
      </c>
    </row>
    <row r="132" spans="1:9" ht="49.5" customHeight="1">
      <c r="A132" s="255"/>
      <c r="B132" s="53" t="s">
        <v>545</v>
      </c>
      <c r="C132" s="243" t="s">
        <v>524</v>
      </c>
      <c r="D132" s="244"/>
      <c r="E132" s="54">
        <v>259421</v>
      </c>
      <c r="F132" s="243" t="s">
        <v>487</v>
      </c>
      <c r="G132" s="244"/>
      <c r="H132" s="55"/>
      <c r="I132" s="84" t="s">
        <v>860</v>
      </c>
    </row>
    <row r="133" spans="1:9" ht="49.5" customHeight="1">
      <c r="A133" s="256"/>
      <c r="B133" s="53" t="s">
        <v>545</v>
      </c>
      <c r="C133" s="243" t="s">
        <v>524</v>
      </c>
      <c r="D133" s="244"/>
      <c r="E133" s="54">
        <v>37075</v>
      </c>
      <c r="F133" s="243" t="s">
        <v>487</v>
      </c>
      <c r="G133" s="244"/>
      <c r="H133" s="55"/>
      <c r="I133" s="84" t="s">
        <v>861</v>
      </c>
    </row>
    <row r="134" spans="1:9" ht="49.5" customHeight="1">
      <c r="A134" s="58" t="s">
        <v>331</v>
      </c>
      <c r="B134" s="53"/>
      <c r="C134" s="243" t="s">
        <v>862</v>
      </c>
      <c r="D134" s="244"/>
      <c r="E134" s="54">
        <v>250000</v>
      </c>
      <c r="F134" s="243" t="s">
        <v>487</v>
      </c>
      <c r="G134" s="244"/>
      <c r="H134" s="55"/>
      <c r="I134" s="84" t="s">
        <v>863</v>
      </c>
    </row>
    <row r="135" spans="1:9" ht="49.5" customHeight="1">
      <c r="A135" s="254" t="s">
        <v>186</v>
      </c>
      <c r="B135" s="53"/>
      <c r="C135" s="243" t="s">
        <v>862</v>
      </c>
      <c r="D135" s="244"/>
      <c r="E135" s="54">
        <v>19800</v>
      </c>
      <c r="F135" s="243" t="s">
        <v>487</v>
      </c>
      <c r="G135" s="244"/>
      <c r="H135" s="55"/>
      <c r="I135" s="84" t="s">
        <v>864</v>
      </c>
    </row>
    <row r="136" spans="1:9" ht="49.5" customHeight="1">
      <c r="A136" s="255"/>
      <c r="B136" s="53"/>
      <c r="C136" s="243" t="s">
        <v>862</v>
      </c>
      <c r="D136" s="244"/>
      <c r="E136" s="54">
        <v>16665</v>
      </c>
      <c r="F136" s="243" t="s">
        <v>487</v>
      </c>
      <c r="G136" s="244"/>
      <c r="H136" s="55"/>
      <c r="I136" s="84" t="s">
        <v>578</v>
      </c>
    </row>
    <row r="137" spans="1:9" ht="49.5" customHeight="1">
      <c r="A137" s="256"/>
      <c r="B137" s="53"/>
      <c r="C137" s="243" t="s">
        <v>862</v>
      </c>
      <c r="D137" s="244"/>
      <c r="E137" s="54">
        <v>198220</v>
      </c>
      <c r="F137" s="243" t="s">
        <v>487</v>
      </c>
      <c r="G137" s="244"/>
      <c r="H137" s="55"/>
      <c r="I137" s="84" t="s">
        <v>865</v>
      </c>
    </row>
    <row r="138" spans="1:9" ht="49.5" customHeight="1">
      <c r="A138" s="58"/>
      <c r="B138" s="53"/>
      <c r="C138" s="243"/>
      <c r="D138" s="244"/>
      <c r="E138" s="54"/>
      <c r="F138" s="243"/>
      <c r="G138" s="244"/>
      <c r="H138" s="55"/>
      <c r="I138" s="84"/>
    </row>
    <row r="139" spans="1:9" ht="49.5" customHeight="1">
      <c r="A139" s="58"/>
      <c r="B139" s="53"/>
      <c r="C139" s="243"/>
      <c r="D139" s="244"/>
      <c r="E139" s="54"/>
      <c r="F139" s="120"/>
      <c r="G139" s="167"/>
      <c r="H139" s="55"/>
      <c r="I139" s="84"/>
    </row>
    <row r="140" spans="1:9" ht="49.5" customHeight="1">
      <c r="A140" s="58"/>
      <c r="B140" s="53"/>
      <c r="C140" s="243"/>
      <c r="D140" s="244"/>
      <c r="E140" s="54"/>
      <c r="F140" s="120"/>
      <c r="G140" s="167"/>
      <c r="H140" s="55"/>
      <c r="I140" s="84"/>
    </row>
    <row r="141" spans="1:9" ht="49.5" customHeight="1" thickBot="1">
      <c r="A141" s="168"/>
      <c r="B141" s="85"/>
      <c r="C141" s="266"/>
      <c r="D141" s="266"/>
      <c r="E141" s="170">
        <f>SUM(E125:E139)</f>
        <v>11685155</v>
      </c>
      <c r="F141" s="266"/>
      <c r="G141" s="266"/>
      <c r="I141" s="169"/>
    </row>
    <row r="142" spans="1:9" ht="49.5" customHeight="1">
      <c r="E142" s="46"/>
      <c r="H142" s="46"/>
      <c r="I142" s="46"/>
    </row>
    <row r="143" spans="1:9" ht="17.25" customHeight="1">
      <c r="E143" s="46"/>
      <c r="H143" s="46"/>
      <c r="I143" s="46"/>
    </row>
    <row r="144" spans="1:9" ht="49.5" customHeight="1">
      <c r="A144" s="267" t="s">
        <v>545</v>
      </c>
      <c r="B144" s="267"/>
      <c r="C144" s="267"/>
      <c r="D144" s="267"/>
      <c r="E144" s="267"/>
      <c r="F144" s="268"/>
      <c r="G144" s="268"/>
      <c r="H144" s="135"/>
      <c r="I144" s="135"/>
    </row>
    <row r="145" spans="1:119" ht="49.5" customHeight="1">
      <c r="A145" s="53" t="s">
        <v>1</v>
      </c>
      <c r="B145" s="53" t="s">
        <v>2</v>
      </c>
      <c r="C145" s="243" t="s">
        <v>4</v>
      </c>
      <c r="D145" s="244"/>
      <c r="E145" s="53" t="s">
        <v>5</v>
      </c>
      <c r="F145" s="243"/>
      <c r="G145" s="244"/>
      <c r="H145" s="55" t="s">
        <v>424</v>
      </c>
      <c r="I145" s="55" t="s">
        <v>6</v>
      </c>
    </row>
    <row r="146" spans="1:119" ht="49.5" customHeight="1">
      <c r="A146" s="58"/>
      <c r="B146" s="53"/>
      <c r="C146" s="243"/>
      <c r="D146" s="244"/>
      <c r="E146" s="108">
        <f>E36</f>
        <v>125215</v>
      </c>
      <c r="F146" s="243"/>
      <c r="G146" s="244"/>
      <c r="H146" s="55"/>
      <c r="I146" s="113" t="s">
        <v>655</v>
      </c>
    </row>
    <row r="147" spans="1:119" ht="49.5" customHeight="1">
      <c r="A147" s="58"/>
      <c r="B147" s="53"/>
      <c r="C147" s="243"/>
      <c r="D147" s="244"/>
      <c r="E147" s="108">
        <f>E54+E76</f>
        <v>119808</v>
      </c>
      <c r="F147" s="243"/>
      <c r="G147" s="244"/>
      <c r="H147" s="55"/>
      <c r="I147" s="113" t="s">
        <v>426</v>
      </c>
    </row>
    <row r="148" spans="1:119" ht="49.5" customHeight="1">
      <c r="A148" s="58"/>
      <c r="B148" s="53"/>
      <c r="C148" s="243"/>
      <c r="D148" s="244"/>
      <c r="E148" s="108">
        <f>E122</f>
        <v>0</v>
      </c>
      <c r="F148" s="243"/>
      <c r="G148" s="244"/>
      <c r="H148" s="55"/>
      <c r="I148" s="113" t="s">
        <v>876</v>
      </c>
    </row>
    <row r="149" spans="1:119" ht="49.5" customHeight="1">
      <c r="A149" s="58"/>
      <c r="B149" s="53"/>
      <c r="C149" s="243"/>
      <c r="D149" s="244"/>
      <c r="E149" s="108">
        <f>E108</f>
        <v>15388</v>
      </c>
      <c r="F149" s="243"/>
      <c r="G149" s="244"/>
      <c r="H149" s="55"/>
      <c r="I149" s="113" t="s">
        <v>877</v>
      </c>
    </row>
    <row r="150" spans="1:119" ht="49.5" customHeight="1">
      <c r="A150" s="58"/>
      <c r="B150" s="53"/>
      <c r="C150" s="243"/>
      <c r="D150" s="244"/>
      <c r="E150" s="108"/>
      <c r="F150" s="243"/>
      <c r="G150" s="244"/>
      <c r="H150" s="55"/>
      <c r="I150" s="113"/>
    </row>
    <row r="151" spans="1:119" ht="49.5" customHeight="1">
      <c r="A151" s="58"/>
      <c r="B151" s="53"/>
      <c r="C151" s="243"/>
      <c r="D151" s="244"/>
      <c r="E151" s="108"/>
      <c r="F151" s="243"/>
      <c r="G151" s="244"/>
      <c r="H151" s="55"/>
      <c r="I151" s="84"/>
    </row>
    <row r="152" spans="1:119" ht="49.5" customHeight="1">
      <c r="A152" s="106"/>
      <c r="B152" s="53"/>
      <c r="C152" s="243"/>
      <c r="D152" s="244"/>
      <c r="E152" s="54"/>
      <c r="F152" s="243"/>
      <c r="G152" s="244"/>
      <c r="H152" s="55"/>
      <c r="I152" s="84"/>
    </row>
    <row r="153" spans="1:119" ht="49.5" customHeight="1" thickBot="1">
      <c r="A153" s="58"/>
      <c r="B153" s="53"/>
      <c r="C153" s="243"/>
      <c r="D153" s="244"/>
      <c r="E153" s="54"/>
      <c r="F153" s="243"/>
      <c r="G153" s="244"/>
      <c r="H153" s="55"/>
      <c r="I153" s="84"/>
    </row>
    <row r="154" spans="1:119" ht="49.5" customHeight="1" thickBot="1">
      <c r="A154" s="85"/>
      <c r="B154" s="85"/>
      <c r="C154" s="85"/>
      <c r="D154" s="85"/>
      <c r="E154" s="164">
        <f>SUM(E146:E152)</f>
        <v>260411</v>
      </c>
      <c r="F154" s="85"/>
      <c r="G154" s="85"/>
      <c r="H154" s="85"/>
      <c r="I154" s="104"/>
    </row>
    <row r="155" spans="1:119" ht="49.5" customHeight="1">
      <c r="E155" s="46"/>
      <c r="H155" s="46"/>
      <c r="I155" s="46"/>
    </row>
    <row r="156" spans="1:119" ht="49.5" customHeight="1">
      <c r="E156" s="46"/>
      <c r="H156" s="46"/>
      <c r="I156" s="46"/>
    </row>
    <row r="157" spans="1:119" s="85" customFormat="1" ht="49.5" customHeight="1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6"/>
      <c r="DD157" s="46"/>
      <c r="DE157" s="46"/>
      <c r="DF157" s="46"/>
      <c r="DG157" s="46"/>
      <c r="DH157" s="46"/>
      <c r="DI157" s="46"/>
      <c r="DJ157" s="46"/>
      <c r="DK157" s="46"/>
      <c r="DL157" s="46"/>
      <c r="DM157" s="46"/>
      <c r="DN157" s="46"/>
      <c r="DO157" s="46"/>
    </row>
    <row r="158" spans="1:119" ht="17.25" customHeight="1">
      <c r="E158" s="46"/>
      <c r="H158" s="46"/>
      <c r="I158" s="46"/>
    </row>
    <row r="159" spans="1:119" s="85" customFormat="1" ht="17.25" customHeight="1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6"/>
      <c r="DD159" s="46"/>
      <c r="DE159" s="46"/>
      <c r="DF159" s="46"/>
      <c r="DG159" s="46"/>
      <c r="DH159" s="46"/>
      <c r="DI159" s="46"/>
      <c r="DJ159" s="46"/>
      <c r="DK159" s="46"/>
      <c r="DL159" s="46"/>
      <c r="DM159" s="46"/>
      <c r="DN159" s="46"/>
      <c r="DO159" s="46"/>
    </row>
    <row r="160" spans="1:119" s="85" customFormat="1" ht="17.25" customHeight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6"/>
      <c r="DD160" s="46"/>
      <c r="DE160" s="46"/>
      <c r="DF160" s="46"/>
      <c r="DG160" s="46"/>
      <c r="DH160" s="46"/>
      <c r="DI160" s="46"/>
      <c r="DJ160" s="46"/>
      <c r="DK160" s="46"/>
      <c r="DL160" s="46"/>
      <c r="DM160" s="46"/>
      <c r="DN160" s="46"/>
      <c r="DO160" s="46"/>
    </row>
    <row r="161" s="46" customFormat="1" ht="17.25" customHeight="1"/>
    <row r="162" s="46" customFormat="1" ht="17.25" customHeight="1"/>
    <row r="163" s="46" customFormat="1" ht="17.25" customHeight="1"/>
    <row r="164" s="46" customFormat="1" ht="17.25" customHeight="1"/>
    <row r="165" s="46" customFormat="1" ht="17.25" customHeight="1"/>
    <row r="166" s="46" customFormat="1" ht="17.25" customHeight="1"/>
    <row r="167" s="85" customFormat="1" ht="17.25" customHeight="1"/>
    <row r="168" s="46" customFormat="1" ht="17.25" customHeight="1"/>
    <row r="169" s="46" customFormat="1" ht="17.25" customHeight="1"/>
    <row r="170" s="46" customFormat="1" ht="17.25" customHeight="1"/>
    <row r="171" s="46" customFormat="1" ht="17.25" customHeight="1"/>
    <row r="172" s="46" customFormat="1" ht="17.25" customHeight="1"/>
    <row r="173" s="46" customFormat="1" ht="17.25" customHeight="1"/>
    <row r="174" s="46" customFormat="1" ht="17.25" customHeight="1"/>
    <row r="175" s="46" customFormat="1" ht="17.25" customHeight="1"/>
    <row r="176" s="46" customFormat="1" ht="17.25" customHeight="1"/>
    <row r="177" s="46" customFormat="1" ht="17.25" customHeight="1"/>
    <row r="178" s="46" customFormat="1" ht="17.25" customHeight="1"/>
    <row r="179" s="46" customFormat="1" ht="17.25" customHeight="1"/>
    <row r="180" s="46" customFormat="1" ht="17.25" customHeight="1"/>
    <row r="181" s="46" customFormat="1" ht="17.25" customHeight="1"/>
    <row r="182" s="46" customFormat="1" ht="17.25" customHeight="1"/>
    <row r="183" s="46" customFormat="1" ht="17.25" customHeight="1"/>
    <row r="184" s="46" customFormat="1" ht="17.25" customHeight="1"/>
    <row r="185" s="46" customFormat="1" ht="17.25" customHeight="1"/>
    <row r="186" s="46" customFormat="1" ht="17.25" customHeight="1"/>
    <row r="187" s="46" customFormat="1" ht="17.25" customHeight="1"/>
    <row r="188" s="46" customFormat="1" ht="17.25" customHeight="1"/>
    <row r="189" s="46" customFormat="1" ht="17.25" customHeight="1"/>
    <row r="190" s="46" customFormat="1" ht="17.25" customHeight="1"/>
    <row r="191" s="46" customFormat="1" ht="17.25" customHeight="1"/>
    <row r="192" s="46" customFormat="1" ht="17.25" customHeight="1"/>
    <row r="193" s="46" customFormat="1" ht="17.25" customHeight="1"/>
    <row r="194" s="46" customFormat="1" ht="17.25" customHeight="1"/>
    <row r="195" s="46" customFormat="1" ht="17.25" customHeight="1"/>
    <row r="196" s="46" customFormat="1" ht="17.25" customHeight="1"/>
    <row r="197" s="46" customFormat="1" ht="17.25" customHeight="1"/>
    <row r="198" s="46" customFormat="1" ht="17.25" customHeight="1"/>
    <row r="199" s="46" customFormat="1" ht="17.25" customHeight="1"/>
    <row r="200" s="46" customFormat="1" ht="21" customHeight="1"/>
    <row r="201" s="46" customFormat="1" ht="21" customHeight="1"/>
    <row r="202" s="46" customFormat="1" ht="21" customHeight="1"/>
    <row r="203" s="46" customFormat="1" ht="21" customHeight="1"/>
    <row r="204" s="46" customFormat="1" ht="21" customHeight="1"/>
    <row r="205" s="46" customFormat="1" ht="21" customHeight="1"/>
    <row r="206" s="46" customFormat="1" ht="21" customHeight="1"/>
    <row r="207" s="46" customFormat="1" ht="21" customHeight="1"/>
    <row r="208" s="46" customFormat="1" ht="21" customHeight="1"/>
    <row r="209" spans="1:109" ht="21" customHeight="1">
      <c r="E209" s="46"/>
      <c r="H209" s="46"/>
      <c r="I209" s="46"/>
    </row>
    <row r="210" spans="1:109" s="85" customFormat="1" ht="21" customHeight="1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6"/>
      <c r="DD210" s="46"/>
      <c r="DE210" s="46"/>
    </row>
    <row r="211" spans="1:109" ht="21" customHeight="1">
      <c r="E211" s="46"/>
      <c r="H211" s="46"/>
      <c r="I211" s="46"/>
    </row>
    <row r="212" spans="1:109" ht="21" customHeight="1">
      <c r="E212" s="46"/>
      <c r="H212" s="46"/>
      <c r="I212" s="46"/>
    </row>
    <row r="213" spans="1:109" ht="21" customHeight="1">
      <c r="E213" s="46"/>
      <c r="H213" s="46"/>
      <c r="I213" s="46"/>
    </row>
    <row r="214" spans="1:109" ht="21" customHeight="1">
      <c r="E214" s="46"/>
      <c r="H214" s="46"/>
      <c r="I214" s="46"/>
    </row>
    <row r="215" spans="1:109" ht="21" customHeight="1">
      <c r="E215" s="46"/>
      <c r="H215" s="46"/>
      <c r="I215" s="46"/>
    </row>
    <row r="216" spans="1:109" ht="21" customHeight="1">
      <c r="E216" s="46"/>
      <c r="H216" s="46"/>
      <c r="I216" s="46"/>
    </row>
    <row r="217" spans="1:109" ht="21" customHeight="1">
      <c r="E217" s="46"/>
      <c r="H217" s="46"/>
      <c r="I217" s="46"/>
    </row>
    <row r="218" spans="1:109" ht="21" customHeight="1">
      <c r="E218" s="46"/>
      <c r="H218" s="46"/>
      <c r="I218" s="46"/>
    </row>
    <row r="219" spans="1:109" ht="21" customHeight="1">
      <c r="E219" s="46"/>
      <c r="H219" s="46"/>
      <c r="I219" s="46"/>
    </row>
    <row r="220" spans="1:109" ht="21" customHeight="1">
      <c r="E220" s="46"/>
      <c r="H220" s="46"/>
      <c r="I220" s="46"/>
    </row>
    <row r="221" spans="1:109" ht="21" customHeight="1">
      <c r="E221" s="46"/>
      <c r="H221" s="46"/>
      <c r="I221" s="46"/>
    </row>
    <row r="222" spans="1:109" ht="21" customHeight="1">
      <c r="E222" s="46"/>
      <c r="H222" s="46"/>
      <c r="I222" s="46"/>
    </row>
    <row r="223" spans="1:109" ht="21" customHeight="1">
      <c r="E223" s="46"/>
      <c r="H223" s="46"/>
      <c r="I223" s="46"/>
    </row>
    <row r="224" spans="1:109" ht="21" customHeight="1">
      <c r="E224" s="46"/>
      <c r="H224" s="46"/>
      <c r="I224" s="46"/>
    </row>
    <row r="225" s="46" customFormat="1" ht="21" customHeight="1"/>
    <row r="226" s="46" customFormat="1" ht="21" customHeight="1"/>
    <row r="227" s="46" customFormat="1" ht="21" customHeight="1"/>
    <row r="228" s="46" customFormat="1" ht="21" customHeight="1"/>
    <row r="229" s="46" customFormat="1" ht="21" customHeight="1"/>
    <row r="230" s="46" customFormat="1" ht="21" customHeight="1"/>
    <row r="231" s="46" customFormat="1" ht="21" customHeight="1"/>
    <row r="232" s="46" customFormat="1" ht="21" customHeight="1"/>
    <row r="233" s="46" customFormat="1" ht="21" customHeight="1"/>
    <row r="234" s="46" customFormat="1" ht="21" customHeight="1"/>
    <row r="235" s="46" customFormat="1" ht="21" customHeight="1"/>
    <row r="236" s="46" customFormat="1" ht="21" customHeight="1"/>
    <row r="237" s="46" customFormat="1" ht="21" customHeight="1"/>
    <row r="238" s="46" customFormat="1" ht="21" customHeight="1"/>
    <row r="239" s="46" customFormat="1" ht="21" customHeight="1"/>
    <row r="240" s="46" customFormat="1" ht="21" customHeight="1"/>
    <row r="241" s="46" customFormat="1" ht="21" customHeight="1"/>
    <row r="242" s="46" customFormat="1" ht="21" customHeight="1"/>
    <row r="243" s="46" customFormat="1" ht="21" customHeight="1"/>
    <row r="244" s="46" customFormat="1" ht="21" customHeight="1"/>
    <row r="245" s="46" customFormat="1" ht="21" customHeight="1"/>
    <row r="246" s="46" customFormat="1" ht="21" customHeight="1"/>
    <row r="247" s="46" customFormat="1" ht="21" customHeight="1"/>
    <row r="248" s="46" customFormat="1" ht="21" customHeight="1"/>
    <row r="249" s="46" customFormat="1" ht="27" customHeight="1"/>
    <row r="250" s="46" customFormat="1" ht="33" customHeight="1"/>
    <row r="251" s="46" customFormat="1" ht="33" customHeight="1"/>
    <row r="252" s="46" customFormat="1" ht="33" customHeight="1"/>
    <row r="253" s="46" customFormat="1" ht="33" customHeight="1"/>
    <row r="254" s="46" customFormat="1" ht="33" customHeight="1"/>
    <row r="255" s="46" customFormat="1" ht="33" customHeight="1"/>
    <row r="256" s="46" customFormat="1" ht="33" customHeight="1"/>
    <row r="257" spans="1:110" ht="33" customHeight="1">
      <c r="E257" s="46"/>
      <c r="H257" s="46"/>
      <c r="I257" s="46"/>
    </row>
    <row r="258" spans="1:110" ht="33" customHeight="1">
      <c r="E258" s="46"/>
      <c r="H258" s="46"/>
      <c r="I258" s="46"/>
    </row>
    <row r="259" spans="1:110" s="85" customFormat="1" ht="33" customHeight="1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6"/>
      <c r="DD259" s="46"/>
      <c r="DE259" s="46"/>
      <c r="DF259" s="46"/>
    </row>
    <row r="260" spans="1:110" ht="33" customHeight="1"/>
    <row r="261" spans="1:110" ht="33" customHeight="1"/>
    <row r="262" spans="1:110" ht="33" customHeight="1"/>
    <row r="263" spans="1:110" ht="33" customHeight="1">
      <c r="E263" s="46"/>
      <c r="H263" s="46"/>
      <c r="I263" s="46"/>
    </row>
    <row r="264" spans="1:110" ht="33" customHeight="1">
      <c r="E264" s="46"/>
      <c r="H264" s="46"/>
      <c r="I264" s="46"/>
    </row>
    <row r="265" spans="1:110" s="85" customFormat="1" ht="33" customHeight="1"/>
    <row r="266" spans="1:110" ht="33" customHeight="1">
      <c r="E266" s="46"/>
      <c r="H266" s="46"/>
      <c r="I266" s="46"/>
    </row>
    <row r="267" spans="1:110" ht="33" customHeight="1">
      <c r="E267" s="46"/>
      <c r="H267" s="46"/>
      <c r="I267" s="46"/>
    </row>
    <row r="268" spans="1:110" ht="33" customHeight="1">
      <c r="E268" s="46"/>
      <c r="H268" s="46"/>
      <c r="I268" s="46"/>
    </row>
    <row r="269" spans="1:110" ht="33" customHeight="1">
      <c r="E269" s="46"/>
      <c r="H269" s="46"/>
      <c r="I269" s="46"/>
    </row>
    <row r="270" spans="1:110" ht="33" customHeight="1">
      <c r="E270" s="46"/>
      <c r="H270" s="46"/>
      <c r="I270" s="46"/>
    </row>
    <row r="271" spans="1:110" ht="33" customHeight="1">
      <c r="E271" s="46"/>
      <c r="H271" s="46"/>
      <c r="I271" s="46"/>
    </row>
    <row r="272" spans="1:110" ht="33" customHeight="1">
      <c r="E272" s="46"/>
      <c r="H272" s="46"/>
      <c r="I272" s="46"/>
    </row>
    <row r="273" spans="1:9" ht="33" customHeight="1">
      <c r="E273" s="46"/>
      <c r="H273" s="46"/>
      <c r="I273" s="46"/>
    </row>
    <row r="274" spans="1:9" ht="33" customHeight="1">
      <c r="E274" s="46"/>
      <c r="H274" s="46"/>
      <c r="I274" s="46"/>
    </row>
    <row r="275" spans="1:9" ht="33" customHeight="1">
      <c r="E275" s="46"/>
      <c r="H275" s="46"/>
      <c r="I275" s="46"/>
    </row>
    <row r="276" spans="1:9" ht="33" customHeight="1">
      <c r="E276" s="46"/>
      <c r="H276" s="46"/>
      <c r="I276" s="46"/>
    </row>
    <row r="277" spans="1:9" ht="33" customHeight="1">
      <c r="E277" s="46"/>
      <c r="H277" s="46"/>
      <c r="I277" s="46"/>
    </row>
    <row r="278" spans="1:9" ht="33" customHeight="1">
      <c r="E278" s="46"/>
      <c r="H278" s="46"/>
      <c r="I278" s="46"/>
    </row>
    <row r="279" spans="1:9" ht="21" customHeight="1">
      <c r="E279" s="46"/>
      <c r="H279" s="46"/>
      <c r="I279" s="46"/>
    </row>
    <row r="280" spans="1:9" ht="23.25" customHeight="1">
      <c r="A280" s="267" t="s">
        <v>545</v>
      </c>
      <c r="B280" s="267"/>
      <c r="C280" s="267"/>
      <c r="D280" s="267"/>
      <c r="E280" s="267"/>
      <c r="F280" s="268"/>
      <c r="G280" s="268"/>
      <c r="H280" s="135"/>
      <c r="I280" s="135"/>
    </row>
    <row r="281" spans="1:9" ht="23.25" customHeight="1">
      <c r="A281" s="53" t="s">
        <v>1</v>
      </c>
      <c r="B281" s="53" t="s">
        <v>2</v>
      </c>
      <c r="C281" s="243" t="s">
        <v>4</v>
      </c>
      <c r="D281" s="244"/>
      <c r="E281" s="53" t="s">
        <v>5</v>
      </c>
      <c r="F281" s="243"/>
      <c r="G281" s="244"/>
      <c r="H281" s="55" t="s">
        <v>424</v>
      </c>
      <c r="I281" s="55" t="s">
        <v>6</v>
      </c>
    </row>
    <row r="282" spans="1:9" ht="23.25" customHeight="1">
      <c r="A282" s="58"/>
      <c r="B282" s="53"/>
      <c r="C282" s="243"/>
      <c r="D282" s="244"/>
      <c r="E282" s="108">
        <f>E36</f>
        <v>125215</v>
      </c>
      <c r="F282" s="243"/>
      <c r="G282" s="244"/>
      <c r="H282" s="55"/>
      <c r="I282" s="113" t="s">
        <v>655</v>
      </c>
    </row>
    <row r="283" spans="1:9" ht="23.25" customHeight="1">
      <c r="A283" s="58"/>
      <c r="B283" s="53"/>
      <c r="C283" s="243"/>
      <c r="D283" s="244"/>
      <c r="E283" s="108" t="e">
        <f>#REF!</f>
        <v>#REF!</v>
      </c>
      <c r="F283" s="243"/>
      <c r="G283" s="244"/>
      <c r="H283" s="55"/>
      <c r="I283" s="113" t="s">
        <v>589</v>
      </c>
    </row>
    <row r="284" spans="1:9" ht="23.25" customHeight="1">
      <c r="A284" s="58"/>
      <c r="B284" s="53"/>
      <c r="C284" s="243"/>
      <c r="D284" s="244"/>
      <c r="E284" s="108" t="e">
        <f>#REF!+#REF!</f>
        <v>#REF!</v>
      </c>
      <c r="F284" s="243"/>
      <c r="G284" s="244"/>
      <c r="H284" s="55"/>
      <c r="I284" s="113" t="s">
        <v>656</v>
      </c>
    </row>
    <row r="285" spans="1:9" ht="23.25" customHeight="1">
      <c r="A285" s="58"/>
      <c r="B285" s="53"/>
      <c r="C285" s="243"/>
      <c r="D285" s="244"/>
      <c r="E285" s="108" t="e">
        <f>#REF!</f>
        <v>#REF!</v>
      </c>
      <c r="F285" s="243"/>
      <c r="G285" s="244"/>
      <c r="H285" s="55"/>
      <c r="I285" s="113" t="s">
        <v>657</v>
      </c>
    </row>
    <row r="286" spans="1:9" ht="23.25" customHeight="1">
      <c r="A286" s="58"/>
      <c r="B286" s="53"/>
      <c r="C286" s="243"/>
      <c r="D286" s="244"/>
      <c r="E286" s="108" t="e">
        <f>#REF!</f>
        <v>#REF!</v>
      </c>
      <c r="F286" s="243"/>
      <c r="G286" s="244"/>
      <c r="H286" s="55"/>
      <c r="I286" s="113" t="s">
        <v>321</v>
      </c>
    </row>
    <row r="287" spans="1:9" ht="23.25" customHeight="1">
      <c r="A287" s="58"/>
      <c r="B287" s="53"/>
      <c r="C287" s="243"/>
      <c r="D287" s="244"/>
      <c r="E287" s="108" t="e">
        <f>#REF!+#REF!</f>
        <v>#REF!</v>
      </c>
      <c r="F287" s="243"/>
      <c r="G287" s="244"/>
      <c r="H287" s="55"/>
      <c r="I287" s="84" t="s">
        <v>426</v>
      </c>
    </row>
    <row r="288" spans="1:9" ht="23.25" customHeight="1">
      <c r="A288" s="106"/>
      <c r="B288" s="53"/>
      <c r="C288" s="243"/>
      <c r="D288" s="244"/>
      <c r="E288" s="54" t="e">
        <f>E54+#REF!</f>
        <v>#REF!</v>
      </c>
      <c r="F288" s="243"/>
      <c r="G288" s="244"/>
      <c r="H288" s="55"/>
      <c r="I288" s="84" t="s">
        <v>658</v>
      </c>
    </row>
    <row r="289" spans="1:119" s="85" customFormat="1" ht="23.25" customHeight="1" thickBot="1">
      <c r="A289" s="58"/>
      <c r="B289" s="53"/>
      <c r="C289" s="243"/>
      <c r="D289" s="244"/>
      <c r="E289" s="54"/>
      <c r="F289" s="243"/>
      <c r="G289" s="244"/>
      <c r="H289" s="55"/>
      <c r="I289" s="84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6"/>
      <c r="DD289" s="46"/>
      <c r="DE289" s="46"/>
      <c r="DF289" s="46"/>
      <c r="DG289" s="46"/>
      <c r="DH289" s="46"/>
      <c r="DI289" s="46"/>
      <c r="DJ289" s="46"/>
      <c r="DK289" s="46"/>
      <c r="DL289" s="46"/>
      <c r="DM289" s="46"/>
      <c r="DN289" s="46"/>
      <c r="DO289" s="46"/>
    </row>
    <row r="290" spans="1:119" ht="23.25" customHeight="1" thickBot="1">
      <c r="A290" s="85"/>
      <c r="B290" s="85"/>
      <c r="C290" s="85"/>
      <c r="D290" s="85"/>
      <c r="E290" s="164" t="e">
        <f>SUM(E282:E288)</f>
        <v>#REF!</v>
      </c>
      <c r="F290" s="85"/>
      <c r="G290" s="85"/>
      <c r="H290" s="85"/>
      <c r="I290" s="104"/>
    </row>
    <row r="291" spans="1:119" ht="23.25" customHeight="1">
      <c r="E291" s="46"/>
      <c r="H291" s="46"/>
      <c r="I291" s="46"/>
    </row>
    <row r="292" spans="1:119" ht="23.25" customHeight="1">
      <c r="E292" s="46"/>
      <c r="H292" s="46"/>
      <c r="I292" s="46"/>
    </row>
    <row r="293" spans="1:119" ht="23.25" customHeight="1">
      <c r="E293" s="46"/>
      <c r="H293" s="46"/>
      <c r="I293" s="46"/>
    </row>
    <row r="294" spans="1:119" ht="23.25" customHeight="1">
      <c r="E294" s="46"/>
      <c r="H294" s="46"/>
      <c r="I294" s="46"/>
    </row>
    <row r="295" spans="1:119" s="85" customFormat="1" ht="23.25" customHeight="1"/>
    <row r="296" spans="1:119" ht="23.25" customHeight="1">
      <c r="E296" s="46"/>
      <c r="H296" s="46"/>
      <c r="I296" s="46"/>
    </row>
    <row r="297" spans="1:119" ht="23.25" customHeight="1">
      <c r="E297" s="46"/>
      <c r="H297" s="46"/>
      <c r="I297" s="46"/>
    </row>
    <row r="298" spans="1:119" ht="23.25" customHeight="1">
      <c r="E298" s="46"/>
      <c r="H298" s="46"/>
      <c r="I298" s="46"/>
    </row>
    <row r="299" spans="1:119" ht="23.25" customHeight="1">
      <c r="E299" s="46"/>
      <c r="H299" s="46"/>
      <c r="I299" s="46"/>
    </row>
    <row r="300" spans="1:119" ht="23.25" customHeight="1">
      <c r="E300" s="46"/>
      <c r="H300" s="46"/>
      <c r="I300" s="46"/>
    </row>
    <row r="301" spans="1:119" ht="23.25" customHeight="1">
      <c r="E301" s="46"/>
      <c r="H301" s="46"/>
      <c r="I301" s="46"/>
    </row>
    <row r="302" spans="1:119" ht="23.25" customHeight="1">
      <c r="E302" s="46"/>
      <c r="H302" s="46"/>
      <c r="I302" s="46"/>
    </row>
    <row r="303" spans="1:119" ht="23.25" customHeight="1">
      <c r="E303" s="46"/>
      <c r="H303" s="46"/>
      <c r="I303" s="46"/>
    </row>
    <row r="304" spans="1:119" ht="23.25" customHeight="1">
      <c r="E304" s="46"/>
      <c r="H304" s="46"/>
      <c r="I304" s="46"/>
    </row>
    <row r="305" s="46" customFormat="1" ht="23.25" customHeight="1"/>
    <row r="306" s="46" customFormat="1" ht="23.25" customHeight="1"/>
    <row r="307" s="46" customFormat="1" ht="23.25" customHeight="1"/>
    <row r="308" s="46" customFormat="1" ht="23.25" customHeight="1"/>
    <row r="309" s="46" customFormat="1" ht="23.25" customHeight="1"/>
    <row r="310" s="46" customFormat="1" ht="23.25" customHeight="1"/>
    <row r="311" s="46" customFormat="1" ht="23.25" customHeight="1"/>
    <row r="312" s="46" customFormat="1" ht="23.25" customHeight="1"/>
    <row r="313" s="46" customFormat="1" ht="23.25" customHeight="1"/>
    <row r="314" s="46" customFormat="1" ht="23.25" customHeight="1"/>
    <row r="315" s="46" customFormat="1" ht="23.25" customHeight="1"/>
    <row r="316" s="46" customFormat="1" ht="23.25" customHeight="1"/>
    <row r="317" s="46" customFormat="1" ht="23.25" customHeight="1"/>
    <row r="318" s="46" customFormat="1" ht="23.25" customHeight="1"/>
    <row r="319" s="46" customFormat="1" ht="23.25" customHeight="1"/>
    <row r="320" s="46" customFormat="1" ht="23.25" customHeight="1"/>
    <row r="321" s="46" customFormat="1" ht="23.25" customHeight="1"/>
    <row r="323" s="46" customFormat="1" ht="22.5" customHeight="1"/>
    <row r="324" s="46" customFormat="1" ht="22.5" customHeight="1"/>
    <row r="325" s="46" customFormat="1" ht="22.5" customHeight="1"/>
    <row r="326" s="46" customFormat="1" ht="22.5" customHeight="1"/>
    <row r="327" s="46" customFormat="1" ht="22.5" customHeight="1"/>
    <row r="328" s="46" customFormat="1" ht="22.5" customHeight="1"/>
    <row r="329" s="46" customFormat="1" ht="22.5" customHeight="1"/>
    <row r="330" s="46" customFormat="1" ht="22.5" customHeight="1"/>
    <row r="331" s="46" customFormat="1" ht="22.5" customHeight="1"/>
    <row r="332" s="46" customFormat="1" ht="22.5" customHeight="1"/>
    <row r="333" s="46" customFormat="1" ht="22.5" customHeight="1"/>
    <row r="334" s="46" customFormat="1" ht="22.5" customHeight="1"/>
    <row r="335" s="46" customFormat="1" ht="22.5" customHeight="1"/>
    <row r="336" s="46" customFormat="1" ht="22.5" customHeight="1"/>
    <row r="337" spans="5:11" ht="22.5" customHeight="1">
      <c r="E337" s="46"/>
      <c r="H337" s="46"/>
      <c r="I337" s="46"/>
    </row>
    <row r="338" spans="5:11" ht="22.5" customHeight="1">
      <c r="E338" s="46"/>
      <c r="H338" s="46"/>
      <c r="I338" s="46"/>
    </row>
    <row r="339" spans="5:11" ht="22.5" customHeight="1">
      <c r="E339" s="46"/>
      <c r="H339" s="46"/>
      <c r="I339" s="46"/>
    </row>
    <row r="340" spans="5:11" ht="22.5" customHeight="1">
      <c r="E340" s="46"/>
      <c r="H340" s="46"/>
      <c r="I340" s="46"/>
      <c r="K340" s="163"/>
    </row>
    <row r="341" spans="5:11" ht="22.5" customHeight="1">
      <c r="E341" s="46"/>
      <c r="H341" s="46"/>
      <c r="I341" s="46"/>
      <c r="K341" s="163"/>
    </row>
    <row r="342" spans="5:11" ht="22.5" customHeight="1">
      <c r="E342" s="46"/>
      <c r="H342" s="46"/>
      <c r="I342" s="46"/>
    </row>
    <row r="343" spans="5:11" ht="22.5" customHeight="1">
      <c r="E343" s="46"/>
      <c r="H343" s="46"/>
      <c r="I343" s="46"/>
    </row>
    <row r="344" spans="5:11" ht="22.5" customHeight="1">
      <c r="E344" s="46"/>
      <c r="H344" s="46"/>
      <c r="I344" s="46"/>
    </row>
    <row r="345" spans="5:11" ht="22.5" customHeight="1">
      <c r="E345" s="46"/>
      <c r="H345" s="46"/>
      <c r="I345" s="46"/>
      <c r="K345" s="163"/>
    </row>
    <row r="346" spans="5:11" ht="22.5" customHeight="1">
      <c r="E346" s="46"/>
      <c r="H346" s="46"/>
      <c r="I346" s="46"/>
      <c r="K346" s="163"/>
    </row>
    <row r="347" spans="5:11" ht="22.5" customHeight="1">
      <c r="E347" s="46"/>
      <c r="H347" s="46"/>
      <c r="I347" s="46"/>
    </row>
    <row r="348" spans="5:11" ht="22.5" customHeight="1">
      <c r="E348" s="46"/>
      <c r="H348" s="46"/>
      <c r="I348" s="46"/>
    </row>
    <row r="349" spans="5:11" ht="22.5" customHeight="1">
      <c r="E349" s="46"/>
      <c r="H349" s="46"/>
      <c r="I349" s="46"/>
    </row>
    <row r="350" spans="5:11" ht="22.5" customHeight="1">
      <c r="E350" s="46"/>
      <c r="H350" s="46"/>
      <c r="I350" s="46"/>
    </row>
    <row r="351" spans="5:11" ht="22.5" customHeight="1">
      <c r="E351" s="46"/>
      <c r="H351" s="46"/>
      <c r="I351" s="46"/>
    </row>
    <row r="352" spans="5:11" ht="22.5" customHeight="1">
      <c r="E352" s="46"/>
      <c r="H352" s="46"/>
      <c r="I352" s="46"/>
    </row>
    <row r="353" spans="5:9" ht="22.5" customHeight="1">
      <c r="E353" s="46"/>
      <c r="H353" s="46"/>
      <c r="I353" s="46"/>
    </row>
    <row r="354" spans="5:9" ht="22.5" customHeight="1">
      <c r="E354" s="46"/>
      <c r="H354" s="46"/>
      <c r="I354" s="46"/>
    </row>
    <row r="355" spans="5:9" ht="22.5" customHeight="1">
      <c r="E355" s="46"/>
      <c r="H355" s="46"/>
      <c r="I355" s="46"/>
    </row>
    <row r="356" spans="5:9" ht="22.5" customHeight="1">
      <c r="E356" s="46"/>
      <c r="H356" s="46"/>
      <c r="I356" s="46"/>
    </row>
    <row r="357" spans="5:9" ht="22.5" customHeight="1">
      <c r="E357" s="46"/>
      <c r="H357" s="46"/>
      <c r="I357" s="46"/>
    </row>
    <row r="358" spans="5:9" ht="22.5" customHeight="1">
      <c r="E358" s="46"/>
      <c r="H358" s="46"/>
      <c r="I358" s="46"/>
    </row>
    <row r="359" spans="5:9" ht="22.5" customHeight="1">
      <c r="E359" s="46"/>
      <c r="H359" s="46"/>
      <c r="I359" s="46"/>
    </row>
    <row r="360" spans="5:9" ht="22.5" customHeight="1">
      <c r="E360" s="46"/>
      <c r="H360" s="46"/>
      <c r="I360" s="46"/>
    </row>
    <row r="361" spans="5:9" ht="22.5" customHeight="1">
      <c r="E361" s="46"/>
      <c r="H361" s="46"/>
      <c r="I361" s="46"/>
    </row>
    <row r="362" spans="5:9" ht="22.5" customHeight="1">
      <c r="E362" s="46"/>
      <c r="H362" s="46"/>
      <c r="I362" s="46"/>
    </row>
    <row r="363" spans="5:9" ht="22.5" customHeight="1">
      <c r="E363" s="46"/>
      <c r="H363" s="46"/>
      <c r="I363" s="46"/>
    </row>
    <row r="364" spans="5:9" ht="22.5" customHeight="1">
      <c r="E364" s="46"/>
      <c r="H364" s="46"/>
      <c r="I364" s="46"/>
    </row>
    <row r="365" spans="5:9" ht="22.5" customHeight="1">
      <c r="E365" s="46"/>
      <c r="H365" s="46"/>
      <c r="I365" s="46"/>
    </row>
    <row r="366" spans="5:9" ht="22.5" customHeight="1">
      <c r="E366" s="46"/>
      <c r="H366" s="46"/>
      <c r="I366" s="46"/>
    </row>
    <row r="367" spans="5:9" ht="22.5" customHeight="1"/>
    <row r="369" spans="5:17" ht="81" customHeight="1">
      <c r="E369" s="46"/>
      <c r="H369" s="46"/>
      <c r="I369" s="46"/>
      <c r="M369" s="47"/>
      <c r="P369" s="80"/>
      <c r="Q369" s="81"/>
    </row>
    <row r="370" spans="5:17" ht="81" customHeight="1">
      <c r="E370" s="46"/>
      <c r="H370" s="46"/>
      <c r="I370" s="46"/>
      <c r="M370" s="47"/>
      <c r="P370" s="80"/>
      <c r="Q370" s="81"/>
    </row>
    <row r="371" spans="5:17" ht="81" customHeight="1">
      <c r="E371" s="46"/>
      <c r="H371" s="46"/>
      <c r="I371" s="46"/>
      <c r="M371" s="47"/>
      <c r="P371" s="80"/>
      <c r="Q371" s="81"/>
    </row>
    <row r="372" spans="5:17" ht="81" customHeight="1" thickBot="1">
      <c r="E372" s="46"/>
      <c r="H372" s="46"/>
      <c r="I372" s="46"/>
      <c r="M372" s="47"/>
      <c r="P372" s="80"/>
      <c r="Q372" s="81"/>
    </row>
    <row r="373" spans="5:17" ht="81" customHeight="1">
      <c r="E373" s="46"/>
      <c r="H373" s="46"/>
      <c r="I373" s="46"/>
      <c r="M373" s="47"/>
      <c r="O373" s="269" t="s">
        <v>38</v>
      </c>
      <c r="P373" s="272" t="e">
        <f>E138+E36+#REF!+E54</f>
        <v>#REF!</v>
      </c>
      <c r="Q373" s="273"/>
    </row>
    <row r="374" spans="5:17" ht="81" customHeight="1">
      <c r="E374" s="46"/>
      <c r="H374" s="46"/>
      <c r="I374" s="46"/>
      <c r="M374" s="47"/>
      <c r="O374" s="270"/>
      <c r="P374" s="274"/>
      <c r="Q374" s="275"/>
    </row>
    <row r="375" spans="5:17" ht="81" customHeight="1" thickBot="1">
      <c r="E375" s="46"/>
      <c r="H375" s="46"/>
      <c r="I375" s="46"/>
      <c r="M375" s="47"/>
      <c r="O375" s="271"/>
      <c r="P375" s="276"/>
      <c r="Q375" s="277"/>
    </row>
    <row r="376" spans="5:17" ht="81" customHeight="1">
      <c r="E376" s="46"/>
      <c r="H376" s="46"/>
      <c r="I376" s="46"/>
      <c r="M376" s="47"/>
      <c r="P376" s="80"/>
      <c r="Q376" s="81"/>
    </row>
    <row r="377" spans="5:17" ht="81" customHeight="1">
      <c r="E377" s="46"/>
      <c r="H377" s="46"/>
      <c r="I377" s="46"/>
      <c r="M377" s="47"/>
      <c r="P377" s="80"/>
      <c r="Q377" s="81"/>
    </row>
    <row r="378" spans="5:17" ht="81" customHeight="1">
      <c r="E378" s="46"/>
      <c r="H378" s="46"/>
      <c r="I378" s="46"/>
      <c r="M378" s="47"/>
      <c r="P378" s="80"/>
      <c r="Q378" s="81"/>
    </row>
    <row r="379" spans="5:17" ht="81" customHeight="1">
      <c r="E379" s="46"/>
      <c r="H379" s="46"/>
      <c r="I379" s="46"/>
      <c r="M379" s="47"/>
      <c r="P379" s="80"/>
      <c r="Q379" s="81"/>
    </row>
    <row r="385" spans="2:17" ht="57.75" customHeight="1"/>
    <row r="386" spans="2:17" ht="57.75" customHeight="1">
      <c r="E386" s="46"/>
      <c r="H386" s="46"/>
      <c r="I386" s="46"/>
      <c r="M386" s="47"/>
      <c r="P386" s="80"/>
      <c r="Q386" s="81"/>
    </row>
    <row r="387" spans="2:17" ht="57.75" customHeight="1">
      <c r="E387" s="46"/>
      <c r="H387" s="46"/>
      <c r="I387" s="46"/>
      <c r="M387" s="47"/>
      <c r="P387" s="80"/>
      <c r="Q387" s="81"/>
    </row>
    <row r="388" spans="2:17" ht="57.75" customHeight="1">
      <c r="E388" s="46"/>
      <c r="H388" s="46"/>
      <c r="I388" s="46"/>
      <c r="M388" s="47"/>
      <c r="P388" s="80"/>
      <c r="Q388" s="81"/>
    </row>
    <row r="389" spans="2:17" ht="57.75" customHeight="1">
      <c r="E389" s="46"/>
      <c r="H389" s="46"/>
      <c r="I389" s="46"/>
      <c r="M389" s="47"/>
      <c r="P389" s="80"/>
      <c r="Q389" s="81"/>
    </row>
    <row r="390" spans="2:17" ht="57.75" customHeight="1">
      <c r="E390" s="46"/>
      <c r="H390" s="46"/>
      <c r="I390" s="46"/>
      <c r="M390" s="47"/>
      <c r="P390" s="80"/>
      <c r="Q390" s="81"/>
    </row>
    <row r="391" spans="2:17" ht="57.75" customHeight="1">
      <c r="E391" s="46"/>
      <c r="H391" s="46"/>
      <c r="I391" s="46"/>
      <c r="M391" s="47"/>
      <c r="P391" s="80"/>
      <c r="Q391" s="81"/>
    </row>
    <row r="392" spans="2:17" ht="57.75" customHeight="1">
      <c r="E392" s="46"/>
      <c r="H392" s="46"/>
      <c r="I392" s="46"/>
      <c r="M392" s="47"/>
      <c r="P392" s="80"/>
      <c r="Q392" s="81"/>
    </row>
    <row r="393" spans="2:17" ht="57.75" customHeight="1">
      <c r="E393" s="46"/>
      <c r="H393" s="46"/>
      <c r="I393" s="46"/>
      <c r="M393" s="47"/>
      <c r="P393" s="80"/>
      <c r="Q393" s="81"/>
    </row>
    <row r="394" spans="2:17" ht="57.75" customHeight="1">
      <c r="E394" s="46"/>
      <c r="H394" s="46"/>
      <c r="I394" s="46"/>
      <c r="M394" s="47"/>
      <c r="P394" s="80"/>
      <c r="Q394" s="81"/>
    </row>
    <row r="395" spans="2:17" ht="57.75" customHeight="1">
      <c r="E395" s="46"/>
      <c r="H395" s="46"/>
      <c r="I395" s="46"/>
      <c r="M395" s="47"/>
      <c r="P395" s="80"/>
      <c r="Q395" s="81"/>
    </row>
    <row r="396" spans="2:17" ht="57.75" customHeight="1">
      <c r="E396" s="46"/>
      <c r="H396" s="46"/>
      <c r="I396" s="46"/>
      <c r="M396" s="47"/>
      <c r="P396" s="80"/>
      <c r="Q396" s="81"/>
    </row>
    <row r="399" spans="2:17" ht="21" customHeight="1">
      <c r="B399" s="278" t="e">
        <f>E283+E284+E285+E286</f>
        <v>#REF!</v>
      </c>
      <c r="C399" s="279"/>
      <c r="D399" s="279"/>
      <c r="E399" s="279"/>
      <c r="F399" s="279"/>
    </row>
    <row r="400" spans="2:17" ht="21" customHeight="1">
      <c r="B400" s="279"/>
      <c r="C400" s="279"/>
      <c r="D400" s="279"/>
      <c r="E400" s="279"/>
      <c r="F400" s="279"/>
    </row>
    <row r="401" spans="2:6" ht="21" customHeight="1">
      <c r="B401" s="279"/>
      <c r="C401" s="279"/>
      <c r="D401" s="279"/>
      <c r="E401" s="279"/>
      <c r="F401" s="279"/>
    </row>
  </sheetData>
  <mergeCells count="483">
    <mergeCell ref="A53:B53"/>
    <mergeCell ref="C53:D53"/>
    <mergeCell ref="F53:G53"/>
    <mergeCell ref="A88:B88"/>
    <mergeCell ref="C88:D88"/>
    <mergeCell ref="F88:G88"/>
    <mergeCell ref="A58:B58"/>
    <mergeCell ref="C58:D58"/>
    <mergeCell ref="F58:G58"/>
    <mergeCell ref="A59:B59"/>
    <mergeCell ref="C59:D59"/>
    <mergeCell ref="F59:G59"/>
    <mergeCell ref="A56:C56"/>
    <mergeCell ref="A57:B57"/>
    <mergeCell ref="C57:D57"/>
    <mergeCell ref="F57:G57"/>
    <mergeCell ref="A62:B62"/>
    <mergeCell ref="C62:D62"/>
    <mergeCell ref="F62:G62"/>
    <mergeCell ref="A63:B63"/>
    <mergeCell ref="C63:D63"/>
    <mergeCell ref="F63:G63"/>
    <mergeCell ref="A60:B60"/>
    <mergeCell ref="C60:D60"/>
    <mergeCell ref="A135:A137"/>
    <mergeCell ref="K1:M1"/>
    <mergeCell ref="N1:O1"/>
    <mergeCell ref="C2:D2"/>
    <mergeCell ref="F2:G2"/>
    <mergeCell ref="K2:L2"/>
    <mergeCell ref="M2:N2"/>
    <mergeCell ref="A11:A13"/>
    <mergeCell ref="A14:A15"/>
    <mergeCell ref="A16:A17"/>
    <mergeCell ref="C15:D15"/>
    <mergeCell ref="F15:G15"/>
    <mergeCell ref="K15:L15"/>
    <mergeCell ref="M15:N15"/>
    <mergeCell ref="C5:D5"/>
    <mergeCell ref="F5:G5"/>
    <mergeCell ref="K5:L6"/>
    <mergeCell ref="M5:N5"/>
    <mergeCell ref="A8:A10"/>
    <mergeCell ref="C8:D8"/>
    <mergeCell ref="F8:G8"/>
    <mergeCell ref="K8:L13"/>
    <mergeCell ref="M8:N8"/>
    <mergeCell ref="C11:D11"/>
    <mergeCell ref="P2:Q2"/>
    <mergeCell ref="C3:D3"/>
    <mergeCell ref="F3:G3"/>
    <mergeCell ref="K3:L4"/>
    <mergeCell ref="M3:N3"/>
    <mergeCell ref="P3:Q3"/>
    <mergeCell ref="C4:D4"/>
    <mergeCell ref="F4:G4"/>
    <mergeCell ref="M4:N4"/>
    <mergeCell ref="P4:Q4"/>
    <mergeCell ref="P5:Q5"/>
    <mergeCell ref="C6:D6"/>
    <mergeCell ref="F6:G6"/>
    <mergeCell ref="M6:N6"/>
    <mergeCell ref="P6:Q6"/>
    <mergeCell ref="C7:D7"/>
    <mergeCell ref="F7:G7"/>
    <mergeCell ref="K7:L7"/>
    <mergeCell ref="M7:N7"/>
    <mergeCell ref="P7:Q7"/>
    <mergeCell ref="P8:Q8"/>
    <mergeCell ref="C9:D9"/>
    <mergeCell ref="F9:G9"/>
    <mergeCell ref="M9:N9"/>
    <mergeCell ref="P9:Q9"/>
    <mergeCell ref="C10:D10"/>
    <mergeCell ref="F10:G10"/>
    <mergeCell ref="M10:N10"/>
    <mergeCell ref="P10:Q10"/>
    <mergeCell ref="F11:G11"/>
    <mergeCell ref="M11:N11"/>
    <mergeCell ref="P11:Q11"/>
    <mergeCell ref="C12:D12"/>
    <mergeCell ref="F12:G12"/>
    <mergeCell ref="M12:N12"/>
    <mergeCell ref="P12:Q12"/>
    <mergeCell ref="C16:D16"/>
    <mergeCell ref="F16:G16"/>
    <mergeCell ref="K16:L16"/>
    <mergeCell ref="M16:N16"/>
    <mergeCell ref="P16:Q16"/>
    <mergeCell ref="C13:D13"/>
    <mergeCell ref="F13:G13"/>
    <mergeCell ref="M13:N13"/>
    <mergeCell ref="P13:Q13"/>
    <mergeCell ref="C14:D14"/>
    <mergeCell ref="F14:G14"/>
    <mergeCell ref="K14:L14"/>
    <mergeCell ref="M14:N14"/>
    <mergeCell ref="P14:Q14"/>
    <mergeCell ref="P15:Q15"/>
    <mergeCell ref="A18:A20"/>
    <mergeCell ref="C18:D18"/>
    <mergeCell ref="F18:G18"/>
    <mergeCell ref="K18:L18"/>
    <mergeCell ref="M18:N18"/>
    <mergeCell ref="C20:D20"/>
    <mergeCell ref="F20:G20"/>
    <mergeCell ref="K20:L20"/>
    <mergeCell ref="M20:N20"/>
    <mergeCell ref="P18:Q18"/>
    <mergeCell ref="C19:D19"/>
    <mergeCell ref="F19:G19"/>
    <mergeCell ref="K19:L19"/>
    <mergeCell ref="M19:N19"/>
    <mergeCell ref="P19:Q19"/>
    <mergeCell ref="C17:D17"/>
    <mergeCell ref="F17:G17"/>
    <mergeCell ref="K17:L17"/>
    <mergeCell ref="M17:N17"/>
    <mergeCell ref="P17:Q17"/>
    <mergeCell ref="P20:Q20"/>
    <mergeCell ref="C21:D21"/>
    <mergeCell ref="F21:G21"/>
    <mergeCell ref="K21:L21"/>
    <mergeCell ref="M21:N21"/>
    <mergeCell ref="P21:Q21"/>
    <mergeCell ref="P29:Q29"/>
    <mergeCell ref="C29:D29"/>
    <mergeCell ref="F29:G29"/>
    <mergeCell ref="K29:L29"/>
    <mergeCell ref="M29:N29"/>
    <mergeCell ref="C27:D27"/>
    <mergeCell ref="F27:G27"/>
    <mergeCell ref="K27:L27"/>
    <mergeCell ref="C26:D26"/>
    <mergeCell ref="F26:G26"/>
    <mergeCell ref="K26:L26"/>
    <mergeCell ref="M26:N26"/>
    <mergeCell ref="C28:D28"/>
    <mergeCell ref="F28:G28"/>
    <mergeCell ref="K28:L28"/>
    <mergeCell ref="M28:N28"/>
    <mergeCell ref="P28:Q28"/>
    <mergeCell ref="A24:A26"/>
    <mergeCell ref="C24:D24"/>
    <mergeCell ref="F24:G24"/>
    <mergeCell ref="K24:L24"/>
    <mergeCell ref="M24:N24"/>
    <mergeCell ref="M27:N27"/>
    <mergeCell ref="P27:Q27"/>
    <mergeCell ref="A31:A33"/>
    <mergeCell ref="P26:Q26"/>
    <mergeCell ref="C30:D30"/>
    <mergeCell ref="F30:G30"/>
    <mergeCell ref="K30:L30"/>
    <mergeCell ref="M30:N30"/>
    <mergeCell ref="P30:Q30"/>
    <mergeCell ref="P24:Q24"/>
    <mergeCell ref="C25:D25"/>
    <mergeCell ref="F25:G25"/>
    <mergeCell ref="K25:L25"/>
    <mergeCell ref="M25:N25"/>
    <mergeCell ref="P25:Q25"/>
    <mergeCell ref="C32:D32"/>
    <mergeCell ref="F32:G32"/>
    <mergeCell ref="K32:L32"/>
    <mergeCell ref="M32:N32"/>
    <mergeCell ref="P32:Q32"/>
    <mergeCell ref="C33:D33"/>
    <mergeCell ref="F33:G33"/>
    <mergeCell ref="K33:L33"/>
    <mergeCell ref="M33:N33"/>
    <mergeCell ref="P33:Q33"/>
    <mergeCell ref="C31:D31"/>
    <mergeCell ref="F31:G31"/>
    <mergeCell ref="K31:L31"/>
    <mergeCell ref="M31:N31"/>
    <mergeCell ref="P31:Q31"/>
    <mergeCell ref="C34:D34"/>
    <mergeCell ref="F34:G34"/>
    <mergeCell ref="K34:L34"/>
    <mergeCell ref="M34:N34"/>
    <mergeCell ref="P34:Q34"/>
    <mergeCell ref="C35:D35"/>
    <mergeCell ref="F35:G35"/>
    <mergeCell ref="K35:L35"/>
    <mergeCell ref="M35:N35"/>
    <mergeCell ref="P35:Q35"/>
    <mergeCell ref="C36:D36"/>
    <mergeCell ref="F36:I36"/>
    <mergeCell ref="A44:B44"/>
    <mergeCell ref="C44:D44"/>
    <mergeCell ref="F44:G44"/>
    <mergeCell ref="A45:B45"/>
    <mergeCell ref="C45:D45"/>
    <mergeCell ref="F45:G45"/>
    <mergeCell ref="A39:B39"/>
    <mergeCell ref="C39:D39"/>
    <mergeCell ref="F39:G39"/>
    <mergeCell ref="A43:B43"/>
    <mergeCell ref="C43:D43"/>
    <mergeCell ref="F43:G43"/>
    <mergeCell ref="A40:B40"/>
    <mergeCell ref="C40:D40"/>
    <mergeCell ref="F40:G40"/>
    <mergeCell ref="A41:B41"/>
    <mergeCell ref="C41:D41"/>
    <mergeCell ref="F41:G41"/>
    <mergeCell ref="A42:B42"/>
    <mergeCell ref="C42:D42"/>
    <mergeCell ref="F42:G42"/>
    <mergeCell ref="A48:B48"/>
    <mergeCell ref="C48:D48"/>
    <mergeCell ref="F48:G48"/>
    <mergeCell ref="A49:B49"/>
    <mergeCell ref="C49:D49"/>
    <mergeCell ref="F49:G49"/>
    <mergeCell ref="A46:B46"/>
    <mergeCell ref="C46:D46"/>
    <mergeCell ref="F46:G46"/>
    <mergeCell ref="A47:B47"/>
    <mergeCell ref="C47:D47"/>
    <mergeCell ref="F47:G47"/>
    <mergeCell ref="A52:B52"/>
    <mergeCell ref="C52:D52"/>
    <mergeCell ref="F52:G52"/>
    <mergeCell ref="A50:B50"/>
    <mergeCell ref="C50:D50"/>
    <mergeCell ref="F50:G50"/>
    <mergeCell ref="A51:B51"/>
    <mergeCell ref="C51:D51"/>
    <mergeCell ref="F51:G51"/>
    <mergeCell ref="F60:G60"/>
    <mergeCell ref="A61:B61"/>
    <mergeCell ref="C61:D61"/>
    <mergeCell ref="F61:G61"/>
    <mergeCell ref="A66:B66"/>
    <mergeCell ref="C66:D66"/>
    <mergeCell ref="F66:G66"/>
    <mergeCell ref="A67:B67"/>
    <mergeCell ref="C67:D67"/>
    <mergeCell ref="F67:G67"/>
    <mergeCell ref="A64:B64"/>
    <mergeCell ref="C64:D64"/>
    <mergeCell ref="F64:G64"/>
    <mergeCell ref="A65:B65"/>
    <mergeCell ref="C65:D65"/>
    <mergeCell ref="F65:G65"/>
    <mergeCell ref="A70:B70"/>
    <mergeCell ref="C70:D70"/>
    <mergeCell ref="F70:G70"/>
    <mergeCell ref="A71:B71"/>
    <mergeCell ref="C71:D71"/>
    <mergeCell ref="F71:G71"/>
    <mergeCell ref="A68:B68"/>
    <mergeCell ref="C68:D68"/>
    <mergeCell ref="F68:G68"/>
    <mergeCell ref="A69:B69"/>
    <mergeCell ref="C69:D69"/>
    <mergeCell ref="F69:G69"/>
    <mergeCell ref="A74:B74"/>
    <mergeCell ref="C74:D74"/>
    <mergeCell ref="F74:G74"/>
    <mergeCell ref="A75:B75"/>
    <mergeCell ref="C75:D75"/>
    <mergeCell ref="F75:G75"/>
    <mergeCell ref="A72:B72"/>
    <mergeCell ref="C72:D72"/>
    <mergeCell ref="F72:G72"/>
    <mergeCell ref="A73:B73"/>
    <mergeCell ref="C73:D73"/>
    <mergeCell ref="F73:G73"/>
    <mergeCell ref="A80:B80"/>
    <mergeCell ref="C80:D80"/>
    <mergeCell ref="F80:G80"/>
    <mergeCell ref="A81:B81"/>
    <mergeCell ref="C81:D81"/>
    <mergeCell ref="F81:G81"/>
    <mergeCell ref="A77:E77"/>
    <mergeCell ref="A78:B78"/>
    <mergeCell ref="C78:D78"/>
    <mergeCell ref="F78:G78"/>
    <mergeCell ref="A79:B79"/>
    <mergeCell ref="C79:D79"/>
    <mergeCell ref="F79:G79"/>
    <mergeCell ref="A85:B85"/>
    <mergeCell ref="C85:D85"/>
    <mergeCell ref="F85:G85"/>
    <mergeCell ref="A84:B84"/>
    <mergeCell ref="C84:D84"/>
    <mergeCell ref="F84:G84"/>
    <mergeCell ref="A82:B82"/>
    <mergeCell ref="C82:D82"/>
    <mergeCell ref="F82:G82"/>
    <mergeCell ref="A83:B83"/>
    <mergeCell ref="C83:D83"/>
    <mergeCell ref="F83:G83"/>
    <mergeCell ref="A91:E91"/>
    <mergeCell ref="A92:B92"/>
    <mergeCell ref="C92:D92"/>
    <mergeCell ref="F92:G92"/>
    <mergeCell ref="A95:B95"/>
    <mergeCell ref="C95:D95"/>
    <mergeCell ref="F95:G95"/>
    <mergeCell ref="A86:B86"/>
    <mergeCell ref="C86:D86"/>
    <mergeCell ref="F86:G86"/>
    <mergeCell ref="A87:B87"/>
    <mergeCell ref="C87:D87"/>
    <mergeCell ref="F87:G87"/>
    <mergeCell ref="A89:B89"/>
    <mergeCell ref="C89:D89"/>
    <mergeCell ref="F89:G89"/>
    <mergeCell ref="A93:B93"/>
    <mergeCell ref="C93:D93"/>
    <mergeCell ref="F93:G93"/>
    <mergeCell ref="A97:B97"/>
    <mergeCell ref="C97:D97"/>
    <mergeCell ref="F97:G97"/>
    <mergeCell ref="A96:B96"/>
    <mergeCell ref="C96:D96"/>
    <mergeCell ref="F96:G96"/>
    <mergeCell ref="A94:B94"/>
    <mergeCell ref="C94:D94"/>
    <mergeCell ref="F94:G94"/>
    <mergeCell ref="A99:B99"/>
    <mergeCell ref="C99:D99"/>
    <mergeCell ref="F99:G99"/>
    <mergeCell ref="A98:B98"/>
    <mergeCell ref="C98:D98"/>
    <mergeCell ref="F98:G98"/>
    <mergeCell ref="A102:B102"/>
    <mergeCell ref="C102:D102"/>
    <mergeCell ref="F102:G102"/>
    <mergeCell ref="A103:B103"/>
    <mergeCell ref="C103:D103"/>
    <mergeCell ref="F103:G103"/>
    <mergeCell ref="A100:B100"/>
    <mergeCell ref="C100:D100"/>
    <mergeCell ref="F100:G100"/>
    <mergeCell ref="A101:B101"/>
    <mergeCell ref="C101:D101"/>
    <mergeCell ref="F101:G101"/>
    <mergeCell ref="A106:B106"/>
    <mergeCell ref="C106:D106"/>
    <mergeCell ref="F106:G106"/>
    <mergeCell ref="A107:B107"/>
    <mergeCell ref="C107:D107"/>
    <mergeCell ref="F107:G107"/>
    <mergeCell ref="A104:B104"/>
    <mergeCell ref="C104:D104"/>
    <mergeCell ref="F104:G104"/>
    <mergeCell ref="A105:B105"/>
    <mergeCell ref="C105:D105"/>
    <mergeCell ref="F105:G105"/>
    <mergeCell ref="A112:B112"/>
    <mergeCell ref="C112:D112"/>
    <mergeCell ref="F112:G112"/>
    <mergeCell ref="A113:B113"/>
    <mergeCell ref="C113:D113"/>
    <mergeCell ref="F113:G113"/>
    <mergeCell ref="A109:C109"/>
    <mergeCell ref="A110:B110"/>
    <mergeCell ref="C110:D110"/>
    <mergeCell ref="F110:G110"/>
    <mergeCell ref="A111:B111"/>
    <mergeCell ref="C111:D111"/>
    <mergeCell ref="F111:G111"/>
    <mergeCell ref="A116:B116"/>
    <mergeCell ref="C116:D116"/>
    <mergeCell ref="F116:G116"/>
    <mergeCell ref="A117:B117"/>
    <mergeCell ref="C117:D117"/>
    <mergeCell ref="F117:G117"/>
    <mergeCell ref="A114:B114"/>
    <mergeCell ref="C114:D114"/>
    <mergeCell ref="F114:G114"/>
    <mergeCell ref="A115:B115"/>
    <mergeCell ref="C115:D115"/>
    <mergeCell ref="F115:G115"/>
    <mergeCell ref="A120:B120"/>
    <mergeCell ref="C120:D120"/>
    <mergeCell ref="F120:G120"/>
    <mergeCell ref="A121:B121"/>
    <mergeCell ref="C121:D121"/>
    <mergeCell ref="F121:G121"/>
    <mergeCell ref="A118:B118"/>
    <mergeCell ref="C118:D118"/>
    <mergeCell ref="F118:G118"/>
    <mergeCell ref="A119:B119"/>
    <mergeCell ref="C119:D119"/>
    <mergeCell ref="F119:G119"/>
    <mergeCell ref="A123:C123"/>
    <mergeCell ref="F123:I123"/>
    <mergeCell ref="C124:D124"/>
    <mergeCell ref="F124:G124"/>
    <mergeCell ref="C125:D125"/>
    <mergeCell ref="F125:G125"/>
    <mergeCell ref="C126:D126"/>
    <mergeCell ref="F126:G126"/>
    <mergeCell ref="C127:D127"/>
    <mergeCell ref="A125:A126"/>
    <mergeCell ref="A128:A133"/>
    <mergeCell ref="F127:G127"/>
    <mergeCell ref="C128:D128"/>
    <mergeCell ref="F128:G128"/>
    <mergeCell ref="C129:D129"/>
    <mergeCell ref="F129:G129"/>
    <mergeCell ref="C130:D130"/>
    <mergeCell ref="F130:G130"/>
    <mergeCell ref="C131:D131"/>
    <mergeCell ref="F131:G131"/>
    <mergeCell ref="C135:D135"/>
    <mergeCell ref="F135:G135"/>
    <mergeCell ref="C136:D136"/>
    <mergeCell ref="F136:G136"/>
    <mergeCell ref="C137:D137"/>
    <mergeCell ref="F137:G137"/>
    <mergeCell ref="C132:D132"/>
    <mergeCell ref="F132:G132"/>
    <mergeCell ref="C133:D133"/>
    <mergeCell ref="F133:G133"/>
    <mergeCell ref="C134:D134"/>
    <mergeCell ref="F134:G134"/>
    <mergeCell ref="A144:E144"/>
    <mergeCell ref="F144:G144"/>
    <mergeCell ref="C145:D145"/>
    <mergeCell ref="F145:G145"/>
    <mergeCell ref="C146:D146"/>
    <mergeCell ref="F146:G146"/>
    <mergeCell ref="C138:D138"/>
    <mergeCell ref="F138:G138"/>
    <mergeCell ref="C139:D139"/>
    <mergeCell ref="C140:D140"/>
    <mergeCell ref="C141:D141"/>
    <mergeCell ref="F141:G141"/>
    <mergeCell ref="C150:D150"/>
    <mergeCell ref="F150:G150"/>
    <mergeCell ref="C151:D151"/>
    <mergeCell ref="F151:G151"/>
    <mergeCell ref="C152:D152"/>
    <mergeCell ref="F152:G152"/>
    <mergeCell ref="C147:D147"/>
    <mergeCell ref="F147:G147"/>
    <mergeCell ref="C148:D148"/>
    <mergeCell ref="F148:G148"/>
    <mergeCell ref="C149:D149"/>
    <mergeCell ref="F149:G149"/>
    <mergeCell ref="C282:D282"/>
    <mergeCell ref="F282:G282"/>
    <mergeCell ref="C283:D283"/>
    <mergeCell ref="F283:G283"/>
    <mergeCell ref="C284:D284"/>
    <mergeCell ref="F284:G284"/>
    <mergeCell ref="C153:D153"/>
    <mergeCell ref="F153:G153"/>
    <mergeCell ref="A280:E280"/>
    <mergeCell ref="F280:G280"/>
    <mergeCell ref="C281:D281"/>
    <mergeCell ref="F281:G281"/>
    <mergeCell ref="B399:F401"/>
    <mergeCell ref="C288:D288"/>
    <mergeCell ref="F288:G288"/>
    <mergeCell ref="C289:D289"/>
    <mergeCell ref="F289:G289"/>
    <mergeCell ref="O373:O375"/>
    <mergeCell ref="P373:Q375"/>
    <mergeCell ref="C285:D285"/>
    <mergeCell ref="F285:G285"/>
    <mergeCell ref="C286:D286"/>
    <mergeCell ref="F286:G286"/>
    <mergeCell ref="C287:D287"/>
    <mergeCell ref="F287:G287"/>
    <mergeCell ref="A22:A23"/>
    <mergeCell ref="C22:D22"/>
    <mergeCell ref="F22:G22"/>
    <mergeCell ref="K22:L22"/>
    <mergeCell ref="M22:N22"/>
    <mergeCell ref="P22:Q22"/>
    <mergeCell ref="C23:D23"/>
    <mergeCell ref="F23:G23"/>
    <mergeCell ref="K23:L23"/>
    <mergeCell ref="M23:N23"/>
    <mergeCell ref="P23:Q23"/>
  </mergeCells>
  <phoneticPr fontId="2"/>
  <pageMargins left="0.51" right="0.16" top="0.24" bottom="0.16" header="0.2" footer="0.16"/>
  <pageSetup paperSize="1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E1A9D-26F2-48DA-AE42-0D8C19041AB7}">
  <dimension ref="A1:EP469"/>
  <sheetViews>
    <sheetView topLeftCell="A121" zoomScale="80" zoomScaleNormal="80" workbookViewId="0">
      <selection activeCell="K145" sqref="K145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3.625" style="46" customWidth="1"/>
    <col min="11" max="11" width="5.5" style="46" customWidth="1"/>
    <col min="12" max="12" width="2.875" style="46" customWidth="1"/>
    <col min="13" max="13" width="6.25" style="46"/>
    <col min="14" max="14" width="8" style="46" customWidth="1"/>
    <col min="15" max="15" width="12.25" style="46" customWidth="1"/>
    <col min="16" max="16" width="6.25" style="46"/>
    <col min="17" max="17" width="10.125" style="46" customWidth="1"/>
    <col min="18" max="18" width="10.375" style="46" customWidth="1"/>
    <col min="19" max="19" width="9.875" style="46" customWidth="1"/>
    <col min="20" max="20" width="33.25" style="46" customWidth="1"/>
    <col min="21" max="16384" width="6.25" style="46"/>
  </cols>
  <sheetData>
    <row r="1" spans="1:20" ht="21" customHeight="1">
      <c r="A1" s="45"/>
      <c r="B1" s="46" t="s">
        <v>30</v>
      </c>
      <c r="E1" s="127"/>
      <c r="J1" s="85"/>
      <c r="K1" s="367" t="s">
        <v>807</v>
      </c>
      <c r="L1" s="367"/>
      <c r="M1" s="367"/>
      <c r="N1" s="290" t="s">
        <v>809</v>
      </c>
      <c r="O1" s="290"/>
      <c r="R1" s="80"/>
      <c r="S1" s="81"/>
    </row>
    <row r="2" spans="1:20" ht="21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  <c r="K2" s="342" t="s">
        <v>1</v>
      </c>
      <c r="L2" s="343"/>
      <c r="M2" s="342" t="s">
        <v>2</v>
      </c>
      <c r="N2" s="343"/>
      <c r="O2" s="172" t="s">
        <v>4</v>
      </c>
      <c r="P2" s="342" t="s">
        <v>5</v>
      </c>
      <c r="Q2" s="343"/>
      <c r="R2" s="173" t="s">
        <v>806</v>
      </c>
      <c r="S2" s="173" t="s">
        <v>424</v>
      </c>
      <c r="T2" s="173" t="s">
        <v>6</v>
      </c>
    </row>
    <row r="3" spans="1:20" ht="21" customHeight="1">
      <c r="A3" s="248" t="s">
        <v>39</v>
      </c>
      <c r="B3" s="56" t="s">
        <v>311</v>
      </c>
      <c r="C3" s="243"/>
      <c r="D3" s="244"/>
      <c r="E3" s="82">
        <v>810</v>
      </c>
      <c r="F3" s="251" t="s">
        <v>469</v>
      </c>
      <c r="G3" s="252"/>
      <c r="H3" s="55" t="s">
        <v>535</v>
      </c>
      <c r="I3" s="83" t="s">
        <v>739</v>
      </c>
      <c r="K3" s="363" t="s">
        <v>174</v>
      </c>
      <c r="L3" s="364"/>
      <c r="M3" s="342" t="s">
        <v>120</v>
      </c>
      <c r="N3" s="343"/>
      <c r="O3" s="174"/>
      <c r="P3" s="359">
        <v>7562</v>
      </c>
      <c r="Q3" s="360"/>
      <c r="R3" s="173" t="s">
        <v>469</v>
      </c>
      <c r="S3" s="173" t="s">
        <v>811</v>
      </c>
      <c r="T3" s="175" t="s">
        <v>810</v>
      </c>
    </row>
    <row r="4" spans="1:20" ht="21" customHeight="1">
      <c r="A4" s="249"/>
      <c r="B4" s="56" t="s">
        <v>67</v>
      </c>
      <c r="C4" s="253"/>
      <c r="D4" s="253"/>
      <c r="E4" s="82">
        <v>500</v>
      </c>
      <c r="F4" s="251" t="s">
        <v>469</v>
      </c>
      <c r="G4" s="252"/>
      <c r="H4" s="55" t="s">
        <v>535</v>
      </c>
      <c r="I4" s="83" t="s">
        <v>740</v>
      </c>
      <c r="K4" s="365"/>
      <c r="L4" s="366"/>
      <c r="M4" s="342" t="s">
        <v>120</v>
      </c>
      <c r="N4" s="343"/>
      <c r="O4" s="174"/>
      <c r="P4" s="359">
        <v>2586</v>
      </c>
      <c r="Q4" s="360"/>
      <c r="R4" s="173" t="s">
        <v>469</v>
      </c>
      <c r="S4" s="173" t="s">
        <v>811</v>
      </c>
      <c r="T4" s="175" t="s">
        <v>810</v>
      </c>
    </row>
    <row r="5" spans="1:20" ht="21" customHeight="1">
      <c r="A5" s="249"/>
      <c r="B5" s="56" t="s">
        <v>67</v>
      </c>
      <c r="C5" s="253"/>
      <c r="D5" s="253"/>
      <c r="E5" s="82">
        <v>140</v>
      </c>
      <c r="F5" s="251" t="s">
        <v>469</v>
      </c>
      <c r="G5" s="252"/>
      <c r="H5" s="55" t="s">
        <v>535</v>
      </c>
      <c r="I5" s="83" t="s">
        <v>740</v>
      </c>
      <c r="K5" s="363" t="s">
        <v>175</v>
      </c>
      <c r="L5" s="364"/>
      <c r="M5" s="342" t="s">
        <v>234</v>
      </c>
      <c r="N5" s="343"/>
      <c r="O5" s="174"/>
      <c r="P5" s="359">
        <v>9770</v>
      </c>
      <c r="Q5" s="360"/>
      <c r="R5" s="173" t="s">
        <v>469</v>
      </c>
      <c r="S5" s="173" t="s">
        <v>808</v>
      </c>
      <c r="T5" s="175" t="s">
        <v>812</v>
      </c>
    </row>
    <row r="6" spans="1:20" ht="21" customHeight="1">
      <c r="A6" s="249"/>
      <c r="B6" s="56" t="s">
        <v>67</v>
      </c>
      <c r="C6" s="253"/>
      <c r="D6" s="253"/>
      <c r="E6" s="82">
        <v>750</v>
      </c>
      <c r="F6" s="251" t="s">
        <v>469</v>
      </c>
      <c r="G6" s="252"/>
      <c r="H6" s="55" t="s">
        <v>535</v>
      </c>
      <c r="I6" s="83" t="s">
        <v>740</v>
      </c>
      <c r="K6" s="365"/>
      <c r="L6" s="366"/>
      <c r="M6" s="342" t="s">
        <v>311</v>
      </c>
      <c r="N6" s="343"/>
      <c r="O6" s="174"/>
      <c r="P6" s="359">
        <v>790</v>
      </c>
      <c r="Q6" s="360"/>
      <c r="R6" s="173" t="s">
        <v>469</v>
      </c>
      <c r="S6" s="173" t="s">
        <v>808</v>
      </c>
      <c r="T6" s="175" t="s">
        <v>127</v>
      </c>
    </row>
    <row r="7" spans="1:20" ht="21" customHeight="1">
      <c r="A7" s="250"/>
      <c r="B7" s="56" t="s">
        <v>311</v>
      </c>
      <c r="C7" s="253"/>
      <c r="D7" s="253"/>
      <c r="E7" s="82">
        <v>2321</v>
      </c>
      <c r="F7" s="251" t="s">
        <v>469</v>
      </c>
      <c r="G7" s="252"/>
      <c r="H7" s="55" t="s">
        <v>54</v>
      </c>
      <c r="I7" s="83" t="s">
        <v>741</v>
      </c>
      <c r="K7" s="357" t="s">
        <v>145</v>
      </c>
      <c r="L7" s="358"/>
      <c r="M7" s="342" t="s">
        <v>120</v>
      </c>
      <c r="N7" s="343"/>
      <c r="O7" s="174"/>
      <c r="P7" s="359">
        <v>2900</v>
      </c>
      <c r="Q7" s="360"/>
      <c r="R7" s="173" t="s">
        <v>469</v>
      </c>
      <c r="S7" s="173" t="s">
        <v>811</v>
      </c>
      <c r="T7" s="175" t="s">
        <v>813</v>
      </c>
    </row>
    <row r="8" spans="1:20" ht="21" customHeight="1">
      <c r="A8" s="245" t="s">
        <v>48</v>
      </c>
      <c r="B8" s="56" t="s">
        <v>96</v>
      </c>
      <c r="C8" s="253"/>
      <c r="D8" s="253"/>
      <c r="E8" s="82">
        <v>4271</v>
      </c>
      <c r="F8" s="251" t="s">
        <v>469</v>
      </c>
      <c r="G8" s="252"/>
      <c r="H8" s="55" t="s">
        <v>98</v>
      </c>
      <c r="I8" s="83" t="s">
        <v>347</v>
      </c>
      <c r="K8" s="363" t="s">
        <v>157</v>
      </c>
      <c r="L8" s="364"/>
      <c r="M8" s="342" t="s">
        <v>311</v>
      </c>
      <c r="N8" s="343"/>
      <c r="O8" s="174"/>
      <c r="P8" s="359">
        <v>15293</v>
      </c>
      <c r="Q8" s="360"/>
      <c r="R8" s="173" t="s">
        <v>469</v>
      </c>
      <c r="S8" s="173" t="s">
        <v>808</v>
      </c>
      <c r="T8" s="175" t="s">
        <v>814</v>
      </c>
    </row>
    <row r="9" spans="1:20" ht="21" customHeight="1">
      <c r="A9" s="246"/>
      <c r="B9" s="56" t="s">
        <v>120</v>
      </c>
      <c r="C9" s="253"/>
      <c r="D9" s="253"/>
      <c r="E9" s="82">
        <v>12716</v>
      </c>
      <c r="F9" s="251" t="s">
        <v>469</v>
      </c>
      <c r="G9" s="252"/>
      <c r="H9" s="55" t="s">
        <v>54</v>
      </c>
      <c r="I9" s="83" t="s">
        <v>742</v>
      </c>
      <c r="K9" s="368"/>
      <c r="L9" s="369"/>
      <c r="M9" s="342" t="s">
        <v>96</v>
      </c>
      <c r="N9" s="343"/>
      <c r="O9" s="174"/>
      <c r="P9" s="359">
        <v>2874</v>
      </c>
      <c r="Q9" s="360"/>
      <c r="R9" s="173" t="s">
        <v>469</v>
      </c>
      <c r="S9" s="173" t="s">
        <v>808</v>
      </c>
      <c r="T9" s="175" t="s">
        <v>347</v>
      </c>
    </row>
    <row r="10" spans="1:20" ht="21" customHeight="1">
      <c r="A10" s="247"/>
      <c r="B10" s="56" t="s">
        <v>311</v>
      </c>
      <c r="C10" s="253"/>
      <c r="D10" s="253"/>
      <c r="E10" s="82">
        <v>1100</v>
      </c>
      <c r="F10" s="251" t="s">
        <v>469</v>
      </c>
      <c r="G10" s="252"/>
      <c r="H10" s="55" t="s">
        <v>474</v>
      </c>
      <c r="I10" s="83" t="s">
        <v>33</v>
      </c>
      <c r="K10" s="368"/>
      <c r="L10" s="369"/>
      <c r="M10" s="342" t="s">
        <v>311</v>
      </c>
      <c r="N10" s="343"/>
      <c r="O10" s="174"/>
      <c r="P10" s="359">
        <v>2000</v>
      </c>
      <c r="Q10" s="360"/>
      <c r="R10" s="173" t="s">
        <v>469</v>
      </c>
      <c r="S10" s="173" t="s">
        <v>811</v>
      </c>
      <c r="T10" s="175" t="s">
        <v>435</v>
      </c>
    </row>
    <row r="11" spans="1:20" ht="21" customHeight="1">
      <c r="A11" s="245" t="s">
        <v>95</v>
      </c>
      <c r="B11" s="56" t="s">
        <v>311</v>
      </c>
      <c r="C11" s="253"/>
      <c r="D11" s="253"/>
      <c r="E11" s="82">
        <v>8456</v>
      </c>
      <c r="F11" s="251" t="s">
        <v>469</v>
      </c>
      <c r="G11" s="252"/>
      <c r="H11" s="55" t="s">
        <v>54</v>
      </c>
      <c r="I11" s="83" t="s">
        <v>743</v>
      </c>
      <c r="K11" s="368"/>
      <c r="L11" s="369"/>
      <c r="M11" s="342" t="s">
        <v>311</v>
      </c>
      <c r="N11" s="343"/>
      <c r="O11" s="174"/>
      <c r="P11" s="359">
        <v>4996</v>
      </c>
      <c r="Q11" s="360"/>
      <c r="R11" s="173" t="s">
        <v>469</v>
      </c>
      <c r="S11" s="173" t="s">
        <v>811</v>
      </c>
      <c r="T11" s="175" t="s">
        <v>147</v>
      </c>
    </row>
    <row r="12" spans="1:20" ht="21" customHeight="1">
      <c r="A12" s="247"/>
      <c r="B12" s="56" t="s">
        <v>120</v>
      </c>
      <c r="C12" s="243"/>
      <c r="D12" s="244"/>
      <c r="E12" s="82">
        <v>13376</v>
      </c>
      <c r="F12" s="251" t="s">
        <v>469</v>
      </c>
      <c r="G12" s="252"/>
      <c r="H12" s="55" t="s">
        <v>474</v>
      </c>
      <c r="I12" s="83" t="s">
        <v>744</v>
      </c>
      <c r="K12" s="368"/>
      <c r="L12" s="369"/>
      <c r="M12" s="342" t="s">
        <v>311</v>
      </c>
      <c r="N12" s="343"/>
      <c r="O12" s="174"/>
      <c r="P12" s="359">
        <v>3240</v>
      </c>
      <c r="Q12" s="360"/>
      <c r="R12" s="173" t="s">
        <v>469</v>
      </c>
      <c r="S12" s="173" t="s">
        <v>811</v>
      </c>
      <c r="T12" s="175" t="s">
        <v>127</v>
      </c>
    </row>
    <row r="13" spans="1:20" ht="21" customHeight="1">
      <c r="A13" s="254" t="s">
        <v>40</v>
      </c>
      <c r="B13" s="56" t="s">
        <v>120</v>
      </c>
      <c r="C13" s="243"/>
      <c r="D13" s="244"/>
      <c r="E13" s="82">
        <v>3960</v>
      </c>
      <c r="F13" s="251" t="s">
        <v>469</v>
      </c>
      <c r="G13" s="252"/>
      <c r="H13" s="55" t="s">
        <v>474</v>
      </c>
      <c r="I13" s="83" t="s">
        <v>465</v>
      </c>
      <c r="K13" s="365"/>
      <c r="L13" s="366"/>
      <c r="M13" s="342" t="s">
        <v>311</v>
      </c>
      <c r="N13" s="343"/>
      <c r="O13" s="174"/>
      <c r="P13" s="359">
        <v>1958</v>
      </c>
      <c r="Q13" s="360"/>
      <c r="R13" s="173" t="s">
        <v>469</v>
      </c>
      <c r="S13" s="173" t="s">
        <v>811</v>
      </c>
      <c r="T13" s="175" t="s">
        <v>537</v>
      </c>
    </row>
    <row r="14" spans="1:20" ht="21" customHeight="1">
      <c r="A14" s="255"/>
      <c r="B14" s="56" t="s">
        <v>120</v>
      </c>
      <c r="C14" s="243"/>
      <c r="D14" s="244"/>
      <c r="E14" s="82">
        <v>1650</v>
      </c>
      <c r="F14" s="251" t="s">
        <v>469</v>
      </c>
      <c r="G14" s="252"/>
      <c r="H14" s="55" t="s">
        <v>474</v>
      </c>
      <c r="I14" s="83" t="s">
        <v>465</v>
      </c>
      <c r="K14" s="357"/>
      <c r="L14" s="358"/>
      <c r="M14" s="342"/>
      <c r="N14" s="343"/>
      <c r="O14" s="174"/>
      <c r="P14" s="359"/>
      <c r="Q14" s="360"/>
      <c r="R14" s="173"/>
      <c r="S14" s="173"/>
      <c r="T14" s="175"/>
    </row>
    <row r="15" spans="1:20" ht="21" customHeight="1">
      <c r="A15" s="255"/>
      <c r="B15" s="56" t="s">
        <v>96</v>
      </c>
      <c r="C15" s="243"/>
      <c r="D15" s="244"/>
      <c r="E15" s="82">
        <v>2000</v>
      </c>
      <c r="F15" s="251" t="s">
        <v>469</v>
      </c>
      <c r="G15" s="252"/>
      <c r="H15" s="55" t="s">
        <v>54</v>
      </c>
      <c r="I15" s="83" t="s">
        <v>347</v>
      </c>
      <c r="K15" s="357"/>
      <c r="L15" s="358"/>
      <c r="M15" s="342"/>
      <c r="N15" s="343"/>
      <c r="O15" s="174"/>
      <c r="P15" s="359"/>
      <c r="Q15" s="360"/>
      <c r="R15" s="173"/>
      <c r="S15" s="175"/>
      <c r="T15" s="175"/>
    </row>
    <row r="16" spans="1:20" ht="21" customHeight="1">
      <c r="A16" s="255"/>
      <c r="B16" s="56" t="s">
        <v>120</v>
      </c>
      <c r="C16" s="243"/>
      <c r="D16" s="244"/>
      <c r="E16" s="82">
        <v>4809</v>
      </c>
      <c r="F16" s="251" t="s">
        <v>469</v>
      </c>
      <c r="G16" s="252"/>
      <c r="H16" s="55" t="s">
        <v>98</v>
      </c>
      <c r="I16" s="83" t="s">
        <v>745</v>
      </c>
      <c r="K16" s="357"/>
      <c r="L16" s="358"/>
      <c r="M16" s="342"/>
      <c r="N16" s="343"/>
      <c r="O16" s="174"/>
      <c r="P16" s="359"/>
      <c r="Q16" s="360"/>
      <c r="R16" s="173"/>
      <c r="S16" s="175"/>
      <c r="T16" s="175"/>
    </row>
    <row r="17" spans="1:20" ht="21" customHeight="1">
      <c r="A17" s="256"/>
      <c r="B17" s="56" t="s">
        <v>120</v>
      </c>
      <c r="C17" s="257"/>
      <c r="D17" s="257"/>
      <c r="E17" s="82">
        <v>3543</v>
      </c>
      <c r="F17" s="251" t="s">
        <v>469</v>
      </c>
      <c r="G17" s="252"/>
      <c r="H17" s="55" t="s">
        <v>474</v>
      </c>
      <c r="I17" s="83" t="s">
        <v>745</v>
      </c>
      <c r="K17" s="357"/>
      <c r="L17" s="358"/>
      <c r="M17" s="342"/>
      <c r="N17" s="343"/>
      <c r="O17" s="174"/>
      <c r="P17" s="359"/>
      <c r="Q17" s="360"/>
      <c r="R17" s="173"/>
      <c r="S17" s="175"/>
      <c r="T17" s="175"/>
    </row>
    <row r="18" spans="1:20" ht="21" customHeight="1">
      <c r="A18" s="254" t="s">
        <v>155</v>
      </c>
      <c r="B18" s="56" t="s">
        <v>311</v>
      </c>
      <c r="C18" s="253"/>
      <c r="D18" s="253"/>
      <c r="E18" s="82">
        <v>1836</v>
      </c>
      <c r="F18" s="251" t="s">
        <v>469</v>
      </c>
      <c r="G18" s="252"/>
      <c r="H18" s="55" t="s">
        <v>98</v>
      </c>
      <c r="I18" s="83" t="s">
        <v>213</v>
      </c>
      <c r="K18" s="357"/>
      <c r="L18" s="358"/>
      <c r="M18" s="342"/>
      <c r="N18" s="343"/>
      <c r="O18" s="174"/>
      <c r="P18" s="359"/>
      <c r="Q18" s="360"/>
      <c r="R18" s="173"/>
      <c r="S18" s="175"/>
      <c r="T18" s="175"/>
    </row>
    <row r="19" spans="1:20" ht="21" customHeight="1">
      <c r="A19" s="255"/>
      <c r="B19" s="56" t="s">
        <v>120</v>
      </c>
      <c r="C19" s="253"/>
      <c r="D19" s="253"/>
      <c r="E19" s="82">
        <v>2435</v>
      </c>
      <c r="F19" s="251" t="s">
        <v>469</v>
      </c>
      <c r="G19" s="252"/>
      <c r="H19" s="55" t="s">
        <v>474</v>
      </c>
      <c r="I19" s="83" t="s">
        <v>745</v>
      </c>
      <c r="K19" s="357"/>
      <c r="L19" s="358"/>
      <c r="M19" s="342"/>
      <c r="N19" s="343"/>
      <c r="O19" s="174"/>
      <c r="P19" s="359"/>
      <c r="Q19" s="360"/>
      <c r="R19" s="173"/>
      <c r="S19" s="175"/>
      <c r="T19" s="175"/>
    </row>
    <row r="20" spans="1:20" ht="24.75" customHeight="1">
      <c r="A20" s="255"/>
      <c r="B20" s="56" t="s">
        <v>120</v>
      </c>
      <c r="C20" s="253"/>
      <c r="D20" s="253"/>
      <c r="E20" s="82">
        <v>4052</v>
      </c>
      <c r="F20" s="251" t="s">
        <v>469</v>
      </c>
      <c r="G20" s="252"/>
      <c r="H20" s="55" t="s">
        <v>474</v>
      </c>
      <c r="I20" s="83" t="s">
        <v>33</v>
      </c>
      <c r="K20" s="357"/>
      <c r="L20" s="358"/>
      <c r="M20" s="342"/>
      <c r="N20" s="343"/>
      <c r="O20" s="174"/>
      <c r="P20" s="361"/>
      <c r="Q20" s="362"/>
      <c r="R20" s="173"/>
      <c r="S20" s="175"/>
      <c r="T20" s="175"/>
    </row>
    <row r="21" spans="1:20" ht="21" customHeight="1">
      <c r="A21" s="51" t="s">
        <v>97</v>
      </c>
      <c r="B21" s="56" t="s">
        <v>311</v>
      </c>
      <c r="C21" s="257"/>
      <c r="D21" s="257"/>
      <c r="E21" s="82">
        <v>2563</v>
      </c>
      <c r="F21" s="243" t="s">
        <v>469</v>
      </c>
      <c r="G21" s="244"/>
      <c r="H21" s="55" t="s">
        <v>54</v>
      </c>
      <c r="I21" s="83" t="s">
        <v>746</v>
      </c>
      <c r="K21" s="357"/>
      <c r="L21" s="358"/>
      <c r="M21" s="342"/>
      <c r="N21" s="343"/>
      <c r="O21" s="174"/>
      <c r="P21" s="361"/>
      <c r="Q21" s="362"/>
      <c r="R21" s="173"/>
      <c r="S21" s="175"/>
      <c r="T21" s="175"/>
    </row>
    <row r="22" spans="1:20" ht="21" customHeight="1">
      <c r="A22" s="245" t="s">
        <v>70</v>
      </c>
      <c r="B22" s="56" t="s">
        <v>311</v>
      </c>
      <c r="C22" s="253"/>
      <c r="D22" s="253"/>
      <c r="E22" s="82">
        <v>3300</v>
      </c>
      <c r="F22" s="251" t="s">
        <v>470</v>
      </c>
      <c r="G22" s="252"/>
      <c r="H22" s="55" t="s">
        <v>535</v>
      </c>
      <c r="I22" s="83" t="s">
        <v>747</v>
      </c>
      <c r="K22" s="357"/>
      <c r="L22" s="358"/>
      <c r="M22" s="342"/>
      <c r="N22" s="343"/>
      <c r="O22" s="174"/>
      <c r="P22" s="361"/>
      <c r="Q22" s="362"/>
      <c r="R22" s="173"/>
      <c r="S22" s="175"/>
      <c r="T22" s="175"/>
    </row>
    <row r="23" spans="1:20" ht="21" customHeight="1">
      <c r="A23" s="246"/>
      <c r="B23" s="56" t="s">
        <v>96</v>
      </c>
      <c r="C23" s="253"/>
      <c r="D23" s="253"/>
      <c r="E23" s="82">
        <v>3000</v>
      </c>
      <c r="F23" s="253" t="s">
        <v>469</v>
      </c>
      <c r="G23" s="253"/>
      <c r="H23" s="55" t="s">
        <v>54</v>
      </c>
      <c r="I23" s="83" t="s">
        <v>347</v>
      </c>
      <c r="K23" s="357"/>
      <c r="L23" s="358"/>
      <c r="M23" s="342"/>
      <c r="N23" s="343"/>
      <c r="O23" s="174"/>
      <c r="P23" s="361"/>
      <c r="Q23" s="362"/>
      <c r="R23" s="173"/>
      <c r="S23" s="175"/>
      <c r="T23" s="175"/>
    </row>
    <row r="24" spans="1:20" ht="21" customHeight="1">
      <c r="A24" s="246"/>
      <c r="B24" s="56" t="s">
        <v>96</v>
      </c>
      <c r="C24" s="257"/>
      <c r="D24" s="257"/>
      <c r="E24" s="82">
        <v>5000</v>
      </c>
      <c r="F24" s="251" t="s">
        <v>469</v>
      </c>
      <c r="G24" s="252"/>
      <c r="H24" s="55" t="s">
        <v>105</v>
      </c>
      <c r="I24" s="83" t="s">
        <v>347</v>
      </c>
      <c r="K24" s="357"/>
      <c r="L24" s="358"/>
      <c r="M24" s="342"/>
      <c r="N24" s="343"/>
      <c r="O24" s="174"/>
      <c r="P24" s="361"/>
      <c r="Q24" s="362"/>
      <c r="R24" s="173"/>
      <c r="S24" s="175"/>
      <c r="T24" s="175"/>
    </row>
    <row r="25" spans="1:20" ht="21" customHeight="1">
      <c r="A25" s="247"/>
      <c r="B25" s="56" t="s">
        <v>234</v>
      </c>
      <c r="C25" s="251"/>
      <c r="D25" s="252"/>
      <c r="E25" s="82">
        <v>7050</v>
      </c>
      <c r="F25" s="253" t="s">
        <v>470</v>
      </c>
      <c r="G25" s="253"/>
      <c r="H25" s="55" t="s">
        <v>54</v>
      </c>
      <c r="I25" s="83" t="s">
        <v>748</v>
      </c>
      <c r="K25" s="357"/>
      <c r="L25" s="358"/>
      <c r="M25" s="342"/>
      <c r="N25" s="343"/>
      <c r="O25" s="174"/>
      <c r="P25" s="361"/>
      <c r="Q25" s="362"/>
      <c r="R25" s="173"/>
      <c r="S25" s="175"/>
      <c r="T25" s="175"/>
    </row>
    <row r="26" spans="1:20" ht="21" customHeight="1">
      <c r="A26" s="245" t="s">
        <v>365</v>
      </c>
      <c r="B26" s="56" t="s">
        <v>96</v>
      </c>
      <c r="C26" s="253"/>
      <c r="D26" s="253"/>
      <c r="E26" s="82">
        <v>3000</v>
      </c>
      <c r="F26" s="251" t="s">
        <v>469</v>
      </c>
      <c r="G26" s="252"/>
      <c r="H26" s="55" t="s">
        <v>535</v>
      </c>
      <c r="I26" s="83" t="s">
        <v>347</v>
      </c>
      <c r="K26" s="357"/>
      <c r="L26" s="358"/>
      <c r="M26" s="342"/>
      <c r="N26" s="343"/>
      <c r="O26" s="174"/>
      <c r="P26" s="361"/>
      <c r="Q26" s="362"/>
      <c r="R26" s="173"/>
      <c r="S26" s="175"/>
      <c r="T26" s="175"/>
    </row>
    <row r="27" spans="1:20" ht="21" customHeight="1">
      <c r="A27" s="246"/>
      <c r="B27" s="56" t="s">
        <v>311</v>
      </c>
      <c r="C27" s="257"/>
      <c r="D27" s="257"/>
      <c r="E27" s="82">
        <v>2378</v>
      </c>
      <c r="F27" s="251" t="s">
        <v>469</v>
      </c>
      <c r="G27" s="252"/>
      <c r="H27" s="55" t="s">
        <v>474</v>
      </c>
      <c r="I27" s="83" t="s">
        <v>147</v>
      </c>
      <c r="K27" s="357"/>
      <c r="L27" s="358"/>
      <c r="M27" s="342"/>
      <c r="N27" s="343"/>
      <c r="O27" s="174"/>
      <c r="P27" s="361"/>
      <c r="Q27" s="362"/>
      <c r="R27" s="173"/>
      <c r="S27" s="175"/>
      <c r="T27" s="175"/>
    </row>
    <row r="28" spans="1:20" ht="21" customHeight="1">
      <c r="A28" s="247"/>
      <c r="B28" s="56" t="s">
        <v>311</v>
      </c>
      <c r="C28" s="257"/>
      <c r="D28" s="257"/>
      <c r="E28" s="82">
        <v>2733</v>
      </c>
      <c r="F28" s="251" t="s">
        <v>469</v>
      </c>
      <c r="G28" s="252"/>
      <c r="H28" s="55" t="s">
        <v>474</v>
      </c>
      <c r="I28" s="83" t="s">
        <v>147</v>
      </c>
      <c r="K28" s="357"/>
      <c r="L28" s="358"/>
      <c r="M28" s="342"/>
      <c r="N28" s="343"/>
      <c r="O28" s="174"/>
      <c r="P28" s="361"/>
      <c r="Q28" s="362"/>
      <c r="R28" s="173"/>
      <c r="S28" s="175"/>
      <c r="T28" s="175"/>
    </row>
    <row r="29" spans="1:20" ht="21" customHeight="1">
      <c r="A29" s="51" t="s">
        <v>41</v>
      </c>
      <c r="B29" s="56" t="s">
        <v>96</v>
      </c>
      <c r="C29" s="257"/>
      <c r="D29" s="257"/>
      <c r="E29" s="82">
        <v>3370</v>
      </c>
      <c r="F29" s="251" t="s">
        <v>469</v>
      </c>
      <c r="G29" s="252"/>
      <c r="H29" s="55" t="s">
        <v>98</v>
      </c>
      <c r="I29" s="83" t="s">
        <v>347</v>
      </c>
      <c r="K29" s="357"/>
      <c r="L29" s="358"/>
      <c r="M29" s="342"/>
      <c r="N29" s="343"/>
      <c r="O29" s="174"/>
      <c r="P29" s="361"/>
      <c r="Q29" s="362"/>
      <c r="R29" s="173"/>
      <c r="S29" s="175"/>
      <c r="T29" s="175"/>
    </row>
    <row r="30" spans="1:20" ht="21" customHeight="1">
      <c r="A30" s="138" t="s">
        <v>43</v>
      </c>
      <c r="B30" s="56" t="s">
        <v>200</v>
      </c>
      <c r="C30" s="257"/>
      <c r="D30" s="257"/>
      <c r="E30" s="82">
        <v>110</v>
      </c>
      <c r="F30" s="251" t="s">
        <v>469</v>
      </c>
      <c r="G30" s="252"/>
      <c r="H30" s="55" t="s">
        <v>474</v>
      </c>
      <c r="I30" s="83" t="s">
        <v>93</v>
      </c>
      <c r="K30" s="357"/>
      <c r="L30" s="358"/>
      <c r="M30" s="342"/>
      <c r="N30" s="343"/>
      <c r="O30" s="174"/>
      <c r="P30" s="361"/>
      <c r="Q30" s="362"/>
      <c r="R30" s="173"/>
      <c r="S30" s="175"/>
      <c r="T30" s="175"/>
    </row>
    <row r="31" spans="1:20" ht="21" customHeight="1">
      <c r="A31" s="245" t="s">
        <v>28</v>
      </c>
      <c r="B31" s="56" t="s">
        <v>311</v>
      </c>
      <c r="C31" s="257"/>
      <c r="D31" s="257"/>
      <c r="E31" s="82">
        <v>5676</v>
      </c>
      <c r="F31" s="251" t="s">
        <v>469</v>
      </c>
      <c r="G31" s="252"/>
      <c r="H31" s="55" t="s">
        <v>54</v>
      </c>
      <c r="I31" s="83" t="s">
        <v>753</v>
      </c>
      <c r="K31" s="357"/>
      <c r="L31" s="358"/>
      <c r="M31" s="342"/>
      <c r="N31" s="343"/>
      <c r="O31" s="174"/>
      <c r="P31" s="361"/>
      <c r="Q31" s="362"/>
      <c r="R31" s="173"/>
      <c r="S31" s="175"/>
      <c r="T31" s="175"/>
    </row>
    <row r="32" spans="1:20" ht="21" customHeight="1">
      <c r="A32" s="247"/>
      <c r="B32" s="56" t="s">
        <v>311</v>
      </c>
      <c r="C32" s="251"/>
      <c r="D32" s="252"/>
      <c r="E32" s="82">
        <v>3803</v>
      </c>
      <c r="F32" s="253" t="s">
        <v>470</v>
      </c>
      <c r="G32" s="253"/>
      <c r="H32" s="55" t="s">
        <v>474</v>
      </c>
      <c r="I32" s="83" t="s">
        <v>147</v>
      </c>
      <c r="K32" s="357"/>
      <c r="L32" s="358"/>
      <c r="M32" s="342"/>
      <c r="N32" s="343"/>
      <c r="O32" s="174"/>
      <c r="P32" s="361"/>
      <c r="Q32" s="362"/>
      <c r="R32" s="173"/>
      <c r="S32" s="175"/>
      <c r="T32" s="175"/>
    </row>
    <row r="33" spans="1:146" ht="21" customHeight="1">
      <c r="A33" s="138" t="s">
        <v>99</v>
      </c>
      <c r="B33" s="56" t="s">
        <v>96</v>
      </c>
      <c r="C33" s="251"/>
      <c r="D33" s="252"/>
      <c r="E33" s="82">
        <v>2000</v>
      </c>
      <c r="F33" s="251" t="s">
        <v>469</v>
      </c>
      <c r="G33" s="252"/>
      <c r="H33" s="55" t="s">
        <v>54</v>
      </c>
      <c r="I33" s="83" t="s">
        <v>347</v>
      </c>
      <c r="K33" s="357"/>
      <c r="L33" s="358"/>
      <c r="M33" s="342"/>
      <c r="N33" s="343"/>
      <c r="O33" s="174"/>
      <c r="P33" s="361"/>
      <c r="Q33" s="362"/>
      <c r="R33" s="173"/>
      <c r="S33" s="175"/>
      <c r="T33" s="175"/>
    </row>
    <row r="34" spans="1:146" ht="21" customHeight="1">
      <c r="A34" s="245" t="s">
        <v>44</v>
      </c>
      <c r="B34" s="56" t="s">
        <v>311</v>
      </c>
      <c r="C34" s="253"/>
      <c r="D34" s="253"/>
      <c r="E34" s="82">
        <v>6666</v>
      </c>
      <c r="F34" s="251" t="s">
        <v>469</v>
      </c>
      <c r="G34" s="252"/>
      <c r="H34" s="55" t="s">
        <v>54</v>
      </c>
      <c r="I34" s="83" t="s">
        <v>757</v>
      </c>
      <c r="K34" s="357"/>
      <c r="L34" s="358"/>
      <c r="M34" s="342"/>
      <c r="N34" s="343"/>
      <c r="O34" s="174"/>
      <c r="P34" s="361"/>
      <c r="Q34" s="362"/>
      <c r="R34" s="173"/>
      <c r="S34" s="175"/>
      <c r="T34" s="175"/>
    </row>
    <row r="35" spans="1:146" ht="21" customHeight="1">
      <c r="A35" s="246"/>
      <c r="B35" s="56" t="s">
        <v>311</v>
      </c>
      <c r="C35" s="253"/>
      <c r="D35" s="253"/>
      <c r="E35" s="82">
        <v>4620</v>
      </c>
      <c r="F35" s="251" t="s">
        <v>469</v>
      </c>
      <c r="G35" s="252"/>
      <c r="H35" s="55" t="s">
        <v>474</v>
      </c>
      <c r="I35" s="83" t="s">
        <v>758</v>
      </c>
      <c r="K35" s="357"/>
      <c r="L35" s="358"/>
      <c r="M35" s="342"/>
      <c r="N35" s="343"/>
      <c r="O35" s="174"/>
      <c r="P35" s="361"/>
      <c r="Q35" s="362"/>
      <c r="R35" s="173"/>
      <c r="S35" s="175"/>
      <c r="T35" s="175"/>
    </row>
    <row r="36" spans="1:146" ht="21" customHeight="1">
      <c r="A36" s="247"/>
      <c r="B36" s="56" t="s">
        <v>67</v>
      </c>
      <c r="C36" s="253"/>
      <c r="D36" s="253"/>
      <c r="E36" s="82">
        <v>2746</v>
      </c>
      <c r="F36" s="251" t="s">
        <v>469</v>
      </c>
      <c r="G36" s="252"/>
      <c r="H36" s="55" t="s">
        <v>105</v>
      </c>
      <c r="I36" s="83" t="s">
        <v>347</v>
      </c>
      <c r="K36" s="357"/>
      <c r="L36" s="358"/>
      <c r="M36" s="342"/>
      <c r="N36" s="343"/>
      <c r="O36" s="174"/>
      <c r="P36" s="361"/>
      <c r="Q36" s="362"/>
      <c r="R36" s="173"/>
      <c r="S36" s="175"/>
      <c r="T36" s="175"/>
    </row>
    <row r="37" spans="1:146" ht="21" customHeight="1">
      <c r="A37" s="245" t="s">
        <v>100</v>
      </c>
      <c r="B37" s="56" t="s">
        <v>311</v>
      </c>
      <c r="C37" s="257"/>
      <c r="D37" s="257"/>
      <c r="E37" s="82">
        <v>2058</v>
      </c>
      <c r="F37" s="251" t="s">
        <v>469</v>
      </c>
      <c r="G37" s="252"/>
      <c r="H37" s="55" t="s">
        <v>54</v>
      </c>
      <c r="I37" s="83" t="s">
        <v>761</v>
      </c>
      <c r="K37" s="357"/>
      <c r="L37" s="358"/>
      <c r="M37" s="342"/>
      <c r="N37" s="343"/>
      <c r="O37" s="174"/>
      <c r="P37" s="361"/>
      <c r="Q37" s="362"/>
      <c r="R37" s="173"/>
      <c r="S37" s="175"/>
      <c r="T37" s="175"/>
    </row>
    <row r="38" spans="1:146" ht="21" customHeight="1">
      <c r="A38" s="246"/>
      <c r="B38" s="56" t="s">
        <v>58</v>
      </c>
      <c r="C38" s="257"/>
      <c r="D38" s="257"/>
      <c r="E38" s="82">
        <v>3700</v>
      </c>
      <c r="F38" s="251" t="s">
        <v>469</v>
      </c>
      <c r="G38" s="252"/>
      <c r="H38" s="55" t="s">
        <v>54</v>
      </c>
      <c r="I38" s="83" t="s">
        <v>762</v>
      </c>
      <c r="K38" s="357"/>
      <c r="L38" s="358"/>
      <c r="M38" s="342"/>
      <c r="N38" s="343"/>
      <c r="O38" s="174"/>
      <c r="P38" s="361"/>
      <c r="Q38" s="362"/>
      <c r="R38" s="173"/>
      <c r="S38" s="175"/>
      <c r="T38" s="175"/>
    </row>
    <row r="39" spans="1:146" s="85" customFormat="1" ht="21" customHeight="1">
      <c r="A39" s="246"/>
      <c r="B39" s="56" t="s">
        <v>311</v>
      </c>
      <c r="C39" s="257"/>
      <c r="D39" s="257"/>
      <c r="E39" s="82">
        <v>14730</v>
      </c>
      <c r="F39" s="243" t="s">
        <v>469</v>
      </c>
      <c r="G39" s="244"/>
      <c r="H39" s="55" t="s">
        <v>474</v>
      </c>
      <c r="I39" s="83" t="s">
        <v>763</v>
      </c>
      <c r="J39" s="46"/>
      <c r="K39" s="357"/>
      <c r="L39" s="358"/>
      <c r="M39" s="342"/>
      <c r="N39" s="343"/>
      <c r="O39" s="174"/>
      <c r="P39" s="361"/>
      <c r="Q39" s="362"/>
      <c r="R39" s="173"/>
      <c r="S39" s="175"/>
      <c r="T39" s="175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</row>
    <row r="40" spans="1:146" ht="21" customHeight="1">
      <c r="A40" s="247"/>
      <c r="B40" s="56" t="s">
        <v>311</v>
      </c>
      <c r="C40" s="243"/>
      <c r="D40" s="244"/>
      <c r="E40" s="82">
        <v>4880</v>
      </c>
      <c r="F40" s="251" t="s">
        <v>469</v>
      </c>
      <c r="G40" s="252"/>
      <c r="H40" s="55" t="s">
        <v>474</v>
      </c>
      <c r="I40" s="83" t="s">
        <v>764</v>
      </c>
      <c r="K40" s="357"/>
      <c r="L40" s="358"/>
      <c r="M40" s="342"/>
      <c r="N40" s="343"/>
      <c r="O40" s="174"/>
      <c r="P40" s="361"/>
      <c r="Q40" s="362"/>
      <c r="R40" s="173"/>
      <c r="S40" s="175"/>
      <c r="T40" s="175"/>
    </row>
    <row r="41" spans="1:146" ht="21" customHeight="1">
      <c r="A41" s="254" t="s">
        <v>101</v>
      </c>
      <c r="B41" s="56" t="s">
        <v>96</v>
      </c>
      <c r="C41" s="253"/>
      <c r="D41" s="253"/>
      <c r="E41" s="82">
        <v>2999</v>
      </c>
      <c r="F41" s="251" t="s">
        <v>469</v>
      </c>
      <c r="G41" s="252"/>
      <c r="H41" s="55" t="s">
        <v>54</v>
      </c>
      <c r="I41" s="83" t="s">
        <v>347</v>
      </c>
      <c r="K41" s="357"/>
      <c r="L41" s="358"/>
      <c r="M41" s="342"/>
      <c r="N41" s="343"/>
      <c r="O41" s="174"/>
      <c r="P41" s="361"/>
      <c r="Q41" s="362"/>
      <c r="R41" s="173"/>
      <c r="S41" s="175"/>
      <c r="T41" s="175"/>
    </row>
    <row r="42" spans="1:146" ht="21" customHeight="1">
      <c r="A42" s="255"/>
      <c r="B42" s="56" t="s">
        <v>120</v>
      </c>
      <c r="C42" s="243"/>
      <c r="D42" s="244"/>
      <c r="E42" s="82">
        <v>2999</v>
      </c>
      <c r="F42" s="251" t="s">
        <v>469</v>
      </c>
      <c r="G42" s="252"/>
      <c r="H42" s="55" t="s">
        <v>474</v>
      </c>
      <c r="I42" s="83" t="s">
        <v>766</v>
      </c>
      <c r="K42" s="357"/>
      <c r="L42" s="358"/>
      <c r="M42" s="342"/>
      <c r="N42" s="343"/>
      <c r="O42" s="174"/>
      <c r="P42" s="361"/>
      <c r="Q42" s="362"/>
      <c r="R42" s="173"/>
      <c r="S42" s="175"/>
      <c r="T42" s="175"/>
    </row>
    <row r="43" spans="1:146" ht="21" customHeight="1">
      <c r="A43" s="255"/>
      <c r="B43" s="56" t="s">
        <v>120</v>
      </c>
      <c r="C43" s="253"/>
      <c r="D43" s="253"/>
      <c r="E43" s="82">
        <v>3932</v>
      </c>
      <c r="F43" s="251" t="s">
        <v>469</v>
      </c>
      <c r="G43" s="252"/>
      <c r="H43" s="55" t="s">
        <v>474</v>
      </c>
      <c r="I43" s="83" t="s">
        <v>766</v>
      </c>
      <c r="K43" s="357"/>
      <c r="L43" s="358"/>
      <c r="M43" s="342"/>
      <c r="N43" s="343"/>
      <c r="O43" s="174"/>
      <c r="P43" s="361"/>
      <c r="Q43" s="362"/>
      <c r="R43" s="173"/>
      <c r="S43" s="175"/>
      <c r="T43" s="175"/>
    </row>
    <row r="44" spans="1:146" ht="21" customHeight="1">
      <c r="A44" s="255"/>
      <c r="B44" s="56" t="s">
        <v>120</v>
      </c>
      <c r="C44" s="253"/>
      <c r="D44" s="253"/>
      <c r="E44" s="82">
        <v>2143</v>
      </c>
      <c r="F44" s="251" t="s">
        <v>469</v>
      </c>
      <c r="G44" s="252"/>
      <c r="H44" s="55" t="s">
        <v>474</v>
      </c>
      <c r="I44" s="83" t="s">
        <v>766</v>
      </c>
      <c r="K44" s="357"/>
      <c r="L44" s="358"/>
      <c r="M44" s="342"/>
      <c r="N44" s="343"/>
      <c r="O44" s="174"/>
      <c r="P44" s="361"/>
      <c r="Q44" s="362"/>
      <c r="R44" s="173"/>
      <c r="S44" s="175"/>
      <c r="T44" s="175"/>
    </row>
    <row r="45" spans="1:146" ht="21" customHeight="1" thickBot="1">
      <c r="A45" s="256"/>
      <c r="B45" s="56" t="s">
        <v>311</v>
      </c>
      <c r="C45" s="253"/>
      <c r="D45" s="253"/>
      <c r="E45" s="82">
        <v>7728</v>
      </c>
      <c r="F45" s="251" t="s">
        <v>469</v>
      </c>
      <c r="G45" s="252"/>
      <c r="H45" s="55" t="s">
        <v>474</v>
      </c>
      <c r="I45" s="83" t="s">
        <v>764</v>
      </c>
      <c r="K45" s="357"/>
      <c r="L45" s="358"/>
      <c r="M45" s="342"/>
      <c r="N45" s="343"/>
      <c r="O45" s="176"/>
      <c r="P45" s="374"/>
      <c r="Q45" s="375"/>
      <c r="R45" s="173"/>
      <c r="S45" s="175"/>
      <c r="T45" s="175"/>
    </row>
    <row r="46" spans="1:146" ht="21" customHeight="1" thickBot="1">
      <c r="A46" s="370" t="s">
        <v>45</v>
      </c>
      <c r="B46" s="56" t="s">
        <v>67</v>
      </c>
      <c r="C46" s="243"/>
      <c r="D46" s="244"/>
      <c r="E46" s="82">
        <v>500</v>
      </c>
      <c r="F46" s="251" t="s">
        <v>469</v>
      </c>
      <c r="G46" s="252"/>
      <c r="H46" s="55" t="s">
        <v>54</v>
      </c>
      <c r="I46" s="83" t="s">
        <v>770</v>
      </c>
      <c r="O46" s="177" t="s">
        <v>38</v>
      </c>
      <c r="P46" s="372">
        <f>SUM(P2:Q44)</f>
        <v>53969</v>
      </c>
      <c r="Q46" s="373"/>
    </row>
    <row r="47" spans="1:146" ht="21" customHeight="1" thickBot="1">
      <c r="A47" s="371"/>
      <c r="B47" s="56" t="s">
        <v>96</v>
      </c>
      <c r="C47" s="243"/>
      <c r="D47" s="244"/>
      <c r="E47" s="82">
        <v>3231</v>
      </c>
      <c r="F47" s="251" t="s">
        <v>469</v>
      </c>
      <c r="G47" s="252"/>
      <c r="H47" s="55" t="s">
        <v>105</v>
      </c>
      <c r="I47" s="83" t="s">
        <v>347</v>
      </c>
      <c r="O47" s="177" t="s">
        <v>38</v>
      </c>
      <c r="P47" s="372">
        <f>SUM(P3:Q45)</f>
        <v>53969</v>
      </c>
      <c r="Q47" s="373"/>
    </row>
    <row r="48" spans="1:146" ht="21" customHeight="1" thickBot="1">
      <c r="A48" s="96"/>
      <c r="B48" s="96"/>
      <c r="C48" s="258" t="s">
        <v>38</v>
      </c>
      <c r="D48" s="259"/>
      <c r="E48" s="98">
        <f>SUM(E3:E47)</f>
        <v>175640</v>
      </c>
      <c r="F48" s="260" t="s">
        <v>8</v>
      </c>
      <c r="G48" s="261"/>
      <c r="H48" s="261"/>
      <c r="I48" s="261"/>
    </row>
    <row r="49" spans="1:9" ht="21" customHeight="1">
      <c r="A49" s="49" t="s">
        <v>1</v>
      </c>
      <c r="B49" s="49" t="s">
        <v>2</v>
      </c>
      <c r="C49" s="253" t="s">
        <v>4</v>
      </c>
      <c r="D49" s="253"/>
      <c r="E49" s="49" t="s">
        <v>5</v>
      </c>
      <c r="F49" s="253" t="s">
        <v>468</v>
      </c>
      <c r="G49" s="253"/>
      <c r="H49" s="55" t="s">
        <v>424</v>
      </c>
      <c r="I49" s="50" t="s">
        <v>6</v>
      </c>
    </row>
    <row r="50" spans="1:9" ht="21" customHeight="1">
      <c r="A50" s="254" t="s">
        <v>47</v>
      </c>
      <c r="B50" s="56" t="s">
        <v>120</v>
      </c>
      <c r="C50" s="243"/>
      <c r="D50" s="244"/>
      <c r="E50" s="123">
        <v>4760</v>
      </c>
      <c r="F50" s="251" t="s">
        <v>469</v>
      </c>
      <c r="G50" s="252"/>
      <c r="H50" s="55" t="s">
        <v>474</v>
      </c>
      <c r="I50" s="83" t="s">
        <v>772</v>
      </c>
    </row>
    <row r="51" spans="1:9" ht="21" customHeight="1">
      <c r="A51" s="255"/>
      <c r="B51" s="56" t="s">
        <v>120</v>
      </c>
      <c r="C51" s="243"/>
      <c r="D51" s="244"/>
      <c r="E51" s="82">
        <v>3186</v>
      </c>
      <c r="F51" s="251" t="s">
        <v>469</v>
      </c>
      <c r="G51" s="252"/>
      <c r="H51" s="55" t="s">
        <v>474</v>
      </c>
      <c r="I51" s="83" t="s">
        <v>766</v>
      </c>
    </row>
    <row r="52" spans="1:9" ht="21" customHeight="1">
      <c r="A52" s="255"/>
      <c r="B52" s="56" t="s">
        <v>120</v>
      </c>
      <c r="C52" s="243"/>
      <c r="D52" s="244"/>
      <c r="E52" s="82">
        <v>5642</v>
      </c>
      <c r="F52" s="251" t="s">
        <v>469</v>
      </c>
      <c r="G52" s="252"/>
      <c r="H52" s="55" t="s">
        <v>474</v>
      </c>
      <c r="I52" s="83" t="s">
        <v>766</v>
      </c>
    </row>
    <row r="53" spans="1:9" ht="21" customHeight="1">
      <c r="A53" s="255"/>
      <c r="B53" s="56" t="s">
        <v>120</v>
      </c>
      <c r="C53" s="243"/>
      <c r="D53" s="244"/>
      <c r="E53" s="82">
        <v>2315</v>
      </c>
      <c r="F53" s="251" t="s">
        <v>469</v>
      </c>
      <c r="G53" s="252"/>
      <c r="H53" s="55" t="s">
        <v>474</v>
      </c>
      <c r="I53" s="83" t="s">
        <v>766</v>
      </c>
    </row>
    <row r="54" spans="1:9" ht="21" customHeight="1">
      <c r="A54" s="255"/>
      <c r="B54" s="56" t="s">
        <v>120</v>
      </c>
      <c r="C54" s="243"/>
      <c r="D54" s="244"/>
      <c r="E54" s="82">
        <v>5247</v>
      </c>
      <c r="F54" s="251" t="s">
        <v>469</v>
      </c>
      <c r="G54" s="252"/>
      <c r="H54" s="55" t="s">
        <v>54</v>
      </c>
      <c r="I54" s="83" t="s">
        <v>773</v>
      </c>
    </row>
    <row r="55" spans="1:9" ht="21" customHeight="1">
      <c r="A55" s="255"/>
      <c r="B55" s="56" t="s">
        <v>120</v>
      </c>
      <c r="C55" s="257"/>
      <c r="D55" s="257"/>
      <c r="E55" s="82">
        <v>20918</v>
      </c>
      <c r="F55" s="251" t="s">
        <v>469</v>
      </c>
      <c r="G55" s="252"/>
      <c r="H55" s="55" t="s">
        <v>54</v>
      </c>
      <c r="I55" s="83" t="s">
        <v>774</v>
      </c>
    </row>
    <row r="56" spans="1:9" ht="21" customHeight="1">
      <c r="A56" s="256"/>
      <c r="B56" s="56" t="s">
        <v>311</v>
      </c>
      <c r="C56" s="253"/>
      <c r="D56" s="253"/>
      <c r="E56" s="82">
        <v>10190</v>
      </c>
      <c r="F56" s="251" t="s">
        <v>469</v>
      </c>
      <c r="G56" s="252"/>
      <c r="H56" s="55" t="s">
        <v>54</v>
      </c>
      <c r="I56" s="83" t="s">
        <v>776</v>
      </c>
    </row>
    <row r="57" spans="1:9" ht="21" customHeight="1">
      <c r="A57" s="254" t="s">
        <v>191</v>
      </c>
      <c r="B57" s="56" t="s">
        <v>120</v>
      </c>
      <c r="C57" s="253"/>
      <c r="D57" s="253"/>
      <c r="E57" s="82">
        <v>8350</v>
      </c>
      <c r="F57" s="251" t="s">
        <v>469</v>
      </c>
      <c r="G57" s="252"/>
      <c r="H57" s="55" t="s">
        <v>54</v>
      </c>
      <c r="I57" s="83" t="s">
        <v>778</v>
      </c>
    </row>
    <row r="58" spans="1:9" ht="21" customHeight="1">
      <c r="A58" s="255"/>
      <c r="B58" s="56" t="s">
        <v>96</v>
      </c>
      <c r="C58" s="253"/>
      <c r="D58" s="253"/>
      <c r="E58" s="82">
        <v>3000</v>
      </c>
      <c r="F58" s="251" t="s">
        <v>469</v>
      </c>
      <c r="G58" s="252"/>
      <c r="H58" s="55" t="s">
        <v>54</v>
      </c>
      <c r="I58" s="83" t="s">
        <v>347</v>
      </c>
    </row>
    <row r="59" spans="1:9" ht="21" customHeight="1">
      <c r="A59" s="256"/>
      <c r="B59" s="56" t="s">
        <v>96</v>
      </c>
      <c r="C59" s="253"/>
      <c r="D59" s="253"/>
      <c r="E59" s="82">
        <v>3464</v>
      </c>
      <c r="F59" s="251" t="s">
        <v>469</v>
      </c>
      <c r="G59" s="252"/>
      <c r="H59" s="55" t="s">
        <v>98</v>
      </c>
      <c r="I59" s="83" t="s">
        <v>347</v>
      </c>
    </row>
    <row r="60" spans="1:9" ht="21" customHeight="1">
      <c r="A60" s="245" t="s">
        <v>62</v>
      </c>
      <c r="B60" s="56" t="s">
        <v>311</v>
      </c>
      <c r="C60" s="253"/>
      <c r="D60" s="253"/>
      <c r="E60" s="82">
        <v>8562</v>
      </c>
      <c r="F60" s="251" t="s">
        <v>469</v>
      </c>
      <c r="G60" s="252"/>
      <c r="H60" s="55" t="s">
        <v>54</v>
      </c>
      <c r="I60" s="83" t="s">
        <v>782</v>
      </c>
    </row>
    <row r="61" spans="1:9" ht="21" customHeight="1">
      <c r="A61" s="246"/>
      <c r="B61" s="56" t="s">
        <v>311</v>
      </c>
      <c r="C61" s="253"/>
      <c r="D61" s="253"/>
      <c r="E61" s="82">
        <v>3816</v>
      </c>
      <c r="F61" s="251" t="s">
        <v>469</v>
      </c>
      <c r="G61" s="252"/>
      <c r="H61" s="55" t="s">
        <v>474</v>
      </c>
      <c r="I61" s="83" t="s">
        <v>783</v>
      </c>
    </row>
    <row r="62" spans="1:9" ht="21" customHeight="1">
      <c r="A62" s="246"/>
      <c r="B62" s="56" t="s">
        <v>96</v>
      </c>
      <c r="C62" s="253"/>
      <c r="D62" s="253"/>
      <c r="E62" s="82">
        <v>3000</v>
      </c>
      <c r="F62" s="251" t="s">
        <v>469</v>
      </c>
      <c r="G62" s="252"/>
      <c r="H62" s="55" t="s">
        <v>105</v>
      </c>
      <c r="I62" s="83" t="s">
        <v>347</v>
      </c>
    </row>
    <row r="63" spans="1:9" ht="21" customHeight="1">
      <c r="A63" s="246"/>
      <c r="B63" s="56" t="s">
        <v>96</v>
      </c>
      <c r="C63" s="253"/>
      <c r="D63" s="253"/>
      <c r="E63" s="82">
        <v>4000</v>
      </c>
      <c r="F63" s="251" t="s">
        <v>469</v>
      </c>
      <c r="G63" s="252"/>
      <c r="H63" s="55" t="s">
        <v>54</v>
      </c>
      <c r="I63" s="83" t="s">
        <v>784</v>
      </c>
    </row>
    <row r="64" spans="1:9" ht="21" customHeight="1">
      <c r="A64" s="247"/>
      <c r="B64" s="56" t="s">
        <v>200</v>
      </c>
      <c r="C64" s="253"/>
      <c r="D64" s="253"/>
      <c r="E64" s="82">
        <v>180</v>
      </c>
      <c r="F64" s="253" t="s">
        <v>469</v>
      </c>
      <c r="G64" s="253"/>
      <c r="H64" s="55" t="s">
        <v>474</v>
      </c>
      <c r="I64" s="83" t="s">
        <v>93</v>
      </c>
    </row>
    <row r="65" spans="1:9" ht="21" customHeight="1">
      <c r="A65" s="245" t="s">
        <v>37</v>
      </c>
      <c r="B65" s="56" t="s">
        <v>120</v>
      </c>
      <c r="C65" s="257"/>
      <c r="D65" s="257"/>
      <c r="E65" s="82">
        <v>1320</v>
      </c>
      <c r="F65" s="253" t="s">
        <v>469</v>
      </c>
      <c r="G65" s="253"/>
      <c r="H65" s="55" t="s">
        <v>474</v>
      </c>
      <c r="I65" s="83" t="s">
        <v>33</v>
      </c>
    </row>
    <row r="66" spans="1:9" ht="21" customHeight="1">
      <c r="A66" s="246"/>
      <c r="B66" s="56" t="s">
        <v>234</v>
      </c>
      <c r="C66" s="257"/>
      <c r="D66" s="257"/>
      <c r="E66" s="82">
        <v>1500</v>
      </c>
      <c r="F66" s="253" t="s">
        <v>469</v>
      </c>
      <c r="G66" s="253"/>
      <c r="H66" s="55" t="s">
        <v>54</v>
      </c>
      <c r="I66" s="83" t="s">
        <v>788</v>
      </c>
    </row>
    <row r="67" spans="1:9" ht="21" customHeight="1">
      <c r="A67" s="246"/>
      <c r="B67" s="56" t="s">
        <v>311</v>
      </c>
      <c r="C67" s="251"/>
      <c r="D67" s="252"/>
      <c r="E67" s="82">
        <v>4079</v>
      </c>
      <c r="F67" s="251" t="s">
        <v>470</v>
      </c>
      <c r="G67" s="252"/>
      <c r="H67" s="55" t="s">
        <v>98</v>
      </c>
      <c r="I67" s="83" t="s">
        <v>789</v>
      </c>
    </row>
    <row r="68" spans="1:9" ht="21" customHeight="1">
      <c r="A68" s="247"/>
      <c r="B68" s="56" t="s">
        <v>67</v>
      </c>
      <c r="C68" s="251"/>
      <c r="D68" s="252"/>
      <c r="E68" s="82">
        <v>1600</v>
      </c>
      <c r="F68" s="251" t="s">
        <v>469</v>
      </c>
      <c r="G68" s="252"/>
      <c r="H68" s="55" t="s">
        <v>98</v>
      </c>
      <c r="I68" s="83" t="s">
        <v>769</v>
      </c>
    </row>
    <row r="69" spans="1:9" ht="21" customHeight="1">
      <c r="A69" s="245" t="s">
        <v>192</v>
      </c>
      <c r="B69" s="56" t="s">
        <v>67</v>
      </c>
      <c r="C69" s="253"/>
      <c r="D69" s="253"/>
      <c r="E69" s="82">
        <v>1600</v>
      </c>
      <c r="F69" s="251" t="s">
        <v>469</v>
      </c>
      <c r="G69" s="252"/>
      <c r="H69" s="55" t="s">
        <v>98</v>
      </c>
      <c r="I69" s="83" t="s">
        <v>769</v>
      </c>
    </row>
    <row r="70" spans="1:9" ht="21" customHeight="1">
      <c r="A70" s="247"/>
      <c r="B70" s="56" t="s">
        <v>96</v>
      </c>
      <c r="C70" s="253"/>
      <c r="D70" s="253"/>
      <c r="E70" s="82">
        <v>3000</v>
      </c>
      <c r="F70" s="251" t="s">
        <v>469</v>
      </c>
      <c r="G70" s="252"/>
      <c r="H70" s="55" t="s">
        <v>105</v>
      </c>
      <c r="I70" s="83" t="s">
        <v>347</v>
      </c>
    </row>
    <row r="71" spans="1:9" ht="21" customHeight="1">
      <c r="A71" s="245" t="s">
        <v>106</v>
      </c>
      <c r="B71" s="56" t="s">
        <v>120</v>
      </c>
      <c r="C71" s="253"/>
      <c r="D71" s="253"/>
      <c r="E71" s="82">
        <v>15372</v>
      </c>
      <c r="F71" s="251" t="s">
        <v>469</v>
      </c>
      <c r="G71" s="252"/>
      <c r="H71" s="55" t="s">
        <v>54</v>
      </c>
      <c r="I71" s="83" t="s">
        <v>791</v>
      </c>
    </row>
    <row r="72" spans="1:9" ht="21" customHeight="1">
      <c r="A72" s="247"/>
      <c r="B72" s="56" t="s">
        <v>96</v>
      </c>
      <c r="C72" s="253"/>
      <c r="D72" s="253"/>
      <c r="E72" s="82">
        <v>5968</v>
      </c>
      <c r="F72" s="251" t="s">
        <v>469</v>
      </c>
      <c r="G72" s="252"/>
      <c r="H72" s="55" t="s">
        <v>54</v>
      </c>
      <c r="I72" s="83" t="s">
        <v>792</v>
      </c>
    </row>
    <row r="73" spans="1:9" ht="21" customHeight="1">
      <c r="A73" s="245" t="s">
        <v>64</v>
      </c>
      <c r="B73" s="56" t="s">
        <v>120</v>
      </c>
      <c r="C73" s="257"/>
      <c r="D73" s="257"/>
      <c r="E73" s="82">
        <v>2473</v>
      </c>
      <c r="F73" s="251" t="s">
        <v>469</v>
      </c>
      <c r="G73" s="252"/>
      <c r="H73" s="55" t="s">
        <v>474</v>
      </c>
      <c r="I73" s="83" t="s">
        <v>766</v>
      </c>
    </row>
    <row r="74" spans="1:9" ht="21" customHeight="1">
      <c r="A74" s="246"/>
      <c r="B74" s="56" t="s">
        <v>120</v>
      </c>
      <c r="C74" s="257"/>
      <c r="D74" s="257"/>
      <c r="E74" s="82">
        <v>4074</v>
      </c>
      <c r="F74" s="251" t="s">
        <v>469</v>
      </c>
      <c r="G74" s="252"/>
      <c r="H74" s="55" t="s">
        <v>474</v>
      </c>
      <c r="I74" s="83" t="s">
        <v>766</v>
      </c>
    </row>
    <row r="75" spans="1:9" ht="21" customHeight="1">
      <c r="A75" s="246"/>
      <c r="B75" s="56" t="s">
        <v>311</v>
      </c>
      <c r="C75" s="257"/>
      <c r="D75" s="257"/>
      <c r="E75" s="82">
        <v>3843</v>
      </c>
      <c r="F75" s="251" t="s">
        <v>469</v>
      </c>
      <c r="G75" s="252"/>
      <c r="H75" s="55" t="s">
        <v>105</v>
      </c>
      <c r="I75" s="83" t="s">
        <v>794</v>
      </c>
    </row>
    <row r="76" spans="1:9" ht="21" customHeight="1">
      <c r="A76" s="246"/>
      <c r="B76" s="56" t="s">
        <v>56</v>
      </c>
      <c r="C76" s="257"/>
      <c r="D76" s="257"/>
      <c r="E76" s="82">
        <v>4100</v>
      </c>
      <c r="F76" s="251" t="s">
        <v>469</v>
      </c>
      <c r="G76" s="252"/>
      <c r="H76" s="55" t="s">
        <v>98</v>
      </c>
      <c r="I76" s="83" t="s">
        <v>108</v>
      </c>
    </row>
    <row r="77" spans="1:9" ht="21" customHeight="1">
      <c r="A77" s="246"/>
      <c r="B77" s="56" t="s">
        <v>200</v>
      </c>
      <c r="C77" s="243"/>
      <c r="D77" s="244"/>
      <c r="E77" s="82">
        <v>110</v>
      </c>
      <c r="F77" s="251" t="s">
        <v>469</v>
      </c>
      <c r="G77" s="252"/>
      <c r="H77" s="55" t="s">
        <v>474</v>
      </c>
      <c r="I77" s="83" t="s">
        <v>93</v>
      </c>
    </row>
    <row r="78" spans="1:9" ht="21" customHeight="1">
      <c r="A78" s="245" t="s">
        <v>167</v>
      </c>
      <c r="B78" s="56" t="s">
        <v>120</v>
      </c>
      <c r="C78" s="243"/>
      <c r="D78" s="244"/>
      <c r="E78" s="82">
        <v>3205</v>
      </c>
      <c r="F78" s="251" t="s">
        <v>469</v>
      </c>
      <c r="G78" s="252"/>
      <c r="H78" s="55" t="s">
        <v>54</v>
      </c>
      <c r="I78" s="83" t="s">
        <v>798</v>
      </c>
    </row>
    <row r="79" spans="1:9" ht="21" customHeight="1">
      <c r="A79" s="246"/>
      <c r="B79" s="56" t="s">
        <v>311</v>
      </c>
      <c r="C79" s="243"/>
      <c r="D79" s="244"/>
      <c r="E79" s="82">
        <v>5106</v>
      </c>
      <c r="F79" s="251" t="s">
        <v>469</v>
      </c>
      <c r="G79" s="252"/>
      <c r="H79" s="55" t="s">
        <v>54</v>
      </c>
      <c r="I79" s="83" t="s">
        <v>799</v>
      </c>
    </row>
    <row r="80" spans="1:9" ht="21" customHeight="1">
      <c r="A80" s="247"/>
      <c r="B80" s="56" t="s">
        <v>96</v>
      </c>
      <c r="C80" s="243"/>
      <c r="D80" s="244"/>
      <c r="E80" s="82">
        <v>3582</v>
      </c>
      <c r="F80" s="251" t="s">
        <v>469</v>
      </c>
      <c r="G80" s="252"/>
      <c r="H80" s="55" t="s">
        <v>54</v>
      </c>
      <c r="I80" s="83" t="s">
        <v>347</v>
      </c>
    </row>
    <row r="81" spans="1:10" ht="21" customHeight="1">
      <c r="A81" s="171" t="s">
        <v>115</v>
      </c>
      <c r="B81" s="56" t="s">
        <v>200</v>
      </c>
      <c r="C81" s="257"/>
      <c r="D81" s="257"/>
      <c r="E81" s="82">
        <v>1320</v>
      </c>
      <c r="F81" s="251" t="s">
        <v>469</v>
      </c>
      <c r="G81" s="252"/>
      <c r="H81" s="55" t="s">
        <v>474</v>
      </c>
      <c r="I81" s="83" t="s">
        <v>93</v>
      </c>
    </row>
    <row r="82" spans="1:10" ht="21" customHeight="1">
      <c r="A82" s="245" t="s">
        <v>107</v>
      </c>
      <c r="B82" s="56" t="s">
        <v>200</v>
      </c>
      <c r="C82" s="243"/>
      <c r="D82" s="244"/>
      <c r="E82" s="82">
        <v>185</v>
      </c>
      <c r="F82" s="251" t="s">
        <v>469</v>
      </c>
      <c r="G82" s="252"/>
      <c r="H82" s="55" t="s">
        <v>474</v>
      </c>
      <c r="I82" s="83" t="s">
        <v>49</v>
      </c>
    </row>
    <row r="83" spans="1:10" ht="21" customHeight="1">
      <c r="A83" s="246"/>
      <c r="B83" s="56" t="s">
        <v>67</v>
      </c>
      <c r="C83" s="257"/>
      <c r="D83" s="257"/>
      <c r="E83" s="82">
        <v>600</v>
      </c>
      <c r="F83" s="251" t="s">
        <v>469</v>
      </c>
      <c r="G83" s="252"/>
      <c r="H83" s="55" t="s">
        <v>98</v>
      </c>
      <c r="I83" s="83" t="s">
        <v>152</v>
      </c>
    </row>
    <row r="84" spans="1:10" ht="21" customHeight="1">
      <c r="A84" s="246"/>
      <c r="B84" s="56" t="s">
        <v>200</v>
      </c>
      <c r="C84" s="257"/>
      <c r="D84" s="257"/>
      <c r="E84" s="82">
        <v>410</v>
      </c>
      <c r="F84" s="251" t="s">
        <v>469</v>
      </c>
      <c r="G84" s="252"/>
      <c r="H84" s="55" t="s">
        <v>474</v>
      </c>
      <c r="I84" s="83" t="s">
        <v>93</v>
      </c>
    </row>
    <row r="85" spans="1:10" ht="21" customHeight="1">
      <c r="A85" s="246"/>
      <c r="B85" s="56" t="s">
        <v>311</v>
      </c>
      <c r="C85" s="257"/>
      <c r="D85" s="257"/>
      <c r="E85" s="82">
        <v>6360</v>
      </c>
      <c r="F85" s="251" t="s">
        <v>469</v>
      </c>
      <c r="G85" s="252"/>
      <c r="H85" s="55" t="s">
        <v>474</v>
      </c>
      <c r="I85" s="83" t="s">
        <v>764</v>
      </c>
    </row>
    <row r="86" spans="1:10" ht="21" customHeight="1">
      <c r="A86" s="246"/>
      <c r="B86" s="56" t="s">
        <v>96</v>
      </c>
      <c r="C86" s="257"/>
      <c r="D86" s="257"/>
      <c r="E86" s="82">
        <v>4167</v>
      </c>
      <c r="F86" s="251" t="s">
        <v>469</v>
      </c>
      <c r="G86" s="252"/>
      <c r="H86" s="55" t="s">
        <v>105</v>
      </c>
      <c r="I86" s="83" t="s">
        <v>347</v>
      </c>
    </row>
    <row r="87" spans="1:10" ht="21" customHeight="1">
      <c r="A87" s="246"/>
      <c r="B87" s="56" t="s">
        <v>311</v>
      </c>
      <c r="C87" s="257"/>
      <c r="D87" s="257"/>
      <c r="E87" s="82">
        <v>3943</v>
      </c>
      <c r="F87" s="251" t="s">
        <v>469</v>
      </c>
      <c r="G87" s="252"/>
      <c r="H87" s="55" t="s">
        <v>474</v>
      </c>
      <c r="I87" s="83" t="s">
        <v>766</v>
      </c>
    </row>
    <row r="88" spans="1:10" ht="21" customHeight="1">
      <c r="A88" s="247"/>
      <c r="B88" s="56" t="s">
        <v>311</v>
      </c>
      <c r="C88" s="257"/>
      <c r="D88" s="257"/>
      <c r="E88" s="82">
        <v>4534</v>
      </c>
      <c r="F88" s="251" t="s">
        <v>469</v>
      </c>
      <c r="G88" s="252"/>
      <c r="H88" s="55" t="s">
        <v>474</v>
      </c>
      <c r="I88" s="83" t="s">
        <v>766</v>
      </c>
    </row>
    <row r="89" spans="1:10" ht="21" customHeight="1">
      <c r="A89" s="245" t="s">
        <v>111</v>
      </c>
      <c r="B89" s="56" t="s">
        <v>120</v>
      </c>
      <c r="C89" s="257"/>
      <c r="D89" s="257"/>
      <c r="E89" s="82">
        <v>15354</v>
      </c>
      <c r="F89" s="251" t="s">
        <v>469</v>
      </c>
      <c r="G89" s="252"/>
      <c r="H89" s="55" t="s">
        <v>474</v>
      </c>
      <c r="I89" s="83" t="s">
        <v>766</v>
      </c>
    </row>
    <row r="90" spans="1:10" ht="21" customHeight="1">
      <c r="A90" s="246"/>
      <c r="B90" s="56" t="s">
        <v>120</v>
      </c>
      <c r="C90" s="257"/>
      <c r="D90" s="257"/>
      <c r="E90" s="82">
        <v>3649</v>
      </c>
      <c r="F90" s="251" t="s">
        <v>469</v>
      </c>
      <c r="G90" s="252"/>
      <c r="H90" s="55" t="s">
        <v>474</v>
      </c>
      <c r="I90" s="83" t="s">
        <v>766</v>
      </c>
    </row>
    <row r="91" spans="1:10" ht="21" customHeight="1">
      <c r="A91" s="247"/>
      <c r="B91" s="56" t="s">
        <v>120</v>
      </c>
      <c r="C91" s="257"/>
      <c r="D91" s="257"/>
      <c r="E91" s="82">
        <v>4793</v>
      </c>
      <c r="F91" s="251" t="s">
        <v>469</v>
      </c>
      <c r="G91" s="252"/>
      <c r="H91" s="55" t="s">
        <v>474</v>
      </c>
      <c r="I91" s="83" t="s">
        <v>838</v>
      </c>
    </row>
    <row r="92" spans="1:10" ht="21" customHeight="1">
      <c r="A92" s="180" t="s">
        <v>31</v>
      </c>
      <c r="B92" s="56" t="s">
        <v>311</v>
      </c>
      <c r="C92" s="257"/>
      <c r="D92" s="257"/>
      <c r="E92" s="82">
        <v>16120</v>
      </c>
      <c r="F92" s="251" t="s">
        <v>469</v>
      </c>
      <c r="G92" s="252"/>
      <c r="H92" s="55" t="s">
        <v>54</v>
      </c>
      <c r="I92" s="83" t="s">
        <v>836</v>
      </c>
    </row>
    <row r="93" spans="1:10" ht="21" customHeight="1">
      <c r="A93" s="370" t="s">
        <v>29</v>
      </c>
      <c r="B93" s="56" t="s">
        <v>96</v>
      </c>
      <c r="C93" s="257"/>
      <c r="D93" s="257"/>
      <c r="E93" s="82">
        <v>3890</v>
      </c>
      <c r="F93" s="251" t="s">
        <v>469</v>
      </c>
      <c r="G93" s="252"/>
      <c r="H93" s="55" t="s">
        <v>98</v>
      </c>
      <c r="I93" s="83" t="s">
        <v>347</v>
      </c>
    </row>
    <row r="94" spans="1:10" ht="21" customHeight="1" thickBot="1">
      <c r="A94" s="371"/>
      <c r="B94" s="56" t="s">
        <v>311</v>
      </c>
      <c r="C94" s="257"/>
      <c r="D94" s="257"/>
      <c r="E94" s="82">
        <v>5530</v>
      </c>
      <c r="F94" s="251" t="s">
        <v>469</v>
      </c>
      <c r="G94" s="252"/>
      <c r="H94" s="55" t="s">
        <v>54</v>
      </c>
      <c r="I94" s="83" t="s">
        <v>839</v>
      </c>
    </row>
    <row r="95" spans="1:10" ht="21" customHeight="1" thickBot="1">
      <c r="A95" s="96"/>
      <c r="B95" s="96"/>
      <c r="C95" s="258" t="s">
        <v>38</v>
      </c>
      <c r="D95" s="259"/>
      <c r="E95" s="98">
        <f>SUM(E50:E94)</f>
        <v>218417</v>
      </c>
      <c r="F95" s="260" t="s">
        <v>8</v>
      </c>
      <c r="G95" s="261"/>
      <c r="H95" s="261"/>
      <c r="I95" s="261"/>
    </row>
    <row r="96" spans="1:10" ht="35.25" customHeight="1">
      <c r="A96" s="45"/>
      <c r="B96" s="129" t="s">
        <v>703</v>
      </c>
      <c r="E96" s="127"/>
      <c r="J96" s="85"/>
    </row>
    <row r="97" spans="1:9" ht="35.25" customHeight="1">
      <c r="A97" s="251" t="s">
        <v>1</v>
      </c>
      <c r="B97" s="252"/>
      <c r="C97" s="251" t="s">
        <v>2</v>
      </c>
      <c r="D97" s="252"/>
      <c r="E97" s="49" t="s">
        <v>5</v>
      </c>
      <c r="F97" s="251"/>
      <c r="G97" s="252"/>
      <c r="H97" s="55" t="s">
        <v>424</v>
      </c>
      <c r="I97" s="50" t="s">
        <v>6</v>
      </c>
    </row>
    <row r="98" spans="1:9" ht="35.25" customHeight="1">
      <c r="A98" s="241">
        <v>45810</v>
      </c>
      <c r="B98" s="242"/>
      <c r="C98" s="243" t="s">
        <v>67</v>
      </c>
      <c r="D98" s="244"/>
      <c r="E98" s="123">
        <v>3290</v>
      </c>
      <c r="F98" s="339" t="s">
        <v>654</v>
      </c>
      <c r="G98" s="340"/>
      <c r="H98" s="55"/>
      <c r="I98" s="84" t="s">
        <v>346</v>
      </c>
    </row>
    <row r="99" spans="1:9" ht="35.25" customHeight="1">
      <c r="A99" s="241">
        <v>45813</v>
      </c>
      <c r="B99" s="242"/>
      <c r="C99" s="243" t="s">
        <v>120</v>
      </c>
      <c r="D99" s="244"/>
      <c r="E99" s="123">
        <v>43146</v>
      </c>
      <c r="F99" s="243" t="s">
        <v>723</v>
      </c>
      <c r="G99" s="244"/>
      <c r="H99" s="55"/>
      <c r="I99" s="84" t="s">
        <v>821</v>
      </c>
    </row>
    <row r="100" spans="1:9" ht="35.25" customHeight="1">
      <c r="A100" s="241">
        <v>45813</v>
      </c>
      <c r="B100" s="242"/>
      <c r="C100" s="243" t="s">
        <v>71</v>
      </c>
      <c r="D100" s="244"/>
      <c r="E100" s="123">
        <v>4482</v>
      </c>
      <c r="F100" s="243" t="s">
        <v>723</v>
      </c>
      <c r="G100" s="244"/>
      <c r="H100" s="55"/>
      <c r="I100" s="84" t="s">
        <v>826</v>
      </c>
    </row>
    <row r="101" spans="1:9" ht="35.25" customHeight="1">
      <c r="A101" s="241">
        <v>45815</v>
      </c>
      <c r="B101" s="242"/>
      <c r="C101" s="243" t="s">
        <v>67</v>
      </c>
      <c r="D101" s="244"/>
      <c r="E101" s="123">
        <v>2800</v>
      </c>
      <c r="F101" s="339" t="s">
        <v>654</v>
      </c>
      <c r="G101" s="340"/>
      <c r="H101" s="55"/>
      <c r="I101" s="84" t="s">
        <v>346</v>
      </c>
    </row>
    <row r="102" spans="1:9" ht="35.25" customHeight="1">
      <c r="A102" s="241">
        <v>45816</v>
      </c>
      <c r="B102" s="242"/>
      <c r="C102" s="243" t="s">
        <v>67</v>
      </c>
      <c r="D102" s="244"/>
      <c r="E102" s="123">
        <v>180</v>
      </c>
      <c r="F102" s="339" t="s">
        <v>654</v>
      </c>
      <c r="G102" s="340"/>
      <c r="H102" s="55"/>
      <c r="I102" s="84" t="s">
        <v>346</v>
      </c>
    </row>
    <row r="103" spans="1:9" ht="35.25" customHeight="1">
      <c r="A103" s="241">
        <v>45817</v>
      </c>
      <c r="B103" s="242"/>
      <c r="C103" s="243" t="s">
        <v>120</v>
      </c>
      <c r="D103" s="244"/>
      <c r="E103" s="123">
        <v>26700</v>
      </c>
      <c r="F103" s="243" t="s">
        <v>723</v>
      </c>
      <c r="G103" s="244"/>
      <c r="H103" s="55"/>
      <c r="I103" s="84" t="s">
        <v>830</v>
      </c>
    </row>
    <row r="104" spans="1:9" ht="35.25" customHeight="1">
      <c r="A104" s="241">
        <v>45817</v>
      </c>
      <c r="B104" s="242"/>
      <c r="C104" s="243" t="s">
        <v>120</v>
      </c>
      <c r="D104" s="244"/>
      <c r="E104" s="123">
        <v>26980</v>
      </c>
      <c r="F104" s="243" t="s">
        <v>723</v>
      </c>
      <c r="G104" s="244"/>
      <c r="H104" s="55"/>
      <c r="I104" s="84" t="s">
        <v>832</v>
      </c>
    </row>
    <row r="105" spans="1:9" ht="35.25" customHeight="1">
      <c r="A105" s="241">
        <v>45819</v>
      </c>
      <c r="B105" s="242"/>
      <c r="C105" s="243" t="s">
        <v>67</v>
      </c>
      <c r="D105" s="244"/>
      <c r="E105" s="123">
        <v>2660</v>
      </c>
      <c r="F105" s="339" t="s">
        <v>654</v>
      </c>
      <c r="G105" s="340"/>
      <c r="H105" s="55"/>
      <c r="I105" s="84" t="s">
        <v>346</v>
      </c>
    </row>
    <row r="106" spans="1:9" ht="35.25" customHeight="1">
      <c r="A106" s="241">
        <v>45820</v>
      </c>
      <c r="B106" s="242"/>
      <c r="C106" s="243" t="s">
        <v>67</v>
      </c>
      <c r="D106" s="244"/>
      <c r="E106" s="123">
        <v>1860</v>
      </c>
      <c r="F106" s="339" t="s">
        <v>654</v>
      </c>
      <c r="G106" s="340"/>
      <c r="H106" s="55"/>
      <c r="I106" s="84" t="s">
        <v>346</v>
      </c>
    </row>
    <row r="107" spans="1:9" ht="35.25" customHeight="1">
      <c r="A107" s="241">
        <v>45821</v>
      </c>
      <c r="B107" s="242"/>
      <c r="C107" s="243" t="s">
        <v>67</v>
      </c>
      <c r="D107" s="244"/>
      <c r="E107" s="123">
        <v>3290</v>
      </c>
      <c r="F107" s="339" t="s">
        <v>654</v>
      </c>
      <c r="G107" s="340"/>
      <c r="H107" s="55"/>
      <c r="I107" s="84" t="s">
        <v>346</v>
      </c>
    </row>
    <row r="108" spans="1:9" ht="35.25" customHeight="1">
      <c r="A108" s="241">
        <v>45821</v>
      </c>
      <c r="B108" s="242"/>
      <c r="C108" s="243" t="s">
        <v>67</v>
      </c>
      <c r="D108" s="244"/>
      <c r="E108" s="123">
        <v>3290</v>
      </c>
      <c r="F108" s="339" t="s">
        <v>654</v>
      </c>
      <c r="G108" s="340"/>
      <c r="H108" s="55"/>
      <c r="I108" s="84" t="s">
        <v>346</v>
      </c>
    </row>
    <row r="109" spans="1:9" ht="35.25" customHeight="1">
      <c r="A109" s="241">
        <v>45821</v>
      </c>
      <c r="B109" s="242"/>
      <c r="C109" s="243" t="s">
        <v>71</v>
      </c>
      <c r="D109" s="244"/>
      <c r="E109" s="123">
        <v>3980</v>
      </c>
      <c r="F109" s="243" t="s">
        <v>723</v>
      </c>
      <c r="G109" s="244"/>
      <c r="H109" s="55"/>
      <c r="I109" s="84" t="s">
        <v>826</v>
      </c>
    </row>
    <row r="110" spans="1:9" ht="35.25" customHeight="1">
      <c r="A110" s="241">
        <v>45821</v>
      </c>
      <c r="B110" s="242"/>
      <c r="C110" s="243" t="s">
        <v>71</v>
      </c>
      <c r="D110" s="244"/>
      <c r="E110" s="123">
        <v>2780</v>
      </c>
      <c r="F110" s="243" t="s">
        <v>723</v>
      </c>
      <c r="G110" s="244"/>
      <c r="H110" s="55"/>
      <c r="I110" s="84" t="s">
        <v>826</v>
      </c>
    </row>
    <row r="111" spans="1:9" ht="35.25" customHeight="1">
      <c r="A111" s="241">
        <v>45821</v>
      </c>
      <c r="B111" s="242"/>
      <c r="C111" s="243" t="s">
        <v>71</v>
      </c>
      <c r="D111" s="244"/>
      <c r="E111" s="123">
        <v>12960</v>
      </c>
      <c r="F111" s="243" t="s">
        <v>723</v>
      </c>
      <c r="G111" s="244"/>
      <c r="H111" s="55"/>
      <c r="I111" s="84" t="s">
        <v>827</v>
      </c>
    </row>
    <row r="112" spans="1:9" ht="35.25" customHeight="1">
      <c r="A112" s="241">
        <v>45821</v>
      </c>
      <c r="B112" s="242"/>
      <c r="C112" s="243" t="s">
        <v>71</v>
      </c>
      <c r="D112" s="244"/>
      <c r="E112" s="123">
        <v>14200</v>
      </c>
      <c r="F112" s="243" t="s">
        <v>723</v>
      </c>
      <c r="G112" s="244"/>
      <c r="H112" s="55"/>
      <c r="I112" s="84" t="s">
        <v>840</v>
      </c>
    </row>
    <row r="113" spans="1:15" ht="35.25" customHeight="1">
      <c r="A113" s="241">
        <v>45821</v>
      </c>
      <c r="B113" s="242"/>
      <c r="C113" s="243" t="s">
        <v>71</v>
      </c>
      <c r="D113" s="244"/>
      <c r="E113" s="123">
        <v>1080</v>
      </c>
      <c r="F113" s="243" t="s">
        <v>723</v>
      </c>
      <c r="G113" s="244"/>
      <c r="H113" s="55"/>
      <c r="I113" s="84" t="s">
        <v>828</v>
      </c>
    </row>
    <row r="114" spans="1:15" ht="35.25" customHeight="1">
      <c r="A114" s="241">
        <v>45822</v>
      </c>
      <c r="B114" s="242"/>
      <c r="C114" s="243" t="s">
        <v>311</v>
      </c>
      <c r="D114" s="244"/>
      <c r="E114" s="123">
        <v>4880</v>
      </c>
      <c r="F114" s="243" t="s">
        <v>723</v>
      </c>
      <c r="G114" s="244"/>
      <c r="H114" s="55"/>
      <c r="I114" s="84" t="s">
        <v>764</v>
      </c>
      <c r="O114" s="46">
        <v>3</v>
      </c>
    </row>
    <row r="115" spans="1:15" ht="35.25" customHeight="1">
      <c r="A115" s="241">
        <v>45822</v>
      </c>
      <c r="B115" s="242"/>
      <c r="C115" s="243" t="s">
        <v>67</v>
      </c>
      <c r="D115" s="244"/>
      <c r="E115" s="123">
        <v>4850</v>
      </c>
      <c r="F115" s="339" t="s">
        <v>654</v>
      </c>
      <c r="G115" s="340"/>
      <c r="H115" s="55"/>
      <c r="I115" s="84" t="s">
        <v>346</v>
      </c>
    </row>
    <row r="116" spans="1:15" ht="35.25" customHeight="1">
      <c r="A116" s="241">
        <v>45822</v>
      </c>
      <c r="B116" s="242"/>
      <c r="C116" s="243" t="s">
        <v>67</v>
      </c>
      <c r="D116" s="244"/>
      <c r="E116" s="123">
        <v>3940</v>
      </c>
      <c r="F116" s="339" t="s">
        <v>654</v>
      </c>
      <c r="G116" s="340"/>
      <c r="H116" s="55"/>
      <c r="I116" s="84" t="s">
        <v>346</v>
      </c>
    </row>
    <row r="117" spans="1:15" ht="35.25" customHeight="1">
      <c r="A117" s="241">
        <v>45822</v>
      </c>
      <c r="B117" s="242"/>
      <c r="C117" s="243" t="s">
        <v>67</v>
      </c>
      <c r="D117" s="244"/>
      <c r="E117" s="123">
        <v>1780</v>
      </c>
      <c r="F117" s="339" t="s">
        <v>654</v>
      </c>
      <c r="G117" s="340"/>
      <c r="H117" s="55"/>
      <c r="I117" s="84" t="s">
        <v>346</v>
      </c>
    </row>
    <row r="118" spans="1:15" ht="35.25" customHeight="1">
      <c r="A118" s="241">
        <v>45828</v>
      </c>
      <c r="B118" s="242"/>
      <c r="C118" s="243" t="s">
        <v>71</v>
      </c>
      <c r="D118" s="244"/>
      <c r="E118" s="123">
        <v>8979</v>
      </c>
      <c r="F118" s="243" t="s">
        <v>723</v>
      </c>
      <c r="G118" s="244"/>
      <c r="H118" s="55"/>
      <c r="I118" s="84" t="s">
        <v>829</v>
      </c>
    </row>
    <row r="119" spans="1:15" ht="35.25" customHeight="1">
      <c r="A119" s="241">
        <v>45828</v>
      </c>
      <c r="B119" s="242"/>
      <c r="C119" s="243" t="s">
        <v>311</v>
      </c>
      <c r="D119" s="244"/>
      <c r="E119" s="123">
        <v>5100</v>
      </c>
      <c r="F119" s="339" t="s">
        <v>654</v>
      </c>
      <c r="G119" s="340"/>
      <c r="H119" s="55"/>
      <c r="I119" s="84" t="s">
        <v>825</v>
      </c>
    </row>
    <row r="120" spans="1:15" ht="35.25" customHeight="1">
      <c r="A120" s="241">
        <v>45834</v>
      </c>
      <c r="B120" s="242"/>
      <c r="C120" s="243" t="s">
        <v>311</v>
      </c>
      <c r="D120" s="244"/>
      <c r="E120" s="123">
        <v>5280</v>
      </c>
      <c r="F120" s="243" t="s">
        <v>723</v>
      </c>
      <c r="G120" s="244"/>
      <c r="H120" s="55"/>
      <c r="I120" s="84" t="s">
        <v>831</v>
      </c>
    </row>
    <row r="121" spans="1:15" ht="35.25" customHeight="1" thickBot="1">
      <c r="A121" s="241">
        <v>45835</v>
      </c>
      <c r="B121" s="242"/>
      <c r="C121" s="243" t="s">
        <v>71</v>
      </c>
      <c r="D121" s="244"/>
      <c r="E121" s="123">
        <v>4180</v>
      </c>
      <c r="F121" s="243" t="s">
        <v>723</v>
      </c>
      <c r="G121" s="244"/>
      <c r="H121" s="55"/>
      <c r="I121" s="84" t="s">
        <v>826</v>
      </c>
    </row>
    <row r="122" spans="1:15" ht="35.25" customHeight="1" thickBot="1">
      <c r="E122" s="133">
        <f>SUM(E98:E121)</f>
        <v>192667</v>
      </c>
      <c r="H122" s="46"/>
      <c r="I122" s="46"/>
    </row>
    <row r="123" spans="1:15" ht="33.75" customHeight="1">
      <c r="E123" s="46"/>
      <c r="H123" s="46"/>
      <c r="I123" s="46"/>
    </row>
    <row r="124" spans="1:15" ht="48" customHeight="1">
      <c r="A124" s="263" t="s">
        <v>704</v>
      </c>
      <c r="B124" s="263"/>
      <c r="C124" s="263"/>
      <c r="E124" s="127"/>
    </row>
    <row r="125" spans="1:15" ht="48" customHeight="1">
      <c r="A125" s="251" t="s">
        <v>1</v>
      </c>
      <c r="B125" s="252"/>
      <c r="C125" s="253" t="s">
        <v>2</v>
      </c>
      <c r="D125" s="253"/>
      <c r="E125" s="49" t="s">
        <v>5</v>
      </c>
      <c r="F125" s="253"/>
      <c r="G125" s="253"/>
      <c r="H125" s="55" t="s">
        <v>424</v>
      </c>
      <c r="I125" s="50" t="s">
        <v>6</v>
      </c>
    </row>
    <row r="126" spans="1:15" ht="48" customHeight="1">
      <c r="A126" s="241">
        <v>45810</v>
      </c>
      <c r="B126" s="242"/>
      <c r="C126" s="243" t="s">
        <v>96</v>
      </c>
      <c r="D126" s="244"/>
      <c r="E126" s="123">
        <v>4293</v>
      </c>
      <c r="F126" s="243" t="s">
        <v>654</v>
      </c>
      <c r="G126" s="244"/>
      <c r="H126" s="55" t="s">
        <v>321</v>
      </c>
      <c r="I126" s="84" t="s">
        <v>347</v>
      </c>
    </row>
    <row r="127" spans="1:15" ht="48" customHeight="1">
      <c r="A127" s="241">
        <v>45813</v>
      </c>
      <c r="B127" s="242"/>
      <c r="C127" s="243" t="s">
        <v>96</v>
      </c>
      <c r="D127" s="244"/>
      <c r="E127" s="123">
        <v>3287</v>
      </c>
      <c r="F127" s="243" t="s">
        <v>654</v>
      </c>
      <c r="G127" s="244"/>
      <c r="H127" s="55" t="s">
        <v>321</v>
      </c>
      <c r="I127" s="84" t="s">
        <v>347</v>
      </c>
    </row>
    <row r="128" spans="1:15" ht="48" customHeight="1">
      <c r="A128" s="241">
        <v>45814</v>
      </c>
      <c r="B128" s="242"/>
      <c r="C128" s="243" t="s">
        <v>96</v>
      </c>
      <c r="D128" s="244"/>
      <c r="E128" s="123">
        <v>5422</v>
      </c>
      <c r="F128" s="243" t="s">
        <v>654</v>
      </c>
      <c r="G128" s="244"/>
      <c r="H128" s="55" t="s">
        <v>321</v>
      </c>
      <c r="I128" s="84" t="s">
        <v>347</v>
      </c>
    </row>
    <row r="129" spans="1:10" ht="48" customHeight="1">
      <c r="A129" s="241">
        <v>45815</v>
      </c>
      <c r="B129" s="242"/>
      <c r="C129" s="243" t="s">
        <v>96</v>
      </c>
      <c r="D129" s="244"/>
      <c r="E129" s="123">
        <v>4126</v>
      </c>
      <c r="F129" s="243" t="s">
        <v>654</v>
      </c>
      <c r="G129" s="244"/>
      <c r="H129" s="55" t="s">
        <v>321</v>
      </c>
      <c r="I129" s="84" t="s">
        <v>347</v>
      </c>
    </row>
    <row r="130" spans="1:10" ht="48" customHeight="1">
      <c r="A130" s="241">
        <v>45815</v>
      </c>
      <c r="B130" s="242"/>
      <c r="C130" s="243" t="s">
        <v>96</v>
      </c>
      <c r="D130" s="244"/>
      <c r="E130" s="123">
        <v>3508</v>
      </c>
      <c r="F130" s="243" t="s">
        <v>654</v>
      </c>
      <c r="G130" s="244"/>
      <c r="H130" s="55" t="s">
        <v>321</v>
      </c>
      <c r="I130" s="84" t="s">
        <v>347</v>
      </c>
    </row>
    <row r="131" spans="1:10" ht="48" customHeight="1">
      <c r="A131" s="241">
        <v>45821</v>
      </c>
      <c r="B131" s="242"/>
      <c r="C131" s="243" t="s">
        <v>96</v>
      </c>
      <c r="D131" s="244"/>
      <c r="E131" s="123">
        <v>2439</v>
      </c>
      <c r="F131" s="243" t="s">
        <v>654</v>
      </c>
      <c r="G131" s="244"/>
      <c r="H131" s="55" t="s">
        <v>321</v>
      </c>
      <c r="I131" s="84" t="s">
        <v>347</v>
      </c>
    </row>
    <row r="132" spans="1:10" ht="48" customHeight="1">
      <c r="A132" s="241">
        <v>45822</v>
      </c>
      <c r="B132" s="242"/>
      <c r="C132" s="243" t="s">
        <v>96</v>
      </c>
      <c r="D132" s="244"/>
      <c r="E132" s="123">
        <v>3911</v>
      </c>
      <c r="F132" s="243" t="s">
        <v>654</v>
      </c>
      <c r="G132" s="244"/>
      <c r="H132" s="55" t="s">
        <v>321</v>
      </c>
      <c r="I132" s="84" t="s">
        <v>347</v>
      </c>
    </row>
    <row r="133" spans="1:10" ht="48" customHeight="1">
      <c r="A133" s="241">
        <v>45824</v>
      </c>
      <c r="B133" s="242"/>
      <c r="C133" s="243" t="s">
        <v>314</v>
      </c>
      <c r="D133" s="244"/>
      <c r="E133" s="123">
        <v>5600</v>
      </c>
      <c r="F133" s="243" t="s">
        <v>654</v>
      </c>
      <c r="G133" s="244"/>
      <c r="H133" s="55" t="s">
        <v>54</v>
      </c>
      <c r="I133" s="84" t="s">
        <v>837</v>
      </c>
    </row>
    <row r="134" spans="1:10" ht="48" customHeight="1">
      <c r="A134" s="241">
        <v>45825</v>
      </c>
      <c r="B134" s="242"/>
      <c r="C134" s="243" t="s">
        <v>96</v>
      </c>
      <c r="D134" s="244"/>
      <c r="E134" s="123">
        <v>2940</v>
      </c>
      <c r="F134" s="243" t="s">
        <v>654</v>
      </c>
      <c r="G134" s="244"/>
      <c r="H134" s="55" t="s">
        <v>321</v>
      </c>
      <c r="I134" s="84" t="s">
        <v>347</v>
      </c>
    </row>
    <row r="135" spans="1:10" ht="48" customHeight="1">
      <c r="A135" s="241">
        <v>45828</v>
      </c>
      <c r="B135" s="242"/>
      <c r="C135" s="243" t="s">
        <v>56</v>
      </c>
      <c r="D135" s="244"/>
      <c r="E135" s="123">
        <v>66754</v>
      </c>
      <c r="F135" s="243" t="s">
        <v>723</v>
      </c>
      <c r="G135" s="244"/>
      <c r="H135" s="55" t="s">
        <v>54</v>
      </c>
      <c r="I135" s="84" t="s">
        <v>820</v>
      </c>
    </row>
    <row r="136" spans="1:10" ht="48" customHeight="1">
      <c r="A136" s="241"/>
      <c r="B136" s="242"/>
      <c r="C136" s="243"/>
      <c r="D136" s="244"/>
      <c r="E136" s="123"/>
      <c r="F136" s="243"/>
      <c r="G136" s="244"/>
      <c r="H136" s="55"/>
      <c r="I136" s="84"/>
    </row>
    <row r="137" spans="1:10" ht="48" customHeight="1">
      <c r="A137" s="241"/>
      <c r="B137" s="242"/>
      <c r="C137" s="257"/>
      <c r="D137" s="257"/>
      <c r="E137" s="123"/>
      <c r="F137" s="243"/>
      <c r="G137" s="244"/>
      <c r="H137" s="55"/>
      <c r="I137" s="84"/>
    </row>
    <row r="138" spans="1:10" ht="48" customHeight="1">
      <c r="A138" s="241"/>
      <c r="B138" s="242"/>
      <c r="C138" s="257"/>
      <c r="D138" s="257"/>
      <c r="E138" s="123"/>
      <c r="F138" s="243"/>
      <c r="G138" s="244"/>
      <c r="H138" s="55"/>
      <c r="I138" s="84"/>
    </row>
    <row r="139" spans="1:10" ht="48" customHeight="1">
      <c r="A139" s="241"/>
      <c r="B139" s="242"/>
      <c r="C139" s="257"/>
      <c r="D139" s="257"/>
      <c r="E139" s="123"/>
      <c r="F139" s="243"/>
      <c r="G139" s="244"/>
      <c r="H139" s="55"/>
      <c r="I139" s="84"/>
      <c r="J139" s="85"/>
    </row>
    <row r="140" spans="1:10" ht="48" customHeight="1">
      <c r="A140" s="241"/>
      <c r="B140" s="242"/>
      <c r="C140" s="257"/>
      <c r="D140" s="257"/>
      <c r="E140" s="123"/>
      <c r="F140" s="243"/>
      <c r="G140" s="244"/>
      <c r="H140" s="55"/>
      <c r="I140" s="84"/>
    </row>
    <row r="141" spans="1:10" ht="48" customHeight="1">
      <c r="A141" s="241"/>
      <c r="B141" s="242"/>
      <c r="C141" s="257"/>
      <c r="D141" s="257"/>
      <c r="E141" s="123"/>
      <c r="F141" s="243"/>
      <c r="G141" s="244"/>
      <c r="H141" s="55"/>
      <c r="I141" s="84"/>
    </row>
    <row r="142" spans="1:10" ht="48" customHeight="1">
      <c r="A142" s="241"/>
      <c r="B142" s="242"/>
      <c r="C142" s="257"/>
      <c r="D142" s="257"/>
      <c r="E142" s="123"/>
      <c r="F142" s="243"/>
      <c r="G142" s="244"/>
      <c r="H142" s="55"/>
      <c r="I142" s="84"/>
    </row>
    <row r="143" spans="1:10" ht="49.5" customHeight="1" thickBot="1">
      <c r="A143" s="241"/>
      <c r="B143" s="242"/>
      <c r="C143" s="257"/>
      <c r="D143" s="257"/>
      <c r="E143" s="123"/>
      <c r="F143" s="243"/>
      <c r="G143" s="244"/>
      <c r="H143" s="55"/>
      <c r="I143" s="84"/>
    </row>
    <row r="144" spans="1:10" ht="48" customHeight="1" thickBot="1">
      <c r="E144" s="133">
        <f>SUM(E126:E143)</f>
        <v>102280</v>
      </c>
      <c r="H144" s="96"/>
      <c r="I144" s="179"/>
    </row>
    <row r="145" spans="1:9" ht="70.5" customHeight="1">
      <c r="A145" s="263" t="s">
        <v>834</v>
      </c>
      <c r="B145" s="263"/>
      <c r="C145" s="263"/>
      <c r="D145" s="263"/>
      <c r="E145" s="263"/>
      <c r="H145" s="178"/>
      <c r="I145" s="179"/>
    </row>
    <row r="146" spans="1:9" ht="70.5" customHeight="1">
      <c r="A146" s="251" t="s">
        <v>1</v>
      </c>
      <c r="B146" s="252"/>
      <c r="C146" s="253" t="s">
        <v>2</v>
      </c>
      <c r="D146" s="253"/>
      <c r="E146" s="49" t="s">
        <v>5</v>
      </c>
      <c r="F146" s="253" t="s">
        <v>426</v>
      </c>
      <c r="G146" s="253"/>
      <c r="H146" s="55" t="s">
        <v>424</v>
      </c>
      <c r="I146" s="55" t="s">
        <v>6</v>
      </c>
    </row>
    <row r="147" spans="1:9" ht="70.5" customHeight="1">
      <c r="A147" s="241">
        <v>45789</v>
      </c>
      <c r="B147" s="242"/>
      <c r="C147" s="257" t="s">
        <v>96</v>
      </c>
      <c r="D147" s="257"/>
      <c r="E147" s="123">
        <v>2869</v>
      </c>
      <c r="F147" s="243"/>
      <c r="G147" s="244"/>
      <c r="H147" s="55" t="s">
        <v>321</v>
      </c>
      <c r="I147" s="84" t="s">
        <v>347</v>
      </c>
    </row>
    <row r="148" spans="1:9" ht="70.5" customHeight="1">
      <c r="A148" s="241">
        <v>45791</v>
      </c>
      <c r="B148" s="242"/>
      <c r="C148" s="257" t="s">
        <v>96</v>
      </c>
      <c r="D148" s="257"/>
      <c r="E148" s="123">
        <v>2934</v>
      </c>
      <c r="F148" s="243"/>
      <c r="G148" s="244"/>
      <c r="H148" s="55" t="s">
        <v>321</v>
      </c>
      <c r="I148" s="84" t="s">
        <v>347</v>
      </c>
    </row>
    <row r="149" spans="1:9" ht="70.5" customHeight="1">
      <c r="A149" s="241">
        <v>45799</v>
      </c>
      <c r="B149" s="242"/>
      <c r="C149" s="257" t="s">
        <v>96</v>
      </c>
      <c r="D149" s="257"/>
      <c r="E149" s="130">
        <v>3965</v>
      </c>
      <c r="F149" s="243"/>
      <c r="G149" s="244"/>
      <c r="H149" s="55" t="s">
        <v>321</v>
      </c>
      <c r="I149" s="84" t="s">
        <v>347</v>
      </c>
    </row>
    <row r="150" spans="1:9" ht="70.5" customHeight="1">
      <c r="A150" s="241">
        <v>45802</v>
      </c>
      <c r="B150" s="242"/>
      <c r="C150" s="257" t="s">
        <v>96</v>
      </c>
      <c r="D150" s="257"/>
      <c r="E150" s="130">
        <v>4973</v>
      </c>
      <c r="F150" s="243"/>
      <c r="G150" s="244"/>
      <c r="H150" s="55" t="s">
        <v>321</v>
      </c>
      <c r="I150" s="84" t="s">
        <v>347</v>
      </c>
    </row>
    <row r="151" spans="1:9" ht="70.5" customHeight="1">
      <c r="A151" s="241">
        <v>45808</v>
      </c>
      <c r="B151" s="242"/>
      <c r="C151" s="257" t="s">
        <v>200</v>
      </c>
      <c r="D151" s="257"/>
      <c r="E151" s="123">
        <v>5756</v>
      </c>
      <c r="F151" s="243"/>
      <c r="G151" s="244"/>
      <c r="H151" s="55" t="s">
        <v>321</v>
      </c>
      <c r="I151" s="84" t="s">
        <v>824</v>
      </c>
    </row>
    <row r="152" spans="1:9" ht="70.5" customHeight="1">
      <c r="A152" s="241">
        <v>45808</v>
      </c>
      <c r="B152" s="242"/>
      <c r="C152" s="257" t="s">
        <v>96</v>
      </c>
      <c r="D152" s="257"/>
      <c r="E152" s="123">
        <v>2929</v>
      </c>
      <c r="F152" s="243"/>
      <c r="G152" s="244"/>
      <c r="H152" s="55" t="s">
        <v>321</v>
      </c>
      <c r="I152" s="84" t="s">
        <v>347</v>
      </c>
    </row>
    <row r="153" spans="1:9" ht="70.5" customHeight="1">
      <c r="A153" s="241"/>
      <c r="B153" s="242"/>
      <c r="C153" s="257"/>
      <c r="D153" s="257"/>
      <c r="E153" s="123"/>
      <c r="F153" s="243"/>
      <c r="G153" s="244"/>
      <c r="H153" s="55"/>
      <c r="I153" s="84"/>
    </row>
    <row r="154" spans="1:9" ht="70.5" customHeight="1">
      <c r="A154" s="241"/>
      <c r="B154" s="242"/>
      <c r="C154" s="257"/>
      <c r="D154" s="257"/>
      <c r="E154" s="123"/>
      <c r="F154" s="243"/>
      <c r="G154" s="244"/>
      <c r="H154" s="55"/>
      <c r="I154" s="84"/>
    </row>
    <row r="155" spans="1:9" ht="70.5" customHeight="1">
      <c r="A155" s="241"/>
      <c r="B155" s="242"/>
      <c r="C155" s="257"/>
      <c r="D155" s="257"/>
      <c r="E155" s="130"/>
      <c r="F155" s="243"/>
      <c r="G155" s="244"/>
      <c r="H155" s="55"/>
      <c r="I155" s="84"/>
    </row>
    <row r="156" spans="1:9" ht="70.5" customHeight="1">
      <c r="A156" s="241"/>
      <c r="B156" s="242"/>
      <c r="C156" s="257"/>
      <c r="D156" s="257"/>
      <c r="E156" s="130"/>
      <c r="F156" s="243"/>
      <c r="G156" s="244"/>
      <c r="H156" s="55"/>
      <c r="I156" s="84"/>
    </row>
    <row r="157" spans="1:9" ht="70.5" customHeight="1" thickBot="1">
      <c r="A157" s="241"/>
      <c r="B157" s="242"/>
      <c r="C157" s="257"/>
      <c r="D157" s="257"/>
      <c r="E157" s="130"/>
      <c r="F157" s="243"/>
      <c r="G157" s="244"/>
      <c r="H157" s="55"/>
      <c r="I157" s="84"/>
    </row>
    <row r="158" spans="1:9" ht="70.5" customHeight="1" thickBot="1">
      <c r="E158" s="133">
        <f>SUM(E147:E155)</f>
        <v>23426</v>
      </c>
      <c r="H158" s="46"/>
      <c r="I158" s="46"/>
    </row>
    <row r="159" spans="1:9" ht="54" customHeight="1">
      <c r="A159" s="263" t="s">
        <v>804</v>
      </c>
      <c r="B159" s="263"/>
      <c r="C159" s="263"/>
      <c r="D159" s="263"/>
      <c r="E159" s="263"/>
    </row>
    <row r="160" spans="1:9" ht="54" customHeight="1">
      <c r="A160" s="251" t="s">
        <v>1</v>
      </c>
      <c r="B160" s="252"/>
      <c r="C160" s="253" t="s">
        <v>2</v>
      </c>
      <c r="D160" s="253"/>
      <c r="E160" s="49" t="s">
        <v>5</v>
      </c>
      <c r="F160" s="253" t="s">
        <v>426</v>
      </c>
      <c r="G160" s="253"/>
      <c r="H160" s="55" t="s">
        <v>424</v>
      </c>
      <c r="I160" s="50" t="s">
        <v>6</v>
      </c>
    </row>
    <row r="161" spans="1:9" ht="54" customHeight="1">
      <c r="A161" s="241">
        <v>45779</v>
      </c>
      <c r="B161" s="242"/>
      <c r="C161" s="257" t="s">
        <v>67</v>
      </c>
      <c r="D161" s="257"/>
      <c r="E161" s="123">
        <v>3360</v>
      </c>
      <c r="F161" s="243" t="s">
        <v>654</v>
      </c>
      <c r="G161" s="244"/>
      <c r="H161" s="55" t="s">
        <v>321</v>
      </c>
      <c r="I161" s="84" t="s">
        <v>346</v>
      </c>
    </row>
    <row r="162" spans="1:9" ht="54" customHeight="1">
      <c r="A162" s="241">
        <v>45779</v>
      </c>
      <c r="B162" s="242"/>
      <c r="C162" s="257" t="s">
        <v>67</v>
      </c>
      <c r="D162" s="257"/>
      <c r="E162" s="123">
        <v>3290</v>
      </c>
      <c r="F162" s="243" t="s">
        <v>654</v>
      </c>
      <c r="G162" s="244"/>
      <c r="H162" s="55" t="s">
        <v>321</v>
      </c>
      <c r="I162" s="84" t="s">
        <v>346</v>
      </c>
    </row>
    <row r="163" spans="1:9" ht="54" customHeight="1">
      <c r="A163" s="241">
        <v>45806</v>
      </c>
      <c r="B163" s="242"/>
      <c r="C163" s="257" t="s">
        <v>311</v>
      </c>
      <c r="D163" s="257"/>
      <c r="E163" s="123">
        <v>21740</v>
      </c>
      <c r="F163" s="243" t="s">
        <v>654</v>
      </c>
      <c r="G163" s="244"/>
      <c r="H163" s="55" t="s">
        <v>54</v>
      </c>
      <c r="I163" s="84" t="s">
        <v>833</v>
      </c>
    </row>
    <row r="164" spans="1:9" ht="54" customHeight="1">
      <c r="A164" s="241"/>
      <c r="B164" s="242"/>
      <c r="C164" s="257"/>
      <c r="D164" s="257"/>
      <c r="E164" s="123"/>
      <c r="F164" s="243"/>
      <c r="G164" s="244"/>
      <c r="H164" s="55"/>
      <c r="I164" s="84"/>
    </row>
    <row r="165" spans="1:9" ht="54" customHeight="1">
      <c r="A165" s="241"/>
      <c r="B165" s="242"/>
      <c r="C165" s="257"/>
      <c r="D165" s="257"/>
      <c r="E165" s="123"/>
      <c r="F165" s="243"/>
      <c r="G165" s="244"/>
      <c r="H165" s="55"/>
      <c r="I165" s="84"/>
    </row>
    <row r="166" spans="1:9" ht="54" customHeight="1">
      <c r="A166" s="241"/>
      <c r="B166" s="242"/>
      <c r="C166" s="257"/>
      <c r="D166" s="257"/>
      <c r="E166" s="123"/>
      <c r="F166" s="243"/>
      <c r="G166" s="244"/>
      <c r="H166" s="55"/>
      <c r="I166" s="84"/>
    </row>
    <row r="167" spans="1:9" ht="54" customHeight="1">
      <c r="A167" s="241"/>
      <c r="B167" s="242"/>
      <c r="C167" s="257"/>
      <c r="D167" s="257"/>
      <c r="E167" s="123"/>
      <c r="F167" s="243"/>
      <c r="G167" s="244"/>
      <c r="H167" s="55"/>
      <c r="I167" s="84"/>
    </row>
    <row r="168" spans="1:9" ht="54" customHeight="1">
      <c r="A168" s="241"/>
      <c r="B168" s="242"/>
      <c r="C168" s="257"/>
      <c r="D168" s="257"/>
      <c r="E168" s="123"/>
      <c r="F168" s="243"/>
      <c r="G168" s="244"/>
      <c r="H168" s="55"/>
      <c r="I168" s="84"/>
    </row>
    <row r="169" spans="1:9" ht="54" customHeight="1">
      <c r="A169" s="241"/>
      <c r="B169" s="242"/>
      <c r="C169" s="257"/>
      <c r="D169" s="257"/>
      <c r="E169" s="123"/>
      <c r="F169" s="243"/>
      <c r="G169" s="244"/>
      <c r="H169" s="55"/>
      <c r="I169" s="84"/>
    </row>
    <row r="170" spans="1:9" ht="54" customHeight="1">
      <c r="A170" s="241"/>
      <c r="B170" s="242"/>
      <c r="C170" s="257"/>
      <c r="D170" s="257"/>
      <c r="E170" s="123"/>
      <c r="F170" s="243"/>
      <c r="G170" s="244"/>
      <c r="H170" s="55"/>
      <c r="I170" s="84"/>
    </row>
    <row r="171" spans="1:9" ht="54" customHeight="1">
      <c r="A171" s="241"/>
      <c r="B171" s="242"/>
      <c r="C171" s="257"/>
      <c r="D171" s="257"/>
      <c r="E171" s="123"/>
      <c r="F171" s="243"/>
      <c r="G171" s="244"/>
      <c r="H171" s="55"/>
      <c r="I171" s="84"/>
    </row>
    <row r="172" spans="1:9" ht="54" customHeight="1">
      <c r="A172" s="241"/>
      <c r="B172" s="242"/>
      <c r="C172" s="257"/>
      <c r="D172" s="257"/>
      <c r="E172" s="123"/>
      <c r="F172" s="243"/>
      <c r="G172" s="244"/>
      <c r="H172" s="55"/>
      <c r="I172" s="84"/>
    </row>
    <row r="173" spans="1:9" ht="54" customHeight="1">
      <c r="A173" s="241"/>
      <c r="B173" s="242"/>
      <c r="C173" s="257"/>
      <c r="D173" s="257"/>
      <c r="E173" s="123"/>
      <c r="F173" s="243"/>
      <c r="G173" s="244"/>
      <c r="H173" s="55"/>
      <c r="I173" s="84"/>
    </row>
    <row r="174" spans="1:9" ht="54" customHeight="1">
      <c r="A174" s="241"/>
      <c r="B174" s="242"/>
      <c r="C174" s="257"/>
      <c r="D174" s="257"/>
      <c r="E174" s="123"/>
      <c r="F174" s="243"/>
      <c r="G174" s="244"/>
      <c r="H174" s="55"/>
      <c r="I174" s="84"/>
    </row>
    <row r="175" spans="1:9" ht="54" customHeight="1" thickBot="1">
      <c r="A175" s="241"/>
      <c r="B175" s="242"/>
      <c r="C175" s="257"/>
      <c r="D175" s="257"/>
      <c r="E175" s="123"/>
      <c r="F175" s="243"/>
      <c r="G175" s="244"/>
      <c r="H175" s="55"/>
      <c r="I175" s="84"/>
    </row>
    <row r="176" spans="1:9" ht="54" customHeight="1" thickBot="1">
      <c r="E176" s="133">
        <f>SUM(E161:E175)</f>
        <v>28390</v>
      </c>
      <c r="H176" s="46"/>
      <c r="I176" s="46"/>
    </row>
    <row r="177" spans="1:9" ht="70.5" customHeight="1">
      <c r="A177" s="263" t="s">
        <v>805</v>
      </c>
      <c r="B177" s="263"/>
      <c r="C177" s="263"/>
      <c r="E177" s="166"/>
    </row>
    <row r="178" spans="1:9" ht="70.5" customHeight="1">
      <c r="A178" s="251" t="s">
        <v>1</v>
      </c>
      <c r="B178" s="252"/>
      <c r="C178" s="253" t="s">
        <v>2</v>
      </c>
      <c r="D178" s="253"/>
      <c r="E178" s="49" t="s">
        <v>5</v>
      </c>
      <c r="F178" s="253"/>
      <c r="G178" s="253"/>
      <c r="H178" s="55" t="s">
        <v>424</v>
      </c>
      <c r="I178" s="50" t="s">
        <v>6</v>
      </c>
    </row>
    <row r="179" spans="1:9" ht="70.5" customHeight="1">
      <c r="A179" s="241"/>
      <c r="B179" s="242"/>
      <c r="C179" s="257"/>
      <c r="D179" s="257"/>
      <c r="E179" s="123"/>
      <c r="F179" s="243"/>
      <c r="G179" s="244"/>
      <c r="H179" s="55"/>
      <c r="I179" s="84"/>
    </row>
    <row r="180" spans="1:9" ht="70.5" customHeight="1">
      <c r="A180" s="241"/>
      <c r="B180" s="242"/>
      <c r="C180" s="257"/>
      <c r="D180" s="257"/>
      <c r="E180" s="123"/>
      <c r="F180" s="243"/>
      <c r="G180" s="244"/>
      <c r="H180" s="55"/>
      <c r="I180" s="84"/>
    </row>
    <row r="181" spans="1:9" ht="70.5" customHeight="1">
      <c r="A181" s="241"/>
      <c r="B181" s="242"/>
      <c r="C181" s="257"/>
      <c r="D181" s="257"/>
      <c r="E181" s="123"/>
      <c r="F181" s="243"/>
      <c r="G181" s="244"/>
      <c r="H181" s="55"/>
      <c r="I181" s="84"/>
    </row>
    <row r="182" spans="1:9" ht="70.5" customHeight="1">
      <c r="A182" s="241"/>
      <c r="B182" s="242"/>
      <c r="C182" s="257"/>
      <c r="D182" s="257"/>
      <c r="E182" s="123"/>
      <c r="F182" s="243"/>
      <c r="G182" s="244"/>
      <c r="H182" s="55"/>
      <c r="I182" s="84"/>
    </row>
    <row r="183" spans="1:9" ht="70.5" customHeight="1">
      <c r="A183" s="241"/>
      <c r="B183" s="242"/>
      <c r="C183" s="257"/>
      <c r="D183" s="257"/>
      <c r="E183" s="130"/>
      <c r="F183" s="243"/>
      <c r="G183" s="244"/>
      <c r="H183" s="55"/>
      <c r="I183" s="84"/>
    </row>
    <row r="184" spans="1:9" ht="70.5" customHeight="1">
      <c r="A184" s="241"/>
      <c r="B184" s="242"/>
      <c r="C184" s="257"/>
      <c r="D184" s="257"/>
      <c r="E184" s="130"/>
      <c r="F184" s="243"/>
      <c r="G184" s="244"/>
      <c r="H184" s="55"/>
      <c r="I184" s="84"/>
    </row>
    <row r="185" spans="1:9" ht="70.5" customHeight="1">
      <c r="A185" s="241"/>
      <c r="B185" s="242"/>
      <c r="C185" s="257"/>
      <c r="D185" s="257"/>
      <c r="E185" s="130"/>
      <c r="F185" s="243"/>
      <c r="G185" s="244"/>
      <c r="H185" s="55"/>
      <c r="I185" s="84"/>
    </row>
    <row r="186" spans="1:9" ht="70.5" customHeight="1">
      <c r="A186" s="241"/>
      <c r="B186" s="242"/>
      <c r="C186" s="257"/>
      <c r="D186" s="257"/>
      <c r="E186" s="130"/>
      <c r="F186" s="243"/>
      <c r="G186" s="244"/>
      <c r="H186" s="55"/>
      <c r="I186" s="84"/>
    </row>
    <row r="187" spans="1:9" ht="70.5" customHeight="1">
      <c r="A187" s="241"/>
      <c r="B187" s="242"/>
      <c r="C187" s="257"/>
      <c r="D187" s="257"/>
      <c r="E187" s="130"/>
      <c r="F187" s="243"/>
      <c r="G187" s="244"/>
      <c r="H187" s="55"/>
      <c r="I187" s="84"/>
    </row>
    <row r="188" spans="1:9" ht="70.5" customHeight="1">
      <c r="A188" s="241"/>
      <c r="B188" s="242"/>
      <c r="C188" s="257"/>
      <c r="D188" s="257"/>
      <c r="E188" s="130"/>
      <c r="F188" s="243"/>
      <c r="G188" s="244"/>
      <c r="H188" s="55"/>
      <c r="I188" s="84"/>
    </row>
    <row r="189" spans="1:9" ht="70.5" customHeight="1" thickBot="1">
      <c r="A189" s="241"/>
      <c r="B189" s="242"/>
      <c r="C189" s="257"/>
      <c r="D189" s="257"/>
      <c r="E189" s="130"/>
      <c r="F189" s="243"/>
      <c r="G189" s="244"/>
      <c r="H189" s="55"/>
      <c r="I189" s="84"/>
    </row>
    <row r="190" spans="1:9" ht="70.5" customHeight="1" thickBot="1">
      <c r="E190" s="133">
        <f>SUM(E179:E183)</f>
        <v>0</v>
      </c>
      <c r="H190" s="46"/>
      <c r="I190" s="46"/>
    </row>
    <row r="191" spans="1:9" ht="49.5" customHeight="1">
      <c r="A191" s="264" t="s">
        <v>477</v>
      </c>
      <c r="B191" s="264"/>
      <c r="C191" s="264"/>
      <c r="F191" s="265"/>
      <c r="G191" s="265"/>
      <c r="H191" s="265"/>
      <c r="I191" s="265"/>
    </row>
    <row r="192" spans="1:9" ht="49.5" customHeight="1">
      <c r="A192" s="53" t="s">
        <v>543</v>
      </c>
      <c r="B192" s="53" t="s">
        <v>2</v>
      </c>
      <c r="C192" s="243" t="s">
        <v>732</v>
      </c>
      <c r="D192" s="244"/>
      <c r="E192" s="53" t="s">
        <v>5</v>
      </c>
      <c r="F192" s="243" t="s">
        <v>480</v>
      </c>
      <c r="G192" s="244"/>
      <c r="H192" s="55"/>
      <c r="I192" s="55" t="s">
        <v>6</v>
      </c>
    </row>
    <row r="193" spans="1:9" ht="49.5" customHeight="1">
      <c r="A193" s="254" t="s">
        <v>161</v>
      </c>
      <c r="B193" s="53" t="s">
        <v>709</v>
      </c>
      <c r="C193" s="243" t="s">
        <v>524</v>
      </c>
      <c r="D193" s="244"/>
      <c r="E193" s="54">
        <v>5637</v>
      </c>
      <c r="F193" s="243" t="s">
        <v>487</v>
      </c>
      <c r="G193" s="244"/>
      <c r="H193" s="55"/>
      <c r="I193" s="84" t="s">
        <v>815</v>
      </c>
    </row>
    <row r="194" spans="1:9" ht="49.5" customHeight="1">
      <c r="A194" s="255"/>
      <c r="B194" s="53" t="s">
        <v>120</v>
      </c>
      <c r="C194" s="243" t="s">
        <v>524</v>
      </c>
      <c r="D194" s="244"/>
      <c r="E194" s="54">
        <v>4512</v>
      </c>
      <c r="F194" s="243" t="s">
        <v>487</v>
      </c>
      <c r="G194" s="244"/>
      <c r="H194" s="55"/>
      <c r="I194" s="84" t="s">
        <v>585</v>
      </c>
    </row>
    <row r="195" spans="1:9" ht="49.5" customHeight="1">
      <c r="A195" s="255"/>
      <c r="B195" s="53" t="s">
        <v>439</v>
      </c>
      <c r="C195" s="243" t="s">
        <v>524</v>
      </c>
      <c r="D195" s="244"/>
      <c r="E195" s="54">
        <v>4150</v>
      </c>
      <c r="F195" s="243" t="s">
        <v>487</v>
      </c>
      <c r="G195" s="244"/>
      <c r="H195" s="55"/>
      <c r="I195" s="84" t="s">
        <v>816</v>
      </c>
    </row>
    <row r="196" spans="1:9" ht="49.5" customHeight="1">
      <c r="A196" s="256"/>
      <c r="B196" s="53" t="s">
        <v>439</v>
      </c>
      <c r="C196" s="243" t="s">
        <v>524</v>
      </c>
      <c r="D196" s="244"/>
      <c r="E196" s="54">
        <v>5611</v>
      </c>
      <c r="F196" s="243" t="s">
        <v>487</v>
      </c>
      <c r="G196" s="244"/>
      <c r="H196" s="55"/>
      <c r="I196" s="84" t="s">
        <v>817</v>
      </c>
    </row>
    <row r="197" spans="1:9" ht="49.5" customHeight="1">
      <c r="A197" s="254" t="s">
        <v>157</v>
      </c>
      <c r="B197" s="53"/>
      <c r="C197" s="243" t="s">
        <v>524</v>
      </c>
      <c r="D197" s="244"/>
      <c r="E197" s="54">
        <v>10797</v>
      </c>
      <c r="F197" s="243" t="s">
        <v>487</v>
      </c>
      <c r="G197" s="244"/>
      <c r="H197" s="55"/>
      <c r="I197" s="84" t="s">
        <v>818</v>
      </c>
    </row>
    <row r="198" spans="1:9" ht="49.5" customHeight="1">
      <c r="A198" s="255"/>
      <c r="B198" s="53" t="s">
        <v>709</v>
      </c>
      <c r="C198" s="243" t="s">
        <v>524</v>
      </c>
      <c r="D198" s="244"/>
      <c r="E198" s="54">
        <v>110220</v>
      </c>
      <c r="F198" s="243" t="s">
        <v>487</v>
      </c>
      <c r="G198" s="244"/>
      <c r="H198" s="55"/>
      <c r="I198" s="84" t="s">
        <v>530</v>
      </c>
    </row>
    <row r="199" spans="1:9" ht="49.5" customHeight="1">
      <c r="A199" s="256"/>
      <c r="B199" s="53" t="s">
        <v>545</v>
      </c>
      <c r="C199" s="243" t="s">
        <v>524</v>
      </c>
      <c r="D199" s="244"/>
      <c r="E199" s="54">
        <v>697659</v>
      </c>
      <c r="F199" s="243" t="s">
        <v>487</v>
      </c>
      <c r="G199" s="244"/>
      <c r="H199" s="55"/>
      <c r="I199" s="84" t="s">
        <v>819</v>
      </c>
    </row>
    <row r="200" spans="1:9" ht="49.5" customHeight="1">
      <c r="A200" s="58"/>
      <c r="B200" s="53"/>
      <c r="C200" s="243"/>
      <c r="D200" s="244"/>
      <c r="E200" s="54"/>
      <c r="F200" s="243"/>
      <c r="G200" s="244"/>
      <c r="H200" s="55"/>
      <c r="I200" s="84"/>
    </row>
    <row r="201" spans="1:9" ht="49.5" customHeight="1">
      <c r="A201" s="58"/>
      <c r="B201" s="53"/>
      <c r="C201" s="243"/>
      <c r="D201" s="244"/>
      <c r="E201" s="54"/>
      <c r="F201" s="243"/>
      <c r="G201" s="244"/>
      <c r="H201" s="55"/>
      <c r="I201" s="84"/>
    </row>
    <row r="202" spans="1:9" ht="49.5" customHeight="1">
      <c r="A202" s="58"/>
      <c r="B202" s="53"/>
      <c r="C202" s="243"/>
      <c r="D202" s="244"/>
      <c r="E202" s="54"/>
      <c r="F202" s="243"/>
      <c r="G202" s="244"/>
      <c r="H202" s="55"/>
      <c r="I202" s="84"/>
    </row>
    <row r="203" spans="1:9" ht="49.5" customHeight="1">
      <c r="A203" s="58"/>
      <c r="B203" s="53"/>
      <c r="C203" s="243"/>
      <c r="D203" s="244"/>
      <c r="E203" s="54"/>
      <c r="F203" s="243"/>
      <c r="G203" s="244"/>
      <c r="H203" s="55"/>
      <c r="I203" s="84"/>
    </row>
    <row r="204" spans="1:9" ht="49.5" customHeight="1">
      <c r="A204" s="58"/>
      <c r="B204" s="53"/>
      <c r="C204" s="243"/>
      <c r="D204" s="244"/>
      <c r="E204" s="54"/>
      <c r="F204" s="243"/>
      <c r="G204" s="244"/>
      <c r="H204" s="55"/>
      <c r="I204" s="84"/>
    </row>
    <row r="205" spans="1:9" ht="49.5" customHeight="1">
      <c r="A205" s="58"/>
      <c r="B205" s="53"/>
      <c r="C205" s="243"/>
      <c r="D205" s="244"/>
      <c r="E205" s="54"/>
      <c r="F205" s="243"/>
      <c r="G205" s="244"/>
      <c r="H205" s="55"/>
      <c r="I205" s="84"/>
    </row>
    <row r="206" spans="1:9" ht="49.5" customHeight="1">
      <c r="A206" s="58"/>
      <c r="B206" s="53"/>
      <c r="C206" s="243"/>
      <c r="D206" s="244"/>
      <c r="E206" s="54"/>
      <c r="F206" s="243"/>
      <c r="G206" s="244"/>
      <c r="H206" s="55"/>
      <c r="I206" s="84"/>
    </row>
    <row r="207" spans="1:9" ht="49.5" customHeight="1">
      <c r="A207" s="58"/>
      <c r="B207" s="53"/>
      <c r="C207" s="243"/>
      <c r="D207" s="244"/>
      <c r="E207" s="54"/>
      <c r="F207" s="120"/>
      <c r="G207" s="167"/>
      <c r="H207" s="55"/>
      <c r="I207" s="84"/>
    </row>
    <row r="208" spans="1:9" ht="49.5" customHeight="1">
      <c r="A208" s="58"/>
      <c r="B208" s="53"/>
      <c r="C208" s="243"/>
      <c r="D208" s="244"/>
      <c r="E208" s="54"/>
      <c r="F208" s="120"/>
      <c r="G208" s="167"/>
      <c r="H208" s="55"/>
      <c r="I208" s="84"/>
    </row>
    <row r="209" spans="1:9" ht="49.5" customHeight="1" thickBot="1">
      <c r="A209" s="168"/>
      <c r="B209" s="85"/>
      <c r="C209" s="266"/>
      <c r="D209" s="266"/>
      <c r="E209" s="170">
        <f>SUM(E193:E207)</f>
        <v>838586</v>
      </c>
      <c r="F209" s="266"/>
      <c r="G209" s="266"/>
      <c r="I209" s="169"/>
    </row>
    <row r="210" spans="1:9" ht="49.5" customHeight="1">
      <c r="E210" s="46"/>
      <c r="H210" s="46"/>
      <c r="I210" s="46"/>
    </row>
    <row r="211" spans="1:9" ht="17.25" customHeight="1">
      <c r="E211" s="46"/>
      <c r="H211" s="46"/>
      <c r="I211" s="46"/>
    </row>
    <row r="212" spans="1:9" ht="49.5" customHeight="1">
      <c r="A212" s="267" t="s">
        <v>545</v>
      </c>
      <c r="B212" s="267"/>
      <c r="C212" s="267"/>
      <c r="D212" s="267"/>
      <c r="E212" s="267"/>
      <c r="F212" s="268"/>
      <c r="G212" s="268"/>
      <c r="H212" s="135"/>
      <c r="I212" s="135"/>
    </row>
    <row r="213" spans="1:9" ht="49.5" customHeight="1">
      <c r="A213" s="53" t="s">
        <v>1</v>
      </c>
      <c r="B213" s="53" t="s">
        <v>2</v>
      </c>
      <c r="C213" s="243" t="s">
        <v>4</v>
      </c>
      <c r="D213" s="244"/>
      <c r="E213" s="53" t="s">
        <v>5</v>
      </c>
      <c r="F213" s="243"/>
      <c r="G213" s="244"/>
      <c r="H213" s="55" t="s">
        <v>424</v>
      </c>
      <c r="I213" s="55" t="s">
        <v>6</v>
      </c>
    </row>
    <row r="214" spans="1:9" ht="49.5" customHeight="1">
      <c r="A214" s="58"/>
      <c r="B214" s="53"/>
      <c r="C214" s="243"/>
      <c r="D214" s="244"/>
      <c r="E214" s="108">
        <f>E48+E95</f>
        <v>394057</v>
      </c>
      <c r="F214" s="243"/>
      <c r="G214" s="244"/>
      <c r="H214" s="55"/>
      <c r="I214" s="113" t="s">
        <v>655</v>
      </c>
    </row>
    <row r="215" spans="1:9" ht="49.5" customHeight="1">
      <c r="A215" s="58"/>
      <c r="B215" s="53"/>
      <c r="C215" s="243"/>
      <c r="D215" s="244"/>
      <c r="E215" s="108">
        <f>E122+E144</f>
        <v>294947</v>
      </c>
      <c r="F215" s="243"/>
      <c r="G215" s="244"/>
      <c r="H215" s="55"/>
      <c r="I215" s="113" t="s">
        <v>426</v>
      </c>
    </row>
    <row r="216" spans="1:9" ht="49.5" customHeight="1">
      <c r="A216" s="58"/>
      <c r="B216" s="53"/>
      <c r="C216" s="243"/>
      <c r="D216" s="244"/>
      <c r="E216" s="108">
        <f>E190</f>
        <v>0</v>
      </c>
      <c r="F216" s="243"/>
      <c r="G216" s="244"/>
      <c r="H216" s="55"/>
      <c r="I216" s="113" t="s">
        <v>822</v>
      </c>
    </row>
    <row r="217" spans="1:9" ht="49.5" customHeight="1">
      <c r="A217" s="58"/>
      <c r="B217" s="53"/>
      <c r="C217" s="243"/>
      <c r="D217" s="244"/>
      <c r="E217" s="108">
        <f>E176+E158</f>
        <v>51816</v>
      </c>
      <c r="F217" s="243"/>
      <c r="G217" s="244"/>
      <c r="H217" s="55"/>
      <c r="I217" s="113" t="s">
        <v>823</v>
      </c>
    </row>
    <row r="218" spans="1:9" ht="49.5" customHeight="1">
      <c r="A218" s="58"/>
      <c r="B218" s="53"/>
      <c r="C218" s="243"/>
      <c r="D218" s="244"/>
      <c r="E218" s="108">
        <f>P47</f>
        <v>53969</v>
      </c>
      <c r="F218" s="243"/>
      <c r="G218" s="244"/>
      <c r="H218" s="55"/>
      <c r="I218" s="113" t="s">
        <v>835</v>
      </c>
    </row>
    <row r="219" spans="1:9" ht="49.5" customHeight="1">
      <c r="A219" s="58"/>
      <c r="B219" s="53"/>
      <c r="C219" s="243"/>
      <c r="D219" s="244"/>
      <c r="E219" s="108"/>
      <c r="F219" s="243"/>
      <c r="G219" s="244"/>
      <c r="H219" s="55"/>
      <c r="I219" s="84"/>
    </row>
    <row r="220" spans="1:9" ht="49.5" customHeight="1">
      <c r="A220" s="106"/>
      <c r="B220" s="53"/>
      <c r="C220" s="243"/>
      <c r="D220" s="244"/>
      <c r="E220" s="54"/>
      <c r="F220" s="243"/>
      <c r="G220" s="244"/>
      <c r="H220" s="55"/>
      <c r="I220" s="84"/>
    </row>
    <row r="221" spans="1:9" ht="49.5" customHeight="1" thickBot="1">
      <c r="A221" s="58"/>
      <c r="B221" s="53"/>
      <c r="C221" s="243"/>
      <c r="D221" s="244"/>
      <c r="E221" s="54"/>
      <c r="F221" s="243"/>
      <c r="G221" s="244"/>
      <c r="H221" s="55"/>
      <c r="I221" s="84"/>
    </row>
    <row r="222" spans="1:9" ht="49.5" customHeight="1" thickBot="1">
      <c r="A222" s="85"/>
      <c r="B222" s="85"/>
      <c r="C222" s="85"/>
      <c r="D222" s="85"/>
      <c r="E222" s="164">
        <f>SUM(E214:E220)</f>
        <v>794789</v>
      </c>
      <c r="F222" s="85"/>
      <c r="G222" s="85"/>
      <c r="H222" s="85"/>
      <c r="I222" s="104"/>
    </row>
    <row r="223" spans="1:9" ht="49.5" customHeight="1">
      <c r="E223" s="46"/>
      <c r="H223" s="46"/>
      <c r="I223" s="46"/>
    </row>
    <row r="224" spans="1:9" ht="49.5" customHeight="1">
      <c r="E224" s="46"/>
      <c r="H224" s="46"/>
      <c r="I224" s="46"/>
    </row>
    <row r="225" spans="1:119" s="85" customFormat="1" ht="49.5" customHeight="1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</row>
    <row r="226" spans="1:119" ht="17.25" customHeight="1">
      <c r="E226" s="46"/>
      <c r="H226" s="46"/>
      <c r="I226" s="46"/>
    </row>
    <row r="227" spans="1:119" s="85" customFormat="1" ht="17.25" customHeight="1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</row>
    <row r="228" spans="1:119" s="85" customFormat="1" ht="17.25" customHeight="1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</row>
    <row r="229" spans="1:119" ht="17.25" customHeight="1">
      <c r="E229" s="46"/>
      <c r="H229" s="46"/>
      <c r="I229" s="46"/>
    </row>
    <row r="230" spans="1:119" ht="17.25" customHeight="1">
      <c r="E230" s="46"/>
      <c r="H230" s="46"/>
      <c r="I230" s="46"/>
    </row>
    <row r="231" spans="1:119" ht="17.25" customHeight="1">
      <c r="E231" s="46"/>
      <c r="H231" s="46"/>
      <c r="I231" s="46"/>
    </row>
    <row r="232" spans="1:119" ht="17.25" customHeight="1">
      <c r="E232" s="46"/>
      <c r="H232" s="46"/>
      <c r="I232" s="46"/>
    </row>
    <row r="233" spans="1:119" ht="17.25" customHeight="1">
      <c r="E233" s="46"/>
      <c r="H233" s="46"/>
      <c r="I233" s="46"/>
    </row>
    <row r="234" spans="1:119" ht="17.25" customHeight="1">
      <c r="E234" s="46"/>
      <c r="H234" s="46"/>
      <c r="I234" s="46"/>
    </row>
    <row r="235" spans="1:119" s="85" customFormat="1" ht="17.25" customHeight="1"/>
    <row r="236" spans="1:119" ht="17.25" customHeight="1">
      <c r="E236" s="46"/>
      <c r="H236" s="46"/>
      <c r="I236" s="46"/>
    </row>
    <row r="237" spans="1:119" ht="17.25" customHeight="1">
      <c r="E237" s="46"/>
      <c r="H237" s="46"/>
      <c r="I237" s="46"/>
    </row>
    <row r="238" spans="1:119" ht="17.25" customHeight="1">
      <c r="E238" s="46"/>
      <c r="H238" s="46"/>
      <c r="I238" s="46"/>
    </row>
    <row r="239" spans="1:119" ht="17.25" customHeight="1">
      <c r="E239" s="46"/>
      <c r="H239" s="46"/>
      <c r="I239" s="46"/>
    </row>
    <row r="240" spans="1:119" ht="17.25" customHeight="1">
      <c r="E240" s="46"/>
      <c r="H240" s="46"/>
      <c r="I240" s="46"/>
    </row>
    <row r="241" s="46" customFormat="1" ht="17.25" customHeight="1"/>
    <row r="242" s="46" customFormat="1" ht="17.25" customHeight="1"/>
    <row r="243" s="46" customFormat="1" ht="17.25" customHeight="1"/>
    <row r="244" s="46" customFormat="1" ht="17.25" customHeight="1"/>
    <row r="245" s="46" customFormat="1" ht="17.25" customHeight="1"/>
    <row r="246" s="46" customFormat="1" ht="17.25" customHeight="1"/>
    <row r="247" s="46" customFormat="1" ht="17.25" customHeight="1"/>
    <row r="248" s="46" customFormat="1" ht="17.25" customHeight="1"/>
    <row r="249" s="46" customFormat="1" ht="17.25" customHeight="1"/>
    <row r="250" s="46" customFormat="1" ht="17.25" customHeight="1"/>
    <row r="251" s="46" customFormat="1" ht="17.25" customHeight="1"/>
    <row r="252" s="46" customFormat="1" ht="17.25" customHeight="1"/>
    <row r="253" s="46" customFormat="1" ht="17.25" customHeight="1"/>
    <row r="254" s="46" customFormat="1" ht="17.25" customHeight="1"/>
    <row r="255" s="46" customFormat="1" ht="17.25" customHeight="1"/>
    <row r="256" s="46" customFormat="1" ht="17.25" customHeight="1"/>
    <row r="257" s="46" customFormat="1" ht="17.25" customHeight="1"/>
    <row r="258" s="46" customFormat="1" ht="17.25" customHeight="1"/>
    <row r="259" s="46" customFormat="1" ht="17.25" customHeight="1"/>
    <row r="260" s="46" customFormat="1" ht="17.25" customHeight="1"/>
    <row r="261" s="46" customFormat="1" ht="17.25" customHeight="1"/>
    <row r="262" s="46" customFormat="1" ht="17.25" customHeight="1"/>
    <row r="263" s="46" customFormat="1" ht="17.25" customHeight="1"/>
    <row r="264" s="46" customFormat="1" ht="17.25" customHeight="1"/>
    <row r="265" s="46" customFormat="1" ht="17.25" customHeight="1"/>
    <row r="266" s="46" customFormat="1" ht="17.25" customHeight="1"/>
    <row r="267" s="46" customFormat="1" ht="17.25" customHeight="1"/>
    <row r="268" s="46" customFormat="1" ht="21" customHeight="1"/>
    <row r="269" s="46" customFormat="1" ht="21" customHeight="1"/>
    <row r="270" s="46" customFormat="1" ht="21" customHeight="1"/>
    <row r="271" s="46" customFormat="1" ht="21" customHeight="1"/>
    <row r="272" s="46" customFormat="1" ht="21" customHeight="1"/>
    <row r="273" spans="1:109" ht="21" customHeight="1">
      <c r="E273" s="46"/>
      <c r="H273" s="46"/>
      <c r="I273" s="46"/>
    </row>
    <row r="274" spans="1:109" ht="21" customHeight="1">
      <c r="E274" s="46"/>
      <c r="H274" s="46"/>
      <c r="I274" s="46"/>
    </row>
    <row r="275" spans="1:109" ht="21" customHeight="1">
      <c r="E275" s="46"/>
      <c r="H275" s="46"/>
      <c r="I275" s="46"/>
    </row>
    <row r="276" spans="1:109" ht="21" customHeight="1">
      <c r="E276" s="46"/>
      <c r="H276" s="46"/>
      <c r="I276" s="46"/>
    </row>
    <row r="277" spans="1:109" ht="21" customHeight="1">
      <c r="E277" s="46"/>
      <c r="H277" s="46"/>
      <c r="I277" s="46"/>
    </row>
    <row r="278" spans="1:109" s="85" customFormat="1" ht="21" customHeight="1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6"/>
      <c r="DD278" s="46"/>
      <c r="DE278" s="46"/>
    </row>
    <row r="279" spans="1:109" ht="21" customHeight="1">
      <c r="E279" s="46"/>
      <c r="H279" s="46"/>
      <c r="I279" s="46"/>
    </row>
    <row r="280" spans="1:109" ht="21" customHeight="1">
      <c r="E280" s="46"/>
      <c r="H280" s="46"/>
      <c r="I280" s="46"/>
    </row>
    <row r="281" spans="1:109" ht="21" customHeight="1">
      <c r="E281" s="46"/>
      <c r="H281" s="46"/>
      <c r="I281" s="46"/>
    </row>
    <row r="282" spans="1:109" ht="21" customHeight="1">
      <c r="E282" s="46"/>
      <c r="H282" s="46"/>
      <c r="I282" s="46"/>
    </row>
    <row r="283" spans="1:109" ht="21" customHeight="1">
      <c r="E283" s="46"/>
      <c r="H283" s="46"/>
      <c r="I283" s="46"/>
    </row>
    <row r="284" spans="1:109" ht="21" customHeight="1">
      <c r="E284" s="46"/>
      <c r="H284" s="46"/>
      <c r="I284" s="46"/>
    </row>
    <row r="285" spans="1:109" ht="21" customHeight="1">
      <c r="E285" s="46"/>
      <c r="H285" s="46"/>
      <c r="I285" s="46"/>
    </row>
    <row r="286" spans="1:109" ht="21" customHeight="1">
      <c r="E286" s="46"/>
      <c r="H286" s="46"/>
      <c r="I286" s="46"/>
    </row>
    <row r="287" spans="1:109" ht="21" customHeight="1">
      <c r="E287" s="46"/>
      <c r="H287" s="46"/>
      <c r="I287" s="46"/>
    </row>
    <row r="288" spans="1:109" ht="21" customHeight="1">
      <c r="E288" s="46"/>
      <c r="H288" s="46"/>
      <c r="I288" s="46"/>
    </row>
    <row r="289" s="46" customFormat="1" ht="21" customHeight="1"/>
    <row r="290" s="46" customFormat="1" ht="21" customHeight="1"/>
    <row r="291" s="46" customFormat="1" ht="21" customHeight="1"/>
    <row r="292" s="46" customFormat="1" ht="21" customHeight="1"/>
    <row r="293" s="46" customFormat="1" ht="21" customHeight="1"/>
    <row r="294" s="46" customFormat="1" ht="21" customHeight="1"/>
    <row r="295" s="46" customFormat="1" ht="21" customHeight="1"/>
    <row r="296" s="46" customFormat="1" ht="21" customHeight="1"/>
    <row r="297" s="46" customFormat="1" ht="21" customHeight="1"/>
    <row r="298" s="46" customFormat="1" ht="21" customHeight="1"/>
    <row r="299" s="46" customFormat="1" ht="21" customHeight="1"/>
    <row r="300" s="46" customFormat="1" ht="21" customHeight="1"/>
    <row r="301" s="46" customFormat="1" ht="21" customHeight="1"/>
    <row r="302" s="46" customFormat="1" ht="21" customHeight="1"/>
    <row r="303" s="46" customFormat="1" ht="21" customHeight="1"/>
    <row r="304" s="46" customFormat="1" ht="21" customHeight="1"/>
    <row r="305" s="46" customFormat="1" ht="21" customHeight="1"/>
    <row r="306" s="46" customFormat="1" ht="21" customHeight="1"/>
    <row r="307" s="46" customFormat="1" ht="21" customHeight="1"/>
    <row r="308" s="46" customFormat="1" ht="21" customHeight="1"/>
    <row r="309" s="46" customFormat="1" ht="21" customHeight="1"/>
    <row r="310" s="46" customFormat="1" ht="21" customHeight="1"/>
    <row r="311" s="46" customFormat="1" ht="21" customHeight="1"/>
    <row r="312" s="46" customFormat="1" ht="21" customHeight="1"/>
    <row r="313" s="46" customFormat="1" ht="21" customHeight="1"/>
    <row r="314" s="46" customFormat="1" ht="21" customHeight="1"/>
    <row r="315" s="46" customFormat="1" ht="21" customHeight="1"/>
    <row r="316" s="46" customFormat="1" ht="21" customHeight="1"/>
    <row r="317" s="46" customFormat="1" ht="27" customHeight="1"/>
    <row r="318" s="46" customFormat="1" ht="33" customHeight="1"/>
    <row r="319" s="46" customFormat="1" ht="33" customHeight="1"/>
    <row r="320" s="46" customFormat="1" ht="33" customHeight="1"/>
    <row r="321" spans="1:110" ht="33" customHeight="1">
      <c r="E321" s="46"/>
      <c r="H321" s="46"/>
      <c r="I321" s="46"/>
    </row>
    <row r="322" spans="1:110" ht="33" customHeight="1">
      <c r="E322" s="46"/>
      <c r="H322" s="46"/>
      <c r="I322" s="46"/>
    </row>
    <row r="323" spans="1:110" ht="33" customHeight="1">
      <c r="E323" s="46"/>
      <c r="H323" s="46"/>
      <c r="I323" s="46"/>
    </row>
    <row r="324" spans="1:110" ht="33" customHeight="1">
      <c r="E324" s="46"/>
      <c r="H324" s="46"/>
      <c r="I324" s="46"/>
    </row>
    <row r="325" spans="1:110" ht="33" customHeight="1">
      <c r="E325" s="46"/>
      <c r="H325" s="46"/>
      <c r="I325" s="46"/>
    </row>
    <row r="326" spans="1:110" ht="33" customHeight="1">
      <c r="E326" s="46"/>
      <c r="H326" s="46"/>
      <c r="I326" s="46"/>
    </row>
    <row r="327" spans="1:110" s="85" customFormat="1" ht="33" customHeight="1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6"/>
      <c r="DD327" s="46"/>
      <c r="DE327" s="46"/>
      <c r="DF327" s="46"/>
    </row>
    <row r="328" spans="1:110" ht="33" customHeight="1"/>
    <row r="329" spans="1:110" ht="33" customHeight="1"/>
    <row r="330" spans="1:110" ht="33" customHeight="1"/>
    <row r="331" spans="1:110" ht="33" customHeight="1">
      <c r="E331" s="46"/>
      <c r="H331" s="46"/>
      <c r="I331" s="46"/>
    </row>
    <row r="332" spans="1:110" ht="33" customHeight="1">
      <c r="E332" s="46"/>
      <c r="H332" s="46"/>
      <c r="I332" s="46"/>
    </row>
    <row r="333" spans="1:110" s="85" customFormat="1" ht="33" customHeight="1"/>
    <row r="334" spans="1:110" ht="33" customHeight="1">
      <c r="E334" s="46"/>
      <c r="H334" s="46"/>
      <c r="I334" s="46"/>
    </row>
    <row r="335" spans="1:110" ht="33" customHeight="1">
      <c r="E335" s="46"/>
      <c r="H335" s="46"/>
      <c r="I335" s="46"/>
    </row>
    <row r="336" spans="1:110" ht="33" customHeight="1">
      <c r="E336" s="46"/>
      <c r="H336" s="46"/>
      <c r="I336" s="46"/>
    </row>
    <row r="337" spans="1:9" ht="33" customHeight="1">
      <c r="E337" s="46"/>
      <c r="H337" s="46"/>
      <c r="I337" s="46"/>
    </row>
    <row r="338" spans="1:9" ht="33" customHeight="1">
      <c r="E338" s="46"/>
      <c r="H338" s="46"/>
      <c r="I338" s="46"/>
    </row>
    <row r="339" spans="1:9" ht="33" customHeight="1">
      <c r="E339" s="46"/>
      <c r="H339" s="46"/>
      <c r="I339" s="46"/>
    </row>
    <row r="340" spans="1:9" ht="33" customHeight="1">
      <c r="E340" s="46"/>
      <c r="H340" s="46"/>
      <c r="I340" s="46"/>
    </row>
    <row r="341" spans="1:9" ht="33" customHeight="1">
      <c r="E341" s="46"/>
      <c r="H341" s="46"/>
      <c r="I341" s="46"/>
    </row>
    <row r="342" spans="1:9" ht="33" customHeight="1">
      <c r="E342" s="46"/>
      <c r="H342" s="46"/>
      <c r="I342" s="46"/>
    </row>
    <row r="343" spans="1:9" ht="33" customHeight="1">
      <c r="E343" s="46"/>
      <c r="H343" s="46"/>
      <c r="I343" s="46"/>
    </row>
    <row r="344" spans="1:9" ht="33" customHeight="1">
      <c r="E344" s="46"/>
      <c r="H344" s="46"/>
      <c r="I344" s="46"/>
    </row>
    <row r="345" spans="1:9" ht="33" customHeight="1">
      <c r="E345" s="46"/>
      <c r="H345" s="46"/>
      <c r="I345" s="46"/>
    </row>
    <row r="346" spans="1:9" ht="33" customHeight="1">
      <c r="E346" s="46"/>
      <c r="H346" s="46"/>
      <c r="I346" s="46"/>
    </row>
    <row r="347" spans="1:9" ht="21" customHeight="1">
      <c r="E347" s="46"/>
      <c r="H347" s="46"/>
      <c r="I347" s="46"/>
    </row>
    <row r="348" spans="1:9" ht="23.25" customHeight="1">
      <c r="A348" s="267" t="s">
        <v>545</v>
      </c>
      <c r="B348" s="267"/>
      <c r="C348" s="267"/>
      <c r="D348" s="267"/>
      <c r="E348" s="267"/>
      <c r="F348" s="268"/>
      <c r="G348" s="268"/>
      <c r="H348" s="135"/>
      <c r="I348" s="135"/>
    </row>
    <row r="349" spans="1:9" ht="23.25" customHeight="1">
      <c r="A349" s="53" t="s">
        <v>1</v>
      </c>
      <c r="B349" s="53" t="s">
        <v>2</v>
      </c>
      <c r="C349" s="243" t="s">
        <v>4</v>
      </c>
      <c r="D349" s="244"/>
      <c r="E349" s="53" t="s">
        <v>5</v>
      </c>
      <c r="F349" s="243"/>
      <c r="G349" s="244"/>
      <c r="H349" s="55" t="s">
        <v>424</v>
      </c>
      <c r="I349" s="55" t="s">
        <v>6</v>
      </c>
    </row>
    <row r="350" spans="1:9" ht="23.25" customHeight="1">
      <c r="A350" s="58"/>
      <c r="B350" s="53"/>
      <c r="C350" s="243"/>
      <c r="D350" s="244"/>
      <c r="E350" s="108">
        <f>E48</f>
        <v>175640</v>
      </c>
      <c r="F350" s="243"/>
      <c r="G350" s="244"/>
      <c r="H350" s="55"/>
      <c r="I350" s="113" t="s">
        <v>655</v>
      </c>
    </row>
    <row r="351" spans="1:9" ht="23.25" customHeight="1">
      <c r="A351" s="58"/>
      <c r="B351" s="53"/>
      <c r="C351" s="243"/>
      <c r="D351" s="244"/>
      <c r="E351" s="108">
        <f>E95</f>
        <v>218417</v>
      </c>
      <c r="F351" s="243"/>
      <c r="G351" s="244"/>
      <c r="H351" s="55"/>
      <c r="I351" s="113" t="s">
        <v>589</v>
      </c>
    </row>
    <row r="352" spans="1:9" ht="23.25" customHeight="1">
      <c r="A352" s="58"/>
      <c r="B352" s="53"/>
      <c r="C352" s="243"/>
      <c r="D352" s="244"/>
      <c r="E352" s="108" t="e">
        <f>#REF!+#REF!</f>
        <v>#REF!</v>
      </c>
      <c r="F352" s="243"/>
      <c r="G352" s="244"/>
      <c r="H352" s="55"/>
      <c r="I352" s="113" t="s">
        <v>656</v>
      </c>
    </row>
    <row r="353" spans="1:119" ht="23.25" customHeight="1">
      <c r="A353" s="58"/>
      <c r="B353" s="53"/>
      <c r="C353" s="243"/>
      <c r="D353" s="244"/>
      <c r="E353" s="108" t="e">
        <f>#REF!</f>
        <v>#REF!</v>
      </c>
      <c r="F353" s="243"/>
      <c r="G353" s="244"/>
      <c r="H353" s="55"/>
      <c r="I353" s="113" t="s">
        <v>657</v>
      </c>
    </row>
    <row r="354" spans="1:119" ht="23.25" customHeight="1">
      <c r="A354" s="58"/>
      <c r="B354" s="53"/>
      <c r="C354" s="243"/>
      <c r="D354" s="244"/>
      <c r="E354" s="108" t="e">
        <f>#REF!</f>
        <v>#REF!</v>
      </c>
      <c r="F354" s="243"/>
      <c r="G354" s="244"/>
      <c r="H354" s="55"/>
      <c r="I354" s="113" t="s">
        <v>321</v>
      </c>
    </row>
    <row r="355" spans="1:119" ht="23.25" customHeight="1">
      <c r="A355" s="58"/>
      <c r="B355" s="53"/>
      <c r="C355" s="243"/>
      <c r="D355" s="244"/>
      <c r="E355" s="108" t="e">
        <f>#REF!+#REF!</f>
        <v>#REF!</v>
      </c>
      <c r="F355" s="243"/>
      <c r="G355" s="244"/>
      <c r="H355" s="55"/>
      <c r="I355" s="84" t="s">
        <v>426</v>
      </c>
    </row>
    <row r="356" spans="1:119" ht="23.25" customHeight="1">
      <c r="A356" s="106"/>
      <c r="B356" s="53"/>
      <c r="C356" s="243"/>
      <c r="D356" s="244"/>
      <c r="E356" s="54" t="e">
        <f>E122+#REF!</f>
        <v>#REF!</v>
      </c>
      <c r="F356" s="243"/>
      <c r="G356" s="244"/>
      <c r="H356" s="55"/>
      <c r="I356" s="84" t="s">
        <v>658</v>
      </c>
    </row>
    <row r="357" spans="1:119" s="85" customFormat="1" ht="23.25" customHeight="1" thickBot="1">
      <c r="A357" s="58"/>
      <c r="B357" s="53"/>
      <c r="C357" s="243"/>
      <c r="D357" s="244"/>
      <c r="E357" s="54"/>
      <c r="F357" s="243"/>
      <c r="G357" s="244"/>
      <c r="H357" s="55"/>
      <c r="I357" s="84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6"/>
      <c r="DD357" s="46"/>
      <c r="DE357" s="46"/>
      <c r="DF357" s="46"/>
      <c r="DG357" s="46"/>
      <c r="DH357" s="46"/>
      <c r="DI357" s="46"/>
      <c r="DJ357" s="46"/>
      <c r="DK357" s="46"/>
      <c r="DL357" s="46"/>
      <c r="DM357" s="46"/>
      <c r="DN357" s="46"/>
      <c r="DO357" s="46"/>
    </row>
    <row r="358" spans="1:119" ht="23.25" customHeight="1" thickBot="1">
      <c r="A358" s="85"/>
      <c r="B358" s="85"/>
      <c r="C358" s="85"/>
      <c r="D358" s="85"/>
      <c r="E358" s="164" t="e">
        <f>SUM(E350:E356)</f>
        <v>#REF!</v>
      </c>
      <c r="F358" s="85"/>
      <c r="G358" s="85"/>
      <c r="H358" s="85"/>
      <c r="I358" s="104"/>
    </row>
    <row r="359" spans="1:119" ht="23.25" customHeight="1">
      <c r="E359" s="46"/>
      <c r="H359" s="46"/>
      <c r="I359" s="46"/>
    </row>
    <row r="360" spans="1:119" ht="23.25" customHeight="1">
      <c r="E360" s="46"/>
      <c r="H360" s="46"/>
      <c r="I360" s="46"/>
    </row>
    <row r="361" spans="1:119" ht="23.25" customHeight="1">
      <c r="E361" s="46"/>
      <c r="H361" s="46"/>
      <c r="I361" s="46"/>
    </row>
    <row r="362" spans="1:119" ht="23.25" customHeight="1">
      <c r="E362" s="46"/>
      <c r="H362" s="46"/>
      <c r="I362" s="46"/>
    </row>
    <row r="363" spans="1:119" s="85" customFormat="1" ht="23.25" customHeight="1"/>
    <row r="364" spans="1:119" ht="23.25" customHeight="1">
      <c r="E364" s="46"/>
      <c r="H364" s="46"/>
      <c r="I364" s="46"/>
    </row>
    <row r="365" spans="1:119" ht="23.25" customHeight="1">
      <c r="E365" s="46"/>
      <c r="H365" s="46"/>
      <c r="I365" s="46"/>
    </row>
    <row r="366" spans="1:119" ht="23.25" customHeight="1">
      <c r="E366" s="46"/>
      <c r="H366" s="46"/>
      <c r="I366" s="46"/>
    </row>
    <row r="367" spans="1:119" ht="23.25" customHeight="1">
      <c r="E367" s="46"/>
      <c r="H367" s="46"/>
      <c r="I367" s="46"/>
    </row>
    <row r="368" spans="1:119" ht="23.25" customHeight="1">
      <c r="E368" s="46"/>
      <c r="H368" s="46"/>
      <c r="I368" s="46"/>
    </row>
    <row r="369" s="46" customFormat="1" ht="23.25" customHeight="1"/>
    <row r="370" s="46" customFormat="1" ht="23.25" customHeight="1"/>
    <row r="371" s="46" customFormat="1" ht="23.25" customHeight="1"/>
    <row r="372" s="46" customFormat="1" ht="23.25" customHeight="1"/>
    <row r="373" s="46" customFormat="1" ht="23.25" customHeight="1"/>
    <row r="374" s="46" customFormat="1" ht="23.25" customHeight="1"/>
    <row r="375" s="46" customFormat="1" ht="23.25" customHeight="1"/>
    <row r="376" s="46" customFormat="1" ht="23.25" customHeight="1"/>
    <row r="377" s="46" customFormat="1" ht="23.25" customHeight="1"/>
    <row r="378" s="46" customFormat="1" ht="23.25" customHeight="1"/>
    <row r="379" s="46" customFormat="1" ht="23.25" customHeight="1"/>
    <row r="380" s="46" customFormat="1" ht="23.25" customHeight="1"/>
    <row r="381" s="46" customFormat="1" ht="23.25" customHeight="1"/>
    <row r="382" s="46" customFormat="1" ht="23.25" customHeight="1"/>
    <row r="383" s="46" customFormat="1" ht="23.25" customHeight="1"/>
    <row r="384" s="46" customFormat="1" ht="23.25" customHeight="1"/>
    <row r="385" s="46" customFormat="1" ht="23.25" customHeight="1"/>
    <row r="386" s="46" customFormat="1" ht="23.25" customHeight="1"/>
    <row r="387" s="46" customFormat="1" ht="23.25" customHeight="1"/>
    <row r="388" s="46" customFormat="1" ht="23.25" customHeight="1"/>
    <row r="389" s="46" customFormat="1" ht="23.25" customHeight="1"/>
    <row r="391" s="46" customFormat="1" ht="22.5" customHeight="1"/>
    <row r="392" s="46" customFormat="1" ht="22.5" customHeight="1"/>
    <row r="393" s="46" customFormat="1" ht="22.5" customHeight="1"/>
    <row r="394" s="46" customFormat="1" ht="22.5" customHeight="1"/>
    <row r="395" s="46" customFormat="1" ht="22.5" customHeight="1"/>
    <row r="396" s="46" customFormat="1" ht="22.5" customHeight="1"/>
    <row r="397" s="46" customFormat="1" ht="22.5" customHeight="1"/>
    <row r="398" s="46" customFormat="1" ht="22.5" customHeight="1"/>
    <row r="399" s="46" customFormat="1" ht="22.5" customHeight="1"/>
    <row r="400" s="46" customFormat="1" ht="22.5" customHeight="1"/>
    <row r="401" spans="5:11" ht="22.5" customHeight="1">
      <c r="E401" s="46"/>
      <c r="H401" s="46"/>
      <c r="I401" s="46"/>
    </row>
    <row r="402" spans="5:11" ht="22.5" customHeight="1">
      <c r="E402" s="46"/>
      <c r="H402" s="46"/>
      <c r="I402" s="46"/>
    </row>
    <row r="403" spans="5:11" ht="22.5" customHeight="1">
      <c r="E403" s="46"/>
      <c r="H403" s="46"/>
      <c r="I403" s="46"/>
    </row>
    <row r="404" spans="5:11" ht="22.5" customHeight="1">
      <c r="E404" s="46"/>
      <c r="H404" s="46"/>
      <c r="I404" s="46"/>
    </row>
    <row r="405" spans="5:11" ht="22.5" customHeight="1">
      <c r="E405" s="46"/>
      <c r="H405" s="46"/>
      <c r="I405" s="46"/>
    </row>
    <row r="406" spans="5:11" ht="22.5" customHeight="1">
      <c r="E406" s="46"/>
      <c r="H406" s="46"/>
      <c r="I406" s="46"/>
    </row>
    <row r="407" spans="5:11" ht="22.5" customHeight="1">
      <c r="E407" s="46"/>
      <c r="H407" s="46"/>
      <c r="I407" s="46"/>
    </row>
    <row r="408" spans="5:11" ht="22.5" customHeight="1">
      <c r="E408" s="46"/>
      <c r="H408" s="46"/>
      <c r="I408" s="46"/>
      <c r="K408" s="163"/>
    </row>
    <row r="409" spans="5:11" ht="22.5" customHeight="1">
      <c r="E409" s="46"/>
      <c r="H409" s="46"/>
      <c r="I409" s="46"/>
      <c r="K409" s="163"/>
    </row>
    <row r="410" spans="5:11" ht="22.5" customHeight="1">
      <c r="E410" s="46"/>
      <c r="H410" s="46"/>
      <c r="I410" s="46"/>
    </row>
    <row r="411" spans="5:11" ht="22.5" customHeight="1">
      <c r="E411" s="46"/>
      <c r="H411" s="46"/>
      <c r="I411" s="46"/>
    </row>
    <row r="412" spans="5:11" ht="22.5" customHeight="1">
      <c r="E412" s="46"/>
      <c r="H412" s="46"/>
      <c r="I412" s="46"/>
    </row>
    <row r="413" spans="5:11" ht="22.5" customHeight="1">
      <c r="E413" s="46"/>
      <c r="H413" s="46"/>
      <c r="I413" s="46"/>
      <c r="K413" s="163"/>
    </row>
    <row r="414" spans="5:11" ht="22.5" customHeight="1">
      <c r="E414" s="46"/>
      <c r="H414" s="46"/>
      <c r="I414" s="46"/>
      <c r="K414" s="163"/>
    </row>
    <row r="415" spans="5:11" ht="22.5" customHeight="1">
      <c r="E415" s="46"/>
      <c r="H415" s="46"/>
      <c r="I415" s="46"/>
    </row>
    <row r="416" spans="5:11" ht="22.5" customHeight="1">
      <c r="E416" s="46"/>
      <c r="H416" s="46"/>
      <c r="I416" s="46"/>
    </row>
    <row r="417" s="46" customFormat="1" ht="22.5" customHeight="1"/>
    <row r="418" s="46" customFormat="1" ht="22.5" customHeight="1"/>
    <row r="419" s="46" customFormat="1" ht="22.5" customHeight="1"/>
    <row r="420" s="46" customFormat="1" ht="22.5" customHeight="1"/>
    <row r="421" s="46" customFormat="1" ht="22.5" customHeight="1"/>
    <row r="422" s="46" customFormat="1" ht="22.5" customHeight="1"/>
    <row r="423" s="46" customFormat="1" ht="22.5" customHeight="1"/>
    <row r="424" s="46" customFormat="1" ht="22.5" customHeight="1"/>
    <row r="425" s="46" customFormat="1" ht="22.5" customHeight="1"/>
    <row r="426" s="46" customFormat="1" ht="22.5" customHeight="1"/>
    <row r="427" s="46" customFormat="1" ht="22.5" customHeight="1"/>
    <row r="428" s="46" customFormat="1" ht="22.5" customHeight="1"/>
    <row r="429" s="46" customFormat="1" ht="22.5" customHeight="1"/>
    <row r="430" s="46" customFormat="1" ht="22.5" customHeight="1"/>
    <row r="431" s="46" customFormat="1" ht="22.5" customHeight="1"/>
    <row r="432" s="46" customFormat="1" ht="22.5" customHeight="1"/>
    <row r="433" spans="5:17" ht="22.5" customHeight="1">
      <c r="E433" s="46"/>
      <c r="H433" s="46"/>
      <c r="I433" s="46"/>
    </row>
    <row r="434" spans="5:17" ht="22.5" customHeight="1">
      <c r="E434" s="46"/>
      <c r="H434" s="46"/>
      <c r="I434" s="46"/>
    </row>
    <row r="435" spans="5:17" ht="22.5" customHeight="1"/>
    <row r="437" spans="5:17" ht="81" customHeight="1">
      <c r="E437" s="46"/>
      <c r="H437" s="46"/>
      <c r="I437" s="46"/>
      <c r="M437" s="47"/>
      <c r="P437" s="80"/>
      <c r="Q437" s="81"/>
    </row>
    <row r="438" spans="5:17" ht="81" customHeight="1">
      <c r="E438" s="46"/>
      <c r="H438" s="46"/>
      <c r="I438" s="46"/>
      <c r="M438" s="47"/>
      <c r="P438" s="80"/>
      <c r="Q438" s="81"/>
    </row>
    <row r="439" spans="5:17" ht="81" customHeight="1">
      <c r="E439" s="46"/>
      <c r="H439" s="46"/>
      <c r="I439" s="46"/>
      <c r="M439" s="47"/>
      <c r="P439" s="80"/>
      <c r="Q439" s="81"/>
    </row>
    <row r="440" spans="5:17" ht="81" customHeight="1" thickBot="1">
      <c r="E440" s="46"/>
      <c r="H440" s="46"/>
      <c r="I440" s="46"/>
      <c r="M440" s="47"/>
      <c r="P440" s="80"/>
      <c r="Q440" s="81"/>
    </row>
    <row r="441" spans="5:17" ht="81" customHeight="1">
      <c r="E441" s="46"/>
      <c r="H441" s="46"/>
      <c r="I441" s="46"/>
      <c r="M441" s="47"/>
      <c r="O441" s="269" t="s">
        <v>38</v>
      </c>
      <c r="P441" s="272" t="e">
        <f>E206+E48+#REF!+E122</f>
        <v>#REF!</v>
      </c>
      <c r="Q441" s="273"/>
    </row>
    <row r="442" spans="5:17" ht="81" customHeight="1">
      <c r="E442" s="46"/>
      <c r="H442" s="46"/>
      <c r="I442" s="46"/>
      <c r="M442" s="47"/>
      <c r="O442" s="270"/>
      <c r="P442" s="274"/>
      <c r="Q442" s="275"/>
    </row>
    <row r="443" spans="5:17" ht="81" customHeight="1" thickBot="1">
      <c r="E443" s="46"/>
      <c r="H443" s="46"/>
      <c r="I443" s="46"/>
      <c r="M443" s="47"/>
      <c r="O443" s="271"/>
      <c r="P443" s="276"/>
      <c r="Q443" s="277"/>
    </row>
    <row r="444" spans="5:17" ht="81" customHeight="1">
      <c r="E444" s="46"/>
      <c r="H444" s="46"/>
      <c r="I444" s="46"/>
      <c r="M444" s="47"/>
      <c r="P444" s="80"/>
      <c r="Q444" s="81"/>
    </row>
    <row r="445" spans="5:17" ht="81" customHeight="1">
      <c r="E445" s="46"/>
      <c r="H445" s="46"/>
      <c r="I445" s="46"/>
      <c r="M445" s="47"/>
      <c r="P445" s="80"/>
      <c r="Q445" s="81"/>
    </row>
    <row r="446" spans="5:17" ht="81" customHeight="1">
      <c r="E446" s="46"/>
      <c r="H446" s="46"/>
      <c r="I446" s="46"/>
      <c r="M446" s="47"/>
      <c r="P446" s="80"/>
      <c r="Q446" s="81"/>
    </row>
    <row r="447" spans="5:17" ht="81" customHeight="1">
      <c r="E447" s="46"/>
      <c r="H447" s="46"/>
      <c r="I447" s="46"/>
      <c r="M447" s="47"/>
      <c r="P447" s="80"/>
      <c r="Q447" s="81"/>
    </row>
    <row r="453" spans="5:17" ht="57.75" customHeight="1"/>
    <row r="454" spans="5:17" ht="57.75" customHeight="1">
      <c r="E454" s="46"/>
      <c r="H454" s="46"/>
      <c r="I454" s="46"/>
      <c r="M454" s="47"/>
      <c r="P454" s="80"/>
      <c r="Q454" s="81"/>
    </row>
    <row r="455" spans="5:17" ht="57.75" customHeight="1">
      <c r="E455" s="46"/>
      <c r="H455" s="46"/>
      <c r="I455" s="46"/>
      <c r="M455" s="47"/>
      <c r="P455" s="80"/>
      <c r="Q455" s="81"/>
    </row>
    <row r="456" spans="5:17" ht="57.75" customHeight="1">
      <c r="E456" s="46"/>
      <c r="H456" s="46"/>
      <c r="I456" s="46"/>
      <c r="M456" s="47"/>
      <c r="P456" s="80"/>
      <c r="Q456" s="81"/>
    </row>
    <row r="457" spans="5:17" ht="57.75" customHeight="1">
      <c r="E457" s="46"/>
      <c r="H457" s="46"/>
      <c r="I457" s="46"/>
      <c r="M457" s="47"/>
      <c r="P457" s="80"/>
      <c r="Q457" s="81"/>
    </row>
    <row r="458" spans="5:17" ht="57.75" customHeight="1">
      <c r="E458" s="46"/>
      <c r="H458" s="46"/>
      <c r="I458" s="46"/>
      <c r="M458" s="47"/>
      <c r="P458" s="80"/>
      <c r="Q458" s="81"/>
    </row>
    <row r="459" spans="5:17" ht="57.75" customHeight="1">
      <c r="E459" s="46"/>
      <c r="H459" s="46"/>
      <c r="I459" s="46"/>
      <c r="M459" s="47"/>
      <c r="P459" s="80"/>
      <c r="Q459" s="81"/>
    </row>
    <row r="460" spans="5:17" ht="57.75" customHeight="1">
      <c r="E460" s="46"/>
      <c r="H460" s="46"/>
      <c r="I460" s="46"/>
      <c r="M460" s="47"/>
      <c r="P460" s="80"/>
      <c r="Q460" s="81"/>
    </row>
    <row r="461" spans="5:17" ht="57.75" customHeight="1">
      <c r="E461" s="46"/>
      <c r="H461" s="46"/>
      <c r="I461" s="46"/>
      <c r="M461" s="47"/>
      <c r="P461" s="80"/>
      <c r="Q461" s="81"/>
    </row>
    <row r="462" spans="5:17" ht="57.75" customHeight="1">
      <c r="E462" s="46"/>
      <c r="H462" s="46"/>
      <c r="I462" s="46"/>
      <c r="M462" s="47"/>
      <c r="P462" s="80"/>
      <c r="Q462" s="81"/>
    </row>
    <row r="463" spans="5:17" ht="57.75" customHeight="1">
      <c r="E463" s="46"/>
      <c r="H463" s="46"/>
      <c r="I463" s="46"/>
      <c r="M463" s="47"/>
      <c r="P463" s="80"/>
      <c r="Q463" s="81"/>
    </row>
    <row r="464" spans="5:17" ht="57.75" customHeight="1">
      <c r="E464" s="46"/>
      <c r="H464" s="46"/>
      <c r="I464" s="46"/>
      <c r="M464" s="47"/>
      <c r="P464" s="80"/>
      <c r="Q464" s="81"/>
    </row>
    <row r="467" spans="2:6" ht="21" customHeight="1">
      <c r="B467" s="278" t="e">
        <f>E351+E352+E353+E354</f>
        <v>#REF!</v>
      </c>
      <c r="C467" s="279"/>
      <c r="D467" s="279"/>
      <c r="E467" s="279"/>
      <c r="F467" s="279"/>
    </row>
    <row r="468" spans="2:6" ht="21" customHeight="1">
      <c r="B468" s="279"/>
      <c r="C468" s="279"/>
      <c r="D468" s="279"/>
      <c r="E468" s="279"/>
      <c r="F468" s="279"/>
    </row>
    <row r="469" spans="2:6" ht="21" customHeight="1">
      <c r="B469" s="279"/>
      <c r="C469" s="279"/>
      <c r="D469" s="279"/>
      <c r="E469" s="279"/>
      <c r="F469" s="279"/>
    </row>
  </sheetData>
  <mergeCells count="677">
    <mergeCell ref="K1:M1"/>
    <mergeCell ref="N1:O1"/>
    <mergeCell ref="C2:D2"/>
    <mergeCell ref="F2:G2"/>
    <mergeCell ref="K2:L2"/>
    <mergeCell ref="M2:N2"/>
    <mergeCell ref="P2:Q2"/>
    <mergeCell ref="A3:A7"/>
    <mergeCell ref="C3:D3"/>
    <mergeCell ref="F3:G3"/>
    <mergeCell ref="K3:L4"/>
    <mergeCell ref="M3:N3"/>
    <mergeCell ref="P3:Q3"/>
    <mergeCell ref="C4:D4"/>
    <mergeCell ref="F4:G4"/>
    <mergeCell ref="M4:N4"/>
    <mergeCell ref="P4:Q4"/>
    <mergeCell ref="C5:D5"/>
    <mergeCell ref="F5:G5"/>
    <mergeCell ref="K5:L6"/>
    <mergeCell ref="M5:N5"/>
    <mergeCell ref="P5:Q5"/>
    <mergeCell ref="C6:D6"/>
    <mergeCell ref="F6:G6"/>
    <mergeCell ref="A8:A10"/>
    <mergeCell ref="C8:D8"/>
    <mergeCell ref="F8:G8"/>
    <mergeCell ref="K8:L13"/>
    <mergeCell ref="M8:N8"/>
    <mergeCell ref="P8:Q8"/>
    <mergeCell ref="C9:D9"/>
    <mergeCell ref="F9:G9"/>
    <mergeCell ref="M9:N9"/>
    <mergeCell ref="P9:Q9"/>
    <mergeCell ref="C10:D10"/>
    <mergeCell ref="F10:G10"/>
    <mergeCell ref="M10:N10"/>
    <mergeCell ref="P10:Q10"/>
    <mergeCell ref="A11:A12"/>
    <mergeCell ref="C11:D11"/>
    <mergeCell ref="F11:G11"/>
    <mergeCell ref="P12:Q12"/>
    <mergeCell ref="P15:Q15"/>
    <mergeCell ref="C16:D16"/>
    <mergeCell ref="F16:G16"/>
    <mergeCell ref="K16:L16"/>
    <mergeCell ref="M16:N16"/>
    <mergeCell ref="P16:Q16"/>
    <mergeCell ref="M6:N6"/>
    <mergeCell ref="P6:Q6"/>
    <mergeCell ref="C7:D7"/>
    <mergeCell ref="F7:G7"/>
    <mergeCell ref="K7:L7"/>
    <mergeCell ref="M7:N7"/>
    <mergeCell ref="P7:Q7"/>
    <mergeCell ref="P13:Q13"/>
    <mergeCell ref="C14:D14"/>
    <mergeCell ref="F14:G14"/>
    <mergeCell ref="K14:L14"/>
    <mergeCell ref="M14:N14"/>
    <mergeCell ref="P14:Q14"/>
    <mergeCell ref="M11:N11"/>
    <mergeCell ref="P11:Q11"/>
    <mergeCell ref="C12:D12"/>
    <mergeCell ref="F12:G12"/>
    <mergeCell ref="M12:N12"/>
    <mergeCell ref="A18:A20"/>
    <mergeCell ref="C18:D18"/>
    <mergeCell ref="F18:G18"/>
    <mergeCell ref="K18:L18"/>
    <mergeCell ref="M18:N18"/>
    <mergeCell ref="C15:D15"/>
    <mergeCell ref="F15:G15"/>
    <mergeCell ref="K15:L15"/>
    <mergeCell ref="M15:N15"/>
    <mergeCell ref="C20:D20"/>
    <mergeCell ref="F20:G20"/>
    <mergeCell ref="K20:L20"/>
    <mergeCell ref="M20:N20"/>
    <mergeCell ref="A13:A17"/>
    <mergeCell ref="C13:D13"/>
    <mergeCell ref="F13:G13"/>
    <mergeCell ref="M13:N13"/>
    <mergeCell ref="P18:Q18"/>
    <mergeCell ref="C19:D19"/>
    <mergeCell ref="F19:G19"/>
    <mergeCell ref="K19:L19"/>
    <mergeCell ref="M19:N19"/>
    <mergeCell ref="P19:Q19"/>
    <mergeCell ref="C17:D17"/>
    <mergeCell ref="F17:G17"/>
    <mergeCell ref="K17:L17"/>
    <mergeCell ref="M17:N17"/>
    <mergeCell ref="P17:Q17"/>
    <mergeCell ref="P20:Q20"/>
    <mergeCell ref="C21:D21"/>
    <mergeCell ref="F21:G21"/>
    <mergeCell ref="K21:L21"/>
    <mergeCell ref="M21:N21"/>
    <mergeCell ref="P21:Q21"/>
    <mergeCell ref="P23:Q23"/>
    <mergeCell ref="C24:D24"/>
    <mergeCell ref="F24:G24"/>
    <mergeCell ref="K24:L24"/>
    <mergeCell ref="M24:N24"/>
    <mergeCell ref="P24:Q24"/>
    <mergeCell ref="A22:A25"/>
    <mergeCell ref="C22:D22"/>
    <mergeCell ref="F22:G22"/>
    <mergeCell ref="K22:L22"/>
    <mergeCell ref="M22:N22"/>
    <mergeCell ref="P22:Q22"/>
    <mergeCell ref="C23:D23"/>
    <mergeCell ref="F23:G23"/>
    <mergeCell ref="K23:L23"/>
    <mergeCell ref="M23:N23"/>
    <mergeCell ref="C25:D25"/>
    <mergeCell ref="F25:G25"/>
    <mergeCell ref="K25:L25"/>
    <mergeCell ref="M25:N25"/>
    <mergeCell ref="P25:Q25"/>
    <mergeCell ref="P28:Q28"/>
    <mergeCell ref="C29:D29"/>
    <mergeCell ref="F29:G29"/>
    <mergeCell ref="K29:L29"/>
    <mergeCell ref="M29:N29"/>
    <mergeCell ref="P29:Q29"/>
    <mergeCell ref="P26:Q26"/>
    <mergeCell ref="C27:D27"/>
    <mergeCell ref="F27:G27"/>
    <mergeCell ref="K27:L27"/>
    <mergeCell ref="M27:N27"/>
    <mergeCell ref="P27:Q27"/>
    <mergeCell ref="A31:A32"/>
    <mergeCell ref="C31:D31"/>
    <mergeCell ref="F31:G31"/>
    <mergeCell ref="K31:L31"/>
    <mergeCell ref="M31:N31"/>
    <mergeCell ref="C28:D28"/>
    <mergeCell ref="F28:G28"/>
    <mergeCell ref="K28:L28"/>
    <mergeCell ref="M28:N28"/>
    <mergeCell ref="A26:A28"/>
    <mergeCell ref="C26:D26"/>
    <mergeCell ref="F26:G26"/>
    <mergeCell ref="K26:L26"/>
    <mergeCell ref="M26:N26"/>
    <mergeCell ref="P31:Q31"/>
    <mergeCell ref="C32:D32"/>
    <mergeCell ref="F32:G32"/>
    <mergeCell ref="K32:L32"/>
    <mergeCell ref="M32:N32"/>
    <mergeCell ref="P32:Q32"/>
    <mergeCell ref="C30:D30"/>
    <mergeCell ref="F30:G30"/>
    <mergeCell ref="K30:L30"/>
    <mergeCell ref="M30:N30"/>
    <mergeCell ref="P30:Q30"/>
    <mergeCell ref="C33:D33"/>
    <mergeCell ref="F33:G33"/>
    <mergeCell ref="K33:L33"/>
    <mergeCell ref="M33:N33"/>
    <mergeCell ref="P33:Q33"/>
    <mergeCell ref="A34:A36"/>
    <mergeCell ref="C34:D34"/>
    <mergeCell ref="F34:G34"/>
    <mergeCell ref="K34:L34"/>
    <mergeCell ref="M34:N34"/>
    <mergeCell ref="A37:A40"/>
    <mergeCell ref="C37:D37"/>
    <mergeCell ref="F37:G37"/>
    <mergeCell ref="K37:L37"/>
    <mergeCell ref="M37:N37"/>
    <mergeCell ref="P34:Q34"/>
    <mergeCell ref="C35:D35"/>
    <mergeCell ref="F35:G35"/>
    <mergeCell ref="K35:L35"/>
    <mergeCell ref="M35:N35"/>
    <mergeCell ref="P35:Q35"/>
    <mergeCell ref="P37:Q37"/>
    <mergeCell ref="C38:D38"/>
    <mergeCell ref="F38:G38"/>
    <mergeCell ref="K38:L38"/>
    <mergeCell ref="M38:N38"/>
    <mergeCell ref="P38:Q38"/>
    <mergeCell ref="C36:D36"/>
    <mergeCell ref="F36:G36"/>
    <mergeCell ref="K36:L36"/>
    <mergeCell ref="M36:N36"/>
    <mergeCell ref="P36:Q36"/>
    <mergeCell ref="C39:D39"/>
    <mergeCell ref="F39:G39"/>
    <mergeCell ref="K39:L39"/>
    <mergeCell ref="M39:N39"/>
    <mergeCell ref="P39:Q39"/>
    <mergeCell ref="C40:D40"/>
    <mergeCell ref="F40:G40"/>
    <mergeCell ref="K40:L40"/>
    <mergeCell ref="M40:N40"/>
    <mergeCell ref="P40:Q40"/>
    <mergeCell ref="P42:Q42"/>
    <mergeCell ref="C43:D43"/>
    <mergeCell ref="F43:G43"/>
    <mergeCell ref="K43:L43"/>
    <mergeCell ref="M43:N43"/>
    <mergeCell ref="P43:Q43"/>
    <mergeCell ref="A41:A45"/>
    <mergeCell ref="C41:D41"/>
    <mergeCell ref="F41:G41"/>
    <mergeCell ref="K41:L41"/>
    <mergeCell ref="M41:N41"/>
    <mergeCell ref="P41:Q41"/>
    <mergeCell ref="C42:D42"/>
    <mergeCell ref="F42:G42"/>
    <mergeCell ref="K42:L42"/>
    <mergeCell ref="M42:N42"/>
    <mergeCell ref="A46:A47"/>
    <mergeCell ref="C46:D46"/>
    <mergeCell ref="F46:G46"/>
    <mergeCell ref="P46:Q46"/>
    <mergeCell ref="C47:D47"/>
    <mergeCell ref="F47:G47"/>
    <mergeCell ref="P47:Q47"/>
    <mergeCell ref="C44:D44"/>
    <mergeCell ref="F44:G44"/>
    <mergeCell ref="K44:L44"/>
    <mergeCell ref="M44:N44"/>
    <mergeCell ref="P44:Q44"/>
    <mergeCell ref="C45:D45"/>
    <mergeCell ref="F45:G45"/>
    <mergeCell ref="K45:L45"/>
    <mergeCell ref="M45:N45"/>
    <mergeCell ref="P45:Q45"/>
    <mergeCell ref="C48:D48"/>
    <mergeCell ref="F48:I48"/>
    <mergeCell ref="C49:D49"/>
    <mergeCell ref="F49:G49"/>
    <mergeCell ref="C50:D50"/>
    <mergeCell ref="F50:G50"/>
    <mergeCell ref="C51:D51"/>
    <mergeCell ref="F51:G51"/>
    <mergeCell ref="C52:D52"/>
    <mergeCell ref="C56:D56"/>
    <mergeCell ref="F56:G56"/>
    <mergeCell ref="A57:A59"/>
    <mergeCell ref="C57:D57"/>
    <mergeCell ref="F57:G57"/>
    <mergeCell ref="C58:D58"/>
    <mergeCell ref="F58:G58"/>
    <mergeCell ref="C59:D59"/>
    <mergeCell ref="F59:G59"/>
    <mergeCell ref="A50:A56"/>
    <mergeCell ref="F52:G52"/>
    <mergeCell ref="C53:D53"/>
    <mergeCell ref="F53:G53"/>
    <mergeCell ref="C54:D54"/>
    <mergeCell ref="F54:G54"/>
    <mergeCell ref="C55:D55"/>
    <mergeCell ref="F55:G55"/>
    <mergeCell ref="F64:G64"/>
    <mergeCell ref="A65:A68"/>
    <mergeCell ref="C65:D65"/>
    <mergeCell ref="F65:G65"/>
    <mergeCell ref="C66:D66"/>
    <mergeCell ref="F66:G66"/>
    <mergeCell ref="C67:D67"/>
    <mergeCell ref="F67:G67"/>
    <mergeCell ref="C68:D68"/>
    <mergeCell ref="F68:G68"/>
    <mergeCell ref="A60:A64"/>
    <mergeCell ref="C60:D60"/>
    <mergeCell ref="F60:G60"/>
    <mergeCell ref="C61:D61"/>
    <mergeCell ref="F61:G61"/>
    <mergeCell ref="C62:D62"/>
    <mergeCell ref="F62:G62"/>
    <mergeCell ref="C63:D63"/>
    <mergeCell ref="F63:G63"/>
    <mergeCell ref="C64:D64"/>
    <mergeCell ref="F76:G76"/>
    <mergeCell ref="C77:D77"/>
    <mergeCell ref="A69:A70"/>
    <mergeCell ref="C69:D69"/>
    <mergeCell ref="F69:G69"/>
    <mergeCell ref="C70:D70"/>
    <mergeCell ref="F70:G70"/>
    <mergeCell ref="A71:A72"/>
    <mergeCell ref="C71:D71"/>
    <mergeCell ref="F71:G71"/>
    <mergeCell ref="C72:D72"/>
    <mergeCell ref="F72:G72"/>
    <mergeCell ref="A82:A88"/>
    <mergeCell ref="C82:D82"/>
    <mergeCell ref="F82:G82"/>
    <mergeCell ref="C83:D83"/>
    <mergeCell ref="F83:G83"/>
    <mergeCell ref="C84:D84"/>
    <mergeCell ref="F84:G84"/>
    <mergeCell ref="C85:D85"/>
    <mergeCell ref="F77:G77"/>
    <mergeCell ref="A78:A80"/>
    <mergeCell ref="C78:D78"/>
    <mergeCell ref="F78:G78"/>
    <mergeCell ref="C79:D79"/>
    <mergeCell ref="F79:G79"/>
    <mergeCell ref="C80:D80"/>
    <mergeCell ref="F80:G80"/>
    <mergeCell ref="A73:A77"/>
    <mergeCell ref="C73:D73"/>
    <mergeCell ref="F73:G73"/>
    <mergeCell ref="C74:D74"/>
    <mergeCell ref="F74:G74"/>
    <mergeCell ref="C75:D75"/>
    <mergeCell ref="F75:G75"/>
    <mergeCell ref="C76:D76"/>
    <mergeCell ref="F85:G85"/>
    <mergeCell ref="C86:D86"/>
    <mergeCell ref="F86:G86"/>
    <mergeCell ref="C87:D87"/>
    <mergeCell ref="F87:G87"/>
    <mergeCell ref="C88:D88"/>
    <mergeCell ref="F88:G88"/>
    <mergeCell ref="C81:D81"/>
    <mergeCell ref="F81:G81"/>
    <mergeCell ref="C92:D92"/>
    <mergeCell ref="F92:G92"/>
    <mergeCell ref="A93:A94"/>
    <mergeCell ref="C93:D93"/>
    <mergeCell ref="F93:G93"/>
    <mergeCell ref="C94:D94"/>
    <mergeCell ref="F94:G94"/>
    <mergeCell ref="A89:A91"/>
    <mergeCell ref="C89:D89"/>
    <mergeCell ref="F89:G89"/>
    <mergeCell ref="C90:D90"/>
    <mergeCell ref="F90:G90"/>
    <mergeCell ref="C91:D91"/>
    <mergeCell ref="F91:G91"/>
    <mergeCell ref="A99:B99"/>
    <mergeCell ref="C99:D99"/>
    <mergeCell ref="F99:G99"/>
    <mergeCell ref="A100:B100"/>
    <mergeCell ref="C100:D100"/>
    <mergeCell ref="F100:G100"/>
    <mergeCell ref="C95:D95"/>
    <mergeCell ref="F95:I95"/>
    <mergeCell ref="A97:B97"/>
    <mergeCell ref="C97:D97"/>
    <mergeCell ref="F97:G97"/>
    <mergeCell ref="A98:B98"/>
    <mergeCell ref="C98:D98"/>
    <mergeCell ref="F98:G98"/>
    <mergeCell ref="A103:B103"/>
    <mergeCell ref="C103:D103"/>
    <mergeCell ref="F103:G103"/>
    <mergeCell ref="A104:B104"/>
    <mergeCell ref="C104:D104"/>
    <mergeCell ref="F104:G104"/>
    <mergeCell ref="A101:B101"/>
    <mergeCell ref="C101:D101"/>
    <mergeCell ref="F101:G101"/>
    <mergeCell ref="A102:B102"/>
    <mergeCell ref="C102:D102"/>
    <mergeCell ref="F102:G102"/>
    <mergeCell ref="A107:B107"/>
    <mergeCell ref="C107:D107"/>
    <mergeCell ref="F107:G107"/>
    <mergeCell ref="A108:B108"/>
    <mergeCell ref="C108:D108"/>
    <mergeCell ref="F108:G108"/>
    <mergeCell ref="A105:B105"/>
    <mergeCell ref="C105:D105"/>
    <mergeCell ref="F105:G105"/>
    <mergeCell ref="A106:B106"/>
    <mergeCell ref="C106:D106"/>
    <mergeCell ref="F106:G106"/>
    <mergeCell ref="A111:B111"/>
    <mergeCell ref="C111:D111"/>
    <mergeCell ref="F111:G111"/>
    <mergeCell ref="A112:B112"/>
    <mergeCell ref="C112:D112"/>
    <mergeCell ref="F112:G112"/>
    <mergeCell ref="A109:B109"/>
    <mergeCell ref="C109:D109"/>
    <mergeCell ref="F109:G109"/>
    <mergeCell ref="A110:B110"/>
    <mergeCell ref="C110:D110"/>
    <mergeCell ref="F110:G110"/>
    <mergeCell ref="A115:B115"/>
    <mergeCell ref="C115:D115"/>
    <mergeCell ref="F115:G115"/>
    <mergeCell ref="A116:B116"/>
    <mergeCell ref="C116:D116"/>
    <mergeCell ref="F116:G116"/>
    <mergeCell ref="A113:B113"/>
    <mergeCell ref="C113:D113"/>
    <mergeCell ref="F113:G113"/>
    <mergeCell ref="A114:B114"/>
    <mergeCell ref="C114:D114"/>
    <mergeCell ref="F114:G114"/>
    <mergeCell ref="A119:B119"/>
    <mergeCell ref="C119:D119"/>
    <mergeCell ref="F119:G119"/>
    <mergeCell ref="A120:B120"/>
    <mergeCell ref="C120:D120"/>
    <mergeCell ref="F120:G120"/>
    <mergeCell ref="A117:B117"/>
    <mergeCell ref="C117:D117"/>
    <mergeCell ref="F117:G117"/>
    <mergeCell ref="A118:B118"/>
    <mergeCell ref="C118:D118"/>
    <mergeCell ref="F118:G118"/>
    <mergeCell ref="A126:B126"/>
    <mergeCell ref="C126:D126"/>
    <mergeCell ref="F126:G126"/>
    <mergeCell ref="A127:B127"/>
    <mergeCell ref="C127:D127"/>
    <mergeCell ref="F127:G127"/>
    <mergeCell ref="A121:B121"/>
    <mergeCell ref="C121:D121"/>
    <mergeCell ref="F121:G121"/>
    <mergeCell ref="A124:C124"/>
    <mergeCell ref="A125:B125"/>
    <mergeCell ref="C125:D125"/>
    <mergeCell ref="F125:G125"/>
    <mergeCell ref="A130:B130"/>
    <mergeCell ref="C130:D130"/>
    <mergeCell ref="F130:G130"/>
    <mergeCell ref="A131:B131"/>
    <mergeCell ref="C131:D131"/>
    <mergeCell ref="F131:G131"/>
    <mergeCell ref="A128:B128"/>
    <mergeCell ref="C128:D128"/>
    <mergeCell ref="F128:G128"/>
    <mergeCell ref="A129:B129"/>
    <mergeCell ref="C129:D129"/>
    <mergeCell ref="F129:G129"/>
    <mergeCell ref="A134:B134"/>
    <mergeCell ref="C134:D134"/>
    <mergeCell ref="F134:G134"/>
    <mergeCell ref="A135:B135"/>
    <mergeCell ref="C135:D135"/>
    <mergeCell ref="F135:G135"/>
    <mergeCell ref="A132:B132"/>
    <mergeCell ref="C132:D132"/>
    <mergeCell ref="F132:G132"/>
    <mergeCell ref="A133:B133"/>
    <mergeCell ref="C133:D133"/>
    <mergeCell ref="F133:G133"/>
    <mergeCell ref="A138:B138"/>
    <mergeCell ref="C138:D138"/>
    <mergeCell ref="F138:G138"/>
    <mergeCell ref="A139:B139"/>
    <mergeCell ref="C139:D139"/>
    <mergeCell ref="F139:G139"/>
    <mergeCell ref="A136:B136"/>
    <mergeCell ref="C136:D136"/>
    <mergeCell ref="F136:G136"/>
    <mergeCell ref="A137:B137"/>
    <mergeCell ref="C137:D137"/>
    <mergeCell ref="F137:G137"/>
    <mergeCell ref="A142:B142"/>
    <mergeCell ref="C142:D142"/>
    <mergeCell ref="F142:G142"/>
    <mergeCell ref="A143:B143"/>
    <mergeCell ref="C143:D143"/>
    <mergeCell ref="F143:G143"/>
    <mergeCell ref="A140:B140"/>
    <mergeCell ref="C140:D140"/>
    <mergeCell ref="F140:G140"/>
    <mergeCell ref="A141:B141"/>
    <mergeCell ref="C141:D141"/>
    <mergeCell ref="F141:G141"/>
    <mergeCell ref="A148:B148"/>
    <mergeCell ref="C148:D148"/>
    <mergeCell ref="F148:G148"/>
    <mergeCell ref="A149:B149"/>
    <mergeCell ref="C149:D149"/>
    <mergeCell ref="F149:G149"/>
    <mergeCell ref="A145:E145"/>
    <mergeCell ref="A146:B146"/>
    <mergeCell ref="C146:D146"/>
    <mergeCell ref="F146:G146"/>
    <mergeCell ref="A147:B147"/>
    <mergeCell ref="C147:D147"/>
    <mergeCell ref="F147:G147"/>
    <mergeCell ref="A152:B152"/>
    <mergeCell ref="C152:D152"/>
    <mergeCell ref="F152:G152"/>
    <mergeCell ref="A153:B153"/>
    <mergeCell ref="C153:D153"/>
    <mergeCell ref="F153:G153"/>
    <mergeCell ref="A150:B150"/>
    <mergeCell ref="C150:D150"/>
    <mergeCell ref="F150:G150"/>
    <mergeCell ref="A151:B151"/>
    <mergeCell ref="C151:D151"/>
    <mergeCell ref="F151:G151"/>
    <mergeCell ref="A156:B156"/>
    <mergeCell ref="C156:D156"/>
    <mergeCell ref="F156:G156"/>
    <mergeCell ref="A157:B157"/>
    <mergeCell ref="C157:D157"/>
    <mergeCell ref="F157:G157"/>
    <mergeCell ref="A154:B154"/>
    <mergeCell ref="C154:D154"/>
    <mergeCell ref="F154:G154"/>
    <mergeCell ref="A155:B155"/>
    <mergeCell ref="C155:D155"/>
    <mergeCell ref="F155:G155"/>
    <mergeCell ref="A162:B162"/>
    <mergeCell ref="C162:D162"/>
    <mergeCell ref="F162:G162"/>
    <mergeCell ref="A163:B163"/>
    <mergeCell ref="C163:D163"/>
    <mergeCell ref="F163:G163"/>
    <mergeCell ref="A159:E159"/>
    <mergeCell ref="A160:B160"/>
    <mergeCell ref="C160:D160"/>
    <mergeCell ref="F160:G160"/>
    <mergeCell ref="A161:B161"/>
    <mergeCell ref="C161:D161"/>
    <mergeCell ref="F161:G161"/>
    <mergeCell ref="A166:B166"/>
    <mergeCell ref="C166:D166"/>
    <mergeCell ref="F166:G166"/>
    <mergeCell ref="A167:B167"/>
    <mergeCell ref="C167:D167"/>
    <mergeCell ref="F167:G167"/>
    <mergeCell ref="A164:B164"/>
    <mergeCell ref="C164:D164"/>
    <mergeCell ref="F164:G164"/>
    <mergeCell ref="A165:B165"/>
    <mergeCell ref="C165:D165"/>
    <mergeCell ref="F165:G165"/>
    <mergeCell ref="A170:B170"/>
    <mergeCell ref="C170:D170"/>
    <mergeCell ref="F170:G170"/>
    <mergeCell ref="A171:B171"/>
    <mergeCell ref="C171:D171"/>
    <mergeCell ref="F171:G171"/>
    <mergeCell ref="A168:B168"/>
    <mergeCell ref="C168:D168"/>
    <mergeCell ref="F168:G168"/>
    <mergeCell ref="A169:B169"/>
    <mergeCell ref="C169:D169"/>
    <mergeCell ref="F169:G169"/>
    <mergeCell ref="A174:B174"/>
    <mergeCell ref="C174:D174"/>
    <mergeCell ref="F174:G174"/>
    <mergeCell ref="A175:B175"/>
    <mergeCell ref="C175:D175"/>
    <mergeCell ref="F175:G175"/>
    <mergeCell ref="A172:B172"/>
    <mergeCell ref="C172:D172"/>
    <mergeCell ref="F172:G172"/>
    <mergeCell ref="A173:B173"/>
    <mergeCell ref="C173:D173"/>
    <mergeCell ref="F173:G173"/>
    <mergeCell ref="A180:B180"/>
    <mergeCell ref="C180:D180"/>
    <mergeCell ref="F180:G180"/>
    <mergeCell ref="A181:B181"/>
    <mergeCell ref="C181:D181"/>
    <mergeCell ref="F181:G181"/>
    <mergeCell ref="A177:C177"/>
    <mergeCell ref="A178:B178"/>
    <mergeCell ref="C178:D178"/>
    <mergeCell ref="F178:G178"/>
    <mergeCell ref="A179:B179"/>
    <mergeCell ref="C179:D179"/>
    <mergeCell ref="F179:G179"/>
    <mergeCell ref="A184:B184"/>
    <mergeCell ref="C184:D184"/>
    <mergeCell ref="F184:G184"/>
    <mergeCell ref="A185:B185"/>
    <mergeCell ref="C185:D185"/>
    <mergeCell ref="F185:G185"/>
    <mergeCell ref="A182:B182"/>
    <mergeCell ref="C182:D182"/>
    <mergeCell ref="F182:G182"/>
    <mergeCell ref="A183:B183"/>
    <mergeCell ref="C183:D183"/>
    <mergeCell ref="F183:G183"/>
    <mergeCell ref="A188:B188"/>
    <mergeCell ref="C188:D188"/>
    <mergeCell ref="F188:G188"/>
    <mergeCell ref="A189:B189"/>
    <mergeCell ref="C189:D189"/>
    <mergeCell ref="F189:G189"/>
    <mergeCell ref="A186:B186"/>
    <mergeCell ref="C186:D186"/>
    <mergeCell ref="F186:G186"/>
    <mergeCell ref="A187:B187"/>
    <mergeCell ref="C187:D187"/>
    <mergeCell ref="F187:G187"/>
    <mergeCell ref="A191:C191"/>
    <mergeCell ref="F191:I191"/>
    <mergeCell ref="C192:D192"/>
    <mergeCell ref="F192:G192"/>
    <mergeCell ref="A193:A196"/>
    <mergeCell ref="C193:D193"/>
    <mergeCell ref="F193:G193"/>
    <mergeCell ref="C194:D194"/>
    <mergeCell ref="F194:G194"/>
    <mergeCell ref="C195:D195"/>
    <mergeCell ref="F195:G195"/>
    <mergeCell ref="C196:D196"/>
    <mergeCell ref="F196:G196"/>
    <mergeCell ref="A197:A199"/>
    <mergeCell ref="C197:D197"/>
    <mergeCell ref="F197:G197"/>
    <mergeCell ref="C198:D198"/>
    <mergeCell ref="F198:G198"/>
    <mergeCell ref="C199:D199"/>
    <mergeCell ref="F199:G199"/>
    <mergeCell ref="C203:D203"/>
    <mergeCell ref="F203:G203"/>
    <mergeCell ref="C204:D204"/>
    <mergeCell ref="F204:G204"/>
    <mergeCell ref="C205:D205"/>
    <mergeCell ref="F205:G205"/>
    <mergeCell ref="C200:D200"/>
    <mergeCell ref="F200:G200"/>
    <mergeCell ref="C201:D201"/>
    <mergeCell ref="F201:G201"/>
    <mergeCell ref="C202:D202"/>
    <mergeCell ref="F202:G202"/>
    <mergeCell ref="A212:E212"/>
    <mergeCell ref="F212:G212"/>
    <mergeCell ref="C213:D213"/>
    <mergeCell ref="F213:G213"/>
    <mergeCell ref="C214:D214"/>
    <mergeCell ref="F214:G214"/>
    <mergeCell ref="C206:D206"/>
    <mergeCell ref="F206:G206"/>
    <mergeCell ref="C207:D207"/>
    <mergeCell ref="C208:D208"/>
    <mergeCell ref="C209:D209"/>
    <mergeCell ref="F209:G209"/>
    <mergeCell ref="C218:D218"/>
    <mergeCell ref="F218:G218"/>
    <mergeCell ref="C219:D219"/>
    <mergeCell ref="F219:G219"/>
    <mergeCell ref="C220:D220"/>
    <mergeCell ref="F220:G220"/>
    <mergeCell ref="C215:D215"/>
    <mergeCell ref="F215:G215"/>
    <mergeCell ref="C216:D216"/>
    <mergeCell ref="F216:G216"/>
    <mergeCell ref="C217:D217"/>
    <mergeCell ref="F217:G217"/>
    <mergeCell ref="C350:D350"/>
    <mergeCell ref="F350:G350"/>
    <mergeCell ref="C351:D351"/>
    <mergeCell ref="F351:G351"/>
    <mergeCell ref="C352:D352"/>
    <mergeCell ref="F352:G352"/>
    <mergeCell ref="C221:D221"/>
    <mergeCell ref="F221:G221"/>
    <mergeCell ref="A348:E348"/>
    <mergeCell ref="F348:G348"/>
    <mergeCell ref="C349:D349"/>
    <mergeCell ref="F349:G349"/>
    <mergeCell ref="B467:F469"/>
    <mergeCell ref="C356:D356"/>
    <mergeCell ref="F356:G356"/>
    <mergeCell ref="C357:D357"/>
    <mergeCell ref="F357:G357"/>
    <mergeCell ref="O441:O443"/>
    <mergeCell ref="P441:Q443"/>
    <mergeCell ref="C353:D353"/>
    <mergeCell ref="F353:G353"/>
    <mergeCell ref="C354:D354"/>
    <mergeCell ref="F354:G354"/>
    <mergeCell ref="C355:D355"/>
    <mergeCell ref="F355:G355"/>
  </mergeCells>
  <phoneticPr fontId="2"/>
  <pageMargins left="0.51" right="0.16" top="0.24" bottom="0.16" header="0.2" footer="0.16"/>
  <pageSetup paperSize="1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13B0B-3A21-4489-B40D-E8187868C44D}">
  <dimension ref="A1:EP469"/>
  <sheetViews>
    <sheetView topLeftCell="A64" zoomScale="80" zoomScaleNormal="80" workbookViewId="0">
      <selection activeCell="A159" sqref="A159:E159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3.625" style="46" customWidth="1"/>
    <col min="11" max="11" width="5.5" style="46" customWidth="1"/>
    <col min="12" max="12" width="2.875" style="46" customWidth="1"/>
    <col min="13" max="13" width="6.25" style="46"/>
    <col min="14" max="14" width="8" style="46" customWidth="1"/>
    <col min="15" max="15" width="12.25" style="46" customWidth="1"/>
    <col min="16" max="16" width="6.25" style="46"/>
    <col min="17" max="17" width="10.125" style="46" customWidth="1"/>
    <col min="18" max="18" width="10.375" style="46" customWidth="1"/>
    <col min="19" max="19" width="9.875" style="46" customWidth="1"/>
    <col min="20" max="20" width="33.25" style="46" customWidth="1"/>
    <col min="21" max="16384" width="6.25" style="46"/>
  </cols>
  <sheetData>
    <row r="1" spans="1:20" ht="21" customHeight="1">
      <c r="A1" s="45"/>
      <c r="B1" s="46" t="s">
        <v>30</v>
      </c>
      <c r="E1" s="127"/>
      <c r="J1" s="85"/>
      <c r="K1" s="367" t="s">
        <v>807</v>
      </c>
      <c r="L1" s="367"/>
      <c r="M1" s="367"/>
      <c r="N1" s="290" t="s">
        <v>809</v>
      </c>
      <c r="O1" s="290"/>
      <c r="R1" s="80"/>
      <c r="S1" s="81"/>
    </row>
    <row r="2" spans="1:20" ht="21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  <c r="K2" s="342" t="s">
        <v>1</v>
      </c>
      <c r="L2" s="343"/>
      <c r="M2" s="342" t="s">
        <v>2</v>
      </c>
      <c r="N2" s="343"/>
      <c r="O2" s="172" t="s">
        <v>4</v>
      </c>
      <c r="P2" s="342" t="s">
        <v>5</v>
      </c>
      <c r="Q2" s="343"/>
      <c r="R2" s="173" t="s">
        <v>806</v>
      </c>
      <c r="S2" s="173" t="s">
        <v>424</v>
      </c>
      <c r="T2" s="173" t="s">
        <v>6</v>
      </c>
    </row>
    <row r="3" spans="1:20" ht="21" customHeight="1">
      <c r="A3" s="248" t="s">
        <v>39</v>
      </c>
      <c r="B3" s="56" t="s">
        <v>311</v>
      </c>
      <c r="C3" s="243"/>
      <c r="D3" s="244"/>
      <c r="E3" s="82">
        <v>810</v>
      </c>
      <c r="F3" s="251" t="s">
        <v>469</v>
      </c>
      <c r="G3" s="252"/>
      <c r="H3" s="55" t="s">
        <v>535</v>
      </c>
      <c r="I3" s="83" t="s">
        <v>739</v>
      </c>
      <c r="K3" s="363" t="s">
        <v>174</v>
      </c>
      <c r="L3" s="364"/>
      <c r="M3" s="342" t="s">
        <v>120</v>
      </c>
      <c r="N3" s="343"/>
      <c r="O3" s="174"/>
      <c r="P3" s="359">
        <v>7562</v>
      </c>
      <c r="Q3" s="360"/>
      <c r="R3" s="173" t="s">
        <v>469</v>
      </c>
      <c r="S3" s="173" t="s">
        <v>811</v>
      </c>
      <c r="T3" s="175" t="s">
        <v>810</v>
      </c>
    </row>
    <row r="4" spans="1:20" ht="21" customHeight="1">
      <c r="A4" s="249"/>
      <c r="B4" s="56" t="s">
        <v>67</v>
      </c>
      <c r="C4" s="253"/>
      <c r="D4" s="253"/>
      <c r="E4" s="82">
        <v>500</v>
      </c>
      <c r="F4" s="251" t="s">
        <v>469</v>
      </c>
      <c r="G4" s="252"/>
      <c r="H4" s="55" t="s">
        <v>535</v>
      </c>
      <c r="I4" s="83" t="s">
        <v>740</v>
      </c>
      <c r="K4" s="365"/>
      <c r="L4" s="366"/>
      <c r="M4" s="342" t="s">
        <v>120</v>
      </c>
      <c r="N4" s="343"/>
      <c r="O4" s="174"/>
      <c r="P4" s="359">
        <v>2586</v>
      </c>
      <c r="Q4" s="360"/>
      <c r="R4" s="173" t="s">
        <v>469</v>
      </c>
      <c r="S4" s="173" t="s">
        <v>811</v>
      </c>
      <c r="T4" s="175" t="s">
        <v>810</v>
      </c>
    </row>
    <row r="5" spans="1:20" ht="21" customHeight="1">
      <c r="A5" s="249"/>
      <c r="B5" s="56" t="s">
        <v>67</v>
      </c>
      <c r="C5" s="253"/>
      <c r="D5" s="253"/>
      <c r="E5" s="82">
        <v>140</v>
      </c>
      <c r="F5" s="251" t="s">
        <v>469</v>
      </c>
      <c r="G5" s="252"/>
      <c r="H5" s="55" t="s">
        <v>535</v>
      </c>
      <c r="I5" s="83" t="s">
        <v>740</v>
      </c>
      <c r="K5" s="363" t="s">
        <v>175</v>
      </c>
      <c r="L5" s="364"/>
      <c r="M5" s="342" t="s">
        <v>234</v>
      </c>
      <c r="N5" s="343"/>
      <c r="O5" s="174"/>
      <c r="P5" s="359">
        <v>9770</v>
      </c>
      <c r="Q5" s="360"/>
      <c r="R5" s="173" t="s">
        <v>469</v>
      </c>
      <c r="S5" s="173" t="s">
        <v>808</v>
      </c>
      <c r="T5" s="175" t="s">
        <v>812</v>
      </c>
    </row>
    <row r="6" spans="1:20" ht="21" customHeight="1">
      <c r="A6" s="249"/>
      <c r="B6" s="56" t="s">
        <v>67</v>
      </c>
      <c r="C6" s="253"/>
      <c r="D6" s="253"/>
      <c r="E6" s="82">
        <v>750</v>
      </c>
      <c r="F6" s="251" t="s">
        <v>469</v>
      </c>
      <c r="G6" s="252"/>
      <c r="H6" s="55" t="s">
        <v>535</v>
      </c>
      <c r="I6" s="83" t="s">
        <v>740</v>
      </c>
      <c r="K6" s="365"/>
      <c r="L6" s="366"/>
      <c r="M6" s="342" t="s">
        <v>311</v>
      </c>
      <c r="N6" s="343"/>
      <c r="O6" s="174"/>
      <c r="P6" s="359">
        <v>790</v>
      </c>
      <c r="Q6" s="360"/>
      <c r="R6" s="173" t="s">
        <v>469</v>
      </c>
      <c r="S6" s="173" t="s">
        <v>808</v>
      </c>
      <c r="T6" s="175" t="s">
        <v>127</v>
      </c>
    </row>
    <row r="7" spans="1:20" ht="21" customHeight="1">
      <c r="A7" s="250"/>
      <c r="B7" s="56" t="s">
        <v>311</v>
      </c>
      <c r="C7" s="253"/>
      <c r="D7" s="253"/>
      <c r="E7" s="82">
        <v>2321</v>
      </c>
      <c r="F7" s="251" t="s">
        <v>469</v>
      </c>
      <c r="G7" s="252"/>
      <c r="H7" s="55" t="s">
        <v>54</v>
      </c>
      <c r="I7" s="83" t="s">
        <v>741</v>
      </c>
      <c r="K7" s="357" t="s">
        <v>145</v>
      </c>
      <c r="L7" s="358"/>
      <c r="M7" s="342" t="s">
        <v>120</v>
      </c>
      <c r="N7" s="343"/>
      <c r="O7" s="174"/>
      <c r="P7" s="359">
        <v>2900</v>
      </c>
      <c r="Q7" s="360"/>
      <c r="R7" s="173" t="s">
        <v>469</v>
      </c>
      <c r="S7" s="173" t="s">
        <v>811</v>
      </c>
      <c r="T7" s="175" t="s">
        <v>813</v>
      </c>
    </row>
    <row r="8" spans="1:20" ht="21" customHeight="1">
      <c r="A8" s="245" t="s">
        <v>48</v>
      </c>
      <c r="B8" s="56" t="s">
        <v>96</v>
      </c>
      <c r="C8" s="253"/>
      <c r="D8" s="253"/>
      <c r="E8" s="82">
        <v>4271</v>
      </c>
      <c r="F8" s="251" t="s">
        <v>469</v>
      </c>
      <c r="G8" s="252"/>
      <c r="H8" s="55" t="s">
        <v>98</v>
      </c>
      <c r="I8" s="83" t="s">
        <v>347</v>
      </c>
      <c r="K8" s="363" t="s">
        <v>157</v>
      </c>
      <c r="L8" s="364"/>
      <c r="M8" s="342" t="s">
        <v>311</v>
      </c>
      <c r="N8" s="343"/>
      <c r="O8" s="174"/>
      <c r="P8" s="359">
        <v>15293</v>
      </c>
      <c r="Q8" s="360"/>
      <c r="R8" s="173" t="s">
        <v>469</v>
      </c>
      <c r="S8" s="173" t="s">
        <v>808</v>
      </c>
      <c r="T8" s="175" t="s">
        <v>814</v>
      </c>
    </row>
    <row r="9" spans="1:20" ht="21" customHeight="1">
      <c r="A9" s="246"/>
      <c r="B9" s="56" t="s">
        <v>120</v>
      </c>
      <c r="C9" s="253"/>
      <c r="D9" s="253"/>
      <c r="E9" s="82">
        <v>12716</v>
      </c>
      <c r="F9" s="251" t="s">
        <v>469</v>
      </c>
      <c r="G9" s="252"/>
      <c r="H9" s="55" t="s">
        <v>54</v>
      </c>
      <c r="I9" s="83" t="s">
        <v>742</v>
      </c>
      <c r="K9" s="368"/>
      <c r="L9" s="369"/>
      <c r="M9" s="342" t="s">
        <v>96</v>
      </c>
      <c r="N9" s="343"/>
      <c r="O9" s="174"/>
      <c r="P9" s="359">
        <v>2874</v>
      </c>
      <c r="Q9" s="360"/>
      <c r="R9" s="173" t="s">
        <v>469</v>
      </c>
      <c r="S9" s="173" t="s">
        <v>808</v>
      </c>
      <c r="T9" s="175" t="s">
        <v>347</v>
      </c>
    </row>
    <row r="10" spans="1:20" ht="21" customHeight="1">
      <c r="A10" s="247"/>
      <c r="B10" s="56" t="s">
        <v>311</v>
      </c>
      <c r="C10" s="253"/>
      <c r="D10" s="253"/>
      <c r="E10" s="82">
        <v>1100</v>
      </c>
      <c r="F10" s="251" t="s">
        <v>469</v>
      </c>
      <c r="G10" s="252"/>
      <c r="H10" s="55" t="s">
        <v>474</v>
      </c>
      <c r="I10" s="83" t="s">
        <v>33</v>
      </c>
      <c r="K10" s="368"/>
      <c r="L10" s="369"/>
      <c r="M10" s="342" t="s">
        <v>311</v>
      </c>
      <c r="N10" s="343"/>
      <c r="O10" s="174"/>
      <c r="P10" s="359">
        <v>2000</v>
      </c>
      <c r="Q10" s="360"/>
      <c r="R10" s="173" t="s">
        <v>469</v>
      </c>
      <c r="S10" s="173" t="s">
        <v>811</v>
      </c>
      <c r="T10" s="175" t="s">
        <v>435</v>
      </c>
    </row>
    <row r="11" spans="1:20" ht="21" customHeight="1">
      <c r="A11" s="245" t="s">
        <v>95</v>
      </c>
      <c r="B11" s="56" t="s">
        <v>311</v>
      </c>
      <c r="C11" s="253"/>
      <c r="D11" s="253"/>
      <c r="E11" s="82">
        <v>8456</v>
      </c>
      <c r="F11" s="251" t="s">
        <v>469</v>
      </c>
      <c r="G11" s="252"/>
      <c r="H11" s="55" t="s">
        <v>54</v>
      </c>
      <c r="I11" s="83" t="s">
        <v>743</v>
      </c>
      <c r="K11" s="368"/>
      <c r="L11" s="369"/>
      <c r="M11" s="342" t="s">
        <v>311</v>
      </c>
      <c r="N11" s="343"/>
      <c r="O11" s="174"/>
      <c r="P11" s="359">
        <v>4996</v>
      </c>
      <c r="Q11" s="360"/>
      <c r="R11" s="173" t="s">
        <v>469</v>
      </c>
      <c r="S11" s="173" t="s">
        <v>811</v>
      </c>
      <c r="T11" s="175" t="s">
        <v>147</v>
      </c>
    </row>
    <row r="12" spans="1:20" ht="21" customHeight="1">
      <c r="A12" s="247"/>
      <c r="B12" s="56" t="s">
        <v>120</v>
      </c>
      <c r="C12" s="243"/>
      <c r="D12" s="244"/>
      <c r="E12" s="82">
        <v>13376</v>
      </c>
      <c r="F12" s="251" t="s">
        <v>469</v>
      </c>
      <c r="G12" s="252"/>
      <c r="H12" s="55" t="s">
        <v>474</v>
      </c>
      <c r="I12" s="83" t="s">
        <v>744</v>
      </c>
      <c r="K12" s="368"/>
      <c r="L12" s="369"/>
      <c r="M12" s="342" t="s">
        <v>311</v>
      </c>
      <c r="N12" s="343"/>
      <c r="O12" s="174"/>
      <c r="P12" s="359">
        <v>3240</v>
      </c>
      <c r="Q12" s="360"/>
      <c r="R12" s="173" t="s">
        <v>469</v>
      </c>
      <c r="S12" s="173" t="s">
        <v>811</v>
      </c>
      <c r="T12" s="175" t="s">
        <v>127</v>
      </c>
    </row>
    <row r="13" spans="1:20" ht="21" customHeight="1">
      <c r="A13" s="254" t="s">
        <v>40</v>
      </c>
      <c r="B13" s="56" t="s">
        <v>120</v>
      </c>
      <c r="C13" s="243"/>
      <c r="D13" s="244"/>
      <c r="E13" s="82">
        <v>3960</v>
      </c>
      <c r="F13" s="251" t="s">
        <v>469</v>
      </c>
      <c r="G13" s="252"/>
      <c r="H13" s="55" t="s">
        <v>474</v>
      </c>
      <c r="I13" s="83" t="s">
        <v>465</v>
      </c>
      <c r="K13" s="365"/>
      <c r="L13" s="366"/>
      <c r="M13" s="342" t="s">
        <v>311</v>
      </c>
      <c r="N13" s="343"/>
      <c r="O13" s="174"/>
      <c r="P13" s="359">
        <v>1958</v>
      </c>
      <c r="Q13" s="360"/>
      <c r="R13" s="173" t="s">
        <v>469</v>
      </c>
      <c r="S13" s="173" t="s">
        <v>811</v>
      </c>
      <c r="T13" s="175" t="s">
        <v>537</v>
      </c>
    </row>
    <row r="14" spans="1:20" ht="21" customHeight="1">
      <c r="A14" s="255"/>
      <c r="B14" s="56" t="s">
        <v>120</v>
      </c>
      <c r="C14" s="243"/>
      <c r="D14" s="244"/>
      <c r="E14" s="82">
        <v>1650</v>
      </c>
      <c r="F14" s="251" t="s">
        <v>469</v>
      </c>
      <c r="G14" s="252"/>
      <c r="H14" s="55" t="s">
        <v>474</v>
      </c>
      <c r="I14" s="83" t="s">
        <v>465</v>
      </c>
      <c r="K14" s="357"/>
      <c r="L14" s="358"/>
      <c r="M14" s="342"/>
      <c r="N14" s="343"/>
      <c r="O14" s="174"/>
      <c r="P14" s="359"/>
      <c r="Q14" s="360"/>
      <c r="R14" s="173"/>
      <c r="S14" s="173"/>
      <c r="T14" s="175"/>
    </row>
    <row r="15" spans="1:20" ht="21" customHeight="1">
      <c r="A15" s="255"/>
      <c r="B15" s="56" t="s">
        <v>96</v>
      </c>
      <c r="C15" s="243"/>
      <c r="D15" s="244"/>
      <c r="E15" s="82">
        <v>2000</v>
      </c>
      <c r="F15" s="251" t="s">
        <v>469</v>
      </c>
      <c r="G15" s="252"/>
      <c r="H15" s="55" t="s">
        <v>54</v>
      </c>
      <c r="I15" s="83" t="s">
        <v>347</v>
      </c>
      <c r="K15" s="357"/>
      <c r="L15" s="358"/>
      <c r="M15" s="342"/>
      <c r="N15" s="343"/>
      <c r="O15" s="174"/>
      <c r="P15" s="359"/>
      <c r="Q15" s="360"/>
      <c r="R15" s="173"/>
      <c r="S15" s="175"/>
      <c r="T15" s="175"/>
    </row>
    <row r="16" spans="1:20" ht="21" customHeight="1">
      <c r="A16" s="255"/>
      <c r="B16" s="56" t="s">
        <v>120</v>
      </c>
      <c r="C16" s="243"/>
      <c r="D16" s="244"/>
      <c r="E16" s="82">
        <v>4809</v>
      </c>
      <c r="F16" s="251" t="s">
        <v>469</v>
      </c>
      <c r="G16" s="252"/>
      <c r="H16" s="55" t="s">
        <v>98</v>
      </c>
      <c r="I16" s="83" t="s">
        <v>745</v>
      </c>
      <c r="K16" s="357"/>
      <c r="L16" s="358"/>
      <c r="M16" s="342"/>
      <c r="N16" s="343"/>
      <c r="O16" s="174"/>
      <c r="P16" s="359"/>
      <c r="Q16" s="360"/>
      <c r="R16" s="173"/>
      <c r="S16" s="175"/>
      <c r="T16" s="175"/>
    </row>
    <row r="17" spans="1:20" ht="21" customHeight="1">
      <c r="A17" s="256"/>
      <c r="B17" s="56" t="s">
        <v>120</v>
      </c>
      <c r="C17" s="257"/>
      <c r="D17" s="257"/>
      <c r="E17" s="82">
        <v>3543</v>
      </c>
      <c r="F17" s="251" t="s">
        <v>469</v>
      </c>
      <c r="G17" s="252"/>
      <c r="H17" s="55" t="s">
        <v>474</v>
      </c>
      <c r="I17" s="83" t="s">
        <v>745</v>
      </c>
      <c r="K17" s="357"/>
      <c r="L17" s="358"/>
      <c r="M17" s="342"/>
      <c r="N17" s="343"/>
      <c r="O17" s="174"/>
      <c r="P17" s="359"/>
      <c r="Q17" s="360"/>
      <c r="R17" s="173"/>
      <c r="S17" s="175"/>
      <c r="T17" s="175"/>
    </row>
    <row r="18" spans="1:20" ht="21" customHeight="1">
      <c r="A18" s="254" t="s">
        <v>155</v>
      </c>
      <c r="B18" s="56" t="s">
        <v>311</v>
      </c>
      <c r="C18" s="253"/>
      <c r="D18" s="253"/>
      <c r="E18" s="82">
        <v>1836</v>
      </c>
      <c r="F18" s="251" t="s">
        <v>469</v>
      </c>
      <c r="G18" s="252"/>
      <c r="H18" s="55" t="s">
        <v>98</v>
      </c>
      <c r="I18" s="83" t="s">
        <v>213</v>
      </c>
      <c r="K18" s="357"/>
      <c r="L18" s="358"/>
      <c r="M18" s="342"/>
      <c r="N18" s="343"/>
      <c r="O18" s="174"/>
      <c r="P18" s="359"/>
      <c r="Q18" s="360"/>
      <c r="R18" s="173"/>
      <c r="S18" s="175"/>
      <c r="T18" s="175"/>
    </row>
    <row r="19" spans="1:20" ht="21" customHeight="1">
      <c r="A19" s="255"/>
      <c r="B19" s="56" t="s">
        <v>120</v>
      </c>
      <c r="C19" s="253"/>
      <c r="D19" s="253"/>
      <c r="E19" s="82">
        <v>2435</v>
      </c>
      <c r="F19" s="251" t="s">
        <v>469</v>
      </c>
      <c r="G19" s="252"/>
      <c r="H19" s="55" t="s">
        <v>474</v>
      </c>
      <c r="I19" s="83" t="s">
        <v>745</v>
      </c>
      <c r="K19" s="357"/>
      <c r="L19" s="358"/>
      <c r="M19" s="342"/>
      <c r="N19" s="343"/>
      <c r="O19" s="174"/>
      <c r="P19" s="359"/>
      <c r="Q19" s="360"/>
      <c r="R19" s="173"/>
      <c r="S19" s="175"/>
      <c r="T19" s="175"/>
    </row>
    <row r="20" spans="1:20" ht="24.75" customHeight="1">
      <c r="A20" s="255"/>
      <c r="B20" s="56" t="s">
        <v>120</v>
      </c>
      <c r="C20" s="253"/>
      <c r="D20" s="253"/>
      <c r="E20" s="82">
        <v>4052</v>
      </c>
      <c r="F20" s="251" t="s">
        <v>469</v>
      </c>
      <c r="G20" s="252"/>
      <c r="H20" s="55" t="s">
        <v>474</v>
      </c>
      <c r="I20" s="83" t="s">
        <v>33</v>
      </c>
      <c r="K20" s="357"/>
      <c r="L20" s="358"/>
      <c r="M20" s="342"/>
      <c r="N20" s="343"/>
      <c r="O20" s="174"/>
      <c r="P20" s="361"/>
      <c r="Q20" s="362"/>
      <c r="R20" s="173"/>
      <c r="S20" s="175"/>
      <c r="T20" s="175"/>
    </row>
    <row r="21" spans="1:20" ht="21" customHeight="1">
      <c r="A21" s="51" t="s">
        <v>97</v>
      </c>
      <c r="B21" s="56" t="s">
        <v>311</v>
      </c>
      <c r="C21" s="257"/>
      <c r="D21" s="257"/>
      <c r="E21" s="82">
        <v>2563</v>
      </c>
      <c r="F21" s="243" t="s">
        <v>469</v>
      </c>
      <c r="G21" s="244"/>
      <c r="H21" s="55" t="s">
        <v>54</v>
      </c>
      <c r="I21" s="83" t="s">
        <v>746</v>
      </c>
      <c r="K21" s="357"/>
      <c r="L21" s="358"/>
      <c r="M21" s="342"/>
      <c r="N21" s="343"/>
      <c r="O21" s="174"/>
      <c r="P21" s="361"/>
      <c r="Q21" s="362"/>
      <c r="R21" s="173"/>
      <c r="S21" s="175"/>
      <c r="T21" s="175"/>
    </row>
    <row r="22" spans="1:20" ht="21" customHeight="1">
      <c r="A22" s="245" t="s">
        <v>70</v>
      </c>
      <c r="B22" s="56" t="s">
        <v>311</v>
      </c>
      <c r="C22" s="253"/>
      <c r="D22" s="253"/>
      <c r="E22" s="82">
        <v>3300</v>
      </c>
      <c r="F22" s="251" t="s">
        <v>470</v>
      </c>
      <c r="G22" s="252"/>
      <c r="H22" s="55" t="s">
        <v>535</v>
      </c>
      <c r="I22" s="83" t="s">
        <v>747</v>
      </c>
      <c r="K22" s="357"/>
      <c r="L22" s="358"/>
      <c r="M22" s="342"/>
      <c r="N22" s="343"/>
      <c r="O22" s="174"/>
      <c r="P22" s="361"/>
      <c r="Q22" s="362"/>
      <c r="R22" s="173"/>
      <c r="S22" s="175"/>
      <c r="T22" s="175"/>
    </row>
    <row r="23" spans="1:20" ht="21" customHeight="1">
      <c r="A23" s="246"/>
      <c r="B23" s="56" t="s">
        <v>96</v>
      </c>
      <c r="C23" s="253"/>
      <c r="D23" s="253"/>
      <c r="E23" s="82">
        <v>3000</v>
      </c>
      <c r="F23" s="253" t="s">
        <v>469</v>
      </c>
      <c r="G23" s="253"/>
      <c r="H23" s="55" t="s">
        <v>54</v>
      </c>
      <c r="I23" s="83" t="s">
        <v>347</v>
      </c>
      <c r="K23" s="357"/>
      <c r="L23" s="358"/>
      <c r="M23" s="342"/>
      <c r="N23" s="343"/>
      <c r="O23" s="174"/>
      <c r="P23" s="361"/>
      <c r="Q23" s="362"/>
      <c r="R23" s="173"/>
      <c r="S23" s="175"/>
      <c r="T23" s="175"/>
    </row>
    <row r="24" spans="1:20" ht="21" customHeight="1">
      <c r="A24" s="246"/>
      <c r="B24" s="56" t="s">
        <v>96</v>
      </c>
      <c r="C24" s="257"/>
      <c r="D24" s="257"/>
      <c r="E24" s="82">
        <v>5000</v>
      </c>
      <c r="F24" s="251" t="s">
        <v>469</v>
      </c>
      <c r="G24" s="252"/>
      <c r="H24" s="55" t="s">
        <v>105</v>
      </c>
      <c r="I24" s="83" t="s">
        <v>347</v>
      </c>
      <c r="K24" s="357"/>
      <c r="L24" s="358"/>
      <c r="M24" s="342"/>
      <c r="N24" s="343"/>
      <c r="O24" s="174"/>
      <c r="P24" s="361"/>
      <c r="Q24" s="362"/>
      <c r="R24" s="173"/>
      <c r="S24" s="175"/>
      <c r="T24" s="175"/>
    </row>
    <row r="25" spans="1:20" ht="21" customHeight="1">
      <c r="A25" s="247"/>
      <c r="B25" s="56" t="s">
        <v>234</v>
      </c>
      <c r="C25" s="251"/>
      <c r="D25" s="252"/>
      <c r="E25" s="82">
        <v>7050</v>
      </c>
      <c r="F25" s="253" t="s">
        <v>470</v>
      </c>
      <c r="G25" s="253"/>
      <c r="H25" s="55" t="s">
        <v>54</v>
      </c>
      <c r="I25" s="83" t="s">
        <v>748</v>
      </c>
      <c r="K25" s="357"/>
      <c r="L25" s="358"/>
      <c r="M25" s="342"/>
      <c r="N25" s="343"/>
      <c r="O25" s="174"/>
      <c r="P25" s="361"/>
      <c r="Q25" s="362"/>
      <c r="R25" s="173"/>
      <c r="S25" s="175"/>
      <c r="T25" s="175"/>
    </row>
    <row r="26" spans="1:20" ht="21" customHeight="1">
      <c r="A26" s="245" t="s">
        <v>365</v>
      </c>
      <c r="B26" s="56" t="s">
        <v>96</v>
      </c>
      <c r="C26" s="253"/>
      <c r="D26" s="253"/>
      <c r="E26" s="82">
        <v>3000</v>
      </c>
      <c r="F26" s="251" t="s">
        <v>469</v>
      </c>
      <c r="G26" s="252"/>
      <c r="H26" s="55" t="s">
        <v>535</v>
      </c>
      <c r="I26" s="83" t="s">
        <v>347</v>
      </c>
      <c r="K26" s="357"/>
      <c r="L26" s="358"/>
      <c r="M26" s="342"/>
      <c r="N26" s="343"/>
      <c r="O26" s="174"/>
      <c r="P26" s="361"/>
      <c r="Q26" s="362"/>
      <c r="R26" s="173"/>
      <c r="S26" s="175"/>
      <c r="T26" s="175"/>
    </row>
    <row r="27" spans="1:20" ht="21" customHeight="1">
      <c r="A27" s="246"/>
      <c r="B27" s="56" t="s">
        <v>311</v>
      </c>
      <c r="C27" s="257"/>
      <c r="D27" s="257"/>
      <c r="E27" s="82">
        <v>2378</v>
      </c>
      <c r="F27" s="251" t="s">
        <v>469</v>
      </c>
      <c r="G27" s="252"/>
      <c r="H27" s="55" t="s">
        <v>474</v>
      </c>
      <c r="I27" s="83" t="s">
        <v>147</v>
      </c>
      <c r="K27" s="357"/>
      <c r="L27" s="358"/>
      <c r="M27" s="342"/>
      <c r="N27" s="343"/>
      <c r="O27" s="174"/>
      <c r="P27" s="361"/>
      <c r="Q27" s="362"/>
      <c r="R27" s="173"/>
      <c r="S27" s="175"/>
      <c r="T27" s="175"/>
    </row>
    <row r="28" spans="1:20" ht="21" customHeight="1">
      <c r="A28" s="247"/>
      <c r="B28" s="56" t="s">
        <v>311</v>
      </c>
      <c r="C28" s="257"/>
      <c r="D28" s="257"/>
      <c r="E28" s="82">
        <v>2733</v>
      </c>
      <c r="F28" s="251" t="s">
        <v>469</v>
      </c>
      <c r="G28" s="252"/>
      <c r="H28" s="55" t="s">
        <v>474</v>
      </c>
      <c r="I28" s="83" t="s">
        <v>147</v>
      </c>
      <c r="K28" s="357"/>
      <c r="L28" s="358"/>
      <c r="M28" s="342"/>
      <c r="N28" s="343"/>
      <c r="O28" s="174"/>
      <c r="P28" s="361"/>
      <c r="Q28" s="362"/>
      <c r="R28" s="173"/>
      <c r="S28" s="175"/>
      <c r="T28" s="175"/>
    </row>
    <row r="29" spans="1:20" ht="21" customHeight="1">
      <c r="A29" s="51" t="s">
        <v>41</v>
      </c>
      <c r="B29" s="56" t="s">
        <v>96</v>
      </c>
      <c r="C29" s="257"/>
      <c r="D29" s="257"/>
      <c r="E29" s="82">
        <v>3370</v>
      </c>
      <c r="F29" s="251" t="s">
        <v>469</v>
      </c>
      <c r="G29" s="252"/>
      <c r="H29" s="55" t="s">
        <v>749</v>
      </c>
      <c r="I29" s="83" t="s">
        <v>347</v>
      </c>
      <c r="K29" s="357"/>
      <c r="L29" s="358"/>
      <c r="M29" s="342"/>
      <c r="N29" s="343"/>
      <c r="O29" s="174"/>
      <c r="P29" s="361"/>
      <c r="Q29" s="362"/>
      <c r="R29" s="173"/>
      <c r="S29" s="175"/>
      <c r="T29" s="175"/>
    </row>
    <row r="30" spans="1:20" ht="21" customHeight="1">
      <c r="A30" s="138" t="s">
        <v>43</v>
      </c>
      <c r="B30" s="56" t="s">
        <v>750</v>
      </c>
      <c r="C30" s="257"/>
      <c r="D30" s="257"/>
      <c r="E30" s="82">
        <v>110</v>
      </c>
      <c r="F30" s="251" t="s">
        <v>469</v>
      </c>
      <c r="G30" s="252"/>
      <c r="H30" s="55" t="s">
        <v>474</v>
      </c>
      <c r="I30" s="83" t="s">
        <v>751</v>
      </c>
      <c r="K30" s="357"/>
      <c r="L30" s="358"/>
      <c r="M30" s="342"/>
      <c r="N30" s="343"/>
      <c r="O30" s="174"/>
      <c r="P30" s="361"/>
      <c r="Q30" s="362"/>
      <c r="R30" s="173"/>
      <c r="S30" s="175"/>
      <c r="T30" s="175"/>
    </row>
    <row r="31" spans="1:20" ht="21" customHeight="1">
      <c r="A31" s="245" t="s">
        <v>752</v>
      </c>
      <c r="B31" s="56" t="s">
        <v>311</v>
      </c>
      <c r="C31" s="257"/>
      <c r="D31" s="257"/>
      <c r="E31" s="82">
        <v>5676</v>
      </c>
      <c r="F31" s="251" t="s">
        <v>469</v>
      </c>
      <c r="G31" s="252"/>
      <c r="H31" s="55" t="s">
        <v>54</v>
      </c>
      <c r="I31" s="83" t="s">
        <v>753</v>
      </c>
      <c r="K31" s="357"/>
      <c r="L31" s="358"/>
      <c r="M31" s="342"/>
      <c r="N31" s="343"/>
      <c r="O31" s="174"/>
      <c r="P31" s="361"/>
      <c r="Q31" s="362"/>
      <c r="R31" s="173"/>
      <c r="S31" s="175"/>
      <c r="T31" s="175"/>
    </row>
    <row r="32" spans="1:20" ht="21" customHeight="1">
      <c r="A32" s="247"/>
      <c r="B32" s="56" t="s">
        <v>311</v>
      </c>
      <c r="C32" s="251"/>
      <c r="D32" s="252"/>
      <c r="E32" s="82">
        <v>3803</v>
      </c>
      <c r="F32" s="253" t="s">
        <v>470</v>
      </c>
      <c r="G32" s="253"/>
      <c r="H32" s="55" t="s">
        <v>474</v>
      </c>
      <c r="I32" s="83" t="s">
        <v>754</v>
      </c>
      <c r="K32" s="357"/>
      <c r="L32" s="358"/>
      <c r="M32" s="342"/>
      <c r="N32" s="343"/>
      <c r="O32" s="174"/>
      <c r="P32" s="361"/>
      <c r="Q32" s="362"/>
      <c r="R32" s="173"/>
      <c r="S32" s="175"/>
      <c r="T32" s="175"/>
    </row>
    <row r="33" spans="1:146" ht="21" customHeight="1">
      <c r="A33" s="138" t="s">
        <v>755</v>
      </c>
      <c r="B33" s="56" t="s">
        <v>96</v>
      </c>
      <c r="C33" s="251"/>
      <c r="D33" s="252"/>
      <c r="E33" s="82">
        <v>2000</v>
      </c>
      <c r="F33" s="251" t="s">
        <v>469</v>
      </c>
      <c r="G33" s="252"/>
      <c r="H33" s="55" t="s">
        <v>54</v>
      </c>
      <c r="I33" s="83" t="s">
        <v>347</v>
      </c>
      <c r="K33" s="357"/>
      <c r="L33" s="358"/>
      <c r="M33" s="342"/>
      <c r="N33" s="343"/>
      <c r="O33" s="174"/>
      <c r="P33" s="361"/>
      <c r="Q33" s="362"/>
      <c r="R33" s="173"/>
      <c r="S33" s="175"/>
      <c r="T33" s="175"/>
    </row>
    <row r="34" spans="1:146" ht="21" customHeight="1">
      <c r="A34" s="245" t="s">
        <v>756</v>
      </c>
      <c r="B34" s="56" t="s">
        <v>311</v>
      </c>
      <c r="C34" s="253"/>
      <c r="D34" s="253"/>
      <c r="E34" s="82">
        <v>6666</v>
      </c>
      <c r="F34" s="251" t="s">
        <v>469</v>
      </c>
      <c r="G34" s="252"/>
      <c r="H34" s="55" t="s">
        <v>54</v>
      </c>
      <c r="I34" s="83" t="s">
        <v>757</v>
      </c>
      <c r="K34" s="357"/>
      <c r="L34" s="358"/>
      <c r="M34" s="342"/>
      <c r="N34" s="343"/>
      <c r="O34" s="174"/>
      <c r="P34" s="361"/>
      <c r="Q34" s="362"/>
      <c r="R34" s="173"/>
      <c r="S34" s="175"/>
      <c r="T34" s="175"/>
    </row>
    <row r="35" spans="1:146" ht="21" customHeight="1">
      <c r="A35" s="246"/>
      <c r="B35" s="56" t="s">
        <v>311</v>
      </c>
      <c r="C35" s="253"/>
      <c r="D35" s="253"/>
      <c r="E35" s="82">
        <v>4620</v>
      </c>
      <c r="F35" s="251" t="s">
        <v>469</v>
      </c>
      <c r="G35" s="252"/>
      <c r="H35" s="55" t="s">
        <v>474</v>
      </c>
      <c r="I35" s="83" t="s">
        <v>758</v>
      </c>
      <c r="K35" s="357"/>
      <c r="L35" s="358"/>
      <c r="M35" s="342"/>
      <c r="N35" s="343"/>
      <c r="O35" s="174"/>
      <c r="P35" s="361"/>
      <c r="Q35" s="362"/>
      <c r="R35" s="173"/>
      <c r="S35" s="175"/>
      <c r="T35" s="175"/>
    </row>
    <row r="36" spans="1:146" ht="21" customHeight="1">
      <c r="A36" s="247"/>
      <c r="B36" s="56" t="s">
        <v>67</v>
      </c>
      <c r="C36" s="253"/>
      <c r="D36" s="253"/>
      <c r="E36" s="82">
        <v>2746</v>
      </c>
      <c r="F36" s="251" t="s">
        <v>469</v>
      </c>
      <c r="G36" s="252"/>
      <c r="H36" s="55" t="s">
        <v>105</v>
      </c>
      <c r="I36" s="83" t="s">
        <v>347</v>
      </c>
      <c r="K36" s="357"/>
      <c r="L36" s="358"/>
      <c r="M36" s="342"/>
      <c r="N36" s="343"/>
      <c r="O36" s="174"/>
      <c r="P36" s="361"/>
      <c r="Q36" s="362"/>
      <c r="R36" s="173"/>
      <c r="S36" s="175"/>
      <c r="T36" s="175"/>
    </row>
    <row r="37" spans="1:146" ht="21" customHeight="1">
      <c r="A37" s="245" t="s">
        <v>759</v>
      </c>
      <c r="B37" s="56" t="s">
        <v>311</v>
      </c>
      <c r="C37" s="257"/>
      <c r="D37" s="257"/>
      <c r="E37" s="82">
        <v>2058</v>
      </c>
      <c r="F37" s="251" t="s">
        <v>469</v>
      </c>
      <c r="G37" s="252"/>
      <c r="H37" s="55" t="s">
        <v>54</v>
      </c>
      <c r="I37" s="83" t="s">
        <v>761</v>
      </c>
      <c r="K37" s="357"/>
      <c r="L37" s="358"/>
      <c r="M37" s="342"/>
      <c r="N37" s="343"/>
      <c r="O37" s="174"/>
      <c r="P37" s="361"/>
      <c r="Q37" s="362"/>
      <c r="R37" s="173"/>
      <c r="S37" s="175"/>
      <c r="T37" s="175"/>
    </row>
    <row r="38" spans="1:146" ht="21" customHeight="1">
      <c r="A38" s="246"/>
      <c r="B38" s="56" t="s">
        <v>760</v>
      </c>
      <c r="C38" s="257"/>
      <c r="D38" s="257"/>
      <c r="E38" s="82">
        <v>3700</v>
      </c>
      <c r="F38" s="251" t="s">
        <v>469</v>
      </c>
      <c r="G38" s="252"/>
      <c r="H38" s="55" t="s">
        <v>54</v>
      </c>
      <c r="I38" s="83" t="s">
        <v>762</v>
      </c>
      <c r="K38" s="357"/>
      <c r="L38" s="358"/>
      <c r="M38" s="342"/>
      <c r="N38" s="343"/>
      <c r="O38" s="174"/>
      <c r="P38" s="361"/>
      <c r="Q38" s="362"/>
      <c r="R38" s="173"/>
      <c r="S38" s="175"/>
      <c r="T38" s="175"/>
    </row>
    <row r="39" spans="1:146" s="85" customFormat="1" ht="21" customHeight="1">
      <c r="A39" s="246"/>
      <c r="B39" s="56" t="s">
        <v>311</v>
      </c>
      <c r="C39" s="257"/>
      <c r="D39" s="257"/>
      <c r="E39" s="82">
        <v>14730</v>
      </c>
      <c r="F39" s="243" t="s">
        <v>469</v>
      </c>
      <c r="G39" s="244"/>
      <c r="H39" s="55" t="s">
        <v>474</v>
      </c>
      <c r="I39" s="83" t="s">
        <v>763</v>
      </c>
      <c r="J39" s="46"/>
      <c r="K39" s="357"/>
      <c r="L39" s="358"/>
      <c r="M39" s="342"/>
      <c r="N39" s="343"/>
      <c r="O39" s="174"/>
      <c r="P39" s="361"/>
      <c r="Q39" s="362"/>
      <c r="R39" s="173"/>
      <c r="S39" s="175"/>
      <c r="T39" s="175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</row>
    <row r="40" spans="1:146" ht="21" customHeight="1">
      <c r="A40" s="247"/>
      <c r="B40" s="56" t="s">
        <v>311</v>
      </c>
      <c r="C40" s="243"/>
      <c r="D40" s="244"/>
      <c r="E40" s="82">
        <v>4880</v>
      </c>
      <c r="F40" s="251" t="s">
        <v>469</v>
      </c>
      <c r="G40" s="252"/>
      <c r="H40" s="55" t="s">
        <v>474</v>
      </c>
      <c r="I40" s="83" t="s">
        <v>764</v>
      </c>
      <c r="K40" s="357"/>
      <c r="L40" s="358"/>
      <c r="M40" s="342"/>
      <c r="N40" s="343"/>
      <c r="O40" s="174"/>
      <c r="P40" s="361"/>
      <c r="Q40" s="362"/>
      <c r="R40" s="173"/>
      <c r="S40" s="175"/>
      <c r="T40" s="175"/>
    </row>
    <row r="41" spans="1:146" ht="21" customHeight="1">
      <c r="A41" s="254" t="s">
        <v>765</v>
      </c>
      <c r="B41" s="56" t="s">
        <v>96</v>
      </c>
      <c r="C41" s="253"/>
      <c r="D41" s="253"/>
      <c r="E41" s="82">
        <v>2999</v>
      </c>
      <c r="F41" s="251" t="s">
        <v>469</v>
      </c>
      <c r="G41" s="252"/>
      <c r="H41" s="55" t="s">
        <v>54</v>
      </c>
      <c r="I41" s="83" t="s">
        <v>347</v>
      </c>
      <c r="K41" s="357"/>
      <c r="L41" s="358"/>
      <c r="M41" s="342"/>
      <c r="N41" s="343"/>
      <c r="O41" s="174"/>
      <c r="P41" s="361"/>
      <c r="Q41" s="362"/>
      <c r="R41" s="173"/>
      <c r="S41" s="175"/>
      <c r="T41" s="175"/>
    </row>
    <row r="42" spans="1:146" ht="21" customHeight="1">
      <c r="A42" s="255"/>
      <c r="B42" s="56" t="s">
        <v>120</v>
      </c>
      <c r="C42" s="243"/>
      <c r="D42" s="244"/>
      <c r="E42" s="82">
        <v>2999</v>
      </c>
      <c r="F42" s="251" t="s">
        <v>469</v>
      </c>
      <c r="G42" s="252"/>
      <c r="H42" s="55" t="s">
        <v>474</v>
      </c>
      <c r="I42" s="83" t="s">
        <v>766</v>
      </c>
      <c r="K42" s="357"/>
      <c r="L42" s="358"/>
      <c r="M42" s="342"/>
      <c r="N42" s="343"/>
      <c r="O42" s="174"/>
      <c r="P42" s="361"/>
      <c r="Q42" s="362"/>
      <c r="R42" s="173"/>
      <c r="S42" s="175"/>
      <c r="T42" s="175"/>
    </row>
    <row r="43" spans="1:146" ht="21" customHeight="1">
      <c r="A43" s="255"/>
      <c r="B43" s="56" t="s">
        <v>120</v>
      </c>
      <c r="C43" s="253"/>
      <c r="D43" s="253"/>
      <c r="E43" s="82">
        <v>3932</v>
      </c>
      <c r="F43" s="251" t="s">
        <v>469</v>
      </c>
      <c r="G43" s="252"/>
      <c r="H43" s="55" t="s">
        <v>474</v>
      </c>
      <c r="I43" s="83" t="s">
        <v>766</v>
      </c>
      <c r="K43" s="357"/>
      <c r="L43" s="358"/>
      <c r="M43" s="342"/>
      <c r="N43" s="343"/>
      <c r="O43" s="174"/>
      <c r="P43" s="361"/>
      <c r="Q43" s="362"/>
      <c r="R43" s="173"/>
      <c r="S43" s="175"/>
      <c r="T43" s="175"/>
    </row>
    <row r="44" spans="1:146" ht="21" customHeight="1">
      <c r="A44" s="255"/>
      <c r="B44" s="56" t="s">
        <v>120</v>
      </c>
      <c r="C44" s="253"/>
      <c r="D44" s="253"/>
      <c r="E44" s="82">
        <v>2143</v>
      </c>
      <c r="F44" s="251" t="s">
        <v>469</v>
      </c>
      <c r="G44" s="252"/>
      <c r="H44" s="55" t="s">
        <v>474</v>
      </c>
      <c r="I44" s="83" t="s">
        <v>766</v>
      </c>
      <c r="K44" s="357"/>
      <c r="L44" s="358"/>
      <c r="M44" s="342"/>
      <c r="N44" s="343"/>
      <c r="O44" s="174"/>
      <c r="P44" s="361"/>
      <c r="Q44" s="362"/>
      <c r="R44" s="173"/>
      <c r="S44" s="175"/>
      <c r="T44" s="175"/>
    </row>
    <row r="45" spans="1:146" ht="21" customHeight="1" thickBot="1">
      <c r="A45" s="256"/>
      <c r="B45" s="56" t="s">
        <v>311</v>
      </c>
      <c r="C45" s="253"/>
      <c r="D45" s="253"/>
      <c r="E45" s="82">
        <v>7728</v>
      </c>
      <c r="F45" s="251" t="s">
        <v>469</v>
      </c>
      <c r="G45" s="252"/>
      <c r="H45" s="55" t="s">
        <v>474</v>
      </c>
      <c r="I45" s="83" t="s">
        <v>764</v>
      </c>
      <c r="K45" s="357"/>
      <c r="L45" s="358"/>
      <c r="M45" s="342"/>
      <c r="N45" s="343"/>
      <c r="O45" s="176"/>
      <c r="P45" s="374"/>
      <c r="Q45" s="375"/>
      <c r="R45" s="173"/>
      <c r="S45" s="175"/>
      <c r="T45" s="175"/>
    </row>
    <row r="46" spans="1:146" ht="21" customHeight="1" thickBot="1">
      <c r="A46" s="370" t="s">
        <v>45</v>
      </c>
      <c r="B46" s="56" t="s">
        <v>67</v>
      </c>
      <c r="C46" s="243"/>
      <c r="D46" s="244"/>
      <c r="E46" s="82">
        <v>500</v>
      </c>
      <c r="F46" s="251" t="s">
        <v>469</v>
      </c>
      <c r="G46" s="252"/>
      <c r="H46" s="55" t="s">
        <v>54</v>
      </c>
      <c r="I46" s="83" t="s">
        <v>770</v>
      </c>
      <c r="O46" s="177" t="s">
        <v>38</v>
      </c>
      <c r="P46" s="372">
        <f>SUM(P2:Q44)</f>
        <v>53969</v>
      </c>
      <c r="Q46" s="373"/>
    </row>
    <row r="47" spans="1:146" ht="21" customHeight="1" thickBot="1">
      <c r="A47" s="371"/>
      <c r="B47" s="56" t="s">
        <v>96</v>
      </c>
      <c r="C47" s="243"/>
      <c r="D47" s="244"/>
      <c r="E47" s="82">
        <v>3231</v>
      </c>
      <c r="F47" s="251" t="s">
        <v>469</v>
      </c>
      <c r="G47" s="252"/>
      <c r="H47" s="55" t="s">
        <v>105</v>
      </c>
      <c r="I47" s="83" t="s">
        <v>347</v>
      </c>
      <c r="O47" s="177" t="s">
        <v>38</v>
      </c>
      <c r="P47" s="372">
        <f>SUM(P3:Q45)</f>
        <v>53969</v>
      </c>
      <c r="Q47" s="373"/>
    </row>
    <row r="48" spans="1:146" ht="21" customHeight="1" thickBot="1">
      <c r="A48" s="96"/>
      <c r="B48" s="96"/>
      <c r="C48" s="258" t="s">
        <v>38</v>
      </c>
      <c r="D48" s="259"/>
      <c r="E48" s="98">
        <f>SUM(E3:E47)</f>
        <v>175640</v>
      </c>
      <c r="F48" s="260" t="s">
        <v>8</v>
      </c>
      <c r="G48" s="261"/>
      <c r="H48" s="261"/>
      <c r="I48" s="261"/>
    </row>
    <row r="49" spans="1:9" ht="21" customHeight="1">
      <c r="A49" s="49" t="s">
        <v>1</v>
      </c>
      <c r="B49" s="49" t="s">
        <v>2</v>
      </c>
      <c r="C49" s="253" t="s">
        <v>4</v>
      </c>
      <c r="D49" s="253"/>
      <c r="E49" s="49" t="s">
        <v>5</v>
      </c>
      <c r="F49" s="253" t="s">
        <v>468</v>
      </c>
      <c r="G49" s="253"/>
      <c r="H49" s="55" t="s">
        <v>424</v>
      </c>
      <c r="I49" s="50" t="s">
        <v>6</v>
      </c>
    </row>
    <row r="50" spans="1:9" ht="21" customHeight="1">
      <c r="A50" s="254" t="s">
        <v>47</v>
      </c>
      <c r="B50" s="56" t="s">
        <v>771</v>
      </c>
      <c r="C50" s="243"/>
      <c r="D50" s="244"/>
      <c r="E50" s="123">
        <v>4760</v>
      </c>
      <c r="F50" s="251" t="s">
        <v>469</v>
      </c>
      <c r="G50" s="252"/>
      <c r="H50" s="55" t="s">
        <v>474</v>
      </c>
      <c r="I50" s="83" t="s">
        <v>772</v>
      </c>
    </row>
    <row r="51" spans="1:9" ht="21" customHeight="1">
      <c r="A51" s="255"/>
      <c r="B51" s="56" t="s">
        <v>771</v>
      </c>
      <c r="C51" s="243"/>
      <c r="D51" s="244"/>
      <c r="E51" s="82">
        <v>3186</v>
      </c>
      <c r="F51" s="251" t="s">
        <v>469</v>
      </c>
      <c r="G51" s="252"/>
      <c r="H51" s="55" t="s">
        <v>474</v>
      </c>
      <c r="I51" s="83" t="s">
        <v>766</v>
      </c>
    </row>
    <row r="52" spans="1:9" ht="21" customHeight="1">
      <c r="A52" s="255"/>
      <c r="B52" s="56" t="s">
        <v>771</v>
      </c>
      <c r="C52" s="243"/>
      <c r="D52" s="244"/>
      <c r="E52" s="82">
        <v>5642</v>
      </c>
      <c r="F52" s="251" t="s">
        <v>469</v>
      </c>
      <c r="G52" s="252"/>
      <c r="H52" s="55" t="s">
        <v>474</v>
      </c>
      <c r="I52" s="83" t="s">
        <v>766</v>
      </c>
    </row>
    <row r="53" spans="1:9" ht="21" customHeight="1">
      <c r="A53" s="255"/>
      <c r="B53" s="56" t="s">
        <v>771</v>
      </c>
      <c r="C53" s="243"/>
      <c r="D53" s="244"/>
      <c r="E53" s="82">
        <v>2315</v>
      </c>
      <c r="F53" s="251" t="s">
        <v>469</v>
      </c>
      <c r="G53" s="252"/>
      <c r="H53" s="55" t="s">
        <v>474</v>
      </c>
      <c r="I53" s="83" t="s">
        <v>766</v>
      </c>
    </row>
    <row r="54" spans="1:9" ht="21" customHeight="1">
      <c r="A54" s="255"/>
      <c r="B54" s="56" t="s">
        <v>771</v>
      </c>
      <c r="C54" s="243"/>
      <c r="D54" s="244"/>
      <c r="E54" s="82">
        <v>5247</v>
      </c>
      <c r="F54" s="251" t="s">
        <v>469</v>
      </c>
      <c r="G54" s="252"/>
      <c r="H54" s="55" t="s">
        <v>54</v>
      </c>
      <c r="I54" s="83" t="s">
        <v>773</v>
      </c>
    </row>
    <row r="55" spans="1:9" ht="21" customHeight="1">
      <c r="A55" s="255"/>
      <c r="B55" s="56" t="s">
        <v>771</v>
      </c>
      <c r="C55" s="257"/>
      <c r="D55" s="257"/>
      <c r="E55" s="82">
        <v>20918</v>
      </c>
      <c r="F55" s="251" t="s">
        <v>469</v>
      </c>
      <c r="G55" s="252"/>
      <c r="H55" s="55" t="s">
        <v>54</v>
      </c>
      <c r="I55" s="83" t="s">
        <v>774</v>
      </c>
    </row>
    <row r="56" spans="1:9" ht="21" customHeight="1">
      <c r="A56" s="256"/>
      <c r="B56" s="56" t="s">
        <v>775</v>
      </c>
      <c r="C56" s="253"/>
      <c r="D56" s="253"/>
      <c r="E56" s="82">
        <v>10190</v>
      </c>
      <c r="F56" s="251" t="s">
        <v>469</v>
      </c>
      <c r="G56" s="252"/>
      <c r="H56" s="55" t="s">
        <v>54</v>
      </c>
      <c r="I56" s="83" t="s">
        <v>776</v>
      </c>
    </row>
    <row r="57" spans="1:9" ht="21" customHeight="1">
      <c r="A57" s="254" t="s">
        <v>777</v>
      </c>
      <c r="B57" s="56" t="s">
        <v>771</v>
      </c>
      <c r="C57" s="253"/>
      <c r="D57" s="253"/>
      <c r="E57" s="82">
        <v>8350</v>
      </c>
      <c r="F57" s="251" t="s">
        <v>469</v>
      </c>
      <c r="G57" s="252"/>
      <c r="H57" s="55" t="s">
        <v>54</v>
      </c>
      <c r="I57" s="83" t="s">
        <v>778</v>
      </c>
    </row>
    <row r="58" spans="1:9" ht="21" customHeight="1">
      <c r="A58" s="255"/>
      <c r="B58" s="56" t="s">
        <v>779</v>
      </c>
      <c r="C58" s="253"/>
      <c r="D58" s="253"/>
      <c r="E58" s="82">
        <v>3000</v>
      </c>
      <c r="F58" s="251" t="s">
        <v>469</v>
      </c>
      <c r="G58" s="252"/>
      <c r="H58" s="55" t="s">
        <v>54</v>
      </c>
      <c r="I58" s="83" t="s">
        <v>780</v>
      </c>
    </row>
    <row r="59" spans="1:9" ht="21" customHeight="1">
      <c r="A59" s="256"/>
      <c r="B59" s="56" t="s">
        <v>779</v>
      </c>
      <c r="C59" s="253"/>
      <c r="D59" s="253"/>
      <c r="E59" s="82">
        <v>3464</v>
      </c>
      <c r="F59" s="251" t="s">
        <v>469</v>
      </c>
      <c r="G59" s="252"/>
      <c r="H59" s="55" t="s">
        <v>98</v>
      </c>
      <c r="I59" s="83" t="s">
        <v>780</v>
      </c>
    </row>
    <row r="60" spans="1:9" ht="21" customHeight="1">
      <c r="A60" s="245" t="s">
        <v>781</v>
      </c>
      <c r="B60" s="56" t="s">
        <v>775</v>
      </c>
      <c r="C60" s="253"/>
      <c r="D60" s="253"/>
      <c r="E60" s="82">
        <v>8562</v>
      </c>
      <c r="F60" s="251" t="s">
        <v>469</v>
      </c>
      <c r="G60" s="252"/>
      <c r="H60" s="55" t="s">
        <v>54</v>
      </c>
      <c r="I60" s="83" t="s">
        <v>782</v>
      </c>
    </row>
    <row r="61" spans="1:9" ht="21" customHeight="1">
      <c r="A61" s="246"/>
      <c r="B61" s="56" t="s">
        <v>775</v>
      </c>
      <c r="C61" s="253"/>
      <c r="D61" s="253"/>
      <c r="E61" s="82">
        <v>3816</v>
      </c>
      <c r="F61" s="251" t="s">
        <v>469</v>
      </c>
      <c r="G61" s="252"/>
      <c r="H61" s="55" t="s">
        <v>474</v>
      </c>
      <c r="I61" s="83" t="s">
        <v>783</v>
      </c>
    </row>
    <row r="62" spans="1:9" ht="21" customHeight="1">
      <c r="A62" s="246"/>
      <c r="B62" s="56" t="s">
        <v>779</v>
      </c>
      <c r="C62" s="253"/>
      <c r="D62" s="253"/>
      <c r="E62" s="82">
        <v>3000</v>
      </c>
      <c r="F62" s="251" t="s">
        <v>469</v>
      </c>
      <c r="G62" s="252"/>
      <c r="H62" s="55" t="s">
        <v>105</v>
      </c>
      <c r="I62" s="83" t="s">
        <v>780</v>
      </c>
    </row>
    <row r="63" spans="1:9" ht="21" customHeight="1">
      <c r="A63" s="246"/>
      <c r="B63" s="56" t="s">
        <v>779</v>
      </c>
      <c r="C63" s="253"/>
      <c r="D63" s="253"/>
      <c r="E63" s="82">
        <v>4000</v>
      </c>
      <c r="F63" s="251" t="s">
        <v>469</v>
      </c>
      <c r="G63" s="252"/>
      <c r="H63" s="55" t="s">
        <v>54</v>
      </c>
      <c r="I63" s="83" t="s">
        <v>784</v>
      </c>
    </row>
    <row r="64" spans="1:9" ht="21" customHeight="1">
      <c r="A64" s="247"/>
      <c r="B64" s="56" t="s">
        <v>750</v>
      </c>
      <c r="C64" s="253"/>
      <c r="D64" s="253"/>
      <c r="E64" s="82">
        <v>180</v>
      </c>
      <c r="F64" s="253" t="s">
        <v>469</v>
      </c>
      <c r="G64" s="253"/>
      <c r="H64" s="55" t="s">
        <v>474</v>
      </c>
      <c r="I64" s="83" t="s">
        <v>751</v>
      </c>
    </row>
    <row r="65" spans="1:9" ht="21" customHeight="1">
      <c r="A65" s="245" t="s">
        <v>785</v>
      </c>
      <c r="B65" s="56" t="s">
        <v>771</v>
      </c>
      <c r="C65" s="257"/>
      <c r="D65" s="257"/>
      <c r="E65" s="82">
        <v>1320</v>
      </c>
      <c r="F65" s="253" t="s">
        <v>469</v>
      </c>
      <c r="G65" s="253"/>
      <c r="H65" s="55" t="s">
        <v>474</v>
      </c>
      <c r="I65" s="83" t="s">
        <v>787</v>
      </c>
    </row>
    <row r="66" spans="1:9" ht="21" customHeight="1">
      <c r="A66" s="246"/>
      <c r="B66" s="56" t="s">
        <v>786</v>
      </c>
      <c r="C66" s="257"/>
      <c r="D66" s="257"/>
      <c r="E66" s="82">
        <v>1500</v>
      </c>
      <c r="F66" s="253" t="s">
        <v>469</v>
      </c>
      <c r="G66" s="253"/>
      <c r="H66" s="55" t="s">
        <v>54</v>
      </c>
      <c r="I66" s="83" t="s">
        <v>788</v>
      </c>
    </row>
    <row r="67" spans="1:9" ht="21" customHeight="1">
      <c r="A67" s="246"/>
      <c r="B67" s="56" t="s">
        <v>775</v>
      </c>
      <c r="C67" s="251"/>
      <c r="D67" s="252"/>
      <c r="E67" s="82">
        <v>4079</v>
      </c>
      <c r="F67" s="251" t="s">
        <v>470</v>
      </c>
      <c r="G67" s="252"/>
      <c r="H67" s="55" t="s">
        <v>98</v>
      </c>
      <c r="I67" s="83" t="s">
        <v>789</v>
      </c>
    </row>
    <row r="68" spans="1:9" ht="21" customHeight="1">
      <c r="A68" s="247"/>
      <c r="B68" s="56" t="s">
        <v>767</v>
      </c>
      <c r="C68" s="251"/>
      <c r="D68" s="252"/>
      <c r="E68" s="82">
        <v>1600</v>
      </c>
      <c r="F68" s="251" t="s">
        <v>469</v>
      </c>
      <c r="G68" s="252"/>
      <c r="H68" s="55" t="s">
        <v>98</v>
      </c>
      <c r="I68" s="83" t="s">
        <v>769</v>
      </c>
    </row>
    <row r="69" spans="1:9" ht="21" customHeight="1">
      <c r="A69" s="245" t="s">
        <v>192</v>
      </c>
      <c r="B69" s="56" t="s">
        <v>67</v>
      </c>
      <c r="C69" s="253"/>
      <c r="D69" s="253"/>
      <c r="E69" s="82">
        <v>1600</v>
      </c>
      <c r="F69" s="251" t="s">
        <v>469</v>
      </c>
      <c r="G69" s="252"/>
      <c r="H69" s="55" t="s">
        <v>98</v>
      </c>
      <c r="I69" s="83" t="s">
        <v>769</v>
      </c>
    </row>
    <row r="70" spans="1:9" ht="21" customHeight="1">
      <c r="A70" s="247"/>
      <c r="B70" s="56" t="s">
        <v>96</v>
      </c>
      <c r="C70" s="253"/>
      <c r="D70" s="253"/>
      <c r="E70" s="82">
        <v>3000</v>
      </c>
      <c r="F70" s="251" t="s">
        <v>469</v>
      </c>
      <c r="G70" s="252"/>
      <c r="H70" s="55" t="s">
        <v>105</v>
      </c>
      <c r="I70" s="83" t="s">
        <v>347</v>
      </c>
    </row>
    <row r="71" spans="1:9" ht="21" customHeight="1">
      <c r="A71" s="245" t="s">
        <v>790</v>
      </c>
      <c r="B71" s="56" t="s">
        <v>771</v>
      </c>
      <c r="C71" s="253"/>
      <c r="D71" s="253"/>
      <c r="E71" s="82">
        <v>15372</v>
      </c>
      <c r="F71" s="251" t="s">
        <v>469</v>
      </c>
      <c r="G71" s="252"/>
      <c r="H71" s="55" t="s">
        <v>54</v>
      </c>
      <c r="I71" s="83" t="s">
        <v>791</v>
      </c>
    </row>
    <row r="72" spans="1:9" ht="21" customHeight="1">
      <c r="A72" s="247"/>
      <c r="B72" s="56" t="s">
        <v>779</v>
      </c>
      <c r="C72" s="253"/>
      <c r="D72" s="253"/>
      <c r="E72" s="82">
        <v>5968</v>
      </c>
      <c r="F72" s="251" t="s">
        <v>469</v>
      </c>
      <c r="G72" s="252"/>
      <c r="H72" s="55" t="s">
        <v>54</v>
      </c>
      <c r="I72" s="83" t="s">
        <v>792</v>
      </c>
    </row>
    <row r="73" spans="1:9" ht="21" customHeight="1">
      <c r="A73" s="245" t="s">
        <v>793</v>
      </c>
      <c r="B73" s="56" t="s">
        <v>771</v>
      </c>
      <c r="C73" s="257"/>
      <c r="D73" s="257"/>
      <c r="E73" s="82">
        <v>2473</v>
      </c>
      <c r="F73" s="251" t="s">
        <v>469</v>
      </c>
      <c r="G73" s="252"/>
      <c r="H73" s="55" t="s">
        <v>474</v>
      </c>
      <c r="I73" s="83" t="s">
        <v>766</v>
      </c>
    </row>
    <row r="74" spans="1:9" ht="21" customHeight="1">
      <c r="A74" s="246"/>
      <c r="B74" s="56" t="s">
        <v>771</v>
      </c>
      <c r="C74" s="257"/>
      <c r="D74" s="257"/>
      <c r="E74" s="82">
        <v>4074</v>
      </c>
      <c r="F74" s="251" t="s">
        <v>469</v>
      </c>
      <c r="G74" s="252"/>
      <c r="H74" s="55" t="s">
        <v>474</v>
      </c>
      <c r="I74" s="83" t="s">
        <v>766</v>
      </c>
    </row>
    <row r="75" spans="1:9" ht="21" customHeight="1">
      <c r="A75" s="246"/>
      <c r="B75" s="56" t="s">
        <v>775</v>
      </c>
      <c r="C75" s="257"/>
      <c r="D75" s="257"/>
      <c r="E75" s="82">
        <v>3843</v>
      </c>
      <c r="F75" s="251" t="s">
        <v>469</v>
      </c>
      <c r="G75" s="252"/>
      <c r="H75" s="55" t="s">
        <v>105</v>
      </c>
      <c r="I75" s="83" t="s">
        <v>794</v>
      </c>
    </row>
    <row r="76" spans="1:9" ht="21" customHeight="1">
      <c r="A76" s="246"/>
      <c r="B76" s="56" t="s">
        <v>795</v>
      </c>
      <c r="C76" s="257"/>
      <c r="D76" s="257"/>
      <c r="E76" s="82">
        <v>4100</v>
      </c>
      <c r="F76" s="251" t="s">
        <v>469</v>
      </c>
      <c r="G76" s="252"/>
      <c r="H76" s="55" t="s">
        <v>98</v>
      </c>
      <c r="I76" s="83" t="s">
        <v>796</v>
      </c>
    </row>
    <row r="77" spans="1:9" ht="21" customHeight="1">
      <c r="A77" s="246"/>
      <c r="B77" s="56" t="s">
        <v>200</v>
      </c>
      <c r="C77" s="243"/>
      <c r="D77" s="244"/>
      <c r="E77" s="82">
        <v>110</v>
      </c>
      <c r="F77" s="251" t="s">
        <v>469</v>
      </c>
      <c r="G77" s="252"/>
      <c r="H77" s="55" t="s">
        <v>474</v>
      </c>
      <c r="I77" s="83" t="s">
        <v>93</v>
      </c>
    </row>
    <row r="78" spans="1:9" ht="21" customHeight="1">
      <c r="A78" s="245" t="s">
        <v>797</v>
      </c>
      <c r="B78" s="56" t="s">
        <v>771</v>
      </c>
      <c r="C78" s="243"/>
      <c r="D78" s="244"/>
      <c r="E78" s="82">
        <v>3205</v>
      </c>
      <c r="F78" s="251" t="s">
        <v>469</v>
      </c>
      <c r="G78" s="252"/>
      <c r="H78" s="55" t="s">
        <v>54</v>
      </c>
      <c r="I78" s="83" t="s">
        <v>798</v>
      </c>
    </row>
    <row r="79" spans="1:9" ht="21" customHeight="1">
      <c r="A79" s="246"/>
      <c r="B79" s="56" t="s">
        <v>775</v>
      </c>
      <c r="C79" s="243"/>
      <c r="D79" s="244"/>
      <c r="E79" s="82">
        <v>5106</v>
      </c>
      <c r="F79" s="251" t="s">
        <v>469</v>
      </c>
      <c r="G79" s="252"/>
      <c r="H79" s="55" t="s">
        <v>54</v>
      </c>
      <c r="I79" s="83" t="s">
        <v>799</v>
      </c>
    </row>
    <row r="80" spans="1:9" ht="21" customHeight="1">
      <c r="A80" s="247"/>
      <c r="B80" s="56" t="s">
        <v>779</v>
      </c>
      <c r="C80" s="243"/>
      <c r="D80" s="244"/>
      <c r="E80" s="82">
        <v>3582</v>
      </c>
      <c r="F80" s="251" t="s">
        <v>469</v>
      </c>
      <c r="G80" s="252"/>
      <c r="H80" s="55" t="s">
        <v>54</v>
      </c>
      <c r="I80" s="83" t="s">
        <v>780</v>
      </c>
    </row>
    <row r="81" spans="1:10" ht="21" customHeight="1">
      <c r="A81" s="171" t="s">
        <v>802</v>
      </c>
      <c r="B81" s="56" t="s">
        <v>750</v>
      </c>
      <c r="C81" s="257"/>
      <c r="D81" s="257"/>
      <c r="E81" s="82">
        <v>1320</v>
      </c>
      <c r="F81" s="251" t="s">
        <v>469</v>
      </c>
      <c r="G81" s="252"/>
      <c r="H81" s="55" t="s">
        <v>474</v>
      </c>
      <c r="I81" s="83" t="s">
        <v>751</v>
      </c>
    </row>
    <row r="82" spans="1:10" ht="21" customHeight="1">
      <c r="A82" s="245" t="s">
        <v>800</v>
      </c>
      <c r="B82" s="56" t="s">
        <v>750</v>
      </c>
      <c r="C82" s="243"/>
      <c r="D82" s="244"/>
      <c r="E82" s="82">
        <v>185</v>
      </c>
      <c r="F82" s="251" t="s">
        <v>469</v>
      </c>
      <c r="G82" s="252"/>
      <c r="H82" s="55" t="s">
        <v>474</v>
      </c>
      <c r="I82" s="83" t="s">
        <v>801</v>
      </c>
    </row>
    <row r="83" spans="1:10" ht="21" customHeight="1">
      <c r="A83" s="246"/>
      <c r="B83" s="56" t="s">
        <v>767</v>
      </c>
      <c r="C83" s="257"/>
      <c r="D83" s="257"/>
      <c r="E83" s="82">
        <v>600</v>
      </c>
      <c r="F83" s="251" t="s">
        <v>469</v>
      </c>
      <c r="G83" s="252"/>
      <c r="H83" s="55" t="s">
        <v>98</v>
      </c>
      <c r="I83" s="83" t="s">
        <v>768</v>
      </c>
    </row>
    <row r="84" spans="1:10" ht="21" customHeight="1">
      <c r="A84" s="246"/>
      <c r="B84" s="56" t="s">
        <v>200</v>
      </c>
      <c r="C84" s="257"/>
      <c r="D84" s="257"/>
      <c r="E84" s="82">
        <v>410</v>
      </c>
      <c r="F84" s="251" t="s">
        <v>469</v>
      </c>
      <c r="G84" s="252"/>
      <c r="H84" s="55" t="s">
        <v>474</v>
      </c>
      <c r="I84" s="83" t="s">
        <v>93</v>
      </c>
    </row>
    <row r="85" spans="1:10" ht="21" customHeight="1">
      <c r="A85" s="246"/>
      <c r="B85" s="56" t="s">
        <v>311</v>
      </c>
      <c r="C85" s="257"/>
      <c r="D85" s="257"/>
      <c r="E85" s="82">
        <v>6360</v>
      </c>
      <c r="F85" s="251" t="s">
        <v>469</v>
      </c>
      <c r="G85" s="252"/>
      <c r="H85" s="55" t="s">
        <v>474</v>
      </c>
      <c r="I85" s="83" t="s">
        <v>764</v>
      </c>
    </row>
    <row r="86" spans="1:10" ht="21" customHeight="1">
      <c r="A86" s="246"/>
      <c r="B86" s="56" t="s">
        <v>96</v>
      </c>
      <c r="C86" s="257"/>
      <c r="D86" s="257"/>
      <c r="E86" s="82">
        <v>4167</v>
      </c>
      <c r="F86" s="251" t="s">
        <v>469</v>
      </c>
      <c r="G86" s="252"/>
      <c r="H86" s="55" t="s">
        <v>105</v>
      </c>
      <c r="I86" s="83" t="s">
        <v>347</v>
      </c>
    </row>
    <row r="87" spans="1:10" ht="21" customHeight="1">
      <c r="A87" s="246"/>
      <c r="B87" s="56" t="s">
        <v>311</v>
      </c>
      <c r="C87" s="257"/>
      <c r="D87" s="257"/>
      <c r="E87" s="82">
        <v>3943</v>
      </c>
      <c r="F87" s="251" t="s">
        <v>469</v>
      </c>
      <c r="G87" s="252"/>
      <c r="H87" s="55" t="s">
        <v>474</v>
      </c>
      <c r="I87" s="83" t="s">
        <v>766</v>
      </c>
    </row>
    <row r="88" spans="1:10" ht="21" customHeight="1">
      <c r="A88" s="247"/>
      <c r="B88" s="56" t="s">
        <v>311</v>
      </c>
      <c r="C88" s="257"/>
      <c r="D88" s="257"/>
      <c r="E88" s="82">
        <v>4534</v>
      </c>
      <c r="F88" s="251" t="s">
        <v>469</v>
      </c>
      <c r="G88" s="252"/>
      <c r="H88" s="55" t="s">
        <v>474</v>
      </c>
      <c r="I88" s="83" t="s">
        <v>766</v>
      </c>
    </row>
    <row r="89" spans="1:10" ht="21" customHeight="1">
      <c r="A89" s="245" t="s">
        <v>111</v>
      </c>
      <c r="B89" s="56" t="s">
        <v>120</v>
      </c>
      <c r="C89" s="257"/>
      <c r="D89" s="257"/>
      <c r="E89" s="82">
        <v>15354</v>
      </c>
      <c r="F89" s="251" t="s">
        <v>469</v>
      </c>
      <c r="G89" s="252"/>
      <c r="H89" s="55" t="s">
        <v>474</v>
      </c>
      <c r="I89" s="83" t="s">
        <v>766</v>
      </c>
    </row>
    <row r="90" spans="1:10" ht="21" customHeight="1">
      <c r="A90" s="246"/>
      <c r="B90" s="56" t="s">
        <v>120</v>
      </c>
      <c r="C90" s="257"/>
      <c r="D90" s="257"/>
      <c r="E90" s="82">
        <v>3649</v>
      </c>
      <c r="F90" s="251" t="s">
        <v>469</v>
      </c>
      <c r="G90" s="252"/>
      <c r="H90" s="55" t="s">
        <v>474</v>
      </c>
      <c r="I90" s="83" t="s">
        <v>766</v>
      </c>
    </row>
    <row r="91" spans="1:10" ht="21" customHeight="1">
      <c r="A91" s="247"/>
      <c r="B91" s="56" t="s">
        <v>120</v>
      </c>
      <c r="C91" s="257"/>
      <c r="D91" s="257"/>
      <c r="E91" s="82">
        <v>4793</v>
      </c>
      <c r="F91" s="251" t="s">
        <v>469</v>
      </c>
      <c r="G91" s="252"/>
      <c r="H91" s="55" t="s">
        <v>474</v>
      </c>
      <c r="I91" s="83" t="s">
        <v>838</v>
      </c>
    </row>
    <row r="92" spans="1:10" ht="21" customHeight="1">
      <c r="A92" s="180" t="s">
        <v>31</v>
      </c>
      <c r="B92" s="56" t="s">
        <v>311</v>
      </c>
      <c r="C92" s="257"/>
      <c r="D92" s="257"/>
      <c r="E92" s="82">
        <v>16120</v>
      </c>
      <c r="F92" s="251" t="s">
        <v>469</v>
      </c>
      <c r="G92" s="252"/>
      <c r="H92" s="55" t="s">
        <v>54</v>
      </c>
      <c r="I92" s="83" t="s">
        <v>836</v>
      </c>
    </row>
    <row r="93" spans="1:10" ht="21" customHeight="1">
      <c r="A93" s="370" t="s">
        <v>29</v>
      </c>
      <c r="B93" s="56" t="s">
        <v>96</v>
      </c>
      <c r="C93" s="257"/>
      <c r="D93" s="257"/>
      <c r="E93" s="82">
        <v>3890</v>
      </c>
      <c r="F93" s="251" t="s">
        <v>469</v>
      </c>
      <c r="G93" s="252"/>
      <c r="H93" s="55" t="s">
        <v>98</v>
      </c>
      <c r="I93" s="83" t="s">
        <v>347</v>
      </c>
    </row>
    <row r="94" spans="1:10" ht="21" customHeight="1" thickBot="1">
      <c r="A94" s="371"/>
      <c r="B94" s="56" t="s">
        <v>311</v>
      </c>
      <c r="C94" s="257"/>
      <c r="D94" s="257"/>
      <c r="E94" s="82">
        <v>5530</v>
      </c>
      <c r="F94" s="251" t="s">
        <v>469</v>
      </c>
      <c r="G94" s="252"/>
      <c r="H94" s="55" t="s">
        <v>54</v>
      </c>
      <c r="I94" s="83" t="s">
        <v>839</v>
      </c>
    </row>
    <row r="95" spans="1:10" ht="21" customHeight="1" thickBot="1">
      <c r="A95" s="96"/>
      <c r="B95" s="96"/>
      <c r="C95" s="258" t="s">
        <v>38</v>
      </c>
      <c r="D95" s="259"/>
      <c r="E95" s="98">
        <f>SUM(E50:E94)</f>
        <v>218417</v>
      </c>
      <c r="F95" s="260" t="s">
        <v>8</v>
      </c>
      <c r="G95" s="261"/>
      <c r="H95" s="261"/>
      <c r="I95" s="261"/>
    </row>
    <row r="96" spans="1:10" ht="35.25" customHeight="1">
      <c r="A96" s="45"/>
      <c r="B96" s="129" t="s">
        <v>703</v>
      </c>
      <c r="E96" s="127"/>
      <c r="J96" s="85"/>
    </row>
    <row r="97" spans="1:9" ht="35.25" customHeight="1">
      <c r="A97" s="251" t="s">
        <v>1</v>
      </c>
      <c r="B97" s="252"/>
      <c r="C97" s="251" t="s">
        <v>2</v>
      </c>
      <c r="D97" s="252"/>
      <c r="E97" s="49" t="s">
        <v>5</v>
      </c>
      <c r="F97" s="251"/>
      <c r="G97" s="252"/>
      <c r="H97" s="55" t="s">
        <v>424</v>
      </c>
      <c r="I97" s="50" t="s">
        <v>6</v>
      </c>
    </row>
    <row r="98" spans="1:9" ht="35.25" customHeight="1">
      <c r="A98" s="241">
        <v>45810</v>
      </c>
      <c r="B98" s="242"/>
      <c r="C98" s="243" t="s">
        <v>67</v>
      </c>
      <c r="D98" s="244"/>
      <c r="E98" s="123">
        <v>3290</v>
      </c>
      <c r="F98" s="339" t="s">
        <v>654</v>
      </c>
      <c r="G98" s="340"/>
      <c r="H98" s="55"/>
      <c r="I98" s="84" t="s">
        <v>346</v>
      </c>
    </row>
    <row r="99" spans="1:9" ht="35.25" customHeight="1">
      <c r="A99" s="241">
        <v>45813</v>
      </c>
      <c r="B99" s="242"/>
      <c r="C99" s="243" t="s">
        <v>120</v>
      </c>
      <c r="D99" s="244"/>
      <c r="E99" s="123">
        <v>43146</v>
      </c>
      <c r="F99" s="243" t="s">
        <v>723</v>
      </c>
      <c r="G99" s="244"/>
      <c r="H99" s="55"/>
      <c r="I99" s="84" t="s">
        <v>821</v>
      </c>
    </row>
    <row r="100" spans="1:9" ht="35.25" customHeight="1">
      <c r="A100" s="241">
        <v>45813</v>
      </c>
      <c r="B100" s="242"/>
      <c r="C100" s="243" t="s">
        <v>71</v>
      </c>
      <c r="D100" s="244"/>
      <c r="E100" s="123">
        <v>4482</v>
      </c>
      <c r="F100" s="243" t="s">
        <v>723</v>
      </c>
      <c r="G100" s="244"/>
      <c r="H100" s="55"/>
      <c r="I100" s="84" t="s">
        <v>826</v>
      </c>
    </row>
    <row r="101" spans="1:9" ht="35.25" customHeight="1">
      <c r="A101" s="241">
        <v>45815</v>
      </c>
      <c r="B101" s="242"/>
      <c r="C101" s="243" t="s">
        <v>67</v>
      </c>
      <c r="D101" s="244"/>
      <c r="E101" s="123">
        <v>2800</v>
      </c>
      <c r="F101" s="339" t="s">
        <v>654</v>
      </c>
      <c r="G101" s="340"/>
      <c r="H101" s="55"/>
      <c r="I101" s="84" t="s">
        <v>346</v>
      </c>
    </row>
    <row r="102" spans="1:9" ht="35.25" customHeight="1">
      <c r="A102" s="241">
        <v>45816</v>
      </c>
      <c r="B102" s="242"/>
      <c r="C102" s="243" t="s">
        <v>67</v>
      </c>
      <c r="D102" s="244"/>
      <c r="E102" s="123">
        <v>180</v>
      </c>
      <c r="F102" s="339" t="s">
        <v>654</v>
      </c>
      <c r="G102" s="340"/>
      <c r="H102" s="55"/>
      <c r="I102" s="84" t="s">
        <v>346</v>
      </c>
    </row>
    <row r="103" spans="1:9" ht="35.25" customHeight="1">
      <c r="A103" s="241">
        <v>45817</v>
      </c>
      <c r="B103" s="242"/>
      <c r="C103" s="243" t="s">
        <v>120</v>
      </c>
      <c r="D103" s="244"/>
      <c r="E103" s="123">
        <v>26700</v>
      </c>
      <c r="F103" s="243" t="s">
        <v>723</v>
      </c>
      <c r="G103" s="244"/>
      <c r="H103" s="55"/>
      <c r="I103" s="84" t="s">
        <v>830</v>
      </c>
    </row>
    <row r="104" spans="1:9" ht="35.25" customHeight="1">
      <c r="A104" s="241">
        <v>45817</v>
      </c>
      <c r="B104" s="242"/>
      <c r="C104" s="243" t="s">
        <v>120</v>
      </c>
      <c r="D104" s="244"/>
      <c r="E104" s="123">
        <v>26980</v>
      </c>
      <c r="F104" s="243" t="s">
        <v>723</v>
      </c>
      <c r="G104" s="244"/>
      <c r="H104" s="55"/>
      <c r="I104" s="84" t="s">
        <v>832</v>
      </c>
    </row>
    <row r="105" spans="1:9" ht="35.25" customHeight="1">
      <c r="A105" s="241">
        <v>45819</v>
      </c>
      <c r="B105" s="242"/>
      <c r="C105" s="243" t="s">
        <v>67</v>
      </c>
      <c r="D105" s="244"/>
      <c r="E105" s="123">
        <v>2660</v>
      </c>
      <c r="F105" s="339" t="s">
        <v>654</v>
      </c>
      <c r="G105" s="340"/>
      <c r="H105" s="55"/>
      <c r="I105" s="84" t="s">
        <v>346</v>
      </c>
    </row>
    <row r="106" spans="1:9" ht="35.25" customHeight="1">
      <c r="A106" s="241">
        <v>45820</v>
      </c>
      <c r="B106" s="242"/>
      <c r="C106" s="243" t="s">
        <v>67</v>
      </c>
      <c r="D106" s="244"/>
      <c r="E106" s="123">
        <v>1860</v>
      </c>
      <c r="F106" s="339" t="s">
        <v>654</v>
      </c>
      <c r="G106" s="340"/>
      <c r="H106" s="55"/>
      <c r="I106" s="84" t="s">
        <v>346</v>
      </c>
    </row>
    <row r="107" spans="1:9" ht="35.25" customHeight="1">
      <c r="A107" s="241">
        <v>45821</v>
      </c>
      <c r="B107" s="242"/>
      <c r="C107" s="243" t="s">
        <v>67</v>
      </c>
      <c r="D107" s="244"/>
      <c r="E107" s="123">
        <v>3290</v>
      </c>
      <c r="F107" s="339" t="s">
        <v>654</v>
      </c>
      <c r="G107" s="340"/>
      <c r="H107" s="55"/>
      <c r="I107" s="84" t="s">
        <v>346</v>
      </c>
    </row>
    <row r="108" spans="1:9" ht="35.25" customHeight="1">
      <c r="A108" s="241">
        <v>45821</v>
      </c>
      <c r="B108" s="242"/>
      <c r="C108" s="243" t="s">
        <v>67</v>
      </c>
      <c r="D108" s="244"/>
      <c r="E108" s="123">
        <v>3290</v>
      </c>
      <c r="F108" s="339" t="s">
        <v>654</v>
      </c>
      <c r="G108" s="340"/>
      <c r="H108" s="55"/>
      <c r="I108" s="84" t="s">
        <v>346</v>
      </c>
    </row>
    <row r="109" spans="1:9" ht="35.25" customHeight="1">
      <c r="A109" s="241">
        <v>45821</v>
      </c>
      <c r="B109" s="242"/>
      <c r="C109" s="243" t="s">
        <v>71</v>
      </c>
      <c r="D109" s="244"/>
      <c r="E109" s="123">
        <v>3980</v>
      </c>
      <c r="F109" s="243" t="s">
        <v>723</v>
      </c>
      <c r="G109" s="244"/>
      <c r="H109" s="55"/>
      <c r="I109" s="84" t="s">
        <v>826</v>
      </c>
    </row>
    <row r="110" spans="1:9" ht="35.25" customHeight="1">
      <c r="A110" s="241">
        <v>45821</v>
      </c>
      <c r="B110" s="242"/>
      <c r="C110" s="243" t="s">
        <v>71</v>
      </c>
      <c r="D110" s="244"/>
      <c r="E110" s="123">
        <v>2780</v>
      </c>
      <c r="F110" s="243" t="s">
        <v>723</v>
      </c>
      <c r="G110" s="244"/>
      <c r="H110" s="55"/>
      <c r="I110" s="84" t="s">
        <v>826</v>
      </c>
    </row>
    <row r="111" spans="1:9" ht="35.25" customHeight="1">
      <c r="A111" s="241">
        <v>45821</v>
      </c>
      <c r="B111" s="242"/>
      <c r="C111" s="243" t="s">
        <v>71</v>
      </c>
      <c r="D111" s="244"/>
      <c r="E111" s="123">
        <v>12960</v>
      </c>
      <c r="F111" s="243" t="s">
        <v>723</v>
      </c>
      <c r="G111" s="244"/>
      <c r="H111" s="55"/>
      <c r="I111" s="84" t="s">
        <v>827</v>
      </c>
    </row>
    <row r="112" spans="1:9" ht="35.25" customHeight="1">
      <c r="A112" s="241">
        <v>45821</v>
      </c>
      <c r="B112" s="242"/>
      <c r="C112" s="243" t="s">
        <v>71</v>
      </c>
      <c r="D112" s="244"/>
      <c r="E112" s="123">
        <v>14200</v>
      </c>
      <c r="F112" s="243" t="s">
        <v>723</v>
      </c>
      <c r="G112" s="244"/>
      <c r="H112" s="55"/>
      <c r="I112" s="84" t="s">
        <v>840</v>
      </c>
    </row>
    <row r="113" spans="1:15" ht="35.25" customHeight="1">
      <c r="A113" s="241">
        <v>45821</v>
      </c>
      <c r="B113" s="242"/>
      <c r="C113" s="243" t="s">
        <v>71</v>
      </c>
      <c r="D113" s="244"/>
      <c r="E113" s="123">
        <v>1080</v>
      </c>
      <c r="F113" s="243" t="s">
        <v>723</v>
      </c>
      <c r="G113" s="244"/>
      <c r="H113" s="55"/>
      <c r="I113" s="84" t="s">
        <v>828</v>
      </c>
    </row>
    <row r="114" spans="1:15" ht="35.25" customHeight="1">
      <c r="A114" s="241">
        <v>45822</v>
      </c>
      <c r="B114" s="242"/>
      <c r="C114" s="243" t="s">
        <v>311</v>
      </c>
      <c r="D114" s="244"/>
      <c r="E114" s="123">
        <v>4880</v>
      </c>
      <c r="F114" s="243" t="s">
        <v>723</v>
      </c>
      <c r="G114" s="244"/>
      <c r="H114" s="55"/>
      <c r="I114" s="84" t="s">
        <v>764</v>
      </c>
      <c r="O114" s="46">
        <v>3</v>
      </c>
    </row>
    <row r="115" spans="1:15" ht="35.25" customHeight="1">
      <c r="A115" s="241">
        <v>45822</v>
      </c>
      <c r="B115" s="242"/>
      <c r="C115" s="243" t="s">
        <v>67</v>
      </c>
      <c r="D115" s="244"/>
      <c r="E115" s="123">
        <v>4850</v>
      </c>
      <c r="F115" s="339" t="s">
        <v>654</v>
      </c>
      <c r="G115" s="340"/>
      <c r="H115" s="55"/>
      <c r="I115" s="84" t="s">
        <v>346</v>
      </c>
    </row>
    <row r="116" spans="1:15" ht="35.25" customHeight="1">
      <c r="A116" s="241">
        <v>45822</v>
      </c>
      <c r="B116" s="242"/>
      <c r="C116" s="243" t="s">
        <v>67</v>
      </c>
      <c r="D116" s="244"/>
      <c r="E116" s="123">
        <v>3940</v>
      </c>
      <c r="F116" s="339" t="s">
        <v>654</v>
      </c>
      <c r="G116" s="340"/>
      <c r="H116" s="55"/>
      <c r="I116" s="84" t="s">
        <v>346</v>
      </c>
    </row>
    <row r="117" spans="1:15" ht="35.25" customHeight="1">
      <c r="A117" s="241">
        <v>45822</v>
      </c>
      <c r="B117" s="242"/>
      <c r="C117" s="243" t="s">
        <v>67</v>
      </c>
      <c r="D117" s="244"/>
      <c r="E117" s="123">
        <v>1780</v>
      </c>
      <c r="F117" s="339" t="s">
        <v>654</v>
      </c>
      <c r="G117" s="340"/>
      <c r="H117" s="55"/>
      <c r="I117" s="84" t="s">
        <v>346</v>
      </c>
    </row>
    <row r="118" spans="1:15" ht="35.25" customHeight="1">
      <c r="A118" s="241">
        <v>45828</v>
      </c>
      <c r="B118" s="242"/>
      <c r="C118" s="243" t="s">
        <v>71</v>
      </c>
      <c r="D118" s="244"/>
      <c r="E118" s="123">
        <v>8979</v>
      </c>
      <c r="F118" s="243" t="s">
        <v>723</v>
      </c>
      <c r="G118" s="244"/>
      <c r="H118" s="55"/>
      <c r="I118" s="84" t="s">
        <v>829</v>
      </c>
    </row>
    <row r="119" spans="1:15" ht="35.25" customHeight="1">
      <c r="A119" s="241">
        <v>45828</v>
      </c>
      <c r="B119" s="242"/>
      <c r="C119" s="243" t="s">
        <v>311</v>
      </c>
      <c r="D119" s="244"/>
      <c r="E119" s="123">
        <v>5100</v>
      </c>
      <c r="F119" s="339" t="s">
        <v>654</v>
      </c>
      <c r="G119" s="340"/>
      <c r="H119" s="55"/>
      <c r="I119" s="84" t="s">
        <v>825</v>
      </c>
    </row>
    <row r="120" spans="1:15" ht="35.25" customHeight="1">
      <c r="A120" s="241">
        <v>45834</v>
      </c>
      <c r="B120" s="242"/>
      <c r="C120" s="243" t="s">
        <v>311</v>
      </c>
      <c r="D120" s="244"/>
      <c r="E120" s="123">
        <v>5280</v>
      </c>
      <c r="F120" s="243" t="s">
        <v>723</v>
      </c>
      <c r="G120" s="244"/>
      <c r="H120" s="55"/>
      <c r="I120" s="84" t="s">
        <v>831</v>
      </c>
    </row>
    <row r="121" spans="1:15" ht="35.25" customHeight="1" thickBot="1">
      <c r="A121" s="241">
        <v>45835</v>
      </c>
      <c r="B121" s="242"/>
      <c r="C121" s="243" t="s">
        <v>71</v>
      </c>
      <c r="D121" s="244"/>
      <c r="E121" s="123">
        <v>4180</v>
      </c>
      <c r="F121" s="243" t="s">
        <v>723</v>
      </c>
      <c r="G121" s="244"/>
      <c r="H121" s="55"/>
      <c r="I121" s="84" t="s">
        <v>826</v>
      </c>
    </row>
    <row r="122" spans="1:15" ht="35.25" customHeight="1" thickBot="1">
      <c r="E122" s="133">
        <f>SUM(E98:E121)</f>
        <v>192667</v>
      </c>
      <c r="H122" s="46"/>
      <c r="I122" s="46"/>
    </row>
    <row r="123" spans="1:15" ht="33.75" customHeight="1">
      <c r="E123" s="46"/>
      <c r="H123" s="46"/>
      <c r="I123" s="46"/>
    </row>
    <row r="124" spans="1:15" ht="48" customHeight="1">
      <c r="A124" s="263" t="s">
        <v>704</v>
      </c>
      <c r="B124" s="263"/>
      <c r="C124" s="263"/>
      <c r="E124" s="127"/>
    </row>
    <row r="125" spans="1:15" ht="48" customHeight="1">
      <c r="A125" s="251" t="s">
        <v>1</v>
      </c>
      <c r="B125" s="252"/>
      <c r="C125" s="253" t="s">
        <v>2</v>
      </c>
      <c r="D125" s="253"/>
      <c r="E125" s="49" t="s">
        <v>5</v>
      </c>
      <c r="F125" s="253"/>
      <c r="G125" s="253"/>
      <c r="H125" s="55" t="s">
        <v>424</v>
      </c>
      <c r="I125" s="50" t="s">
        <v>6</v>
      </c>
    </row>
    <row r="126" spans="1:15" ht="48" customHeight="1">
      <c r="A126" s="241">
        <v>45810</v>
      </c>
      <c r="B126" s="242"/>
      <c r="C126" s="243" t="s">
        <v>96</v>
      </c>
      <c r="D126" s="244"/>
      <c r="E126" s="123">
        <v>4293</v>
      </c>
      <c r="F126" s="243" t="s">
        <v>654</v>
      </c>
      <c r="G126" s="244"/>
      <c r="H126" s="55" t="s">
        <v>321</v>
      </c>
      <c r="I126" s="84" t="s">
        <v>347</v>
      </c>
    </row>
    <row r="127" spans="1:15" ht="48" customHeight="1">
      <c r="A127" s="241">
        <v>45813</v>
      </c>
      <c r="B127" s="242"/>
      <c r="C127" s="243" t="s">
        <v>96</v>
      </c>
      <c r="D127" s="244"/>
      <c r="E127" s="123">
        <v>3287</v>
      </c>
      <c r="F127" s="243" t="s">
        <v>654</v>
      </c>
      <c r="G127" s="244"/>
      <c r="H127" s="55" t="s">
        <v>321</v>
      </c>
      <c r="I127" s="84" t="s">
        <v>347</v>
      </c>
    </row>
    <row r="128" spans="1:15" ht="48" customHeight="1">
      <c r="A128" s="241">
        <v>45814</v>
      </c>
      <c r="B128" s="242"/>
      <c r="C128" s="243" t="s">
        <v>96</v>
      </c>
      <c r="D128" s="244"/>
      <c r="E128" s="123">
        <v>5422</v>
      </c>
      <c r="F128" s="243" t="s">
        <v>654</v>
      </c>
      <c r="G128" s="244"/>
      <c r="H128" s="55" t="s">
        <v>321</v>
      </c>
      <c r="I128" s="84" t="s">
        <v>347</v>
      </c>
    </row>
    <row r="129" spans="1:10" ht="48" customHeight="1">
      <c r="A129" s="241">
        <v>45815</v>
      </c>
      <c r="B129" s="242"/>
      <c r="C129" s="243" t="s">
        <v>96</v>
      </c>
      <c r="D129" s="244"/>
      <c r="E129" s="123">
        <v>4126</v>
      </c>
      <c r="F129" s="243" t="s">
        <v>654</v>
      </c>
      <c r="G129" s="244"/>
      <c r="H129" s="55" t="s">
        <v>321</v>
      </c>
      <c r="I129" s="84" t="s">
        <v>347</v>
      </c>
    </row>
    <row r="130" spans="1:10" ht="48" customHeight="1">
      <c r="A130" s="241">
        <v>45815</v>
      </c>
      <c r="B130" s="242"/>
      <c r="C130" s="243" t="s">
        <v>96</v>
      </c>
      <c r="D130" s="244"/>
      <c r="E130" s="123">
        <v>3508</v>
      </c>
      <c r="F130" s="243" t="s">
        <v>654</v>
      </c>
      <c r="G130" s="244"/>
      <c r="H130" s="55" t="s">
        <v>321</v>
      </c>
      <c r="I130" s="84" t="s">
        <v>347</v>
      </c>
    </row>
    <row r="131" spans="1:10" ht="48" customHeight="1">
      <c r="A131" s="241">
        <v>45821</v>
      </c>
      <c r="B131" s="242"/>
      <c r="C131" s="243" t="s">
        <v>96</v>
      </c>
      <c r="D131" s="244"/>
      <c r="E131" s="123">
        <v>2439</v>
      </c>
      <c r="F131" s="243" t="s">
        <v>654</v>
      </c>
      <c r="G131" s="244"/>
      <c r="H131" s="55" t="s">
        <v>321</v>
      </c>
      <c r="I131" s="84" t="s">
        <v>347</v>
      </c>
    </row>
    <row r="132" spans="1:10" ht="48" customHeight="1">
      <c r="A132" s="241">
        <v>45822</v>
      </c>
      <c r="B132" s="242"/>
      <c r="C132" s="243" t="s">
        <v>96</v>
      </c>
      <c r="D132" s="244"/>
      <c r="E132" s="123">
        <v>3911</v>
      </c>
      <c r="F132" s="243" t="s">
        <v>654</v>
      </c>
      <c r="G132" s="244"/>
      <c r="H132" s="55" t="s">
        <v>321</v>
      </c>
      <c r="I132" s="84" t="s">
        <v>347</v>
      </c>
    </row>
    <row r="133" spans="1:10" ht="48" customHeight="1">
      <c r="A133" s="241">
        <v>45824</v>
      </c>
      <c r="B133" s="242"/>
      <c r="C133" s="243" t="s">
        <v>314</v>
      </c>
      <c r="D133" s="244"/>
      <c r="E133" s="123">
        <v>5600</v>
      </c>
      <c r="F133" s="243" t="s">
        <v>654</v>
      </c>
      <c r="G133" s="244"/>
      <c r="H133" s="55" t="s">
        <v>54</v>
      </c>
      <c r="I133" s="84" t="s">
        <v>837</v>
      </c>
    </row>
    <row r="134" spans="1:10" ht="48" customHeight="1">
      <c r="A134" s="241">
        <v>45825</v>
      </c>
      <c r="B134" s="242"/>
      <c r="C134" s="243" t="s">
        <v>96</v>
      </c>
      <c r="D134" s="244"/>
      <c r="E134" s="123">
        <v>2940</v>
      </c>
      <c r="F134" s="243" t="s">
        <v>654</v>
      </c>
      <c r="G134" s="244"/>
      <c r="H134" s="55" t="s">
        <v>321</v>
      </c>
      <c r="I134" s="84" t="s">
        <v>347</v>
      </c>
    </row>
    <row r="135" spans="1:10" ht="48" customHeight="1">
      <c r="A135" s="241">
        <v>45828</v>
      </c>
      <c r="B135" s="242"/>
      <c r="C135" s="243" t="s">
        <v>56</v>
      </c>
      <c r="D135" s="244"/>
      <c r="E135" s="123">
        <v>66754</v>
      </c>
      <c r="F135" s="243" t="s">
        <v>723</v>
      </c>
      <c r="G135" s="244"/>
      <c r="H135" s="55" t="s">
        <v>54</v>
      </c>
      <c r="I135" s="84" t="s">
        <v>820</v>
      </c>
    </row>
    <row r="136" spans="1:10" ht="48" customHeight="1">
      <c r="A136" s="241"/>
      <c r="B136" s="242"/>
      <c r="C136" s="243"/>
      <c r="D136" s="244"/>
      <c r="E136" s="123"/>
      <c r="F136" s="243"/>
      <c r="G136" s="244"/>
      <c r="H136" s="55"/>
      <c r="I136" s="84"/>
    </row>
    <row r="137" spans="1:10" ht="48" customHeight="1">
      <c r="A137" s="241"/>
      <c r="B137" s="242"/>
      <c r="C137" s="257"/>
      <c r="D137" s="257"/>
      <c r="E137" s="123"/>
      <c r="F137" s="243"/>
      <c r="G137" s="244"/>
      <c r="H137" s="55"/>
      <c r="I137" s="84"/>
    </row>
    <row r="138" spans="1:10" ht="48" customHeight="1">
      <c r="A138" s="241"/>
      <c r="B138" s="242"/>
      <c r="C138" s="257"/>
      <c r="D138" s="257"/>
      <c r="E138" s="123"/>
      <c r="F138" s="243"/>
      <c r="G138" s="244"/>
      <c r="H138" s="55"/>
      <c r="I138" s="84"/>
    </row>
    <row r="139" spans="1:10" ht="48" customHeight="1">
      <c r="A139" s="241"/>
      <c r="B139" s="242"/>
      <c r="C139" s="257"/>
      <c r="D139" s="257"/>
      <c r="E139" s="123"/>
      <c r="F139" s="243"/>
      <c r="G139" s="244"/>
      <c r="H139" s="55"/>
      <c r="I139" s="84"/>
      <c r="J139" s="85"/>
    </row>
    <row r="140" spans="1:10" ht="48" customHeight="1">
      <c r="A140" s="241"/>
      <c r="B140" s="242"/>
      <c r="C140" s="257"/>
      <c r="D140" s="257"/>
      <c r="E140" s="123"/>
      <c r="F140" s="243"/>
      <c r="G140" s="244"/>
      <c r="H140" s="55"/>
      <c r="I140" s="84"/>
    </row>
    <row r="141" spans="1:10" ht="48" customHeight="1">
      <c r="A141" s="241"/>
      <c r="B141" s="242"/>
      <c r="C141" s="257"/>
      <c r="D141" s="257"/>
      <c r="E141" s="123"/>
      <c r="F141" s="243"/>
      <c r="G141" s="244"/>
      <c r="H141" s="55"/>
      <c r="I141" s="84"/>
    </row>
    <row r="142" spans="1:10" ht="48" customHeight="1">
      <c r="A142" s="241"/>
      <c r="B142" s="242"/>
      <c r="C142" s="257"/>
      <c r="D142" s="257"/>
      <c r="E142" s="123"/>
      <c r="F142" s="243"/>
      <c r="G142" s="244"/>
      <c r="H142" s="55"/>
      <c r="I142" s="84"/>
    </row>
    <row r="143" spans="1:10" ht="49.5" customHeight="1" thickBot="1">
      <c r="A143" s="241"/>
      <c r="B143" s="242"/>
      <c r="C143" s="257"/>
      <c r="D143" s="257"/>
      <c r="E143" s="123"/>
      <c r="F143" s="243"/>
      <c r="G143" s="244"/>
      <c r="H143" s="55"/>
      <c r="I143" s="84"/>
    </row>
    <row r="144" spans="1:10" ht="48" customHeight="1" thickBot="1">
      <c r="E144" s="133">
        <f>SUM(E135:E143)</f>
        <v>66754</v>
      </c>
      <c r="H144" s="96"/>
      <c r="I144" s="179"/>
    </row>
    <row r="145" spans="1:9" ht="70.5" customHeight="1">
      <c r="A145" s="263" t="s">
        <v>834</v>
      </c>
      <c r="B145" s="263"/>
      <c r="C145" s="263"/>
      <c r="D145" s="263"/>
      <c r="E145" s="263"/>
      <c r="H145" s="178"/>
      <c r="I145" s="179"/>
    </row>
    <row r="146" spans="1:9" ht="70.5" customHeight="1">
      <c r="A146" s="251" t="s">
        <v>1</v>
      </c>
      <c r="B146" s="252"/>
      <c r="C146" s="253" t="s">
        <v>2</v>
      </c>
      <c r="D146" s="253"/>
      <c r="E146" s="49" t="s">
        <v>5</v>
      </c>
      <c r="F146" s="253" t="s">
        <v>426</v>
      </c>
      <c r="G146" s="253"/>
      <c r="H146" s="55" t="s">
        <v>424</v>
      </c>
      <c r="I146" s="55" t="s">
        <v>803</v>
      </c>
    </row>
    <row r="147" spans="1:9" ht="70.5" customHeight="1">
      <c r="A147" s="241">
        <v>45789</v>
      </c>
      <c r="B147" s="242"/>
      <c r="C147" s="257" t="s">
        <v>96</v>
      </c>
      <c r="D147" s="257"/>
      <c r="E147" s="123">
        <v>2869</v>
      </c>
      <c r="F147" s="243"/>
      <c r="G147" s="244"/>
      <c r="H147" s="55" t="s">
        <v>321</v>
      </c>
      <c r="I147" s="84" t="s">
        <v>347</v>
      </c>
    </row>
    <row r="148" spans="1:9" ht="70.5" customHeight="1">
      <c r="A148" s="241">
        <v>45791</v>
      </c>
      <c r="B148" s="242"/>
      <c r="C148" s="257" t="s">
        <v>96</v>
      </c>
      <c r="D148" s="257"/>
      <c r="E148" s="123">
        <v>2934</v>
      </c>
      <c r="F148" s="243"/>
      <c r="G148" s="244"/>
      <c r="H148" s="55" t="s">
        <v>321</v>
      </c>
      <c r="I148" s="84" t="s">
        <v>347</v>
      </c>
    </row>
    <row r="149" spans="1:9" ht="70.5" customHeight="1">
      <c r="A149" s="241">
        <v>45799</v>
      </c>
      <c r="B149" s="242"/>
      <c r="C149" s="257" t="s">
        <v>96</v>
      </c>
      <c r="D149" s="257"/>
      <c r="E149" s="130">
        <v>3965</v>
      </c>
      <c r="F149" s="243"/>
      <c r="G149" s="244"/>
      <c r="H149" s="55" t="s">
        <v>321</v>
      </c>
      <c r="I149" s="84" t="s">
        <v>347</v>
      </c>
    </row>
    <row r="150" spans="1:9" ht="70.5" customHeight="1">
      <c r="A150" s="241">
        <v>45802</v>
      </c>
      <c r="B150" s="242"/>
      <c r="C150" s="257" t="s">
        <v>96</v>
      </c>
      <c r="D150" s="257"/>
      <c r="E150" s="130">
        <v>4973</v>
      </c>
      <c r="F150" s="243"/>
      <c r="G150" s="244"/>
      <c r="H150" s="55" t="s">
        <v>321</v>
      </c>
      <c r="I150" s="84" t="s">
        <v>347</v>
      </c>
    </row>
    <row r="151" spans="1:9" ht="70.5" customHeight="1">
      <c r="A151" s="241">
        <v>45808</v>
      </c>
      <c r="B151" s="242"/>
      <c r="C151" s="257" t="s">
        <v>200</v>
      </c>
      <c r="D151" s="257"/>
      <c r="E151" s="123">
        <v>5756</v>
      </c>
      <c r="F151" s="243"/>
      <c r="G151" s="244"/>
      <c r="H151" s="55" t="s">
        <v>321</v>
      </c>
      <c r="I151" s="84" t="s">
        <v>824</v>
      </c>
    </row>
    <row r="152" spans="1:9" ht="70.5" customHeight="1">
      <c r="A152" s="241">
        <v>45808</v>
      </c>
      <c r="B152" s="242"/>
      <c r="C152" s="257" t="s">
        <v>96</v>
      </c>
      <c r="D152" s="257"/>
      <c r="E152" s="123">
        <v>2929</v>
      </c>
      <c r="F152" s="243"/>
      <c r="G152" s="244"/>
      <c r="H152" s="55" t="s">
        <v>321</v>
      </c>
      <c r="I152" s="84" t="s">
        <v>347</v>
      </c>
    </row>
    <row r="153" spans="1:9" ht="70.5" customHeight="1">
      <c r="A153" s="241"/>
      <c r="B153" s="242"/>
      <c r="C153" s="257"/>
      <c r="D153" s="257"/>
      <c r="E153" s="123"/>
      <c r="F153" s="243"/>
      <c r="G153" s="244"/>
      <c r="H153" s="55"/>
      <c r="I153" s="84"/>
    </row>
    <row r="154" spans="1:9" ht="70.5" customHeight="1">
      <c r="A154" s="241"/>
      <c r="B154" s="242"/>
      <c r="C154" s="257"/>
      <c r="D154" s="257"/>
      <c r="E154" s="123"/>
      <c r="F154" s="243"/>
      <c r="G154" s="244"/>
      <c r="H154" s="55"/>
      <c r="I154" s="84"/>
    </row>
    <row r="155" spans="1:9" ht="70.5" customHeight="1">
      <c r="A155" s="241"/>
      <c r="B155" s="242"/>
      <c r="C155" s="257"/>
      <c r="D155" s="257"/>
      <c r="E155" s="130"/>
      <c r="F155" s="243"/>
      <c r="G155" s="244"/>
      <c r="H155" s="55"/>
      <c r="I155" s="84"/>
    </row>
    <row r="156" spans="1:9" ht="70.5" customHeight="1">
      <c r="A156" s="241"/>
      <c r="B156" s="242"/>
      <c r="C156" s="257"/>
      <c r="D156" s="257"/>
      <c r="E156" s="130"/>
      <c r="F156" s="243"/>
      <c r="G156" s="244"/>
      <c r="H156" s="55"/>
      <c r="I156" s="84"/>
    </row>
    <row r="157" spans="1:9" ht="70.5" customHeight="1" thickBot="1">
      <c r="A157" s="241"/>
      <c r="B157" s="242"/>
      <c r="C157" s="257"/>
      <c r="D157" s="257"/>
      <c r="E157" s="130"/>
      <c r="F157" s="243"/>
      <c r="G157" s="244"/>
      <c r="H157" s="55"/>
      <c r="I157" s="84"/>
    </row>
    <row r="158" spans="1:9" ht="70.5" customHeight="1" thickBot="1">
      <c r="E158" s="133">
        <f>SUM(E151:E155)</f>
        <v>8685</v>
      </c>
      <c r="H158" s="46"/>
      <c r="I158" s="46"/>
    </row>
    <row r="159" spans="1:9" ht="54" customHeight="1">
      <c r="A159" s="263" t="s">
        <v>804</v>
      </c>
      <c r="B159" s="263"/>
      <c r="C159" s="263"/>
      <c r="D159" s="263"/>
      <c r="E159" s="263"/>
    </row>
    <row r="160" spans="1:9" ht="54" customHeight="1">
      <c r="A160" s="251" t="s">
        <v>1</v>
      </c>
      <c r="B160" s="252"/>
      <c r="C160" s="253" t="s">
        <v>2</v>
      </c>
      <c r="D160" s="253"/>
      <c r="E160" s="49" t="s">
        <v>5</v>
      </c>
      <c r="F160" s="253" t="s">
        <v>426</v>
      </c>
      <c r="G160" s="253"/>
      <c r="H160" s="55" t="s">
        <v>424</v>
      </c>
      <c r="I160" s="50" t="s">
        <v>6</v>
      </c>
    </row>
    <row r="161" spans="1:9" ht="54" customHeight="1">
      <c r="A161" s="241">
        <v>45779</v>
      </c>
      <c r="B161" s="242"/>
      <c r="C161" s="257" t="s">
        <v>67</v>
      </c>
      <c r="D161" s="257"/>
      <c r="E161" s="123">
        <v>3360</v>
      </c>
      <c r="F161" s="243" t="s">
        <v>654</v>
      </c>
      <c r="G161" s="244"/>
      <c r="H161" s="55" t="s">
        <v>321</v>
      </c>
      <c r="I161" s="84" t="s">
        <v>346</v>
      </c>
    </row>
    <row r="162" spans="1:9" ht="54" customHeight="1">
      <c r="A162" s="241">
        <v>45779</v>
      </c>
      <c r="B162" s="242"/>
      <c r="C162" s="257" t="s">
        <v>67</v>
      </c>
      <c r="D162" s="257"/>
      <c r="E162" s="123">
        <v>3290</v>
      </c>
      <c r="F162" s="243" t="s">
        <v>654</v>
      </c>
      <c r="G162" s="244"/>
      <c r="H162" s="55" t="s">
        <v>321</v>
      </c>
      <c r="I162" s="84" t="s">
        <v>346</v>
      </c>
    </row>
    <row r="163" spans="1:9" ht="54" customHeight="1">
      <c r="A163" s="241">
        <v>45806</v>
      </c>
      <c r="B163" s="242"/>
      <c r="C163" s="257" t="s">
        <v>311</v>
      </c>
      <c r="D163" s="257"/>
      <c r="E163" s="123">
        <v>21740</v>
      </c>
      <c r="F163" s="243" t="s">
        <v>654</v>
      </c>
      <c r="G163" s="244"/>
      <c r="H163" s="55" t="s">
        <v>54</v>
      </c>
      <c r="I163" s="84" t="s">
        <v>833</v>
      </c>
    </row>
    <row r="164" spans="1:9" ht="54" customHeight="1">
      <c r="A164" s="241"/>
      <c r="B164" s="242"/>
      <c r="C164" s="257"/>
      <c r="D164" s="257"/>
      <c r="E164" s="123"/>
      <c r="F164" s="243"/>
      <c r="G164" s="244"/>
      <c r="H164" s="55"/>
      <c r="I164" s="84"/>
    </row>
    <row r="165" spans="1:9" ht="54" customHeight="1">
      <c r="A165" s="241"/>
      <c r="B165" s="242"/>
      <c r="C165" s="257"/>
      <c r="D165" s="257"/>
      <c r="E165" s="123"/>
      <c r="F165" s="243"/>
      <c r="G165" s="244"/>
      <c r="H165" s="55"/>
      <c r="I165" s="84"/>
    </row>
    <row r="166" spans="1:9" ht="54" customHeight="1">
      <c r="A166" s="241"/>
      <c r="B166" s="242"/>
      <c r="C166" s="257"/>
      <c r="D166" s="257"/>
      <c r="E166" s="123"/>
      <c r="F166" s="243"/>
      <c r="G166" s="244"/>
      <c r="H166" s="55"/>
      <c r="I166" s="84"/>
    </row>
    <row r="167" spans="1:9" ht="54" customHeight="1">
      <c r="A167" s="241"/>
      <c r="B167" s="242"/>
      <c r="C167" s="257"/>
      <c r="D167" s="257"/>
      <c r="E167" s="123"/>
      <c r="F167" s="243"/>
      <c r="G167" s="244"/>
      <c r="H167" s="55"/>
      <c r="I167" s="84"/>
    </row>
    <row r="168" spans="1:9" ht="54" customHeight="1">
      <c r="A168" s="241"/>
      <c r="B168" s="242"/>
      <c r="C168" s="257"/>
      <c r="D168" s="257"/>
      <c r="E168" s="123"/>
      <c r="F168" s="243"/>
      <c r="G168" s="244"/>
      <c r="H168" s="55"/>
      <c r="I168" s="84"/>
    </row>
    <row r="169" spans="1:9" ht="54" customHeight="1">
      <c r="A169" s="241"/>
      <c r="B169" s="242"/>
      <c r="C169" s="257"/>
      <c r="D169" s="257"/>
      <c r="E169" s="123"/>
      <c r="F169" s="243"/>
      <c r="G169" s="244"/>
      <c r="H169" s="55"/>
      <c r="I169" s="84"/>
    </row>
    <row r="170" spans="1:9" ht="54" customHeight="1">
      <c r="A170" s="241"/>
      <c r="B170" s="242"/>
      <c r="C170" s="257"/>
      <c r="D170" s="257"/>
      <c r="E170" s="123"/>
      <c r="F170" s="243"/>
      <c r="G170" s="244"/>
      <c r="H170" s="55"/>
      <c r="I170" s="84"/>
    </row>
    <row r="171" spans="1:9" ht="54" customHeight="1">
      <c r="A171" s="241"/>
      <c r="B171" s="242"/>
      <c r="C171" s="257"/>
      <c r="D171" s="257"/>
      <c r="E171" s="123"/>
      <c r="F171" s="243"/>
      <c r="G171" s="244"/>
      <c r="H171" s="55"/>
      <c r="I171" s="84"/>
    </row>
    <row r="172" spans="1:9" ht="54" customHeight="1">
      <c r="A172" s="241"/>
      <c r="B172" s="242"/>
      <c r="C172" s="257"/>
      <c r="D172" s="257"/>
      <c r="E172" s="123"/>
      <c r="F172" s="243"/>
      <c r="G172" s="244"/>
      <c r="H172" s="55"/>
      <c r="I172" s="84"/>
    </row>
    <row r="173" spans="1:9" ht="54" customHeight="1">
      <c r="A173" s="241"/>
      <c r="B173" s="242"/>
      <c r="C173" s="257"/>
      <c r="D173" s="257"/>
      <c r="E173" s="123"/>
      <c r="F173" s="243"/>
      <c r="G173" s="244"/>
      <c r="H173" s="55"/>
      <c r="I173" s="84"/>
    </row>
    <row r="174" spans="1:9" ht="54" customHeight="1">
      <c r="A174" s="241"/>
      <c r="B174" s="242"/>
      <c r="C174" s="257"/>
      <c r="D174" s="257"/>
      <c r="E174" s="123"/>
      <c r="F174" s="243"/>
      <c r="G174" s="244"/>
      <c r="H174" s="55"/>
      <c r="I174" s="84"/>
    </row>
    <row r="175" spans="1:9" ht="54" customHeight="1" thickBot="1">
      <c r="A175" s="241"/>
      <c r="B175" s="242"/>
      <c r="C175" s="257"/>
      <c r="D175" s="257"/>
      <c r="E175" s="123"/>
      <c r="F175" s="243"/>
      <c r="G175" s="244"/>
      <c r="H175" s="55"/>
      <c r="I175" s="84"/>
    </row>
    <row r="176" spans="1:9" ht="54" customHeight="1" thickBot="1">
      <c r="E176" s="133">
        <f>SUM(E161:E175)</f>
        <v>28390</v>
      </c>
      <c r="H176" s="46"/>
      <c r="I176" s="46"/>
    </row>
    <row r="177" spans="1:9" ht="70.5" customHeight="1">
      <c r="A177" s="263" t="s">
        <v>805</v>
      </c>
      <c r="B177" s="263"/>
      <c r="C177" s="263"/>
      <c r="E177" s="166"/>
    </row>
    <row r="178" spans="1:9" ht="70.5" customHeight="1">
      <c r="A178" s="251" t="s">
        <v>1</v>
      </c>
      <c r="B178" s="252"/>
      <c r="C178" s="253" t="s">
        <v>2</v>
      </c>
      <c r="D178" s="253"/>
      <c r="E178" s="49" t="s">
        <v>5</v>
      </c>
      <c r="F178" s="253"/>
      <c r="G178" s="253"/>
      <c r="H178" s="55" t="s">
        <v>424</v>
      </c>
      <c r="I178" s="50" t="s">
        <v>6</v>
      </c>
    </row>
    <row r="179" spans="1:9" ht="70.5" customHeight="1">
      <c r="A179" s="241"/>
      <c r="B179" s="242"/>
      <c r="C179" s="257"/>
      <c r="D179" s="257"/>
      <c r="E179" s="123"/>
      <c r="F179" s="243"/>
      <c r="G179" s="244"/>
      <c r="H179" s="55"/>
      <c r="I179" s="84"/>
    </row>
    <row r="180" spans="1:9" ht="70.5" customHeight="1">
      <c r="A180" s="241"/>
      <c r="B180" s="242"/>
      <c r="C180" s="257"/>
      <c r="D180" s="257"/>
      <c r="E180" s="123"/>
      <c r="F180" s="243"/>
      <c r="G180" s="244"/>
      <c r="H180" s="55"/>
      <c r="I180" s="84"/>
    </row>
    <row r="181" spans="1:9" ht="70.5" customHeight="1">
      <c r="A181" s="241"/>
      <c r="B181" s="242"/>
      <c r="C181" s="257"/>
      <c r="D181" s="257"/>
      <c r="E181" s="123"/>
      <c r="F181" s="243"/>
      <c r="G181" s="244"/>
      <c r="H181" s="55"/>
      <c r="I181" s="84"/>
    </row>
    <row r="182" spans="1:9" ht="70.5" customHeight="1">
      <c r="A182" s="241"/>
      <c r="B182" s="242"/>
      <c r="C182" s="257"/>
      <c r="D182" s="257"/>
      <c r="E182" s="123"/>
      <c r="F182" s="243"/>
      <c r="G182" s="244"/>
      <c r="H182" s="55"/>
      <c r="I182" s="84"/>
    </row>
    <row r="183" spans="1:9" ht="70.5" customHeight="1">
      <c r="A183" s="241"/>
      <c r="B183" s="242"/>
      <c r="C183" s="257"/>
      <c r="D183" s="257"/>
      <c r="E183" s="130"/>
      <c r="F183" s="243"/>
      <c r="G183" s="244"/>
      <c r="H183" s="55"/>
      <c r="I183" s="84"/>
    </row>
    <row r="184" spans="1:9" ht="70.5" customHeight="1">
      <c r="A184" s="241"/>
      <c r="B184" s="242"/>
      <c r="C184" s="257"/>
      <c r="D184" s="257"/>
      <c r="E184" s="130"/>
      <c r="F184" s="243"/>
      <c r="G184" s="244"/>
      <c r="H184" s="55"/>
      <c r="I184" s="84"/>
    </row>
    <row r="185" spans="1:9" ht="70.5" customHeight="1">
      <c r="A185" s="241"/>
      <c r="B185" s="242"/>
      <c r="C185" s="257"/>
      <c r="D185" s="257"/>
      <c r="E185" s="130"/>
      <c r="F185" s="243"/>
      <c r="G185" s="244"/>
      <c r="H185" s="55"/>
      <c r="I185" s="84"/>
    </row>
    <row r="186" spans="1:9" ht="70.5" customHeight="1">
      <c r="A186" s="241"/>
      <c r="B186" s="242"/>
      <c r="C186" s="257"/>
      <c r="D186" s="257"/>
      <c r="E186" s="130"/>
      <c r="F186" s="243"/>
      <c r="G186" s="244"/>
      <c r="H186" s="55"/>
      <c r="I186" s="84"/>
    </row>
    <row r="187" spans="1:9" ht="70.5" customHeight="1">
      <c r="A187" s="241"/>
      <c r="B187" s="242"/>
      <c r="C187" s="257"/>
      <c r="D187" s="257"/>
      <c r="E187" s="130"/>
      <c r="F187" s="243"/>
      <c r="G187" s="244"/>
      <c r="H187" s="55"/>
      <c r="I187" s="84"/>
    </row>
    <row r="188" spans="1:9" ht="70.5" customHeight="1">
      <c r="A188" s="241"/>
      <c r="B188" s="242"/>
      <c r="C188" s="257"/>
      <c r="D188" s="257"/>
      <c r="E188" s="130"/>
      <c r="F188" s="243"/>
      <c r="G188" s="244"/>
      <c r="H188" s="55"/>
      <c r="I188" s="84"/>
    </row>
    <row r="189" spans="1:9" ht="70.5" customHeight="1" thickBot="1">
      <c r="A189" s="241"/>
      <c r="B189" s="242"/>
      <c r="C189" s="257"/>
      <c r="D189" s="257"/>
      <c r="E189" s="130"/>
      <c r="F189" s="243"/>
      <c r="G189" s="244"/>
      <c r="H189" s="55"/>
      <c r="I189" s="84"/>
    </row>
    <row r="190" spans="1:9" ht="70.5" customHeight="1" thickBot="1">
      <c r="E190" s="133">
        <f>SUM(E179:E183)</f>
        <v>0</v>
      </c>
      <c r="H190" s="46"/>
      <c r="I190" s="46"/>
    </row>
    <row r="191" spans="1:9" ht="49.5" customHeight="1">
      <c r="A191" s="264" t="s">
        <v>477</v>
      </c>
      <c r="B191" s="264"/>
      <c r="C191" s="264"/>
      <c r="F191" s="265"/>
      <c r="G191" s="265"/>
      <c r="H191" s="265"/>
      <c r="I191" s="265"/>
    </row>
    <row r="192" spans="1:9" ht="49.5" customHeight="1">
      <c r="A192" s="53" t="s">
        <v>543</v>
      </c>
      <c r="B192" s="53" t="s">
        <v>2</v>
      </c>
      <c r="C192" s="243" t="s">
        <v>732</v>
      </c>
      <c r="D192" s="244"/>
      <c r="E192" s="53" t="s">
        <v>5</v>
      </c>
      <c r="F192" s="243" t="s">
        <v>480</v>
      </c>
      <c r="G192" s="244"/>
      <c r="H192" s="55"/>
      <c r="I192" s="55" t="s">
        <v>6</v>
      </c>
    </row>
    <row r="193" spans="1:9" ht="49.5" customHeight="1">
      <c r="A193" s="254" t="s">
        <v>161</v>
      </c>
      <c r="B193" s="53" t="s">
        <v>709</v>
      </c>
      <c r="C193" s="243" t="s">
        <v>524</v>
      </c>
      <c r="D193" s="244"/>
      <c r="E193" s="54">
        <v>5637</v>
      </c>
      <c r="F193" s="243" t="s">
        <v>487</v>
      </c>
      <c r="G193" s="244"/>
      <c r="H193" s="55"/>
      <c r="I193" s="84" t="s">
        <v>815</v>
      </c>
    </row>
    <row r="194" spans="1:9" ht="49.5" customHeight="1">
      <c r="A194" s="255"/>
      <c r="B194" s="53" t="s">
        <v>120</v>
      </c>
      <c r="C194" s="243" t="s">
        <v>524</v>
      </c>
      <c r="D194" s="244"/>
      <c r="E194" s="54">
        <v>4512</v>
      </c>
      <c r="F194" s="243" t="s">
        <v>487</v>
      </c>
      <c r="G194" s="244"/>
      <c r="H194" s="55"/>
      <c r="I194" s="84" t="s">
        <v>585</v>
      </c>
    </row>
    <row r="195" spans="1:9" ht="49.5" customHeight="1">
      <c r="A195" s="255"/>
      <c r="B195" s="53" t="s">
        <v>439</v>
      </c>
      <c r="C195" s="243" t="s">
        <v>524</v>
      </c>
      <c r="D195" s="244"/>
      <c r="E195" s="54">
        <v>4150</v>
      </c>
      <c r="F195" s="243" t="s">
        <v>487</v>
      </c>
      <c r="G195" s="244"/>
      <c r="H195" s="55"/>
      <c r="I195" s="84" t="s">
        <v>816</v>
      </c>
    </row>
    <row r="196" spans="1:9" ht="49.5" customHeight="1">
      <c r="A196" s="256"/>
      <c r="B196" s="53" t="s">
        <v>439</v>
      </c>
      <c r="C196" s="243" t="s">
        <v>524</v>
      </c>
      <c r="D196" s="244"/>
      <c r="E196" s="54">
        <v>5611</v>
      </c>
      <c r="F196" s="243" t="s">
        <v>487</v>
      </c>
      <c r="G196" s="244"/>
      <c r="H196" s="55"/>
      <c r="I196" s="84" t="s">
        <v>817</v>
      </c>
    </row>
    <row r="197" spans="1:9" ht="49.5" customHeight="1">
      <c r="A197" s="254" t="s">
        <v>157</v>
      </c>
      <c r="B197" s="53"/>
      <c r="C197" s="243" t="s">
        <v>524</v>
      </c>
      <c r="D197" s="244"/>
      <c r="E197" s="54">
        <v>10797</v>
      </c>
      <c r="F197" s="243" t="s">
        <v>487</v>
      </c>
      <c r="G197" s="244"/>
      <c r="H197" s="55"/>
      <c r="I197" s="84" t="s">
        <v>818</v>
      </c>
    </row>
    <row r="198" spans="1:9" ht="49.5" customHeight="1">
      <c r="A198" s="255"/>
      <c r="B198" s="53" t="s">
        <v>709</v>
      </c>
      <c r="C198" s="243" t="s">
        <v>524</v>
      </c>
      <c r="D198" s="244"/>
      <c r="E198" s="54">
        <v>110220</v>
      </c>
      <c r="F198" s="243" t="s">
        <v>487</v>
      </c>
      <c r="G198" s="244"/>
      <c r="H198" s="55"/>
      <c r="I198" s="84" t="s">
        <v>530</v>
      </c>
    </row>
    <row r="199" spans="1:9" ht="49.5" customHeight="1">
      <c r="A199" s="256"/>
      <c r="B199" s="53" t="s">
        <v>545</v>
      </c>
      <c r="C199" s="243" t="s">
        <v>524</v>
      </c>
      <c r="D199" s="244"/>
      <c r="E199" s="54">
        <v>697659</v>
      </c>
      <c r="F199" s="243" t="s">
        <v>487</v>
      </c>
      <c r="G199" s="244"/>
      <c r="H199" s="55"/>
      <c r="I199" s="84" t="s">
        <v>819</v>
      </c>
    </row>
    <row r="200" spans="1:9" ht="49.5" customHeight="1">
      <c r="A200" s="58"/>
      <c r="B200" s="53"/>
      <c r="C200" s="243"/>
      <c r="D200" s="244"/>
      <c r="E200" s="54"/>
      <c r="F200" s="243"/>
      <c r="G200" s="244"/>
      <c r="H200" s="55"/>
      <c r="I200" s="84"/>
    </row>
    <row r="201" spans="1:9" ht="49.5" customHeight="1">
      <c r="A201" s="58"/>
      <c r="B201" s="53"/>
      <c r="C201" s="243"/>
      <c r="D201" s="244"/>
      <c r="E201" s="54"/>
      <c r="F201" s="243"/>
      <c r="G201" s="244"/>
      <c r="H201" s="55"/>
      <c r="I201" s="84"/>
    </row>
    <row r="202" spans="1:9" ht="49.5" customHeight="1">
      <c r="A202" s="58"/>
      <c r="B202" s="53"/>
      <c r="C202" s="243"/>
      <c r="D202" s="244"/>
      <c r="E202" s="54"/>
      <c r="F202" s="243"/>
      <c r="G202" s="244"/>
      <c r="H202" s="55"/>
      <c r="I202" s="84"/>
    </row>
    <row r="203" spans="1:9" ht="49.5" customHeight="1">
      <c r="A203" s="58"/>
      <c r="B203" s="53"/>
      <c r="C203" s="243"/>
      <c r="D203" s="244"/>
      <c r="E203" s="54"/>
      <c r="F203" s="243"/>
      <c r="G203" s="244"/>
      <c r="H203" s="55"/>
      <c r="I203" s="84"/>
    </row>
    <row r="204" spans="1:9" ht="49.5" customHeight="1">
      <c r="A204" s="58"/>
      <c r="B204" s="53"/>
      <c r="C204" s="243"/>
      <c r="D204" s="244"/>
      <c r="E204" s="54"/>
      <c r="F204" s="243"/>
      <c r="G204" s="244"/>
      <c r="H204" s="55"/>
      <c r="I204" s="84"/>
    </row>
    <row r="205" spans="1:9" ht="49.5" customHeight="1">
      <c r="A205" s="58"/>
      <c r="B205" s="53"/>
      <c r="C205" s="243"/>
      <c r="D205" s="244"/>
      <c r="E205" s="54"/>
      <c r="F205" s="243"/>
      <c r="G205" s="244"/>
      <c r="H205" s="55"/>
      <c r="I205" s="84"/>
    </row>
    <row r="206" spans="1:9" ht="49.5" customHeight="1">
      <c r="A206" s="58"/>
      <c r="B206" s="53"/>
      <c r="C206" s="243"/>
      <c r="D206" s="244"/>
      <c r="E206" s="54"/>
      <c r="F206" s="243"/>
      <c r="G206" s="244"/>
      <c r="H206" s="55"/>
      <c r="I206" s="84"/>
    </row>
    <row r="207" spans="1:9" ht="49.5" customHeight="1">
      <c r="A207" s="58"/>
      <c r="B207" s="53"/>
      <c r="C207" s="243"/>
      <c r="D207" s="244"/>
      <c r="E207" s="54"/>
      <c r="F207" s="120"/>
      <c r="G207" s="167"/>
      <c r="H207" s="55"/>
      <c r="I207" s="84"/>
    </row>
    <row r="208" spans="1:9" ht="49.5" customHeight="1">
      <c r="A208" s="58"/>
      <c r="B208" s="53"/>
      <c r="C208" s="243"/>
      <c r="D208" s="244"/>
      <c r="E208" s="54"/>
      <c r="F208" s="120"/>
      <c r="G208" s="167"/>
      <c r="H208" s="55"/>
      <c r="I208" s="84"/>
    </row>
    <row r="209" spans="1:9" ht="49.5" customHeight="1" thickBot="1">
      <c r="A209" s="168"/>
      <c r="B209" s="85"/>
      <c r="C209" s="266"/>
      <c r="D209" s="266"/>
      <c r="E209" s="170">
        <f>SUM(E193:E207)</f>
        <v>838586</v>
      </c>
      <c r="F209" s="266"/>
      <c r="G209" s="266"/>
      <c r="I209" s="169"/>
    </row>
    <row r="210" spans="1:9" ht="49.5" customHeight="1">
      <c r="E210" s="46"/>
      <c r="H210" s="46"/>
      <c r="I210" s="46"/>
    </row>
    <row r="211" spans="1:9" ht="17.25" customHeight="1">
      <c r="E211" s="46"/>
      <c r="H211" s="46"/>
      <c r="I211" s="46"/>
    </row>
    <row r="212" spans="1:9" ht="49.5" customHeight="1">
      <c r="A212" s="267" t="s">
        <v>545</v>
      </c>
      <c r="B212" s="267"/>
      <c r="C212" s="267"/>
      <c r="D212" s="267"/>
      <c r="E212" s="267"/>
      <c r="F212" s="268"/>
      <c r="G212" s="268"/>
      <c r="H212" s="135"/>
      <c r="I212" s="135"/>
    </row>
    <row r="213" spans="1:9" ht="49.5" customHeight="1">
      <c r="A213" s="53" t="s">
        <v>1</v>
      </c>
      <c r="B213" s="53" t="s">
        <v>2</v>
      </c>
      <c r="C213" s="243" t="s">
        <v>4</v>
      </c>
      <c r="D213" s="244"/>
      <c r="E213" s="53" t="s">
        <v>5</v>
      </c>
      <c r="F213" s="243"/>
      <c r="G213" s="244"/>
      <c r="H213" s="55" t="s">
        <v>424</v>
      </c>
      <c r="I213" s="55" t="s">
        <v>6</v>
      </c>
    </row>
    <row r="214" spans="1:9" ht="49.5" customHeight="1">
      <c r="A214" s="58"/>
      <c r="B214" s="53"/>
      <c r="C214" s="243"/>
      <c r="D214" s="244"/>
      <c r="E214" s="108">
        <f>E48+E95</f>
        <v>394057</v>
      </c>
      <c r="F214" s="243"/>
      <c r="G214" s="244"/>
      <c r="H214" s="55"/>
      <c r="I214" s="113" t="s">
        <v>655</v>
      </c>
    </row>
    <row r="215" spans="1:9" ht="49.5" customHeight="1">
      <c r="A215" s="58"/>
      <c r="B215" s="53"/>
      <c r="C215" s="243"/>
      <c r="D215" s="244"/>
      <c r="E215" s="108">
        <f>E122+E144</f>
        <v>259421</v>
      </c>
      <c r="F215" s="243"/>
      <c r="G215" s="244"/>
      <c r="H215" s="55"/>
      <c r="I215" s="113" t="s">
        <v>426</v>
      </c>
    </row>
    <row r="216" spans="1:9" ht="49.5" customHeight="1">
      <c r="A216" s="58"/>
      <c r="B216" s="53"/>
      <c r="C216" s="243"/>
      <c r="D216" s="244"/>
      <c r="E216" s="108">
        <f>E190</f>
        <v>0</v>
      </c>
      <c r="F216" s="243"/>
      <c r="G216" s="244"/>
      <c r="H216" s="55"/>
      <c r="I216" s="113" t="s">
        <v>822</v>
      </c>
    </row>
    <row r="217" spans="1:9" ht="49.5" customHeight="1">
      <c r="A217" s="58"/>
      <c r="B217" s="53"/>
      <c r="C217" s="243"/>
      <c r="D217" s="244"/>
      <c r="E217" s="108">
        <f>E176+E158</f>
        <v>37075</v>
      </c>
      <c r="F217" s="243"/>
      <c r="G217" s="244"/>
      <c r="H217" s="55"/>
      <c r="I217" s="113" t="s">
        <v>823</v>
      </c>
    </row>
    <row r="218" spans="1:9" ht="49.5" customHeight="1">
      <c r="A218" s="58"/>
      <c r="B218" s="53"/>
      <c r="C218" s="243"/>
      <c r="D218" s="244"/>
      <c r="E218" s="108">
        <f>P47</f>
        <v>53969</v>
      </c>
      <c r="F218" s="243"/>
      <c r="G218" s="244"/>
      <c r="H218" s="55"/>
      <c r="I218" s="113" t="s">
        <v>835</v>
      </c>
    </row>
    <row r="219" spans="1:9" ht="49.5" customHeight="1">
      <c r="A219" s="58"/>
      <c r="B219" s="53"/>
      <c r="C219" s="243"/>
      <c r="D219" s="244"/>
      <c r="E219" s="108"/>
      <c r="F219" s="243"/>
      <c r="G219" s="244"/>
      <c r="H219" s="55"/>
      <c r="I219" s="84"/>
    </row>
    <row r="220" spans="1:9" ht="49.5" customHeight="1">
      <c r="A220" s="106"/>
      <c r="B220" s="53"/>
      <c r="C220" s="243"/>
      <c r="D220" s="244"/>
      <c r="E220" s="54"/>
      <c r="F220" s="243"/>
      <c r="G220" s="244"/>
      <c r="H220" s="55"/>
      <c r="I220" s="84"/>
    </row>
    <row r="221" spans="1:9" ht="49.5" customHeight="1" thickBot="1">
      <c r="A221" s="58"/>
      <c r="B221" s="53"/>
      <c r="C221" s="243"/>
      <c r="D221" s="244"/>
      <c r="E221" s="54"/>
      <c r="F221" s="243"/>
      <c r="G221" s="244"/>
      <c r="H221" s="55"/>
      <c r="I221" s="84"/>
    </row>
    <row r="222" spans="1:9" ht="49.5" customHeight="1" thickBot="1">
      <c r="A222" s="85"/>
      <c r="B222" s="85"/>
      <c r="C222" s="85"/>
      <c r="D222" s="85"/>
      <c r="E222" s="164">
        <f>SUM(E214:E220)</f>
        <v>744522</v>
      </c>
      <c r="F222" s="85"/>
      <c r="G222" s="85"/>
      <c r="H222" s="85"/>
      <c r="I222" s="104"/>
    </row>
    <row r="223" spans="1:9" ht="49.5" customHeight="1">
      <c r="E223" s="46"/>
      <c r="H223" s="46"/>
      <c r="I223" s="46"/>
    </row>
    <row r="224" spans="1:9" ht="49.5" customHeight="1">
      <c r="E224" s="46"/>
      <c r="H224" s="46"/>
      <c r="I224" s="46"/>
    </row>
    <row r="225" spans="1:119" s="85" customFormat="1" ht="49.5" customHeight="1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</row>
    <row r="226" spans="1:119" ht="17.25" customHeight="1">
      <c r="E226" s="46"/>
      <c r="H226" s="46"/>
      <c r="I226" s="46"/>
    </row>
    <row r="227" spans="1:119" s="85" customFormat="1" ht="17.25" customHeight="1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</row>
    <row r="228" spans="1:119" s="85" customFormat="1" ht="17.25" customHeight="1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</row>
    <row r="229" spans="1:119" ht="17.25" customHeight="1">
      <c r="E229" s="46"/>
      <c r="H229" s="46"/>
      <c r="I229" s="46"/>
    </row>
    <row r="230" spans="1:119" ht="17.25" customHeight="1">
      <c r="E230" s="46"/>
      <c r="H230" s="46"/>
      <c r="I230" s="46"/>
    </row>
    <row r="231" spans="1:119" ht="17.25" customHeight="1">
      <c r="E231" s="46"/>
      <c r="H231" s="46"/>
      <c r="I231" s="46"/>
    </row>
    <row r="232" spans="1:119" ht="17.25" customHeight="1">
      <c r="E232" s="46"/>
      <c r="H232" s="46"/>
      <c r="I232" s="46"/>
    </row>
    <row r="233" spans="1:119" ht="17.25" customHeight="1">
      <c r="E233" s="46"/>
      <c r="H233" s="46"/>
      <c r="I233" s="46"/>
    </row>
    <row r="234" spans="1:119" ht="17.25" customHeight="1">
      <c r="E234" s="46"/>
      <c r="H234" s="46"/>
      <c r="I234" s="46"/>
    </row>
    <row r="235" spans="1:119" s="85" customFormat="1" ht="17.25" customHeight="1"/>
    <row r="236" spans="1:119" ht="17.25" customHeight="1">
      <c r="E236" s="46"/>
      <c r="H236" s="46"/>
      <c r="I236" s="46"/>
    </row>
    <row r="237" spans="1:119" ht="17.25" customHeight="1">
      <c r="E237" s="46"/>
      <c r="H237" s="46"/>
      <c r="I237" s="46"/>
    </row>
    <row r="238" spans="1:119" ht="17.25" customHeight="1">
      <c r="E238" s="46"/>
      <c r="H238" s="46"/>
      <c r="I238" s="46"/>
    </row>
    <row r="239" spans="1:119" ht="17.25" customHeight="1">
      <c r="E239" s="46"/>
      <c r="H239" s="46"/>
      <c r="I239" s="46"/>
    </row>
    <row r="240" spans="1:119" ht="17.25" customHeight="1">
      <c r="E240" s="46"/>
      <c r="H240" s="46"/>
      <c r="I240" s="46"/>
    </row>
    <row r="241" s="46" customFormat="1" ht="17.25" customHeight="1"/>
    <row r="242" s="46" customFormat="1" ht="17.25" customHeight="1"/>
    <row r="243" s="46" customFormat="1" ht="17.25" customHeight="1"/>
    <row r="244" s="46" customFormat="1" ht="17.25" customHeight="1"/>
    <row r="245" s="46" customFormat="1" ht="17.25" customHeight="1"/>
    <row r="246" s="46" customFormat="1" ht="17.25" customHeight="1"/>
    <row r="247" s="46" customFormat="1" ht="17.25" customHeight="1"/>
    <row r="248" s="46" customFormat="1" ht="17.25" customHeight="1"/>
    <row r="249" s="46" customFormat="1" ht="17.25" customHeight="1"/>
    <row r="250" s="46" customFormat="1" ht="17.25" customHeight="1"/>
    <row r="251" s="46" customFormat="1" ht="17.25" customHeight="1"/>
    <row r="252" s="46" customFormat="1" ht="17.25" customHeight="1"/>
    <row r="253" s="46" customFormat="1" ht="17.25" customHeight="1"/>
    <row r="254" s="46" customFormat="1" ht="17.25" customHeight="1"/>
    <row r="255" s="46" customFormat="1" ht="17.25" customHeight="1"/>
    <row r="256" s="46" customFormat="1" ht="17.25" customHeight="1"/>
    <row r="257" s="46" customFormat="1" ht="17.25" customHeight="1"/>
    <row r="258" s="46" customFormat="1" ht="17.25" customHeight="1"/>
    <row r="259" s="46" customFormat="1" ht="17.25" customHeight="1"/>
    <row r="260" s="46" customFormat="1" ht="17.25" customHeight="1"/>
    <row r="261" s="46" customFormat="1" ht="17.25" customHeight="1"/>
    <row r="262" s="46" customFormat="1" ht="17.25" customHeight="1"/>
    <row r="263" s="46" customFormat="1" ht="17.25" customHeight="1"/>
    <row r="264" s="46" customFormat="1" ht="17.25" customHeight="1"/>
    <row r="265" s="46" customFormat="1" ht="17.25" customHeight="1"/>
    <row r="266" s="46" customFormat="1" ht="17.25" customHeight="1"/>
    <row r="267" s="46" customFormat="1" ht="17.25" customHeight="1"/>
    <row r="268" s="46" customFormat="1" ht="21" customHeight="1"/>
    <row r="269" s="46" customFormat="1" ht="21" customHeight="1"/>
    <row r="270" s="46" customFormat="1" ht="21" customHeight="1"/>
    <row r="271" s="46" customFormat="1" ht="21" customHeight="1"/>
    <row r="272" s="46" customFormat="1" ht="21" customHeight="1"/>
    <row r="273" spans="1:109" ht="21" customHeight="1">
      <c r="E273" s="46"/>
      <c r="H273" s="46"/>
      <c r="I273" s="46"/>
    </row>
    <row r="274" spans="1:109" ht="21" customHeight="1">
      <c r="E274" s="46"/>
      <c r="H274" s="46"/>
      <c r="I274" s="46"/>
    </row>
    <row r="275" spans="1:109" ht="21" customHeight="1">
      <c r="E275" s="46"/>
      <c r="H275" s="46"/>
      <c r="I275" s="46"/>
    </row>
    <row r="276" spans="1:109" ht="21" customHeight="1">
      <c r="E276" s="46"/>
      <c r="H276" s="46"/>
      <c r="I276" s="46"/>
    </row>
    <row r="277" spans="1:109" ht="21" customHeight="1">
      <c r="E277" s="46"/>
      <c r="H277" s="46"/>
      <c r="I277" s="46"/>
    </row>
    <row r="278" spans="1:109" s="85" customFormat="1" ht="21" customHeight="1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6"/>
      <c r="DD278" s="46"/>
      <c r="DE278" s="46"/>
    </row>
    <row r="279" spans="1:109" ht="21" customHeight="1">
      <c r="E279" s="46"/>
      <c r="H279" s="46"/>
      <c r="I279" s="46"/>
    </row>
    <row r="280" spans="1:109" ht="21" customHeight="1">
      <c r="E280" s="46"/>
      <c r="H280" s="46"/>
      <c r="I280" s="46"/>
    </row>
    <row r="281" spans="1:109" ht="21" customHeight="1">
      <c r="E281" s="46"/>
      <c r="H281" s="46"/>
      <c r="I281" s="46"/>
    </row>
    <row r="282" spans="1:109" ht="21" customHeight="1">
      <c r="E282" s="46"/>
      <c r="H282" s="46"/>
      <c r="I282" s="46"/>
    </row>
    <row r="283" spans="1:109" ht="21" customHeight="1">
      <c r="E283" s="46"/>
      <c r="H283" s="46"/>
      <c r="I283" s="46"/>
    </row>
    <row r="284" spans="1:109" ht="21" customHeight="1">
      <c r="E284" s="46"/>
      <c r="H284" s="46"/>
      <c r="I284" s="46"/>
    </row>
    <row r="285" spans="1:109" ht="21" customHeight="1">
      <c r="E285" s="46"/>
      <c r="H285" s="46"/>
      <c r="I285" s="46"/>
    </row>
    <row r="286" spans="1:109" ht="21" customHeight="1">
      <c r="E286" s="46"/>
      <c r="H286" s="46"/>
      <c r="I286" s="46"/>
    </row>
    <row r="287" spans="1:109" ht="21" customHeight="1">
      <c r="E287" s="46"/>
      <c r="H287" s="46"/>
      <c r="I287" s="46"/>
    </row>
    <row r="288" spans="1:109" ht="21" customHeight="1">
      <c r="E288" s="46"/>
      <c r="H288" s="46"/>
      <c r="I288" s="46"/>
    </row>
    <row r="289" s="46" customFormat="1" ht="21" customHeight="1"/>
    <row r="290" s="46" customFormat="1" ht="21" customHeight="1"/>
    <row r="291" s="46" customFormat="1" ht="21" customHeight="1"/>
    <row r="292" s="46" customFormat="1" ht="21" customHeight="1"/>
    <row r="293" s="46" customFormat="1" ht="21" customHeight="1"/>
    <row r="294" s="46" customFormat="1" ht="21" customHeight="1"/>
    <row r="295" s="46" customFormat="1" ht="21" customHeight="1"/>
    <row r="296" s="46" customFormat="1" ht="21" customHeight="1"/>
    <row r="297" s="46" customFormat="1" ht="21" customHeight="1"/>
    <row r="298" s="46" customFormat="1" ht="21" customHeight="1"/>
    <row r="299" s="46" customFormat="1" ht="21" customHeight="1"/>
    <row r="300" s="46" customFormat="1" ht="21" customHeight="1"/>
    <row r="301" s="46" customFormat="1" ht="21" customHeight="1"/>
    <row r="302" s="46" customFormat="1" ht="21" customHeight="1"/>
    <row r="303" s="46" customFormat="1" ht="21" customHeight="1"/>
    <row r="304" s="46" customFormat="1" ht="21" customHeight="1"/>
    <row r="305" s="46" customFormat="1" ht="21" customHeight="1"/>
    <row r="306" s="46" customFormat="1" ht="21" customHeight="1"/>
    <row r="307" s="46" customFormat="1" ht="21" customHeight="1"/>
    <row r="308" s="46" customFormat="1" ht="21" customHeight="1"/>
    <row r="309" s="46" customFormat="1" ht="21" customHeight="1"/>
    <row r="310" s="46" customFormat="1" ht="21" customHeight="1"/>
    <row r="311" s="46" customFormat="1" ht="21" customHeight="1"/>
    <row r="312" s="46" customFormat="1" ht="21" customHeight="1"/>
    <row r="313" s="46" customFormat="1" ht="21" customHeight="1"/>
    <row r="314" s="46" customFormat="1" ht="21" customHeight="1"/>
    <row r="315" s="46" customFormat="1" ht="21" customHeight="1"/>
    <row r="316" s="46" customFormat="1" ht="21" customHeight="1"/>
    <row r="317" s="46" customFormat="1" ht="27" customHeight="1"/>
    <row r="318" s="46" customFormat="1" ht="33" customHeight="1"/>
    <row r="319" s="46" customFormat="1" ht="33" customHeight="1"/>
    <row r="320" s="46" customFormat="1" ht="33" customHeight="1"/>
    <row r="321" spans="1:110" ht="33" customHeight="1">
      <c r="E321" s="46"/>
      <c r="H321" s="46"/>
      <c r="I321" s="46"/>
    </row>
    <row r="322" spans="1:110" ht="33" customHeight="1">
      <c r="E322" s="46"/>
      <c r="H322" s="46"/>
      <c r="I322" s="46"/>
    </row>
    <row r="323" spans="1:110" ht="33" customHeight="1">
      <c r="E323" s="46"/>
      <c r="H323" s="46"/>
      <c r="I323" s="46"/>
    </row>
    <row r="324" spans="1:110" ht="33" customHeight="1">
      <c r="E324" s="46"/>
      <c r="H324" s="46"/>
      <c r="I324" s="46"/>
    </row>
    <row r="325" spans="1:110" ht="33" customHeight="1">
      <c r="E325" s="46"/>
      <c r="H325" s="46"/>
      <c r="I325" s="46"/>
    </row>
    <row r="326" spans="1:110" ht="33" customHeight="1">
      <c r="E326" s="46"/>
      <c r="H326" s="46"/>
      <c r="I326" s="46"/>
    </row>
    <row r="327" spans="1:110" s="85" customFormat="1" ht="33" customHeight="1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6"/>
      <c r="DD327" s="46"/>
      <c r="DE327" s="46"/>
      <c r="DF327" s="46"/>
    </row>
    <row r="328" spans="1:110" ht="33" customHeight="1"/>
    <row r="329" spans="1:110" ht="33" customHeight="1"/>
    <row r="330" spans="1:110" ht="33" customHeight="1"/>
    <row r="331" spans="1:110" ht="33" customHeight="1">
      <c r="E331" s="46"/>
      <c r="H331" s="46"/>
      <c r="I331" s="46"/>
    </row>
    <row r="332" spans="1:110" ht="33" customHeight="1">
      <c r="E332" s="46"/>
      <c r="H332" s="46"/>
      <c r="I332" s="46"/>
    </row>
    <row r="333" spans="1:110" s="85" customFormat="1" ht="33" customHeight="1"/>
    <row r="334" spans="1:110" ht="33" customHeight="1">
      <c r="E334" s="46"/>
      <c r="H334" s="46"/>
      <c r="I334" s="46"/>
    </row>
    <row r="335" spans="1:110" ht="33" customHeight="1">
      <c r="E335" s="46"/>
      <c r="H335" s="46"/>
      <c r="I335" s="46"/>
    </row>
    <row r="336" spans="1:110" ht="33" customHeight="1">
      <c r="E336" s="46"/>
      <c r="H336" s="46"/>
      <c r="I336" s="46"/>
    </row>
    <row r="337" spans="1:9" ht="33" customHeight="1">
      <c r="E337" s="46"/>
      <c r="H337" s="46"/>
      <c r="I337" s="46"/>
    </row>
    <row r="338" spans="1:9" ht="33" customHeight="1">
      <c r="E338" s="46"/>
      <c r="H338" s="46"/>
      <c r="I338" s="46"/>
    </row>
    <row r="339" spans="1:9" ht="33" customHeight="1">
      <c r="E339" s="46"/>
      <c r="H339" s="46"/>
      <c r="I339" s="46"/>
    </row>
    <row r="340" spans="1:9" ht="33" customHeight="1">
      <c r="E340" s="46"/>
      <c r="H340" s="46"/>
      <c r="I340" s="46"/>
    </row>
    <row r="341" spans="1:9" ht="33" customHeight="1">
      <c r="E341" s="46"/>
      <c r="H341" s="46"/>
      <c r="I341" s="46"/>
    </row>
    <row r="342" spans="1:9" ht="33" customHeight="1">
      <c r="E342" s="46"/>
      <c r="H342" s="46"/>
      <c r="I342" s="46"/>
    </row>
    <row r="343" spans="1:9" ht="33" customHeight="1">
      <c r="E343" s="46"/>
      <c r="H343" s="46"/>
      <c r="I343" s="46"/>
    </row>
    <row r="344" spans="1:9" ht="33" customHeight="1">
      <c r="E344" s="46"/>
      <c r="H344" s="46"/>
      <c r="I344" s="46"/>
    </row>
    <row r="345" spans="1:9" ht="33" customHeight="1">
      <c r="E345" s="46"/>
      <c r="H345" s="46"/>
      <c r="I345" s="46"/>
    </row>
    <row r="346" spans="1:9" ht="33" customHeight="1">
      <c r="E346" s="46"/>
      <c r="H346" s="46"/>
      <c r="I346" s="46"/>
    </row>
    <row r="347" spans="1:9" ht="21" customHeight="1">
      <c r="E347" s="46"/>
      <c r="H347" s="46"/>
      <c r="I347" s="46"/>
    </row>
    <row r="348" spans="1:9" ht="23.25" customHeight="1">
      <c r="A348" s="267" t="s">
        <v>545</v>
      </c>
      <c r="B348" s="267"/>
      <c r="C348" s="267"/>
      <c r="D348" s="267"/>
      <c r="E348" s="267"/>
      <c r="F348" s="268"/>
      <c r="G348" s="268"/>
      <c r="H348" s="135"/>
      <c r="I348" s="135"/>
    </row>
    <row r="349" spans="1:9" ht="23.25" customHeight="1">
      <c r="A349" s="53" t="s">
        <v>1</v>
      </c>
      <c r="B349" s="53" t="s">
        <v>2</v>
      </c>
      <c r="C349" s="243" t="s">
        <v>4</v>
      </c>
      <c r="D349" s="244"/>
      <c r="E349" s="53" t="s">
        <v>5</v>
      </c>
      <c r="F349" s="243"/>
      <c r="G349" s="244"/>
      <c r="H349" s="55" t="s">
        <v>424</v>
      </c>
      <c r="I349" s="55" t="s">
        <v>6</v>
      </c>
    </row>
    <row r="350" spans="1:9" ht="23.25" customHeight="1">
      <c r="A350" s="58"/>
      <c r="B350" s="53"/>
      <c r="C350" s="243"/>
      <c r="D350" s="244"/>
      <c r="E350" s="108">
        <f>E48</f>
        <v>175640</v>
      </c>
      <c r="F350" s="243"/>
      <c r="G350" s="244"/>
      <c r="H350" s="55"/>
      <c r="I350" s="113" t="s">
        <v>655</v>
      </c>
    </row>
    <row r="351" spans="1:9" ht="23.25" customHeight="1">
      <c r="A351" s="58"/>
      <c r="B351" s="53"/>
      <c r="C351" s="243"/>
      <c r="D351" s="244"/>
      <c r="E351" s="108">
        <f>E95</f>
        <v>218417</v>
      </c>
      <c r="F351" s="243"/>
      <c r="G351" s="244"/>
      <c r="H351" s="55"/>
      <c r="I351" s="113" t="s">
        <v>589</v>
      </c>
    </row>
    <row r="352" spans="1:9" ht="23.25" customHeight="1">
      <c r="A352" s="58"/>
      <c r="B352" s="53"/>
      <c r="C352" s="243"/>
      <c r="D352" s="244"/>
      <c r="E352" s="108" t="e">
        <f>#REF!+#REF!</f>
        <v>#REF!</v>
      </c>
      <c r="F352" s="243"/>
      <c r="G352" s="244"/>
      <c r="H352" s="55"/>
      <c r="I352" s="113" t="s">
        <v>656</v>
      </c>
    </row>
    <row r="353" spans="1:119" ht="23.25" customHeight="1">
      <c r="A353" s="58"/>
      <c r="B353" s="53"/>
      <c r="C353" s="243"/>
      <c r="D353" s="244"/>
      <c r="E353" s="108" t="e">
        <f>#REF!</f>
        <v>#REF!</v>
      </c>
      <c r="F353" s="243"/>
      <c r="G353" s="244"/>
      <c r="H353" s="55"/>
      <c r="I353" s="113" t="s">
        <v>657</v>
      </c>
    </row>
    <row r="354" spans="1:119" ht="23.25" customHeight="1">
      <c r="A354" s="58"/>
      <c r="B354" s="53"/>
      <c r="C354" s="243"/>
      <c r="D354" s="244"/>
      <c r="E354" s="108" t="e">
        <f>#REF!</f>
        <v>#REF!</v>
      </c>
      <c r="F354" s="243"/>
      <c r="G354" s="244"/>
      <c r="H354" s="55"/>
      <c r="I354" s="113" t="s">
        <v>321</v>
      </c>
    </row>
    <row r="355" spans="1:119" ht="23.25" customHeight="1">
      <c r="A355" s="58"/>
      <c r="B355" s="53"/>
      <c r="C355" s="243"/>
      <c r="D355" s="244"/>
      <c r="E355" s="108" t="e">
        <f>#REF!+#REF!</f>
        <v>#REF!</v>
      </c>
      <c r="F355" s="243"/>
      <c r="G355" s="244"/>
      <c r="H355" s="55"/>
      <c r="I355" s="84" t="s">
        <v>426</v>
      </c>
    </row>
    <row r="356" spans="1:119" ht="23.25" customHeight="1">
      <c r="A356" s="106"/>
      <c r="B356" s="53"/>
      <c r="C356" s="243"/>
      <c r="D356" s="244"/>
      <c r="E356" s="54" t="e">
        <f>E122+#REF!</f>
        <v>#REF!</v>
      </c>
      <c r="F356" s="243"/>
      <c r="G356" s="244"/>
      <c r="H356" s="55"/>
      <c r="I356" s="84" t="s">
        <v>658</v>
      </c>
    </row>
    <row r="357" spans="1:119" s="85" customFormat="1" ht="23.25" customHeight="1" thickBot="1">
      <c r="A357" s="58"/>
      <c r="B357" s="53"/>
      <c r="C357" s="243"/>
      <c r="D357" s="244"/>
      <c r="E357" s="54"/>
      <c r="F357" s="243"/>
      <c r="G357" s="244"/>
      <c r="H357" s="55"/>
      <c r="I357" s="84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6"/>
      <c r="DD357" s="46"/>
      <c r="DE357" s="46"/>
      <c r="DF357" s="46"/>
      <c r="DG357" s="46"/>
      <c r="DH357" s="46"/>
      <c r="DI357" s="46"/>
      <c r="DJ357" s="46"/>
      <c r="DK357" s="46"/>
      <c r="DL357" s="46"/>
      <c r="DM357" s="46"/>
      <c r="DN357" s="46"/>
      <c r="DO357" s="46"/>
    </row>
    <row r="358" spans="1:119" ht="23.25" customHeight="1" thickBot="1">
      <c r="A358" s="85"/>
      <c r="B358" s="85"/>
      <c r="C358" s="85"/>
      <c r="D358" s="85"/>
      <c r="E358" s="164" t="e">
        <f>SUM(E350:E356)</f>
        <v>#REF!</v>
      </c>
      <c r="F358" s="85"/>
      <c r="G358" s="85"/>
      <c r="H358" s="85"/>
      <c r="I358" s="104"/>
    </row>
    <row r="359" spans="1:119" ht="23.25" customHeight="1">
      <c r="E359" s="46"/>
      <c r="H359" s="46"/>
      <c r="I359" s="46"/>
    </row>
    <row r="360" spans="1:119" ht="23.25" customHeight="1">
      <c r="E360" s="46"/>
      <c r="H360" s="46"/>
      <c r="I360" s="46"/>
    </row>
    <row r="361" spans="1:119" ht="23.25" customHeight="1">
      <c r="E361" s="46"/>
      <c r="H361" s="46"/>
      <c r="I361" s="46"/>
    </row>
    <row r="362" spans="1:119" ht="23.25" customHeight="1">
      <c r="E362" s="46"/>
      <c r="H362" s="46"/>
      <c r="I362" s="46"/>
    </row>
    <row r="363" spans="1:119" s="85" customFormat="1" ht="23.25" customHeight="1"/>
    <row r="364" spans="1:119" ht="23.25" customHeight="1">
      <c r="E364" s="46"/>
      <c r="H364" s="46"/>
      <c r="I364" s="46"/>
    </row>
    <row r="365" spans="1:119" ht="23.25" customHeight="1">
      <c r="E365" s="46"/>
      <c r="H365" s="46"/>
      <c r="I365" s="46"/>
    </row>
    <row r="366" spans="1:119" ht="23.25" customHeight="1">
      <c r="E366" s="46"/>
      <c r="H366" s="46"/>
      <c r="I366" s="46"/>
    </row>
    <row r="367" spans="1:119" ht="23.25" customHeight="1">
      <c r="E367" s="46"/>
      <c r="H367" s="46"/>
      <c r="I367" s="46"/>
    </row>
    <row r="368" spans="1:119" ht="23.25" customHeight="1">
      <c r="E368" s="46"/>
      <c r="H368" s="46"/>
      <c r="I368" s="46"/>
    </row>
    <row r="369" s="46" customFormat="1" ht="23.25" customHeight="1"/>
    <row r="370" s="46" customFormat="1" ht="23.25" customHeight="1"/>
    <row r="371" s="46" customFormat="1" ht="23.25" customHeight="1"/>
    <row r="372" s="46" customFormat="1" ht="23.25" customHeight="1"/>
    <row r="373" s="46" customFormat="1" ht="23.25" customHeight="1"/>
    <row r="374" s="46" customFormat="1" ht="23.25" customHeight="1"/>
    <row r="375" s="46" customFormat="1" ht="23.25" customHeight="1"/>
    <row r="376" s="46" customFormat="1" ht="23.25" customHeight="1"/>
    <row r="377" s="46" customFormat="1" ht="23.25" customHeight="1"/>
    <row r="378" s="46" customFormat="1" ht="23.25" customHeight="1"/>
    <row r="379" s="46" customFormat="1" ht="23.25" customHeight="1"/>
    <row r="380" s="46" customFormat="1" ht="23.25" customHeight="1"/>
    <row r="381" s="46" customFormat="1" ht="23.25" customHeight="1"/>
    <row r="382" s="46" customFormat="1" ht="23.25" customHeight="1"/>
    <row r="383" s="46" customFormat="1" ht="23.25" customHeight="1"/>
    <row r="384" s="46" customFormat="1" ht="23.25" customHeight="1"/>
    <row r="385" s="46" customFormat="1" ht="23.25" customHeight="1"/>
    <row r="386" s="46" customFormat="1" ht="23.25" customHeight="1"/>
    <row r="387" s="46" customFormat="1" ht="23.25" customHeight="1"/>
    <row r="388" s="46" customFormat="1" ht="23.25" customHeight="1"/>
    <row r="389" s="46" customFormat="1" ht="23.25" customHeight="1"/>
    <row r="391" s="46" customFormat="1" ht="22.5" customHeight="1"/>
    <row r="392" s="46" customFormat="1" ht="22.5" customHeight="1"/>
    <row r="393" s="46" customFormat="1" ht="22.5" customHeight="1"/>
    <row r="394" s="46" customFormat="1" ht="22.5" customHeight="1"/>
    <row r="395" s="46" customFormat="1" ht="22.5" customHeight="1"/>
    <row r="396" s="46" customFormat="1" ht="22.5" customHeight="1"/>
    <row r="397" s="46" customFormat="1" ht="22.5" customHeight="1"/>
    <row r="398" s="46" customFormat="1" ht="22.5" customHeight="1"/>
    <row r="399" s="46" customFormat="1" ht="22.5" customHeight="1"/>
    <row r="400" s="46" customFormat="1" ht="22.5" customHeight="1"/>
    <row r="401" spans="5:11" ht="22.5" customHeight="1">
      <c r="E401" s="46"/>
      <c r="H401" s="46"/>
      <c r="I401" s="46"/>
    </row>
    <row r="402" spans="5:11" ht="22.5" customHeight="1">
      <c r="E402" s="46"/>
      <c r="H402" s="46"/>
      <c r="I402" s="46"/>
    </row>
    <row r="403" spans="5:11" ht="22.5" customHeight="1">
      <c r="E403" s="46"/>
      <c r="H403" s="46"/>
      <c r="I403" s="46"/>
    </row>
    <row r="404" spans="5:11" ht="22.5" customHeight="1">
      <c r="E404" s="46"/>
      <c r="H404" s="46"/>
      <c r="I404" s="46"/>
    </row>
    <row r="405" spans="5:11" ht="22.5" customHeight="1">
      <c r="E405" s="46"/>
      <c r="H405" s="46"/>
      <c r="I405" s="46"/>
    </row>
    <row r="406" spans="5:11" ht="22.5" customHeight="1">
      <c r="E406" s="46"/>
      <c r="H406" s="46"/>
      <c r="I406" s="46"/>
    </row>
    <row r="407" spans="5:11" ht="22.5" customHeight="1">
      <c r="E407" s="46"/>
      <c r="H407" s="46"/>
      <c r="I407" s="46"/>
    </row>
    <row r="408" spans="5:11" ht="22.5" customHeight="1">
      <c r="E408" s="46"/>
      <c r="H408" s="46"/>
      <c r="I408" s="46"/>
      <c r="K408" s="163"/>
    </row>
    <row r="409" spans="5:11" ht="22.5" customHeight="1">
      <c r="E409" s="46"/>
      <c r="H409" s="46"/>
      <c r="I409" s="46"/>
      <c r="K409" s="163"/>
    </row>
    <row r="410" spans="5:11" ht="22.5" customHeight="1">
      <c r="E410" s="46"/>
      <c r="H410" s="46"/>
      <c r="I410" s="46"/>
    </row>
    <row r="411" spans="5:11" ht="22.5" customHeight="1">
      <c r="E411" s="46"/>
      <c r="H411" s="46"/>
      <c r="I411" s="46"/>
    </row>
    <row r="412" spans="5:11" ht="22.5" customHeight="1">
      <c r="E412" s="46"/>
      <c r="H412" s="46"/>
      <c r="I412" s="46"/>
    </row>
    <row r="413" spans="5:11" ht="22.5" customHeight="1">
      <c r="E413" s="46"/>
      <c r="H413" s="46"/>
      <c r="I413" s="46"/>
      <c r="K413" s="163"/>
    </row>
    <row r="414" spans="5:11" ht="22.5" customHeight="1">
      <c r="E414" s="46"/>
      <c r="H414" s="46"/>
      <c r="I414" s="46"/>
      <c r="K414" s="163"/>
    </row>
    <row r="415" spans="5:11" ht="22.5" customHeight="1">
      <c r="E415" s="46"/>
      <c r="H415" s="46"/>
      <c r="I415" s="46"/>
    </row>
    <row r="416" spans="5:11" ht="22.5" customHeight="1">
      <c r="E416" s="46"/>
      <c r="H416" s="46"/>
      <c r="I416" s="46"/>
    </row>
    <row r="417" s="46" customFormat="1" ht="22.5" customHeight="1"/>
    <row r="418" s="46" customFormat="1" ht="22.5" customHeight="1"/>
    <row r="419" s="46" customFormat="1" ht="22.5" customHeight="1"/>
    <row r="420" s="46" customFormat="1" ht="22.5" customHeight="1"/>
    <row r="421" s="46" customFormat="1" ht="22.5" customHeight="1"/>
    <row r="422" s="46" customFormat="1" ht="22.5" customHeight="1"/>
    <row r="423" s="46" customFormat="1" ht="22.5" customHeight="1"/>
    <row r="424" s="46" customFormat="1" ht="22.5" customHeight="1"/>
    <row r="425" s="46" customFormat="1" ht="22.5" customHeight="1"/>
    <row r="426" s="46" customFormat="1" ht="22.5" customHeight="1"/>
    <row r="427" s="46" customFormat="1" ht="22.5" customHeight="1"/>
    <row r="428" s="46" customFormat="1" ht="22.5" customHeight="1"/>
    <row r="429" s="46" customFormat="1" ht="22.5" customHeight="1"/>
    <row r="430" s="46" customFormat="1" ht="22.5" customHeight="1"/>
    <row r="431" s="46" customFormat="1" ht="22.5" customHeight="1"/>
    <row r="432" s="46" customFormat="1" ht="22.5" customHeight="1"/>
    <row r="433" spans="5:17" ht="22.5" customHeight="1">
      <c r="E433" s="46"/>
      <c r="H433" s="46"/>
      <c r="I433" s="46"/>
    </row>
    <row r="434" spans="5:17" ht="22.5" customHeight="1">
      <c r="E434" s="46"/>
      <c r="H434" s="46"/>
      <c r="I434" s="46"/>
    </row>
    <row r="435" spans="5:17" ht="22.5" customHeight="1"/>
    <row r="437" spans="5:17" ht="81" customHeight="1">
      <c r="E437" s="46"/>
      <c r="H437" s="46"/>
      <c r="I437" s="46"/>
      <c r="M437" s="47"/>
      <c r="P437" s="80"/>
      <c r="Q437" s="81"/>
    </row>
    <row r="438" spans="5:17" ht="81" customHeight="1">
      <c r="E438" s="46"/>
      <c r="H438" s="46"/>
      <c r="I438" s="46"/>
      <c r="M438" s="47"/>
      <c r="P438" s="80"/>
      <c r="Q438" s="81"/>
    </row>
    <row r="439" spans="5:17" ht="81" customHeight="1">
      <c r="E439" s="46"/>
      <c r="H439" s="46"/>
      <c r="I439" s="46"/>
      <c r="M439" s="47"/>
      <c r="P439" s="80"/>
      <c r="Q439" s="81"/>
    </row>
    <row r="440" spans="5:17" ht="81" customHeight="1" thickBot="1">
      <c r="E440" s="46"/>
      <c r="H440" s="46"/>
      <c r="I440" s="46"/>
      <c r="M440" s="47"/>
      <c r="P440" s="80"/>
      <c r="Q440" s="81"/>
    </row>
    <row r="441" spans="5:17" ht="81" customHeight="1">
      <c r="E441" s="46"/>
      <c r="H441" s="46"/>
      <c r="I441" s="46"/>
      <c r="M441" s="47"/>
      <c r="O441" s="269" t="s">
        <v>38</v>
      </c>
      <c r="P441" s="272" t="e">
        <f>E206+E48+#REF!+E122</f>
        <v>#REF!</v>
      </c>
      <c r="Q441" s="273"/>
    </row>
    <row r="442" spans="5:17" ht="81" customHeight="1">
      <c r="E442" s="46"/>
      <c r="H442" s="46"/>
      <c r="I442" s="46"/>
      <c r="M442" s="47"/>
      <c r="O442" s="270"/>
      <c r="P442" s="274"/>
      <c r="Q442" s="275"/>
    </row>
    <row r="443" spans="5:17" ht="81" customHeight="1" thickBot="1">
      <c r="E443" s="46"/>
      <c r="H443" s="46"/>
      <c r="I443" s="46"/>
      <c r="M443" s="47"/>
      <c r="O443" s="271"/>
      <c r="P443" s="276"/>
      <c r="Q443" s="277"/>
    </row>
    <row r="444" spans="5:17" ht="81" customHeight="1">
      <c r="E444" s="46"/>
      <c r="H444" s="46"/>
      <c r="I444" s="46"/>
      <c r="M444" s="47"/>
      <c r="P444" s="80"/>
      <c r="Q444" s="81"/>
    </row>
    <row r="445" spans="5:17" ht="81" customHeight="1">
      <c r="E445" s="46"/>
      <c r="H445" s="46"/>
      <c r="I445" s="46"/>
      <c r="M445" s="47"/>
      <c r="P445" s="80"/>
      <c r="Q445" s="81"/>
    </row>
    <row r="446" spans="5:17" ht="81" customHeight="1">
      <c r="E446" s="46"/>
      <c r="H446" s="46"/>
      <c r="I446" s="46"/>
      <c r="M446" s="47"/>
      <c r="P446" s="80"/>
      <c r="Q446" s="81"/>
    </row>
    <row r="447" spans="5:17" ht="81" customHeight="1">
      <c r="E447" s="46"/>
      <c r="H447" s="46"/>
      <c r="I447" s="46"/>
      <c r="M447" s="47"/>
      <c r="P447" s="80"/>
      <c r="Q447" s="81"/>
    </row>
    <row r="453" spans="5:17" ht="57.75" customHeight="1"/>
    <row r="454" spans="5:17" ht="57.75" customHeight="1">
      <c r="E454" s="46"/>
      <c r="H454" s="46"/>
      <c r="I454" s="46"/>
      <c r="M454" s="47"/>
      <c r="P454" s="80"/>
      <c r="Q454" s="81"/>
    </row>
    <row r="455" spans="5:17" ht="57.75" customHeight="1">
      <c r="E455" s="46"/>
      <c r="H455" s="46"/>
      <c r="I455" s="46"/>
      <c r="M455" s="47"/>
      <c r="P455" s="80"/>
      <c r="Q455" s="81"/>
    </row>
    <row r="456" spans="5:17" ht="57.75" customHeight="1">
      <c r="E456" s="46"/>
      <c r="H456" s="46"/>
      <c r="I456" s="46"/>
      <c r="M456" s="47"/>
      <c r="P456" s="80"/>
      <c r="Q456" s="81"/>
    </row>
    <row r="457" spans="5:17" ht="57.75" customHeight="1">
      <c r="E457" s="46"/>
      <c r="H457" s="46"/>
      <c r="I457" s="46"/>
      <c r="M457" s="47"/>
      <c r="P457" s="80"/>
      <c r="Q457" s="81"/>
    </row>
    <row r="458" spans="5:17" ht="57.75" customHeight="1">
      <c r="E458" s="46"/>
      <c r="H458" s="46"/>
      <c r="I458" s="46"/>
      <c r="M458" s="47"/>
      <c r="P458" s="80"/>
      <c r="Q458" s="81"/>
    </row>
    <row r="459" spans="5:17" ht="57.75" customHeight="1">
      <c r="E459" s="46"/>
      <c r="H459" s="46"/>
      <c r="I459" s="46"/>
      <c r="M459" s="47"/>
      <c r="P459" s="80"/>
      <c r="Q459" s="81"/>
    </row>
    <row r="460" spans="5:17" ht="57.75" customHeight="1">
      <c r="E460" s="46"/>
      <c r="H460" s="46"/>
      <c r="I460" s="46"/>
      <c r="M460" s="47"/>
      <c r="P460" s="80"/>
      <c r="Q460" s="81"/>
    </row>
    <row r="461" spans="5:17" ht="57.75" customHeight="1">
      <c r="E461" s="46"/>
      <c r="H461" s="46"/>
      <c r="I461" s="46"/>
      <c r="M461" s="47"/>
      <c r="P461" s="80"/>
      <c r="Q461" s="81"/>
    </row>
    <row r="462" spans="5:17" ht="57.75" customHeight="1">
      <c r="E462" s="46"/>
      <c r="H462" s="46"/>
      <c r="I462" s="46"/>
      <c r="M462" s="47"/>
      <c r="P462" s="80"/>
      <c r="Q462" s="81"/>
    </row>
    <row r="463" spans="5:17" ht="57.75" customHeight="1">
      <c r="E463" s="46"/>
      <c r="H463" s="46"/>
      <c r="I463" s="46"/>
      <c r="M463" s="47"/>
      <c r="P463" s="80"/>
      <c r="Q463" s="81"/>
    </row>
    <row r="464" spans="5:17" ht="57.75" customHeight="1">
      <c r="E464" s="46"/>
      <c r="H464" s="46"/>
      <c r="I464" s="46"/>
      <c r="M464" s="47"/>
      <c r="P464" s="80"/>
      <c r="Q464" s="81"/>
    </row>
    <row r="467" spans="2:6" ht="21" customHeight="1">
      <c r="B467" s="278" t="e">
        <f>E351+E352+E353+E354</f>
        <v>#REF!</v>
      </c>
      <c r="C467" s="279"/>
      <c r="D467" s="279"/>
      <c r="E467" s="279"/>
      <c r="F467" s="279"/>
    </row>
    <row r="468" spans="2:6" ht="21" customHeight="1">
      <c r="B468" s="279"/>
      <c r="C468" s="279"/>
      <c r="D468" s="279"/>
      <c r="E468" s="279"/>
      <c r="F468" s="279"/>
    </row>
    <row r="469" spans="2:6" ht="21" customHeight="1">
      <c r="B469" s="279"/>
      <c r="C469" s="279"/>
      <c r="D469" s="279"/>
      <c r="E469" s="279"/>
      <c r="F469" s="279"/>
    </row>
  </sheetData>
  <mergeCells count="677">
    <mergeCell ref="K35:L35"/>
    <mergeCell ref="M35:N35"/>
    <mergeCell ref="P35:Q35"/>
    <mergeCell ref="C69:D69"/>
    <mergeCell ref="F69:G69"/>
    <mergeCell ref="A69:A70"/>
    <mergeCell ref="C85:D85"/>
    <mergeCell ref="F85:G85"/>
    <mergeCell ref="C46:D46"/>
    <mergeCell ref="F46:G46"/>
    <mergeCell ref="P46:Q46"/>
    <mergeCell ref="A46:A47"/>
    <mergeCell ref="A82:A88"/>
    <mergeCell ref="P47:Q47"/>
    <mergeCell ref="K36:L36"/>
    <mergeCell ref="M36:N36"/>
    <mergeCell ref="P36:Q36"/>
    <mergeCell ref="K37:L37"/>
    <mergeCell ref="M37:N37"/>
    <mergeCell ref="P37:Q37"/>
    <mergeCell ref="K38:L38"/>
    <mergeCell ref="M38:N38"/>
    <mergeCell ref="P38:Q38"/>
    <mergeCell ref="A78:A80"/>
    <mergeCell ref="K3:L4"/>
    <mergeCell ref="K5:L6"/>
    <mergeCell ref="K8:L13"/>
    <mergeCell ref="K45:L45"/>
    <mergeCell ref="M45:N45"/>
    <mergeCell ref="P45:Q45"/>
    <mergeCell ref="K42:L42"/>
    <mergeCell ref="M42:N42"/>
    <mergeCell ref="P42:Q42"/>
    <mergeCell ref="K43:L43"/>
    <mergeCell ref="M43:N43"/>
    <mergeCell ref="P43:Q43"/>
    <mergeCell ref="K44:L44"/>
    <mergeCell ref="M44:N44"/>
    <mergeCell ref="P44:Q44"/>
    <mergeCell ref="K39:L39"/>
    <mergeCell ref="M39:N39"/>
    <mergeCell ref="P39:Q39"/>
    <mergeCell ref="K40:L40"/>
    <mergeCell ref="M40:N40"/>
    <mergeCell ref="P40:Q40"/>
    <mergeCell ref="K41:L41"/>
    <mergeCell ref="M41:N41"/>
    <mergeCell ref="P41:Q41"/>
    <mergeCell ref="K32:L32"/>
    <mergeCell ref="M32:N32"/>
    <mergeCell ref="P32:Q32"/>
    <mergeCell ref="K33:L33"/>
    <mergeCell ref="M33:N33"/>
    <mergeCell ref="P33:Q33"/>
    <mergeCell ref="K34:L34"/>
    <mergeCell ref="M34:N34"/>
    <mergeCell ref="P34:Q34"/>
    <mergeCell ref="K29:L29"/>
    <mergeCell ref="M29:N29"/>
    <mergeCell ref="P29:Q29"/>
    <mergeCell ref="K30:L30"/>
    <mergeCell ref="M30:N30"/>
    <mergeCell ref="P30:Q30"/>
    <mergeCell ref="K1:M1"/>
    <mergeCell ref="N1:O1"/>
    <mergeCell ref="K31:L31"/>
    <mergeCell ref="M31:N31"/>
    <mergeCell ref="P31:Q31"/>
    <mergeCell ref="K26:L26"/>
    <mergeCell ref="M26:N26"/>
    <mergeCell ref="P26:Q26"/>
    <mergeCell ref="K27:L27"/>
    <mergeCell ref="M27:N27"/>
    <mergeCell ref="P27:Q27"/>
    <mergeCell ref="K28:L28"/>
    <mergeCell ref="M28:N28"/>
    <mergeCell ref="P28:Q28"/>
    <mergeCell ref="K23:L23"/>
    <mergeCell ref="M23:N23"/>
    <mergeCell ref="P23:Q23"/>
    <mergeCell ref="K24:L24"/>
    <mergeCell ref="K19:L19"/>
    <mergeCell ref="M19:N19"/>
    <mergeCell ref="P19:Q19"/>
    <mergeCell ref="K20:L20"/>
    <mergeCell ref="M20:N20"/>
    <mergeCell ref="P20:Q20"/>
    <mergeCell ref="M24:N24"/>
    <mergeCell ref="P24:Q24"/>
    <mergeCell ref="K25:L25"/>
    <mergeCell ref="M25:N25"/>
    <mergeCell ref="P25:Q25"/>
    <mergeCell ref="K21:L21"/>
    <mergeCell ref="M21:N21"/>
    <mergeCell ref="P21:Q21"/>
    <mergeCell ref="K22:L22"/>
    <mergeCell ref="M22:N22"/>
    <mergeCell ref="P22:Q22"/>
    <mergeCell ref="K16:L16"/>
    <mergeCell ref="M16:N16"/>
    <mergeCell ref="P16:Q16"/>
    <mergeCell ref="K17:L17"/>
    <mergeCell ref="M17:N17"/>
    <mergeCell ref="P17:Q17"/>
    <mergeCell ref="K18:L18"/>
    <mergeCell ref="M18:N18"/>
    <mergeCell ref="P18:Q18"/>
    <mergeCell ref="P14:Q14"/>
    <mergeCell ref="M9:N9"/>
    <mergeCell ref="P9:Q9"/>
    <mergeCell ref="M10:N10"/>
    <mergeCell ref="P10:Q10"/>
    <mergeCell ref="M11:N11"/>
    <mergeCell ref="P11:Q11"/>
    <mergeCell ref="K15:L15"/>
    <mergeCell ref="M15:N15"/>
    <mergeCell ref="P15:Q15"/>
    <mergeCell ref="K2:L2"/>
    <mergeCell ref="M2:N2"/>
    <mergeCell ref="P2:Q2"/>
    <mergeCell ref="M3:N3"/>
    <mergeCell ref="P3:Q3"/>
    <mergeCell ref="M4:N4"/>
    <mergeCell ref="P4:Q4"/>
    <mergeCell ref="O441:O443"/>
    <mergeCell ref="P441:Q443"/>
    <mergeCell ref="M5:N5"/>
    <mergeCell ref="P5:Q5"/>
    <mergeCell ref="M6:N6"/>
    <mergeCell ref="P6:Q6"/>
    <mergeCell ref="K7:L7"/>
    <mergeCell ref="M7:N7"/>
    <mergeCell ref="P7:Q7"/>
    <mergeCell ref="M8:N8"/>
    <mergeCell ref="P8:Q8"/>
    <mergeCell ref="M12:N12"/>
    <mergeCell ref="P12:Q12"/>
    <mergeCell ref="M13:N13"/>
    <mergeCell ref="P13:Q13"/>
    <mergeCell ref="K14:L14"/>
    <mergeCell ref="M14:N14"/>
    <mergeCell ref="B467:F469"/>
    <mergeCell ref="C6:D6"/>
    <mergeCell ref="F6:G6"/>
    <mergeCell ref="A3:A7"/>
    <mergeCell ref="A8:A10"/>
    <mergeCell ref="A11:A12"/>
    <mergeCell ref="A13:A17"/>
    <mergeCell ref="C355:D355"/>
    <mergeCell ref="F355:G355"/>
    <mergeCell ref="C356:D356"/>
    <mergeCell ref="F356:G356"/>
    <mergeCell ref="C357:D357"/>
    <mergeCell ref="F357:G357"/>
    <mergeCell ref="C352:D352"/>
    <mergeCell ref="F352:G352"/>
    <mergeCell ref="C353:D353"/>
    <mergeCell ref="F353:G353"/>
    <mergeCell ref="C354:D354"/>
    <mergeCell ref="F354:G354"/>
    <mergeCell ref="C349:D349"/>
    <mergeCell ref="F349:G349"/>
    <mergeCell ref="C350:D350"/>
    <mergeCell ref="F350:G350"/>
    <mergeCell ref="C351:D351"/>
    <mergeCell ref="F351:G351"/>
    <mergeCell ref="C220:D220"/>
    <mergeCell ref="F220:G220"/>
    <mergeCell ref="C221:D221"/>
    <mergeCell ref="F221:G221"/>
    <mergeCell ref="A348:E348"/>
    <mergeCell ref="F348:G348"/>
    <mergeCell ref="C217:D217"/>
    <mergeCell ref="F217:G217"/>
    <mergeCell ref="C218:D218"/>
    <mergeCell ref="F218:G218"/>
    <mergeCell ref="C219:D219"/>
    <mergeCell ref="F219:G219"/>
    <mergeCell ref="C214:D214"/>
    <mergeCell ref="F214:G214"/>
    <mergeCell ref="C215:D215"/>
    <mergeCell ref="F215:G215"/>
    <mergeCell ref="C216:D216"/>
    <mergeCell ref="F216:G216"/>
    <mergeCell ref="C207:D207"/>
    <mergeCell ref="C209:D209"/>
    <mergeCell ref="F209:G209"/>
    <mergeCell ref="A212:E212"/>
    <mergeCell ref="F212:G212"/>
    <mergeCell ref="C213:D213"/>
    <mergeCell ref="F213:G213"/>
    <mergeCell ref="C208:D208"/>
    <mergeCell ref="C204:D204"/>
    <mergeCell ref="F204:G204"/>
    <mergeCell ref="C205:D205"/>
    <mergeCell ref="F205:G205"/>
    <mergeCell ref="C206:D206"/>
    <mergeCell ref="F206:G206"/>
    <mergeCell ref="C201:D201"/>
    <mergeCell ref="F201:G201"/>
    <mergeCell ref="C202:D202"/>
    <mergeCell ref="F202:G202"/>
    <mergeCell ref="C203:D203"/>
    <mergeCell ref="F203:G203"/>
    <mergeCell ref="C198:D198"/>
    <mergeCell ref="F198:G198"/>
    <mergeCell ref="C199:D199"/>
    <mergeCell ref="F199:G199"/>
    <mergeCell ref="C200:D200"/>
    <mergeCell ref="F200:G200"/>
    <mergeCell ref="C196:D196"/>
    <mergeCell ref="F196:G196"/>
    <mergeCell ref="C197:D197"/>
    <mergeCell ref="F197:G197"/>
    <mergeCell ref="C193:D193"/>
    <mergeCell ref="F193:G193"/>
    <mergeCell ref="C194:D194"/>
    <mergeCell ref="F194:G194"/>
    <mergeCell ref="C195:D195"/>
    <mergeCell ref="F195:G195"/>
    <mergeCell ref="A189:B189"/>
    <mergeCell ref="C189:D189"/>
    <mergeCell ref="F189:G189"/>
    <mergeCell ref="A191:C191"/>
    <mergeCell ref="F191:I191"/>
    <mergeCell ref="C192:D192"/>
    <mergeCell ref="F192:G192"/>
    <mergeCell ref="A193:A196"/>
    <mergeCell ref="A187:B187"/>
    <mergeCell ref="C187:D187"/>
    <mergeCell ref="F187:G187"/>
    <mergeCell ref="A188:B188"/>
    <mergeCell ref="C188:D188"/>
    <mergeCell ref="F188:G188"/>
    <mergeCell ref="A185:B185"/>
    <mergeCell ref="C185:D185"/>
    <mergeCell ref="F185:G185"/>
    <mergeCell ref="A186:B186"/>
    <mergeCell ref="C186:D186"/>
    <mergeCell ref="F186:G186"/>
    <mergeCell ref="A183:B183"/>
    <mergeCell ref="C183:D183"/>
    <mergeCell ref="F183:G183"/>
    <mergeCell ref="A184:B184"/>
    <mergeCell ref="C184:D184"/>
    <mergeCell ref="F184:G184"/>
    <mergeCell ref="A181:B181"/>
    <mergeCell ref="C181:D181"/>
    <mergeCell ref="F181:G181"/>
    <mergeCell ref="A182:B182"/>
    <mergeCell ref="C182:D182"/>
    <mergeCell ref="F182:G182"/>
    <mergeCell ref="A179:B179"/>
    <mergeCell ref="C179:D179"/>
    <mergeCell ref="F179:G179"/>
    <mergeCell ref="A180:B180"/>
    <mergeCell ref="C180:D180"/>
    <mergeCell ref="F180:G180"/>
    <mergeCell ref="A175:B175"/>
    <mergeCell ref="C175:D175"/>
    <mergeCell ref="F175:G175"/>
    <mergeCell ref="A177:C177"/>
    <mergeCell ref="A178:B178"/>
    <mergeCell ref="C178:D178"/>
    <mergeCell ref="F178:G178"/>
    <mergeCell ref="A173:B173"/>
    <mergeCell ref="C173:D173"/>
    <mergeCell ref="F173:G173"/>
    <mergeCell ref="A174:B174"/>
    <mergeCell ref="C174:D174"/>
    <mergeCell ref="F174:G174"/>
    <mergeCell ref="A171:B171"/>
    <mergeCell ref="C171:D171"/>
    <mergeCell ref="F171:G171"/>
    <mergeCell ref="A172:B172"/>
    <mergeCell ref="C172:D172"/>
    <mergeCell ref="F172:G172"/>
    <mergeCell ref="A169:B169"/>
    <mergeCell ref="C169:D169"/>
    <mergeCell ref="F169:G169"/>
    <mergeCell ref="A170:B170"/>
    <mergeCell ref="C170:D170"/>
    <mergeCell ref="F170:G170"/>
    <mergeCell ref="A167:B167"/>
    <mergeCell ref="C167:D167"/>
    <mergeCell ref="F167:G167"/>
    <mergeCell ref="A168:B168"/>
    <mergeCell ref="C168:D168"/>
    <mergeCell ref="F168:G168"/>
    <mergeCell ref="A165:B165"/>
    <mergeCell ref="C165:D165"/>
    <mergeCell ref="F165:G165"/>
    <mergeCell ref="A166:B166"/>
    <mergeCell ref="C166:D166"/>
    <mergeCell ref="F166:G166"/>
    <mergeCell ref="A163:B163"/>
    <mergeCell ref="C163:D163"/>
    <mergeCell ref="F163:G163"/>
    <mergeCell ref="A164:B164"/>
    <mergeCell ref="C164:D164"/>
    <mergeCell ref="F164:G164"/>
    <mergeCell ref="A156:B156"/>
    <mergeCell ref="C156:D156"/>
    <mergeCell ref="F156:G156"/>
    <mergeCell ref="A161:B161"/>
    <mergeCell ref="C161:D161"/>
    <mergeCell ref="F161:G161"/>
    <mergeCell ref="A162:B162"/>
    <mergeCell ref="C162:D162"/>
    <mergeCell ref="F162:G162"/>
    <mergeCell ref="A157:B157"/>
    <mergeCell ref="C157:D157"/>
    <mergeCell ref="F157:G157"/>
    <mergeCell ref="A159:E159"/>
    <mergeCell ref="A160:B160"/>
    <mergeCell ref="C160:D160"/>
    <mergeCell ref="F160:G160"/>
    <mergeCell ref="A155:B155"/>
    <mergeCell ref="C155:D155"/>
    <mergeCell ref="F155:G155"/>
    <mergeCell ref="A153:B153"/>
    <mergeCell ref="C153:D153"/>
    <mergeCell ref="F153:G153"/>
    <mergeCell ref="A154:B154"/>
    <mergeCell ref="C154:D154"/>
    <mergeCell ref="F154:G154"/>
    <mergeCell ref="A151:B151"/>
    <mergeCell ref="C151:D151"/>
    <mergeCell ref="F151:G151"/>
    <mergeCell ref="A152:B152"/>
    <mergeCell ref="C152:D152"/>
    <mergeCell ref="F152:G152"/>
    <mergeCell ref="A143:B143"/>
    <mergeCell ref="C143:D143"/>
    <mergeCell ref="F143:G143"/>
    <mergeCell ref="A145:E145"/>
    <mergeCell ref="A146:B146"/>
    <mergeCell ref="C146:D146"/>
    <mergeCell ref="F146:G146"/>
    <mergeCell ref="A147:B147"/>
    <mergeCell ref="C147:D147"/>
    <mergeCell ref="F147:G147"/>
    <mergeCell ref="A148:B148"/>
    <mergeCell ref="C148:D148"/>
    <mergeCell ref="F148:G148"/>
    <mergeCell ref="A149:B149"/>
    <mergeCell ref="C149:D149"/>
    <mergeCell ref="F149:G149"/>
    <mergeCell ref="A150:B150"/>
    <mergeCell ref="C150:D150"/>
    <mergeCell ref="A124:C124"/>
    <mergeCell ref="A125:B125"/>
    <mergeCell ref="C125:D125"/>
    <mergeCell ref="F125:G125"/>
    <mergeCell ref="A135:B135"/>
    <mergeCell ref="C135:D135"/>
    <mergeCell ref="F135:G135"/>
    <mergeCell ref="A136:B136"/>
    <mergeCell ref="C136:D136"/>
    <mergeCell ref="F136:G136"/>
    <mergeCell ref="A126:B126"/>
    <mergeCell ref="C126:D126"/>
    <mergeCell ref="F126:G126"/>
    <mergeCell ref="A127:B127"/>
    <mergeCell ref="C127:D127"/>
    <mergeCell ref="F127:G127"/>
    <mergeCell ref="A128:B128"/>
    <mergeCell ref="C128:D128"/>
    <mergeCell ref="F128:G128"/>
    <mergeCell ref="A129:B129"/>
    <mergeCell ref="C129:D129"/>
    <mergeCell ref="F129:G129"/>
    <mergeCell ref="A130:B130"/>
    <mergeCell ref="C130:D130"/>
    <mergeCell ref="A119:B119"/>
    <mergeCell ref="C119:D119"/>
    <mergeCell ref="F119:G119"/>
    <mergeCell ref="A121:B121"/>
    <mergeCell ref="C121:D121"/>
    <mergeCell ref="F121:G121"/>
    <mergeCell ref="A120:B120"/>
    <mergeCell ref="C120:D120"/>
    <mergeCell ref="F120:G120"/>
    <mergeCell ref="A111:B111"/>
    <mergeCell ref="C111:D111"/>
    <mergeCell ref="F111:G111"/>
    <mergeCell ref="A117:B117"/>
    <mergeCell ref="C117:D117"/>
    <mergeCell ref="F117:G117"/>
    <mergeCell ref="A112:B112"/>
    <mergeCell ref="C112:D112"/>
    <mergeCell ref="F112:G112"/>
    <mergeCell ref="A113:B113"/>
    <mergeCell ref="C113:D113"/>
    <mergeCell ref="F113:G113"/>
    <mergeCell ref="F77:G77"/>
    <mergeCell ref="A99:B99"/>
    <mergeCell ref="C99:D99"/>
    <mergeCell ref="F99:G99"/>
    <mergeCell ref="A114:B114"/>
    <mergeCell ref="C114:D114"/>
    <mergeCell ref="F114:G114"/>
    <mergeCell ref="C95:D95"/>
    <mergeCell ref="F95:I95"/>
    <mergeCell ref="A97:B97"/>
    <mergeCell ref="C97:D97"/>
    <mergeCell ref="F97:G97"/>
    <mergeCell ref="A98:B98"/>
    <mergeCell ref="C98:D98"/>
    <mergeCell ref="F98:G98"/>
    <mergeCell ref="A101:B101"/>
    <mergeCell ref="C101:D101"/>
    <mergeCell ref="F101:G101"/>
    <mergeCell ref="A102:B102"/>
    <mergeCell ref="C102:D102"/>
    <mergeCell ref="F102:G102"/>
    <mergeCell ref="A105:B105"/>
    <mergeCell ref="C105:D105"/>
    <mergeCell ref="F105:G105"/>
    <mergeCell ref="C70:D70"/>
    <mergeCell ref="F70:G70"/>
    <mergeCell ref="C71:D71"/>
    <mergeCell ref="F71:G71"/>
    <mergeCell ref="C92:D92"/>
    <mergeCell ref="F92:G92"/>
    <mergeCell ref="C75:D75"/>
    <mergeCell ref="F75:G75"/>
    <mergeCell ref="C76:D76"/>
    <mergeCell ref="F76:G76"/>
    <mergeCell ref="C78:D78"/>
    <mergeCell ref="C84:D84"/>
    <mergeCell ref="F84:G84"/>
    <mergeCell ref="F78:G78"/>
    <mergeCell ref="C79:D79"/>
    <mergeCell ref="C86:D86"/>
    <mergeCell ref="F86:G86"/>
    <mergeCell ref="C87:D87"/>
    <mergeCell ref="F87:G87"/>
    <mergeCell ref="C88:D88"/>
    <mergeCell ref="F88:G88"/>
    <mergeCell ref="C81:D81"/>
    <mergeCell ref="F81:G81"/>
    <mergeCell ref="C77:D77"/>
    <mergeCell ref="A73:A77"/>
    <mergeCell ref="F79:G79"/>
    <mergeCell ref="C80:D80"/>
    <mergeCell ref="F80:G80"/>
    <mergeCell ref="C82:D82"/>
    <mergeCell ref="F82:G82"/>
    <mergeCell ref="C83:D83"/>
    <mergeCell ref="F83:G83"/>
    <mergeCell ref="C65:D65"/>
    <mergeCell ref="F65:G65"/>
    <mergeCell ref="C66:D66"/>
    <mergeCell ref="F66:G66"/>
    <mergeCell ref="C67:D67"/>
    <mergeCell ref="F67:G67"/>
    <mergeCell ref="A65:A68"/>
    <mergeCell ref="C72:D72"/>
    <mergeCell ref="F72:G72"/>
    <mergeCell ref="A71:A72"/>
    <mergeCell ref="C73:D73"/>
    <mergeCell ref="F73:G73"/>
    <mergeCell ref="C74:D74"/>
    <mergeCell ref="F74:G74"/>
    <mergeCell ref="C68:D68"/>
    <mergeCell ref="F68:G68"/>
    <mergeCell ref="C61:D61"/>
    <mergeCell ref="F61:G61"/>
    <mergeCell ref="A60:A64"/>
    <mergeCell ref="C64:D64"/>
    <mergeCell ref="F64:G64"/>
    <mergeCell ref="C62:D62"/>
    <mergeCell ref="F62:G62"/>
    <mergeCell ref="C63:D63"/>
    <mergeCell ref="F63:G63"/>
    <mergeCell ref="C60:D60"/>
    <mergeCell ref="F60:G60"/>
    <mergeCell ref="C57:D57"/>
    <mergeCell ref="F57:G57"/>
    <mergeCell ref="F52:G52"/>
    <mergeCell ref="C53:D53"/>
    <mergeCell ref="F53:G53"/>
    <mergeCell ref="C54:D54"/>
    <mergeCell ref="F54:G54"/>
    <mergeCell ref="A57:A59"/>
    <mergeCell ref="C58:D58"/>
    <mergeCell ref="F58:G58"/>
    <mergeCell ref="C59:D59"/>
    <mergeCell ref="F59:G59"/>
    <mergeCell ref="C50:D50"/>
    <mergeCell ref="F50:G50"/>
    <mergeCell ref="C51:D51"/>
    <mergeCell ref="F51:G51"/>
    <mergeCell ref="C52:D52"/>
    <mergeCell ref="A50:A56"/>
    <mergeCell ref="C55:D55"/>
    <mergeCell ref="F55:G55"/>
    <mergeCell ref="C56:D56"/>
    <mergeCell ref="F56:G56"/>
    <mergeCell ref="C45:D45"/>
    <mergeCell ref="F45:G45"/>
    <mergeCell ref="C47:D47"/>
    <mergeCell ref="F47:G47"/>
    <mergeCell ref="A41:A45"/>
    <mergeCell ref="C48:D48"/>
    <mergeCell ref="F48:I48"/>
    <mergeCell ref="C49:D49"/>
    <mergeCell ref="F49:G49"/>
    <mergeCell ref="F43:G43"/>
    <mergeCell ref="C44:D44"/>
    <mergeCell ref="F44:G44"/>
    <mergeCell ref="C43:D43"/>
    <mergeCell ref="C42:D42"/>
    <mergeCell ref="F42:G42"/>
    <mergeCell ref="A22:A25"/>
    <mergeCell ref="C36:D36"/>
    <mergeCell ref="F36:G36"/>
    <mergeCell ref="C37:D37"/>
    <mergeCell ref="C29:D29"/>
    <mergeCell ref="F29:G29"/>
    <mergeCell ref="C30:D30"/>
    <mergeCell ref="F30:G30"/>
    <mergeCell ref="C31:D31"/>
    <mergeCell ref="F31:G31"/>
    <mergeCell ref="C35:D35"/>
    <mergeCell ref="F35:G35"/>
    <mergeCell ref="A31:A32"/>
    <mergeCell ref="A34:A36"/>
    <mergeCell ref="A37:A40"/>
    <mergeCell ref="C32:D32"/>
    <mergeCell ref="F32:G32"/>
    <mergeCell ref="C33:D33"/>
    <mergeCell ref="F33:G33"/>
    <mergeCell ref="C34:D34"/>
    <mergeCell ref="F34:G34"/>
    <mergeCell ref="F37:G37"/>
    <mergeCell ref="C38:D38"/>
    <mergeCell ref="F38:G38"/>
    <mergeCell ref="A197:A199"/>
    <mergeCell ref="A18:A20"/>
    <mergeCell ref="C14:D14"/>
    <mergeCell ref="F14:G14"/>
    <mergeCell ref="C15:D15"/>
    <mergeCell ref="F15:G15"/>
    <mergeCell ref="C16:D16"/>
    <mergeCell ref="F16:G16"/>
    <mergeCell ref="C21:D21"/>
    <mergeCell ref="F21:G21"/>
    <mergeCell ref="C22:D22"/>
    <mergeCell ref="F22:G22"/>
    <mergeCell ref="C17:D17"/>
    <mergeCell ref="F17:G17"/>
    <mergeCell ref="C18:D18"/>
    <mergeCell ref="F18:G18"/>
    <mergeCell ref="C19:D19"/>
    <mergeCell ref="F19:G19"/>
    <mergeCell ref="A26:A28"/>
    <mergeCell ref="C26:D26"/>
    <mergeCell ref="F26:G26"/>
    <mergeCell ref="C27:D27"/>
    <mergeCell ref="F27:G27"/>
    <mergeCell ref="C28:D28"/>
    <mergeCell ref="C2:D2"/>
    <mergeCell ref="F2:G2"/>
    <mergeCell ref="C3:D3"/>
    <mergeCell ref="F3:G3"/>
    <mergeCell ref="C4:D4"/>
    <mergeCell ref="F4:G4"/>
    <mergeCell ref="C5:D5"/>
    <mergeCell ref="F5:G5"/>
    <mergeCell ref="C12:D12"/>
    <mergeCell ref="F12:G12"/>
    <mergeCell ref="C7:D7"/>
    <mergeCell ref="F7:G7"/>
    <mergeCell ref="C8:D8"/>
    <mergeCell ref="F8:G8"/>
    <mergeCell ref="C9:D9"/>
    <mergeCell ref="F9:G9"/>
    <mergeCell ref="C39:D39"/>
    <mergeCell ref="F39:G39"/>
    <mergeCell ref="C40:D40"/>
    <mergeCell ref="F40:G40"/>
    <mergeCell ref="C41:D41"/>
    <mergeCell ref="F41:G41"/>
    <mergeCell ref="F28:G28"/>
    <mergeCell ref="C23:D23"/>
    <mergeCell ref="F23:G23"/>
    <mergeCell ref="C24:D24"/>
    <mergeCell ref="F24:G24"/>
    <mergeCell ref="C25:D25"/>
    <mergeCell ref="F25:G25"/>
    <mergeCell ref="C13:D13"/>
    <mergeCell ref="F13:G13"/>
    <mergeCell ref="C20:D20"/>
    <mergeCell ref="F20:G20"/>
    <mergeCell ref="C10:D10"/>
    <mergeCell ref="F10:G10"/>
    <mergeCell ref="C107:D107"/>
    <mergeCell ref="F107:G107"/>
    <mergeCell ref="A108:B108"/>
    <mergeCell ref="C108:D108"/>
    <mergeCell ref="F108:G108"/>
    <mergeCell ref="C11:D11"/>
    <mergeCell ref="F11:G11"/>
    <mergeCell ref="C94:D94"/>
    <mergeCell ref="F94:G94"/>
    <mergeCell ref="A93:A94"/>
    <mergeCell ref="C89:D89"/>
    <mergeCell ref="F89:G89"/>
    <mergeCell ref="C90:D90"/>
    <mergeCell ref="F90:G90"/>
    <mergeCell ref="C91:D91"/>
    <mergeCell ref="F91:G91"/>
    <mergeCell ref="A89:A91"/>
    <mergeCell ref="C93:D93"/>
    <mergeCell ref="F109:G109"/>
    <mergeCell ref="A100:B100"/>
    <mergeCell ref="C100:D100"/>
    <mergeCell ref="F100:G100"/>
    <mergeCell ref="A103:B103"/>
    <mergeCell ref="C103:D103"/>
    <mergeCell ref="F103:G103"/>
    <mergeCell ref="A104:B104"/>
    <mergeCell ref="C104:D104"/>
    <mergeCell ref="F104:G104"/>
    <mergeCell ref="A106:B106"/>
    <mergeCell ref="C106:D106"/>
    <mergeCell ref="F106:G106"/>
    <mergeCell ref="F150:G150"/>
    <mergeCell ref="A132:B132"/>
    <mergeCell ref="C132:D132"/>
    <mergeCell ref="F132:G132"/>
    <mergeCell ref="A133:B133"/>
    <mergeCell ref="C133:D133"/>
    <mergeCell ref="F133:G133"/>
    <mergeCell ref="A134:B134"/>
    <mergeCell ref="C134:D134"/>
    <mergeCell ref="F134:G134"/>
    <mergeCell ref="A137:B137"/>
    <mergeCell ref="C137:D137"/>
    <mergeCell ref="F137:G137"/>
    <mergeCell ref="A138:B138"/>
    <mergeCell ref="C138:D138"/>
    <mergeCell ref="F138:G138"/>
    <mergeCell ref="A141:B141"/>
    <mergeCell ref="C141:D141"/>
    <mergeCell ref="F141:G141"/>
    <mergeCell ref="A142:B142"/>
    <mergeCell ref="F139:G139"/>
    <mergeCell ref="A140:B140"/>
    <mergeCell ref="C140:D140"/>
    <mergeCell ref="F140:G140"/>
    <mergeCell ref="F93:G93"/>
    <mergeCell ref="C142:D142"/>
    <mergeCell ref="F142:G142"/>
    <mergeCell ref="A139:B139"/>
    <mergeCell ref="C139:D139"/>
    <mergeCell ref="F130:G130"/>
    <mergeCell ref="A131:B131"/>
    <mergeCell ref="C131:D131"/>
    <mergeCell ref="F131:G131"/>
    <mergeCell ref="A107:B107"/>
    <mergeCell ref="A118:B118"/>
    <mergeCell ref="C118:D118"/>
    <mergeCell ref="F118:G118"/>
    <mergeCell ref="A116:B116"/>
    <mergeCell ref="C116:D116"/>
    <mergeCell ref="F116:G116"/>
    <mergeCell ref="A115:B115"/>
    <mergeCell ref="C115:D115"/>
    <mergeCell ref="F115:G115"/>
    <mergeCell ref="A110:B110"/>
    <mergeCell ref="C110:D110"/>
    <mergeCell ref="F110:G110"/>
    <mergeCell ref="A109:B109"/>
    <mergeCell ref="C109:D109"/>
  </mergeCells>
  <phoneticPr fontId="2"/>
  <pageMargins left="0.51" right="0.16" top="0.24" bottom="0.16" header="0.2" footer="0.16"/>
  <pageSetup paperSize="1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9F05-BBE0-4B36-A952-1A4E009EE8F6}">
  <dimension ref="A1:EH466"/>
  <sheetViews>
    <sheetView topLeftCell="A202" zoomScale="80" zoomScaleNormal="80" workbookViewId="0">
      <selection activeCell="Q136" sqref="Q136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1" width="6.25" style="46"/>
    <col min="12" max="12" width="10.875" style="46" bestFit="1" customWidth="1"/>
    <col min="13" max="16384" width="6.25" style="46"/>
  </cols>
  <sheetData>
    <row r="1" spans="1:10" ht="21" customHeight="1">
      <c r="A1" s="45" t="s">
        <v>0</v>
      </c>
      <c r="E1" s="127"/>
      <c r="J1" s="85"/>
    </row>
    <row r="2" spans="1:10" ht="21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</row>
    <row r="3" spans="1:10" ht="21" customHeight="1">
      <c r="A3" s="248" t="s">
        <v>39</v>
      </c>
      <c r="B3" s="56" t="s">
        <v>311</v>
      </c>
      <c r="C3" s="243"/>
      <c r="D3" s="244"/>
      <c r="E3" s="82">
        <v>5600</v>
      </c>
      <c r="F3" s="251" t="s">
        <v>469</v>
      </c>
      <c r="G3" s="252"/>
      <c r="H3" s="55" t="s">
        <v>474</v>
      </c>
      <c r="I3" s="83" t="s">
        <v>662</v>
      </c>
    </row>
    <row r="4" spans="1:10" ht="21" customHeight="1">
      <c r="A4" s="249"/>
      <c r="B4" s="56" t="s">
        <v>67</v>
      </c>
      <c r="C4" s="253"/>
      <c r="D4" s="253"/>
      <c r="E4" s="82">
        <v>500</v>
      </c>
      <c r="F4" s="251" t="s">
        <v>469</v>
      </c>
      <c r="G4" s="252"/>
      <c r="H4" s="55" t="s">
        <v>98</v>
      </c>
      <c r="I4" s="83" t="s">
        <v>152</v>
      </c>
    </row>
    <row r="5" spans="1:10" ht="21" customHeight="1">
      <c r="A5" s="250"/>
      <c r="B5" s="56" t="s">
        <v>96</v>
      </c>
      <c r="C5" s="253"/>
      <c r="D5" s="253"/>
      <c r="E5" s="82">
        <v>3878</v>
      </c>
      <c r="F5" s="251" t="s">
        <v>469</v>
      </c>
      <c r="G5" s="252"/>
      <c r="H5" s="55" t="s">
        <v>54</v>
      </c>
      <c r="I5" s="83" t="s">
        <v>347</v>
      </c>
    </row>
    <row r="6" spans="1:10" ht="21" customHeight="1">
      <c r="A6" s="245" t="s">
        <v>48</v>
      </c>
      <c r="B6" s="56" t="s">
        <v>96</v>
      </c>
      <c r="C6" s="253"/>
      <c r="D6" s="253"/>
      <c r="E6" s="82">
        <v>3350</v>
      </c>
      <c r="F6" s="251" t="s">
        <v>469</v>
      </c>
      <c r="G6" s="252"/>
      <c r="H6" s="55" t="s">
        <v>98</v>
      </c>
      <c r="I6" s="83" t="s">
        <v>347</v>
      </c>
    </row>
    <row r="7" spans="1:10" ht="21" customHeight="1">
      <c r="A7" s="246"/>
      <c r="B7" s="56" t="s">
        <v>96</v>
      </c>
      <c r="C7" s="253"/>
      <c r="D7" s="253"/>
      <c r="E7" s="82">
        <v>1000</v>
      </c>
      <c r="F7" s="251" t="s">
        <v>469</v>
      </c>
      <c r="G7" s="252"/>
      <c r="H7" s="55" t="s">
        <v>474</v>
      </c>
      <c r="I7" s="83" t="s">
        <v>347</v>
      </c>
    </row>
    <row r="8" spans="1:10" ht="21" customHeight="1">
      <c r="A8" s="247"/>
      <c r="B8" s="56" t="s">
        <v>67</v>
      </c>
      <c r="C8" s="253"/>
      <c r="D8" s="253"/>
      <c r="E8" s="82">
        <v>500</v>
      </c>
      <c r="F8" s="251" t="s">
        <v>469</v>
      </c>
      <c r="G8" s="252"/>
      <c r="H8" s="55" t="s">
        <v>98</v>
      </c>
      <c r="I8" s="83" t="s">
        <v>152</v>
      </c>
    </row>
    <row r="9" spans="1:10" ht="21" customHeight="1">
      <c r="A9" s="245" t="s">
        <v>95</v>
      </c>
      <c r="B9" s="56" t="s">
        <v>311</v>
      </c>
      <c r="C9" s="253"/>
      <c r="D9" s="253"/>
      <c r="E9" s="82">
        <v>2860</v>
      </c>
      <c r="F9" s="251" t="s">
        <v>469</v>
      </c>
      <c r="G9" s="252"/>
      <c r="H9" s="55" t="s">
        <v>54</v>
      </c>
      <c r="I9" s="83" t="s">
        <v>663</v>
      </c>
    </row>
    <row r="10" spans="1:10" ht="21" customHeight="1">
      <c r="A10" s="247"/>
      <c r="B10" s="56" t="s">
        <v>56</v>
      </c>
      <c r="C10" s="253"/>
      <c r="D10" s="253"/>
      <c r="E10" s="82">
        <v>35860</v>
      </c>
      <c r="F10" s="251" t="s">
        <v>469</v>
      </c>
      <c r="G10" s="252"/>
      <c r="H10" s="55" t="s">
        <v>411</v>
      </c>
      <c r="I10" s="83" t="s">
        <v>664</v>
      </c>
    </row>
    <row r="11" spans="1:10" ht="21" customHeight="1">
      <c r="A11" s="254" t="s">
        <v>40</v>
      </c>
      <c r="B11" s="56" t="s">
        <v>311</v>
      </c>
      <c r="C11" s="243"/>
      <c r="D11" s="244"/>
      <c r="E11" s="82">
        <v>11534</v>
      </c>
      <c r="F11" s="251" t="s">
        <v>469</v>
      </c>
      <c r="G11" s="252"/>
      <c r="H11" s="55" t="s">
        <v>474</v>
      </c>
      <c r="I11" s="83" t="s">
        <v>665</v>
      </c>
    </row>
    <row r="12" spans="1:10" ht="21" customHeight="1">
      <c r="A12" s="255"/>
      <c r="B12" s="56" t="s">
        <v>311</v>
      </c>
      <c r="C12" s="243"/>
      <c r="D12" s="244"/>
      <c r="E12" s="82">
        <v>3295</v>
      </c>
      <c r="F12" s="251" t="s">
        <v>469</v>
      </c>
      <c r="G12" s="252"/>
      <c r="H12" s="55" t="s">
        <v>474</v>
      </c>
      <c r="I12" s="83" t="s">
        <v>666</v>
      </c>
    </row>
    <row r="13" spans="1:10" ht="21" customHeight="1">
      <c r="A13" s="255"/>
      <c r="B13" s="56" t="s">
        <v>311</v>
      </c>
      <c r="C13" s="243"/>
      <c r="D13" s="244"/>
      <c r="E13" s="82">
        <v>30470</v>
      </c>
      <c r="F13" s="251" t="s">
        <v>469</v>
      </c>
      <c r="G13" s="252"/>
      <c r="H13" s="55" t="s">
        <v>54</v>
      </c>
      <c r="I13" s="83" t="s">
        <v>667</v>
      </c>
    </row>
    <row r="14" spans="1:10" ht="21" customHeight="1">
      <c r="A14" s="255"/>
      <c r="B14" s="56" t="s">
        <v>96</v>
      </c>
      <c r="C14" s="243"/>
      <c r="D14" s="244"/>
      <c r="E14" s="82">
        <v>2140</v>
      </c>
      <c r="F14" s="251" t="s">
        <v>469</v>
      </c>
      <c r="G14" s="252"/>
      <c r="H14" s="55" t="s">
        <v>54</v>
      </c>
      <c r="I14" s="83" t="s">
        <v>347</v>
      </c>
    </row>
    <row r="15" spans="1:10" ht="21" customHeight="1">
      <c r="A15" s="256"/>
      <c r="B15" s="56" t="s">
        <v>96</v>
      </c>
      <c r="C15" s="243"/>
      <c r="D15" s="244"/>
      <c r="E15" s="82">
        <v>3314</v>
      </c>
      <c r="F15" s="251" t="s">
        <v>469</v>
      </c>
      <c r="G15" s="252"/>
      <c r="H15" s="55" t="s">
        <v>98</v>
      </c>
      <c r="I15" s="83" t="s">
        <v>347</v>
      </c>
    </row>
    <row r="16" spans="1:10" ht="21" customHeight="1">
      <c r="A16" s="254" t="s">
        <v>263</v>
      </c>
      <c r="B16" s="56" t="s">
        <v>311</v>
      </c>
      <c r="C16" s="257"/>
      <c r="D16" s="257"/>
      <c r="E16" s="82">
        <v>3742</v>
      </c>
      <c r="F16" s="251" t="s">
        <v>469</v>
      </c>
      <c r="G16" s="252"/>
      <c r="H16" s="55" t="s">
        <v>474</v>
      </c>
      <c r="I16" s="83" t="s">
        <v>668</v>
      </c>
    </row>
    <row r="17" spans="1:9" ht="21" customHeight="1">
      <c r="A17" s="255"/>
      <c r="B17" s="56" t="s">
        <v>311</v>
      </c>
      <c r="C17" s="253"/>
      <c r="D17" s="253"/>
      <c r="E17" s="82">
        <v>3098</v>
      </c>
      <c r="F17" s="251" t="s">
        <v>469</v>
      </c>
      <c r="G17" s="252"/>
      <c r="H17" s="55" t="s">
        <v>474</v>
      </c>
      <c r="I17" s="83" t="s">
        <v>669</v>
      </c>
    </row>
    <row r="18" spans="1:9" ht="21" customHeight="1">
      <c r="A18" s="256"/>
      <c r="B18" s="56" t="s">
        <v>120</v>
      </c>
      <c r="C18" s="253"/>
      <c r="D18" s="253"/>
      <c r="E18" s="82">
        <v>12989</v>
      </c>
      <c r="F18" s="251" t="s">
        <v>469</v>
      </c>
      <c r="G18" s="252"/>
      <c r="H18" s="55" t="s">
        <v>54</v>
      </c>
      <c r="I18" s="83" t="s">
        <v>670</v>
      </c>
    </row>
    <row r="19" spans="1:9" ht="21" customHeight="1">
      <c r="A19" s="245" t="s">
        <v>266</v>
      </c>
      <c r="B19" s="56" t="s">
        <v>120</v>
      </c>
      <c r="C19" s="253"/>
      <c r="D19" s="253"/>
      <c r="E19" s="82">
        <v>550</v>
      </c>
      <c r="F19" s="251" t="s">
        <v>469</v>
      </c>
      <c r="G19" s="252"/>
      <c r="H19" s="55" t="s">
        <v>474</v>
      </c>
      <c r="I19" s="83" t="s">
        <v>33</v>
      </c>
    </row>
    <row r="20" spans="1:9" ht="21" customHeight="1">
      <c r="A20" s="247"/>
      <c r="B20" s="56" t="s">
        <v>120</v>
      </c>
      <c r="C20" s="253"/>
      <c r="D20" s="253"/>
      <c r="E20" s="82">
        <v>15245</v>
      </c>
      <c r="F20" s="251" t="s">
        <v>469</v>
      </c>
      <c r="G20" s="252"/>
      <c r="H20" s="55" t="s">
        <v>321</v>
      </c>
      <c r="I20" s="83" t="s">
        <v>493</v>
      </c>
    </row>
    <row r="21" spans="1:9" ht="21" customHeight="1">
      <c r="A21" s="245" t="s">
        <v>268</v>
      </c>
      <c r="B21" s="120" t="s">
        <v>96</v>
      </c>
      <c r="C21" s="257"/>
      <c r="D21" s="257"/>
      <c r="E21" s="123">
        <v>3000</v>
      </c>
      <c r="F21" s="243" t="s">
        <v>469</v>
      </c>
      <c r="G21" s="244"/>
      <c r="H21" s="55" t="s">
        <v>105</v>
      </c>
      <c r="I21" s="84" t="s">
        <v>347</v>
      </c>
    </row>
    <row r="22" spans="1:9" ht="21" customHeight="1">
      <c r="A22" s="246"/>
      <c r="B22" s="56" t="s">
        <v>120</v>
      </c>
      <c r="C22" s="253"/>
      <c r="D22" s="253"/>
      <c r="E22" s="82">
        <v>440</v>
      </c>
      <c r="F22" s="251" t="s">
        <v>470</v>
      </c>
      <c r="G22" s="252"/>
      <c r="H22" s="55" t="s">
        <v>474</v>
      </c>
      <c r="I22" s="83" t="s">
        <v>33</v>
      </c>
    </row>
    <row r="23" spans="1:9" ht="21" customHeight="1">
      <c r="A23" s="247"/>
      <c r="B23" s="56" t="s">
        <v>67</v>
      </c>
      <c r="C23" s="253"/>
      <c r="D23" s="253"/>
      <c r="E23" s="82">
        <v>500</v>
      </c>
      <c r="F23" s="253" t="s">
        <v>469</v>
      </c>
      <c r="G23" s="253"/>
      <c r="H23" s="55" t="s">
        <v>98</v>
      </c>
      <c r="I23" s="83" t="s">
        <v>152</v>
      </c>
    </row>
    <row r="24" spans="1:9" ht="21" customHeight="1">
      <c r="A24" s="51" t="s">
        <v>509</v>
      </c>
      <c r="B24" s="56" t="s">
        <v>96</v>
      </c>
      <c r="C24" s="257"/>
      <c r="D24" s="257"/>
      <c r="E24" s="82">
        <v>3000</v>
      </c>
      <c r="F24" s="251" t="s">
        <v>469</v>
      </c>
      <c r="G24" s="252"/>
      <c r="H24" s="55" t="s">
        <v>98</v>
      </c>
      <c r="I24" s="83" t="s">
        <v>347</v>
      </c>
    </row>
    <row r="25" spans="1:9" ht="21" customHeight="1">
      <c r="A25" s="51" t="s">
        <v>28</v>
      </c>
      <c r="B25" s="56" t="s">
        <v>96</v>
      </c>
      <c r="C25" s="251"/>
      <c r="D25" s="252"/>
      <c r="E25" s="82">
        <v>3500</v>
      </c>
      <c r="F25" s="253" t="s">
        <v>470</v>
      </c>
      <c r="G25" s="253"/>
      <c r="H25" s="55" t="s">
        <v>54</v>
      </c>
      <c r="I25" s="83" t="s">
        <v>347</v>
      </c>
    </row>
    <row r="26" spans="1:9" ht="21" customHeight="1">
      <c r="A26" s="245" t="s">
        <v>161</v>
      </c>
      <c r="B26" s="56" t="s">
        <v>67</v>
      </c>
      <c r="C26" s="253"/>
      <c r="D26" s="253"/>
      <c r="E26" s="82">
        <v>610</v>
      </c>
      <c r="F26" s="251" t="s">
        <v>469</v>
      </c>
      <c r="G26" s="252"/>
      <c r="H26" s="55" t="s">
        <v>535</v>
      </c>
      <c r="I26" s="83" t="s">
        <v>716</v>
      </c>
    </row>
    <row r="27" spans="1:9" ht="21" customHeight="1">
      <c r="A27" s="246"/>
      <c r="B27" s="56" t="s">
        <v>67</v>
      </c>
      <c r="C27" s="257"/>
      <c r="D27" s="257"/>
      <c r="E27" s="82">
        <v>610</v>
      </c>
      <c r="F27" s="251" t="s">
        <v>469</v>
      </c>
      <c r="G27" s="252"/>
      <c r="H27" s="55" t="s">
        <v>535</v>
      </c>
      <c r="I27" s="83" t="s">
        <v>716</v>
      </c>
    </row>
    <row r="28" spans="1:9" ht="21" customHeight="1">
      <c r="A28" s="247"/>
      <c r="B28" s="56" t="s">
        <v>96</v>
      </c>
      <c r="C28" s="257"/>
      <c r="D28" s="257"/>
      <c r="E28" s="82">
        <v>3000</v>
      </c>
      <c r="F28" s="251" t="s">
        <v>469</v>
      </c>
      <c r="G28" s="252"/>
      <c r="H28" s="55" t="s">
        <v>535</v>
      </c>
      <c r="I28" s="83" t="s">
        <v>347</v>
      </c>
    </row>
    <row r="29" spans="1:9" ht="21" customHeight="1">
      <c r="A29" s="51" t="s">
        <v>174</v>
      </c>
      <c r="B29" s="56" t="s">
        <v>96</v>
      </c>
      <c r="C29" s="257"/>
      <c r="D29" s="257"/>
      <c r="E29" s="82">
        <v>2000</v>
      </c>
      <c r="F29" s="251" t="s">
        <v>469</v>
      </c>
      <c r="G29" s="252"/>
      <c r="H29" s="55" t="s">
        <v>474</v>
      </c>
      <c r="I29" s="83" t="s">
        <v>347</v>
      </c>
    </row>
    <row r="30" spans="1:9" ht="21" customHeight="1">
      <c r="A30" s="245" t="s">
        <v>138</v>
      </c>
      <c r="B30" s="56" t="s">
        <v>200</v>
      </c>
      <c r="C30" s="257"/>
      <c r="D30" s="257"/>
      <c r="E30" s="82">
        <v>185</v>
      </c>
      <c r="F30" s="251" t="s">
        <v>469</v>
      </c>
      <c r="G30" s="252"/>
      <c r="H30" s="55" t="s">
        <v>474</v>
      </c>
      <c r="I30" s="83" t="s">
        <v>49</v>
      </c>
    </row>
    <row r="31" spans="1:9" ht="21" customHeight="1">
      <c r="A31" s="247"/>
      <c r="B31" s="56" t="s">
        <v>96</v>
      </c>
      <c r="C31" s="257"/>
      <c r="D31" s="257"/>
      <c r="E31" s="82">
        <v>4785</v>
      </c>
      <c r="F31" s="251" t="s">
        <v>469</v>
      </c>
      <c r="G31" s="252"/>
      <c r="H31" s="55" t="s">
        <v>98</v>
      </c>
      <c r="I31" s="83" t="s">
        <v>347</v>
      </c>
    </row>
    <row r="32" spans="1:9" ht="21" customHeight="1">
      <c r="A32" s="245" t="s">
        <v>175</v>
      </c>
      <c r="B32" s="56" t="s">
        <v>311</v>
      </c>
      <c r="C32" s="251"/>
      <c r="D32" s="252"/>
      <c r="E32" s="82">
        <v>1360</v>
      </c>
      <c r="F32" s="253" t="s">
        <v>470</v>
      </c>
      <c r="G32" s="253"/>
      <c r="H32" s="55" t="s">
        <v>54</v>
      </c>
      <c r="I32" s="83" t="s">
        <v>359</v>
      </c>
    </row>
    <row r="33" spans="1:138" ht="21" customHeight="1">
      <c r="A33" s="246"/>
      <c r="B33" s="56" t="s">
        <v>311</v>
      </c>
      <c r="C33" s="251"/>
      <c r="D33" s="252"/>
      <c r="E33" s="82">
        <v>2490</v>
      </c>
      <c r="F33" s="251" t="s">
        <v>469</v>
      </c>
      <c r="G33" s="252"/>
      <c r="H33" s="55" t="s">
        <v>54</v>
      </c>
      <c r="I33" s="83" t="s">
        <v>671</v>
      </c>
    </row>
    <row r="34" spans="1:138" ht="21" customHeight="1">
      <c r="A34" s="246"/>
      <c r="B34" s="56" t="s">
        <v>120</v>
      </c>
      <c r="C34" s="253"/>
      <c r="D34" s="253"/>
      <c r="E34" s="82">
        <v>6358</v>
      </c>
      <c r="F34" s="251" t="s">
        <v>469</v>
      </c>
      <c r="G34" s="252"/>
      <c r="H34" s="55" t="s">
        <v>54</v>
      </c>
      <c r="I34" s="83" t="s">
        <v>673</v>
      </c>
    </row>
    <row r="35" spans="1:138" ht="21" customHeight="1">
      <c r="A35" s="246"/>
      <c r="B35" s="56" t="s">
        <v>120</v>
      </c>
      <c r="C35" s="253"/>
      <c r="D35" s="253"/>
      <c r="E35" s="82">
        <v>10820</v>
      </c>
      <c r="F35" s="251" t="s">
        <v>469</v>
      </c>
      <c r="G35" s="252"/>
      <c r="H35" s="55" t="s">
        <v>474</v>
      </c>
      <c r="I35" s="83" t="s">
        <v>672</v>
      </c>
    </row>
    <row r="36" spans="1:138" ht="21" customHeight="1">
      <c r="A36" s="246"/>
      <c r="B36" s="56" t="s">
        <v>96</v>
      </c>
      <c r="C36" s="257"/>
      <c r="D36" s="257"/>
      <c r="E36" s="82">
        <v>3007</v>
      </c>
      <c r="F36" s="251" t="s">
        <v>469</v>
      </c>
      <c r="G36" s="252"/>
      <c r="H36" s="55" t="s">
        <v>54</v>
      </c>
      <c r="I36" s="83" t="s">
        <v>347</v>
      </c>
    </row>
    <row r="37" spans="1:138" ht="21" customHeight="1">
      <c r="A37" s="246"/>
      <c r="B37" s="56" t="s">
        <v>311</v>
      </c>
      <c r="C37" s="257"/>
      <c r="D37" s="257"/>
      <c r="E37" s="82">
        <v>1750</v>
      </c>
      <c r="F37" s="251" t="s">
        <v>469</v>
      </c>
      <c r="G37" s="252"/>
      <c r="H37" s="55" t="s">
        <v>54</v>
      </c>
      <c r="I37" s="83" t="s">
        <v>674</v>
      </c>
    </row>
    <row r="38" spans="1:138" s="85" customFormat="1" ht="21" customHeight="1">
      <c r="A38" s="254" t="s">
        <v>140</v>
      </c>
      <c r="B38" s="56" t="s">
        <v>96</v>
      </c>
      <c r="C38" s="257"/>
      <c r="D38" s="257"/>
      <c r="E38" s="82">
        <v>3000</v>
      </c>
      <c r="F38" s="243" t="s">
        <v>469</v>
      </c>
      <c r="G38" s="244"/>
      <c r="H38" s="55" t="s">
        <v>474</v>
      </c>
      <c r="I38" s="83" t="s">
        <v>347</v>
      </c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</row>
    <row r="39" spans="1:138" ht="21" customHeight="1">
      <c r="A39" s="255"/>
      <c r="B39" s="56" t="s">
        <v>311</v>
      </c>
      <c r="C39" s="243"/>
      <c r="D39" s="244"/>
      <c r="E39" s="82">
        <v>800</v>
      </c>
      <c r="F39" s="251" t="s">
        <v>469</v>
      </c>
      <c r="G39" s="252"/>
      <c r="H39" s="55" t="s">
        <v>54</v>
      </c>
      <c r="I39" s="83" t="s">
        <v>675</v>
      </c>
    </row>
    <row r="40" spans="1:138" ht="21" customHeight="1">
      <c r="A40" s="255"/>
      <c r="B40" s="56" t="s">
        <v>120</v>
      </c>
      <c r="C40" s="253"/>
      <c r="D40" s="253"/>
      <c r="E40" s="82">
        <v>17050</v>
      </c>
      <c r="F40" s="251" t="s">
        <v>469</v>
      </c>
      <c r="G40" s="252"/>
      <c r="H40" s="55" t="s">
        <v>474</v>
      </c>
      <c r="I40" s="83" t="s">
        <v>676</v>
      </c>
    </row>
    <row r="41" spans="1:138" ht="21" customHeight="1">
      <c r="A41" s="256"/>
      <c r="B41" s="56" t="s">
        <v>311</v>
      </c>
      <c r="C41" s="243"/>
      <c r="D41" s="244"/>
      <c r="E41" s="82">
        <v>3000</v>
      </c>
      <c r="F41" s="251" t="s">
        <v>469</v>
      </c>
      <c r="G41" s="252"/>
      <c r="H41" s="55" t="s">
        <v>105</v>
      </c>
      <c r="I41" s="83" t="s">
        <v>737</v>
      </c>
    </row>
    <row r="42" spans="1:138" ht="21" customHeight="1">
      <c r="A42" s="245" t="s">
        <v>47</v>
      </c>
      <c r="B42" s="56" t="s">
        <v>120</v>
      </c>
      <c r="C42" s="253"/>
      <c r="D42" s="253"/>
      <c r="E42" s="82">
        <v>550</v>
      </c>
      <c r="F42" s="251" t="s">
        <v>469</v>
      </c>
      <c r="G42" s="252"/>
      <c r="H42" s="55" t="s">
        <v>474</v>
      </c>
      <c r="I42" s="83" t="s">
        <v>33</v>
      </c>
    </row>
    <row r="43" spans="1:138" ht="21" customHeight="1">
      <c r="A43" s="247"/>
      <c r="B43" s="56" t="s">
        <v>311</v>
      </c>
      <c r="C43" s="253"/>
      <c r="D43" s="253"/>
      <c r="E43" s="82">
        <v>1000</v>
      </c>
      <c r="F43" s="251" t="s">
        <v>469</v>
      </c>
      <c r="G43" s="252"/>
      <c r="H43" s="55" t="s">
        <v>105</v>
      </c>
      <c r="I43" s="83" t="s">
        <v>738</v>
      </c>
    </row>
    <row r="44" spans="1:138" ht="21" customHeight="1">
      <c r="A44" s="51" t="s">
        <v>143</v>
      </c>
      <c r="B44" s="56" t="s">
        <v>311</v>
      </c>
      <c r="C44" s="253"/>
      <c r="D44" s="253"/>
      <c r="E44" s="82">
        <v>4180</v>
      </c>
      <c r="F44" s="251" t="s">
        <v>469</v>
      </c>
      <c r="G44" s="252"/>
      <c r="H44" s="55" t="s">
        <v>54</v>
      </c>
      <c r="I44" s="83" t="s">
        <v>677</v>
      </c>
    </row>
    <row r="45" spans="1:138" ht="21" customHeight="1">
      <c r="A45" s="370" t="s">
        <v>145</v>
      </c>
      <c r="B45" s="56" t="s">
        <v>200</v>
      </c>
      <c r="C45" s="243"/>
      <c r="D45" s="244"/>
      <c r="E45" s="82">
        <v>2200</v>
      </c>
      <c r="F45" s="251" t="s">
        <v>469</v>
      </c>
      <c r="G45" s="252"/>
      <c r="H45" s="55" t="s">
        <v>474</v>
      </c>
      <c r="I45" s="83" t="s">
        <v>93</v>
      </c>
    </row>
    <row r="46" spans="1:138" ht="21" customHeight="1">
      <c r="A46" s="376"/>
      <c r="B46" s="56" t="s">
        <v>311</v>
      </c>
      <c r="C46" s="243"/>
      <c r="D46" s="244"/>
      <c r="E46" s="82">
        <v>7073</v>
      </c>
      <c r="F46" s="251" t="s">
        <v>469</v>
      </c>
      <c r="G46" s="252"/>
      <c r="H46" s="55" t="s">
        <v>54</v>
      </c>
      <c r="I46" s="83" t="s">
        <v>678</v>
      </c>
    </row>
    <row r="47" spans="1:138" ht="21" customHeight="1" thickBot="1">
      <c r="A47" s="371"/>
      <c r="B47" s="56" t="s">
        <v>67</v>
      </c>
      <c r="C47" s="243"/>
      <c r="D47" s="244"/>
      <c r="E47" s="82">
        <v>900</v>
      </c>
      <c r="F47" s="251" t="s">
        <v>469</v>
      </c>
      <c r="G47" s="252"/>
      <c r="H47" s="55" t="s">
        <v>54</v>
      </c>
      <c r="I47" s="83" t="s">
        <v>729</v>
      </c>
    </row>
    <row r="48" spans="1:138" ht="21" customHeight="1" thickBot="1">
      <c r="A48" s="96"/>
      <c r="B48" s="96"/>
      <c r="C48" s="258" t="s">
        <v>38</v>
      </c>
      <c r="D48" s="259"/>
      <c r="E48" s="98">
        <f>SUM(E3:E47)</f>
        <v>227093</v>
      </c>
      <c r="F48" s="260" t="s">
        <v>8</v>
      </c>
      <c r="G48" s="261"/>
      <c r="H48" s="261"/>
      <c r="I48" s="261"/>
    </row>
    <row r="49" spans="1:9" ht="33.75" customHeight="1">
      <c r="E49" s="46"/>
      <c r="H49" s="46"/>
      <c r="I49" s="46"/>
    </row>
    <row r="50" spans="1:9" ht="24.75" customHeight="1">
      <c r="A50" s="49" t="s">
        <v>1</v>
      </c>
      <c r="B50" s="49" t="s">
        <v>2</v>
      </c>
      <c r="C50" s="253" t="s">
        <v>4</v>
      </c>
      <c r="D50" s="253"/>
      <c r="E50" s="49" t="s">
        <v>5</v>
      </c>
      <c r="F50" s="253" t="s">
        <v>468</v>
      </c>
      <c r="G50" s="253"/>
      <c r="H50" s="55" t="s">
        <v>424</v>
      </c>
      <c r="I50" s="50" t="s">
        <v>6</v>
      </c>
    </row>
    <row r="51" spans="1:9" ht="24.75" customHeight="1">
      <c r="A51" s="254" t="s">
        <v>146</v>
      </c>
      <c r="B51" s="56" t="s">
        <v>71</v>
      </c>
      <c r="C51" s="243"/>
      <c r="D51" s="244"/>
      <c r="E51" s="82">
        <v>2250</v>
      </c>
      <c r="F51" s="251" t="s">
        <v>469</v>
      </c>
      <c r="G51" s="252"/>
      <c r="H51" s="55" t="s">
        <v>54</v>
      </c>
      <c r="I51" s="83" t="s">
        <v>679</v>
      </c>
    </row>
    <row r="52" spans="1:9" ht="24.75" customHeight="1">
      <c r="A52" s="255"/>
      <c r="B52" s="56" t="s">
        <v>96</v>
      </c>
      <c r="C52" s="243"/>
      <c r="D52" s="244"/>
      <c r="E52" s="82">
        <v>3950</v>
      </c>
      <c r="F52" s="251" t="s">
        <v>469</v>
      </c>
      <c r="G52" s="252"/>
      <c r="H52" s="55" t="s">
        <v>54</v>
      </c>
      <c r="I52" s="83" t="s">
        <v>347</v>
      </c>
    </row>
    <row r="53" spans="1:9" ht="24.75" customHeight="1">
      <c r="A53" s="256"/>
      <c r="B53" s="56" t="s">
        <v>67</v>
      </c>
      <c r="C53" s="243"/>
      <c r="D53" s="244"/>
      <c r="E53" s="82">
        <v>220</v>
      </c>
      <c r="F53" s="251" t="s">
        <v>469</v>
      </c>
      <c r="G53" s="252"/>
      <c r="H53" s="55" t="s">
        <v>54</v>
      </c>
      <c r="I53" s="83" t="s">
        <v>729</v>
      </c>
    </row>
    <row r="54" spans="1:9" ht="24.75" customHeight="1">
      <c r="A54" s="254" t="s">
        <v>153</v>
      </c>
      <c r="B54" s="56" t="s">
        <v>96</v>
      </c>
      <c r="C54" s="243"/>
      <c r="D54" s="244"/>
      <c r="E54" s="82">
        <v>3000</v>
      </c>
      <c r="F54" s="251" t="s">
        <v>469</v>
      </c>
      <c r="G54" s="252"/>
      <c r="H54" s="55" t="s">
        <v>98</v>
      </c>
      <c r="I54" s="83" t="s">
        <v>347</v>
      </c>
    </row>
    <row r="55" spans="1:9" ht="24.75" customHeight="1">
      <c r="A55" s="256"/>
      <c r="B55" s="56" t="s">
        <v>200</v>
      </c>
      <c r="C55" s="243"/>
      <c r="D55" s="244"/>
      <c r="E55" s="82">
        <v>500</v>
      </c>
      <c r="F55" s="251" t="s">
        <v>469</v>
      </c>
      <c r="G55" s="252"/>
      <c r="H55" s="55" t="s">
        <v>54</v>
      </c>
      <c r="I55" s="83" t="s">
        <v>242</v>
      </c>
    </row>
    <row r="56" spans="1:9" ht="24.75" customHeight="1">
      <c r="A56" s="255" t="s">
        <v>106</v>
      </c>
      <c r="B56" s="56" t="s">
        <v>120</v>
      </c>
      <c r="C56" s="257"/>
      <c r="D56" s="257"/>
      <c r="E56" s="82">
        <v>15961</v>
      </c>
      <c r="F56" s="251" t="s">
        <v>469</v>
      </c>
      <c r="G56" s="252"/>
      <c r="H56" s="55" t="s">
        <v>54</v>
      </c>
      <c r="I56" s="83" t="s">
        <v>680</v>
      </c>
    </row>
    <row r="57" spans="1:9" ht="24.75" customHeight="1">
      <c r="A57" s="255"/>
      <c r="B57" s="56" t="s">
        <v>120</v>
      </c>
      <c r="C57" s="253"/>
      <c r="D57" s="253"/>
      <c r="E57" s="82">
        <v>13750</v>
      </c>
      <c r="F57" s="251" t="s">
        <v>469</v>
      </c>
      <c r="G57" s="252"/>
      <c r="H57" s="55" t="s">
        <v>54</v>
      </c>
      <c r="I57" s="83" t="s">
        <v>681</v>
      </c>
    </row>
    <row r="58" spans="1:9" ht="24.75" customHeight="1">
      <c r="A58" s="256"/>
      <c r="B58" s="56" t="s">
        <v>249</v>
      </c>
      <c r="C58" s="253"/>
      <c r="D58" s="253"/>
      <c r="E58" s="82">
        <v>250</v>
      </c>
      <c r="F58" s="251" t="s">
        <v>469</v>
      </c>
      <c r="G58" s="252"/>
      <c r="H58" s="55" t="s">
        <v>54</v>
      </c>
      <c r="I58" s="83" t="s">
        <v>682</v>
      </c>
    </row>
    <row r="59" spans="1:9" ht="24.75" customHeight="1">
      <c r="A59" s="245" t="s">
        <v>157</v>
      </c>
      <c r="B59" s="56" t="s">
        <v>120</v>
      </c>
      <c r="C59" s="253"/>
      <c r="D59" s="253"/>
      <c r="E59" s="82">
        <v>2398</v>
      </c>
      <c r="F59" s="251" t="s">
        <v>469</v>
      </c>
      <c r="G59" s="252"/>
      <c r="H59" s="55" t="s">
        <v>54</v>
      </c>
      <c r="I59" s="83" t="s">
        <v>283</v>
      </c>
    </row>
    <row r="60" spans="1:9" ht="24.75" customHeight="1">
      <c r="A60" s="246"/>
      <c r="B60" s="56" t="s">
        <v>311</v>
      </c>
      <c r="C60" s="253"/>
      <c r="D60" s="253"/>
      <c r="E60" s="82">
        <v>3647</v>
      </c>
      <c r="F60" s="251" t="s">
        <v>469</v>
      </c>
      <c r="G60" s="252"/>
      <c r="H60" s="55" t="s">
        <v>54</v>
      </c>
      <c r="I60" s="83" t="s">
        <v>683</v>
      </c>
    </row>
    <row r="61" spans="1:9" ht="24.75" customHeight="1">
      <c r="A61" s="247"/>
      <c r="B61" s="56" t="s">
        <v>96</v>
      </c>
      <c r="C61" s="253"/>
      <c r="D61" s="253"/>
      <c r="E61" s="82">
        <v>4379</v>
      </c>
      <c r="F61" s="251" t="s">
        <v>469</v>
      </c>
      <c r="G61" s="252"/>
      <c r="H61" s="55" t="s">
        <v>54</v>
      </c>
      <c r="I61" s="83" t="s">
        <v>347</v>
      </c>
    </row>
    <row r="62" spans="1:9" ht="24.75" customHeight="1">
      <c r="A62" s="245" t="s">
        <v>331</v>
      </c>
      <c r="B62" s="56" t="s">
        <v>120</v>
      </c>
      <c r="C62" s="253"/>
      <c r="D62" s="253"/>
      <c r="E62" s="82">
        <v>7389</v>
      </c>
      <c r="F62" s="251" t="s">
        <v>469</v>
      </c>
      <c r="G62" s="252"/>
      <c r="H62" s="55" t="s">
        <v>474</v>
      </c>
      <c r="I62" s="83" t="s">
        <v>684</v>
      </c>
    </row>
    <row r="63" spans="1:9" ht="24.75" customHeight="1">
      <c r="A63" s="246"/>
      <c r="B63" s="56" t="s">
        <v>311</v>
      </c>
      <c r="C63" s="253"/>
      <c r="D63" s="253"/>
      <c r="E63" s="82">
        <v>7707</v>
      </c>
      <c r="F63" s="251" t="s">
        <v>469</v>
      </c>
      <c r="G63" s="252"/>
      <c r="H63" s="55" t="s">
        <v>54</v>
      </c>
      <c r="I63" s="83" t="s">
        <v>678</v>
      </c>
    </row>
    <row r="64" spans="1:9" ht="24.75" customHeight="1">
      <c r="A64" s="247"/>
      <c r="B64" s="56" t="s">
        <v>311</v>
      </c>
      <c r="C64" s="253"/>
      <c r="D64" s="253"/>
      <c r="E64" s="82">
        <v>8250</v>
      </c>
      <c r="F64" s="251" t="s">
        <v>469</v>
      </c>
      <c r="G64" s="252"/>
      <c r="H64" s="55" t="s">
        <v>54</v>
      </c>
      <c r="I64" s="83" t="s">
        <v>731</v>
      </c>
    </row>
    <row r="65" spans="1:9" ht="24.75" customHeight="1">
      <c r="A65" s="245" t="s">
        <v>149</v>
      </c>
      <c r="B65" s="56" t="s">
        <v>200</v>
      </c>
      <c r="C65" s="253"/>
      <c r="D65" s="253"/>
      <c r="E65" s="82">
        <v>2000</v>
      </c>
      <c r="F65" s="253" t="s">
        <v>469</v>
      </c>
      <c r="G65" s="253"/>
      <c r="H65" s="55" t="s">
        <v>474</v>
      </c>
      <c r="I65" s="83" t="s">
        <v>242</v>
      </c>
    </row>
    <row r="66" spans="1:9" ht="24.75" customHeight="1">
      <c r="A66" s="246"/>
      <c r="B66" s="56" t="s">
        <v>200</v>
      </c>
      <c r="C66" s="257"/>
      <c r="D66" s="257"/>
      <c r="E66" s="82">
        <v>1000</v>
      </c>
      <c r="F66" s="253" t="s">
        <v>469</v>
      </c>
      <c r="G66" s="253"/>
      <c r="H66" s="55" t="s">
        <v>54</v>
      </c>
      <c r="I66" s="83" t="s">
        <v>242</v>
      </c>
    </row>
    <row r="67" spans="1:9" ht="24.75" customHeight="1">
      <c r="A67" s="246"/>
      <c r="B67" s="56" t="s">
        <v>96</v>
      </c>
      <c r="C67" s="257"/>
      <c r="D67" s="257"/>
      <c r="E67" s="82">
        <v>3929</v>
      </c>
      <c r="F67" s="253" t="s">
        <v>469</v>
      </c>
      <c r="G67" s="253"/>
      <c r="H67" s="55" t="s">
        <v>105</v>
      </c>
      <c r="I67" s="83" t="s">
        <v>347</v>
      </c>
    </row>
    <row r="68" spans="1:9" ht="24.75" customHeight="1">
      <c r="A68" s="247"/>
      <c r="B68" s="56" t="s">
        <v>234</v>
      </c>
      <c r="C68" s="251"/>
      <c r="D68" s="252"/>
      <c r="E68" s="82">
        <v>2600</v>
      </c>
      <c r="F68" s="251" t="s">
        <v>470</v>
      </c>
      <c r="G68" s="252"/>
      <c r="H68" s="55" t="s">
        <v>54</v>
      </c>
      <c r="I68" s="83" t="s">
        <v>679</v>
      </c>
    </row>
    <row r="69" spans="1:9" ht="24.75" customHeight="1">
      <c r="A69" s="245" t="s">
        <v>107</v>
      </c>
      <c r="B69" s="56" t="s">
        <v>96</v>
      </c>
      <c r="C69" s="251"/>
      <c r="D69" s="252"/>
      <c r="E69" s="82">
        <v>2810</v>
      </c>
      <c r="F69" s="251" t="s">
        <v>469</v>
      </c>
      <c r="G69" s="252"/>
      <c r="H69" s="55" t="s">
        <v>98</v>
      </c>
      <c r="I69" s="83" t="s">
        <v>347</v>
      </c>
    </row>
    <row r="70" spans="1:9" ht="24.75" customHeight="1">
      <c r="A70" s="246"/>
      <c r="B70" s="56" t="s">
        <v>311</v>
      </c>
      <c r="C70" s="253"/>
      <c r="D70" s="253"/>
      <c r="E70" s="82">
        <v>3736</v>
      </c>
      <c r="F70" s="251" t="s">
        <v>469</v>
      </c>
      <c r="G70" s="252"/>
      <c r="H70" s="55" t="s">
        <v>98</v>
      </c>
      <c r="I70" s="83" t="s">
        <v>685</v>
      </c>
    </row>
    <row r="71" spans="1:9" ht="24.75" customHeight="1">
      <c r="A71" s="247"/>
      <c r="B71" s="56" t="s">
        <v>96</v>
      </c>
      <c r="C71" s="253"/>
      <c r="D71" s="253"/>
      <c r="E71" s="82">
        <v>3000</v>
      </c>
      <c r="F71" s="251" t="s">
        <v>469</v>
      </c>
      <c r="G71" s="252"/>
      <c r="H71" s="55" t="s">
        <v>54</v>
      </c>
      <c r="I71" s="83" t="s">
        <v>347</v>
      </c>
    </row>
    <row r="72" spans="1:9" ht="24.75" customHeight="1">
      <c r="A72" s="51" t="s">
        <v>111</v>
      </c>
      <c r="B72" s="56" t="s">
        <v>200</v>
      </c>
      <c r="C72" s="253"/>
      <c r="D72" s="253"/>
      <c r="E72" s="82">
        <v>185</v>
      </c>
      <c r="F72" s="251" t="s">
        <v>469</v>
      </c>
      <c r="G72" s="252"/>
      <c r="H72" s="55" t="s">
        <v>474</v>
      </c>
      <c r="I72" s="83" t="s">
        <v>49</v>
      </c>
    </row>
    <row r="73" spans="1:9" ht="24.75" customHeight="1">
      <c r="A73" s="245" t="s">
        <v>31</v>
      </c>
      <c r="B73" s="56" t="s">
        <v>311</v>
      </c>
      <c r="C73" s="257"/>
      <c r="D73" s="257"/>
      <c r="E73" s="82">
        <v>3569</v>
      </c>
      <c r="F73" s="251" t="s">
        <v>469</v>
      </c>
      <c r="G73" s="252"/>
      <c r="H73" s="55" t="s">
        <v>474</v>
      </c>
      <c r="I73" s="83" t="s">
        <v>686</v>
      </c>
    </row>
    <row r="74" spans="1:9" ht="24.75" customHeight="1">
      <c r="A74" s="247"/>
      <c r="B74" s="56" t="s">
        <v>311</v>
      </c>
      <c r="C74" s="257"/>
      <c r="D74" s="257"/>
      <c r="E74" s="82">
        <v>3205</v>
      </c>
      <c r="F74" s="251" t="s">
        <v>469</v>
      </c>
      <c r="G74" s="252"/>
      <c r="H74" s="55" t="s">
        <v>474</v>
      </c>
      <c r="I74" s="83" t="s">
        <v>686</v>
      </c>
    </row>
    <row r="75" spans="1:9" ht="24.75" customHeight="1">
      <c r="A75" s="245" t="s">
        <v>150</v>
      </c>
      <c r="B75" s="56" t="s">
        <v>96</v>
      </c>
      <c r="C75" s="257"/>
      <c r="D75" s="257"/>
      <c r="E75" s="82">
        <v>3459</v>
      </c>
      <c r="F75" s="251" t="s">
        <v>469</v>
      </c>
      <c r="G75" s="252"/>
      <c r="H75" s="55" t="s">
        <v>105</v>
      </c>
      <c r="I75" s="83" t="s">
        <v>347</v>
      </c>
    </row>
    <row r="76" spans="1:9" ht="24.75" customHeight="1">
      <c r="A76" s="246"/>
      <c r="B76" s="56" t="s">
        <v>67</v>
      </c>
      <c r="C76" s="257"/>
      <c r="D76" s="257"/>
      <c r="E76" s="82">
        <v>140</v>
      </c>
      <c r="F76" s="251" t="s">
        <v>469</v>
      </c>
      <c r="G76" s="252"/>
      <c r="H76" s="55" t="s">
        <v>535</v>
      </c>
      <c r="I76" s="83" t="s">
        <v>713</v>
      </c>
    </row>
    <row r="77" spans="1:9" ht="24.75" customHeight="1">
      <c r="A77" s="246"/>
      <c r="B77" s="56" t="s">
        <v>67</v>
      </c>
      <c r="C77" s="243"/>
      <c r="D77" s="244"/>
      <c r="E77" s="82">
        <v>140</v>
      </c>
      <c r="F77" s="251" t="s">
        <v>469</v>
      </c>
      <c r="G77" s="252"/>
      <c r="H77" s="55" t="s">
        <v>535</v>
      </c>
      <c r="I77" s="83" t="s">
        <v>713</v>
      </c>
    </row>
    <row r="78" spans="1:9" ht="24.75" customHeight="1">
      <c r="A78" s="246"/>
      <c r="B78" s="56" t="s">
        <v>67</v>
      </c>
      <c r="C78" s="243"/>
      <c r="D78" s="244"/>
      <c r="E78" s="82">
        <v>500</v>
      </c>
      <c r="F78" s="251" t="s">
        <v>469</v>
      </c>
      <c r="G78" s="252"/>
      <c r="H78" s="55" t="s">
        <v>535</v>
      </c>
      <c r="I78" s="83" t="s">
        <v>713</v>
      </c>
    </row>
    <row r="79" spans="1:9" ht="24.75" customHeight="1">
      <c r="A79" s="246"/>
      <c r="B79" s="56" t="s">
        <v>67</v>
      </c>
      <c r="C79" s="243"/>
      <c r="D79" s="244"/>
      <c r="E79" s="82">
        <v>660</v>
      </c>
      <c r="F79" s="251" t="s">
        <v>469</v>
      </c>
      <c r="G79" s="252"/>
      <c r="H79" s="55" t="s">
        <v>535</v>
      </c>
      <c r="I79" s="83" t="s">
        <v>713</v>
      </c>
    </row>
    <row r="80" spans="1:9" ht="24.75" customHeight="1">
      <c r="A80" s="246"/>
      <c r="B80" s="56" t="s">
        <v>311</v>
      </c>
      <c r="C80" s="243"/>
      <c r="D80" s="244"/>
      <c r="E80" s="82">
        <v>1275</v>
      </c>
      <c r="F80" s="251" t="s">
        <v>469</v>
      </c>
      <c r="G80" s="252"/>
      <c r="H80" s="55" t="s">
        <v>535</v>
      </c>
      <c r="I80" s="83" t="s">
        <v>714</v>
      </c>
    </row>
    <row r="81" spans="1:10" ht="24.75" customHeight="1">
      <c r="A81" s="247"/>
      <c r="B81" s="56" t="s">
        <v>311</v>
      </c>
      <c r="C81" s="243"/>
      <c r="D81" s="244"/>
      <c r="E81" s="82">
        <v>3355</v>
      </c>
      <c r="F81" s="251" t="s">
        <v>469</v>
      </c>
      <c r="G81" s="252"/>
      <c r="H81" s="55" t="s">
        <v>54</v>
      </c>
      <c r="I81" s="83" t="s">
        <v>730</v>
      </c>
    </row>
    <row r="82" spans="1:10" ht="24.75" customHeight="1">
      <c r="A82" s="245" t="s">
        <v>280</v>
      </c>
      <c r="B82" s="56" t="s">
        <v>120</v>
      </c>
      <c r="C82" s="257"/>
      <c r="D82" s="257"/>
      <c r="E82" s="82">
        <v>18433</v>
      </c>
      <c r="F82" s="251" t="s">
        <v>469</v>
      </c>
      <c r="G82" s="252"/>
      <c r="H82" s="55" t="s">
        <v>474</v>
      </c>
      <c r="I82" s="83" t="s">
        <v>687</v>
      </c>
    </row>
    <row r="83" spans="1:10" ht="24.75" customHeight="1">
      <c r="A83" s="246"/>
      <c r="B83" s="56" t="s">
        <v>120</v>
      </c>
      <c r="C83" s="257"/>
      <c r="D83" s="257"/>
      <c r="E83" s="82">
        <v>765</v>
      </c>
      <c r="F83" s="251" t="s">
        <v>469</v>
      </c>
      <c r="G83" s="252"/>
      <c r="H83" s="55" t="s">
        <v>474</v>
      </c>
      <c r="I83" s="83" t="s">
        <v>33</v>
      </c>
    </row>
    <row r="84" spans="1:10" ht="24.75" customHeight="1">
      <c r="A84" s="246"/>
      <c r="B84" s="56" t="s">
        <v>120</v>
      </c>
      <c r="C84" s="257"/>
      <c r="D84" s="257"/>
      <c r="E84" s="82">
        <v>2272</v>
      </c>
      <c r="F84" s="251" t="s">
        <v>469</v>
      </c>
      <c r="G84" s="252"/>
      <c r="H84" s="55" t="s">
        <v>474</v>
      </c>
      <c r="I84" s="83" t="s">
        <v>707</v>
      </c>
    </row>
    <row r="85" spans="1:10" ht="24.75" customHeight="1">
      <c r="A85" s="246"/>
      <c r="B85" s="56" t="s">
        <v>67</v>
      </c>
      <c r="C85" s="257"/>
      <c r="D85" s="257"/>
      <c r="E85" s="82">
        <v>140</v>
      </c>
      <c r="F85" s="251" t="s">
        <v>469</v>
      </c>
      <c r="G85" s="252"/>
      <c r="H85" s="55" t="s">
        <v>535</v>
      </c>
      <c r="I85" s="83" t="s">
        <v>715</v>
      </c>
    </row>
    <row r="86" spans="1:10" ht="24.75" customHeight="1">
      <c r="A86" s="246"/>
      <c r="B86" s="56" t="s">
        <v>67</v>
      </c>
      <c r="C86" s="243"/>
      <c r="D86" s="244"/>
      <c r="E86" s="82">
        <v>140</v>
      </c>
      <c r="F86" s="251" t="s">
        <v>469</v>
      </c>
      <c r="G86" s="252"/>
      <c r="H86" s="55" t="s">
        <v>535</v>
      </c>
      <c r="I86" s="83" t="s">
        <v>715</v>
      </c>
    </row>
    <row r="87" spans="1:10" ht="24.75" customHeight="1" thickBot="1">
      <c r="A87" s="247"/>
      <c r="B87" s="56" t="s">
        <v>96</v>
      </c>
      <c r="C87" s="243"/>
      <c r="D87" s="244"/>
      <c r="E87" s="82">
        <v>4000</v>
      </c>
      <c r="F87" s="251" t="s">
        <v>469</v>
      </c>
      <c r="G87" s="252"/>
      <c r="H87" s="55" t="s">
        <v>54</v>
      </c>
      <c r="I87" s="83" t="s">
        <v>347</v>
      </c>
    </row>
    <row r="88" spans="1:10" ht="24.75" customHeight="1" thickBot="1">
      <c r="A88" s="96"/>
      <c r="B88" s="96"/>
      <c r="C88" s="258" t="s">
        <v>38</v>
      </c>
      <c r="D88" s="259"/>
      <c r="E88" s="98">
        <f>SUM(E51:E87)</f>
        <v>134964</v>
      </c>
      <c r="F88" s="260" t="s">
        <v>8</v>
      </c>
      <c r="G88" s="261"/>
      <c r="H88" s="261"/>
      <c r="I88" s="261"/>
    </row>
    <row r="89" spans="1:10" ht="29.25" customHeight="1">
      <c r="A89" s="45"/>
      <c r="B89" s="129" t="s">
        <v>703</v>
      </c>
      <c r="E89" s="127"/>
      <c r="J89" s="85"/>
    </row>
    <row r="90" spans="1:10" ht="29.25" customHeight="1">
      <c r="A90" s="251" t="s">
        <v>1</v>
      </c>
      <c r="B90" s="252"/>
      <c r="C90" s="253" t="s">
        <v>2</v>
      </c>
      <c r="D90" s="253"/>
      <c r="E90" s="49" t="s">
        <v>5</v>
      </c>
      <c r="F90" s="253"/>
      <c r="G90" s="253"/>
      <c r="H90" s="55" t="s">
        <v>424</v>
      </c>
      <c r="I90" s="50" t="s">
        <v>6</v>
      </c>
    </row>
    <row r="91" spans="1:10" ht="29.25" customHeight="1">
      <c r="A91" s="241">
        <v>45778</v>
      </c>
      <c r="B91" s="242"/>
      <c r="C91" s="257" t="s">
        <v>120</v>
      </c>
      <c r="D91" s="257"/>
      <c r="E91" s="123">
        <v>13800</v>
      </c>
      <c r="F91" s="243" t="s">
        <v>722</v>
      </c>
      <c r="G91" s="244"/>
      <c r="H91" s="55"/>
      <c r="I91" s="84" t="s">
        <v>698</v>
      </c>
    </row>
    <row r="92" spans="1:10" ht="29.25" customHeight="1">
      <c r="A92" s="241">
        <v>45780</v>
      </c>
      <c r="B92" s="242"/>
      <c r="C92" s="257" t="s">
        <v>67</v>
      </c>
      <c r="D92" s="257"/>
      <c r="E92" s="123">
        <v>3070</v>
      </c>
      <c r="F92" s="339" t="s">
        <v>654</v>
      </c>
      <c r="G92" s="340"/>
      <c r="H92" s="55"/>
      <c r="I92" s="84" t="s">
        <v>346</v>
      </c>
    </row>
    <row r="93" spans="1:10" ht="29.25" customHeight="1">
      <c r="A93" s="377">
        <v>45780</v>
      </c>
      <c r="B93" s="378"/>
      <c r="C93" s="257" t="s">
        <v>67</v>
      </c>
      <c r="D93" s="257"/>
      <c r="E93" s="123">
        <v>1630</v>
      </c>
      <c r="F93" s="339" t="s">
        <v>654</v>
      </c>
      <c r="G93" s="340"/>
      <c r="H93" s="55"/>
      <c r="I93" s="84" t="s">
        <v>346</v>
      </c>
    </row>
    <row r="94" spans="1:10" ht="29.25" customHeight="1">
      <c r="A94" s="377">
        <v>45782</v>
      </c>
      <c r="B94" s="378"/>
      <c r="C94" s="257" t="s">
        <v>67</v>
      </c>
      <c r="D94" s="257"/>
      <c r="E94" s="123">
        <v>3010</v>
      </c>
      <c r="F94" s="339" t="s">
        <v>654</v>
      </c>
      <c r="G94" s="340"/>
      <c r="H94" s="55"/>
      <c r="I94" s="84" t="s">
        <v>346</v>
      </c>
    </row>
    <row r="95" spans="1:10" ht="29.25" customHeight="1">
      <c r="A95" s="379">
        <v>45782</v>
      </c>
      <c r="B95" s="371"/>
      <c r="C95" s="257" t="s">
        <v>67</v>
      </c>
      <c r="D95" s="257"/>
      <c r="E95" s="130">
        <v>1630</v>
      </c>
      <c r="F95" s="339" t="s">
        <v>654</v>
      </c>
      <c r="G95" s="340"/>
      <c r="H95" s="55"/>
      <c r="I95" s="84" t="s">
        <v>346</v>
      </c>
    </row>
    <row r="96" spans="1:10" ht="29.25" customHeight="1">
      <c r="A96" s="241">
        <v>45782</v>
      </c>
      <c r="B96" s="242"/>
      <c r="C96" s="257" t="s">
        <v>67</v>
      </c>
      <c r="D96" s="257"/>
      <c r="E96" s="123">
        <v>750</v>
      </c>
      <c r="F96" s="339" t="s">
        <v>654</v>
      </c>
      <c r="G96" s="340"/>
      <c r="H96" s="55"/>
      <c r="I96" s="84" t="s">
        <v>346</v>
      </c>
    </row>
    <row r="97" spans="1:9" ht="29.25" customHeight="1">
      <c r="A97" s="377">
        <v>45783</v>
      </c>
      <c r="B97" s="378"/>
      <c r="C97" s="257" t="s">
        <v>67</v>
      </c>
      <c r="D97" s="257"/>
      <c r="E97" s="123">
        <v>1380</v>
      </c>
      <c r="F97" s="339" t="s">
        <v>654</v>
      </c>
      <c r="G97" s="340"/>
      <c r="H97" s="55"/>
      <c r="I97" s="84" t="s">
        <v>346</v>
      </c>
    </row>
    <row r="98" spans="1:9" ht="29.25" customHeight="1">
      <c r="A98" s="377">
        <v>45783</v>
      </c>
      <c r="B98" s="378"/>
      <c r="C98" s="257" t="s">
        <v>67</v>
      </c>
      <c r="D98" s="257"/>
      <c r="E98" s="123">
        <v>120</v>
      </c>
      <c r="F98" s="339" t="s">
        <v>654</v>
      </c>
      <c r="G98" s="340"/>
      <c r="H98" s="55"/>
      <c r="I98" s="84" t="s">
        <v>346</v>
      </c>
    </row>
    <row r="99" spans="1:9" ht="29.25" customHeight="1">
      <c r="A99" s="377">
        <v>45784</v>
      </c>
      <c r="B99" s="378"/>
      <c r="C99" s="257" t="s">
        <v>311</v>
      </c>
      <c r="D99" s="257"/>
      <c r="E99" s="123">
        <v>10303</v>
      </c>
      <c r="F99" s="243" t="s">
        <v>722</v>
      </c>
      <c r="G99" s="244"/>
      <c r="H99" s="55"/>
      <c r="I99" s="84" t="s">
        <v>701</v>
      </c>
    </row>
    <row r="100" spans="1:9" ht="29.25" customHeight="1">
      <c r="A100" s="241">
        <v>45785</v>
      </c>
      <c r="B100" s="242"/>
      <c r="C100" s="257" t="s">
        <v>67</v>
      </c>
      <c r="D100" s="257"/>
      <c r="E100" s="123">
        <v>1370</v>
      </c>
      <c r="F100" s="339" t="s">
        <v>654</v>
      </c>
      <c r="G100" s="340"/>
      <c r="H100" s="55"/>
      <c r="I100" s="84" t="s">
        <v>346</v>
      </c>
    </row>
    <row r="101" spans="1:9" ht="29.25" customHeight="1">
      <c r="A101" s="377">
        <v>45785</v>
      </c>
      <c r="B101" s="378"/>
      <c r="C101" s="257" t="s">
        <v>67</v>
      </c>
      <c r="D101" s="257"/>
      <c r="E101" s="123">
        <v>1370</v>
      </c>
      <c r="F101" s="339" t="s">
        <v>654</v>
      </c>
      <c r="G101" s="340"/>
      <c r="H101" s="55"/>
      <c r="I101" s="84" t="s">
        <v>346</v>
      </c>
    </row>
    <row r="102" spans="1:9" ht="29.25" customHeight="1">
      <c r="A102" s="377">
        <v>45787</v>
      </c>
      <c r="B102" s="378"/>
      <c r="C102" s="257" t="s">
        <v>311</v>
      </c>
      <c r="D102" s="257"/>
      <c r="E102" s="123">
        <v>92400</v>
      </c>
      <c r="F102" s="243" t="s">
        <v>722</v>
      </c>
      <c r="G102" s="244"/>
      <c r="H102" s="55"/>
      <c r="I102" s="84" t="s">
        <v>702</v>
      </c>
    </row>
    <row r="103" spans="1:9" ht="29.25" customHeight="1">
      <c r="A103" s="241">
        <v>45787</v>
      </c>
      <c r="B103" s="242"/>
      <c r="C103" s="257" t="s">
        <v>67</v>
      </c>
      <c r="D103" s="257"/>
      <c r="E103" s="123">
        <v>2930</v>
      </c>
      <c r="F103" s="339" t="s">
        <v>654</v>
      </c>
      <c r="G103" s="340"/>
      <c r="H103" s="55"/>
      <c r="I103" s="84" t="s">
        <v>346</v>
      </c>
    </row>
    <row r="104" spans="1:9" ht="29.25" customHeight="1">
      <c r="A104" s="377">
        <v>45787</v>
      </c>
      <c r="B104" s="378"/>
      <c r="C104" s="257" t="s">
        <v>67</v>
      </c>
      <c r="D104" s="257"/>
      <c r="E104" s="123">
        <v>2800</v>
      </c>
      <c r="F104" s="339" t="s">
        <v>654</v>
      </c>
      <c r="G104" s="340"/>
      <c r="H104" s="55"/>
      <c r="I104" s="84" t="s">
        <v>346</v>
      </c>
    </row>
    <row r="105" spans="1:9" ht="29.25" customHeight="1">
      <c r="A105" s="377">
        <v>45788</v>
      </c>
      <c r="B105" s="378"/>
      <c r="C105" s="257" t="s">
        <v>67</v>
      </c>
      <c r="D105" s="257"/>
      <c r="E105" s="123">
        <v>5760</v>
      </c>
      <c r="F105" s="339" t="s">
        <v>654</v>
      </c>
      <c r="G105" s="340"/>
      <c r="H105" s="55"/>
      <c r="I105" s="84" t="s">
        <v>346</v>
      </c>
    </row>
    <row r="106" spans="1:9" ht="29.25" customHeight="1">
      <c r="A106" s="379">
        <v>45788</v>
      </c>
      <c r="B106" s="371"/>
      <c r="C106" s="257" t="s">
        <v>67</v>
      </c>
      <c r="D106" s="257"/>
      <c r="E106" s="130">
        <v>2000</v>
      </c>
      <c r="F106" s="339" t="s">
        <v>654</v>
      </c>
      <c r="G106" s="340"/>
      <c r="H106" s="55"/>
      <c r="I106" s="84" t="s">
        <v>346</v>
      </c>
    </row>
    <row r="107" spans="1:9" ht="29.25" customHeight="1">
      <c r="A107" s="379">
        <v>45789</v>
      </c>
      <c r="B107" s="371"/>
      <c r="C107" s="257" t="s">
        <v>67</v>
      </c>
      <c r="D107" s="257"/>
      <c r="E107" s="130">
        <v>3400</v>
      </c>
      <c r="F107" s="339" t="s">
        <v>654</v>
      </c>
      <c r="G107" s="340"/>
      <c r="H107" s="55"/>
      <c r="I107" s="84" t="s">
        <v>346</v>
      </c>
    </row>
    <row r="108" spans="1:9" ht="29.25" customHeight="1">
      <c r="A108" s="241">
        <v>45791</v>
      </c>
      <c r="B108" s="242"/>
      <c r="C108" s="257" t="s">
        <v>67</v>
      </c>
      <c r="D108" s="257"/>
      <c r="E108" s="123">
        <v>1370</v>
      </c>
      <c r="F108" s="339" t="s">
        <v>654</v>
      </c>
      <c r="G108" s="340"/>
      <c r="H108" s="55"/>
      <c r="I108" s="84" t="s">
        <v>346</v>
      </c>
    </row>
    <row r="109" spans="1:9" ht="29.25" customHeight="1">
      <c r="A109" s="377">
        <v>45791</v>
      </c>
      <c r="B109" s="378"/>
      <c r="C109" s="257" t="s">
        <v>67</v>
      </c>
      <c r="D109" s="257"/>
      <c r="E109" s="123">
        <v>1370</v>
      </c>
      <c r="F109" s="339" t="s">
        <v>654</v>
      </c>
      <c r="G109" s="340"/>
      <c r="H109" s="55"/>
      <c r="I109" s="84" t="s">
        <v>346</v>
      </c>
    </row>
    <row r="110" spans="1:9" ht="29.25" customHeight="1">
      <c r="A110" s="241">
        <v>45792</v>
      </c>
      <c r="B110" s="242"/>
      <c r="C110" s="257" t="s">
        <v>67</v>
      </c>
      <c r="D110" s="257"/>
      <c r="E110" s="123">
        <v>3070</v>
      </c>
      <c r="F110" s="339" t="s">
        <v>654</v>
      </c>
      <c r="G110" s="340"/>
      <c r="H110" s="55"/>
      <c r="I110" s="84" t="s">
        <v>346</v>
      </c>
    </row>
    <row r="111" spans="1:9" ht="29.25" customHeight="1">
      <c r="A111" s="377">
        <v>45792</v>
      </c>
      <c r="B111" s="378"/>
      <c r="C111" s="257" t="s">
        <v>67</v>
      </c>
      <c r="D111" s="257"/>
      <c r="E111" s="123">
        <v>3290</v>
      </c>
      <c r="F111" s="339" t="s">
        <v>654</v>
      </c>
      <c r="G111" s="340"/>
      <c r="H111" s="55"/>
      <c r="I111" s="84" t="s">
        <v>346</v>
      </c>
    </row>
    <row r="112" spans="1:9" ht="29.25" customHeight="1">
      <c r="A112" s="241">
        <v>45793</v>
      </c>
      <c r="B112" s="242"/>
      <c r="C112" s="257" t="s">
        <v>56</v>
      </c>
      <c r="D112" s="257"/>
      <c r="E112" s="123">
        <v>100000</v>
      </c>
      <c r="F112" s="339" t="s">
        <v>654</v>
      </c>
      <c r="G112" s="340"/>
      <c r="H112" s="55"/>
      <c r="I112" s="84" t="s">
        <v>720</v>
      </c>
    </row>
    <row r="113" spans="1:9" ht="29.25" customHeight="1">
      <c r="A113" s="241">
        <v>45794</v>
      </c>
      <c r="B113" s="242"/>
      <c r="C113" s="257" t="s">
        <v>120</v>
      </c>
      <c r="D113" s="257"/>
      <c r="E113" s="123">
        <v>30050</v>
      </c>
      <c r="F113" s="243" t="s">
        <v>722</v>
      </c>
      <c r="G113" s="244"/>
      <c r="H113" s="55"/>
      <c r="I113" s="84" t="s">
        <v>699</v>
      </c>
    </row>
    <row r="114" spans="1:9" ht="29.25" customHeight="1">
      <c r="A114" s="377">
        <v>45795</v>
      </c>
      <c r="B114" s="378"/>
      <c r="C114" s="257" t="s">
        <v>120</v>
      </c>
      <c r="D114" s="257"/>
      <c r="E114" s="123">
        <v>12380</v>
      </c>
      <c r="F114" s="243" t="s">
        <v>722</v>
      </c>
      <c r="G114" s="244"/>
      <c r="H114" s="55"/>
      <c r="I114" s="84" t="s">
        <v>717</v>
      </c>
    </row>
    <row r="115" spans="1:9" ht="29.25" customHeight="1">
      <c r="A115" s="241">
        <v>45800</v>
      </c>
      <c r="B115" s="242"/>
      <c r="C115" s="257" t="s">
        <v>120</v>
      </c>
      <c r="D115" s="257"/>
      <c r="E115" s="123">
        <v>8500</v>
      </c>
      <c r="F115" s="243" t="s">
        <v>722</v>
      </c>
      <c r="G115" s="244"/>
      <c r="H115" s="55"/>
      <c r="I115" s="84" t="s">
        <v>700</v>
      </c>
    </row>
    <row r="116" spans="1:9" ht="29.25" customHeight="1">
      <c r="A116" s="241">
        <v>45800</v>
      </c>
      <c r="B116" s="242"/>
      <c r="C116" s="257" t="s">
        <v>120</v>
      </c>
      <c r="D116" s="257"/>
      <c r="E116" s="123">
        <v>2600</v>
      </c>
      <c r="F116" s="243" t="s">
        <v>722</v>
      </c>
      <c r="G116" s="244"/>
      <c r="H116" s="55"/>
      <c r="I116" s="84" t="s">
        <v>700</v>
      </c>
    </row>
    <row r="117" spans="1:9" ht="29.25" customHeight="1">
      <c r="A117" s="241">
        <v>45800</v>
      </c>
      <c r="B117" s="242"/>
      <c r="C117" s="257" t="s">
        <v>120</v>
      </c>
      <c r="D117" s="257"/>
      <c r="E117" s="123">
        <v>3528</v>
      </c>
      <c r="F117" s="243" t="s">
        <v>722</v>
      </c>
      <c r="G117" s="244"/>
      <c r="H117" s="55"/>
      <c r="I117" s="84" t="s">
        <v>700</v>
      </c>
    </row>
    <row r="118" spans="1:9" ht="29.25" customHeight="1">
      <c r="A118" s="241">
        <v>45800</v>
      </c>
      <c r="B118" s="242"/>
      <c r="C118" s="257" t="s">
        <v>120</v>
      </c>
      <c r="D118" s="257"/>
      <c r="E118" s="123">
        <v>243000</v>
      </c>
      <c r="F118" s="243" t="s">
        <v>722</v>
      </c>
      <c r="G118" s="244"/>
      <c r="H118" s="55"/>
      <c r="I118" s="84" t="s">
        <v>718</v>
      </c>
    </row>
    <row r="119" spans="1:9" ht="29.25" customHeight="1" thickBot="1">
      <c r="A119" s="379">
        <v>45802</v>
      </c>
      <c r="B119" s="371"/>
      <c r="C119" s="257" t="s">
        <v>120</v>
      </c>
      <c r="D119" s="257"/>
      <c r="E119" s="123">
        <v>7099</v>
      </c>
      <c r="F119" s="243" t="s">
        <v>722</v>
      </c>
      <c r="G119" s="244"/>
      <c r="H119" s="55"/>
      <c r="I119" s="84" t="s">
        <v>719</v>
      </c>
    </row>
    <row r="120" spans="1:9" ht="29.25" customHeight="1" thickBot="1">
      <c r="E120" s="133">
        <f>SUM(E91:E119)</f>
        <v>563980</v>
      </c>
      <c r="H120" s="46"/>
      <c r="I120" s="46"/>
    </row>
    <row r="121" spans="1:9" ht="33.75" customHeight="1">
      <c r="E121" s="46"/>
      <c r="H121" s="46"/>
      <c r="I121" s="46"/>
    </row>
    <row r="122" spans="1:9" ht="48" customHeight="1">
      <c r="A122" s="263" t="s">
        <v>704</v>
      </c>
      <c r="B122" s="263"/>
      <c r="C122" s="263"/>
      <c r="E122" s="127"/>
    </row>
    <row r="123" spans="1:9" ht="48" customHeight="1">
      <c r="A123" s="251" t="s">
        <v>1</v>
      </c>
      <c r="B123" s="252"/>
      <c r="C123" s="253" t="s">
        <v>2</v>
      </c>
      <c r="D123" s="253"/>
      <c r="E123" s="49" t="s">
        <v>5</v>
      </c>
      <c r="F123" s="253"/>
      <c r="G123" s="253"/>
      <c r="H123" s="55" t="s">
        <v>424</v>
      </c>
      <c r="I123" s="50" t="s">
        <v>6</v>
      </c>
    </row>
    <row r="124" spans="1:9" ht="48" customHeight="1">
      <c r="A124" s="241">
        <v>45778</v>
      </c>
      <c r="B124" s="242"/>
      <c r="C124" s="257" t="s">
        <v>96</v>
      </c>
      <c r="D124" s="257"/>
      <c r="E124" s="123">
        <v>4181</v>
      </c>
      <c r="F124" s="243" t="s">
        <v>654</v>
      </c>
      <c r="G124" s="244"/>
      <c r="H124" s="55" t="s">
        <v>321</v>
      </c>
      <c r="I124" s="84" t="s">
        <v>347</v>
      </c>
    </row>
    <row r="125" spans="1:9" ht="48" customHeight="1">
      <c r="A125" s="241">
        <v>45778</v>
      </c>
      <c r="B125" s="242"/>
      <c r="C125" s="257" t="s">
        <v>311</v>
      </c>
      <c r="D125" s="257"/>
      <c r="E125" s="123">
        <v>24737</v>
      </c>
      <c r="F125" s="243" t="s">
        <v>654</v>
      </c>
      <c r="G125" s="244"/>
      <c r="H125" s="55" t="s">
        <v>321</v>
      </c>
      <c r="I125" s="84" t="s">
        <v>283</v>
      </c>
    </row>
    <row r="126" spans="1:9" ht="48" customHeight="1">
      <c r="A126" s="241">
        <v>45779</v>
      </c>
      <c r="B126" s="242"/>
      <c r="C126" s="257" t="s">
        <v>96</v>
      </c>
      <c r="D126" s="257"/>
      <c r="E126" s="123">
        <v>2792</v>
      </c>
      <c r="F126" s="243" t="s">
        <v>654</v>
      </c>
      <c r="G126" s="244"/>
      <c r="H126" s="55" t="s">
        <v>321</v>
      </c>
      <c r="I126" s="84" t="s">
        <v>347</v>
      </c>
    </row>
    <row r="127" spans="1:9" ht="48" customHeight="1">
      <c r="A127" s="241">
        <v>45780</v>
      </c>
      <c r="B127" s="242"/>
      <c r="C127" s="257" t="s">
        <v>96</v>
      </c>
      <c r="D127" s="257"/>
      <c r="E127" s="123">
        <v>1469</v>
      </c>
      <c r="F127" s="243" t="s">
        <v>654</v>
      </c>
      <c r="G127" s="244"/>
      <c r="H127" s="55" t="s">
        <v>321</v>
      </c>
      <c r="I127" s="84" t="s">
        <v>347</v>
      </c>
    </row>
    <row r="128" spans="1:9" ht="48" customHeight="1">
      <c r="A128" s="241">
        <v>45782</v>
      </c>
      <c r="B128" s="242"/>
      <c r="C128" s="257" t="s">
        <v>96</v>
      </c>
      <c r="D128" s="257"/>
      <c r="E128" s="123">
        <v>1787</v>
      </c>
      <c r="F128" s="243" t="s">
        <v>654</v>
      </c>
      <c r="G128" s="244"/>
      <c r="H128" s="55" t="s">
        <v>321</v>
      </c>
      <c r="I128" s="84" t="s">
        <v>347</v>
      </c>
    </row>
    <row r="129" spans="1:10" ht="48" customHeight="1">
      <c r="A129" s="241">
        <v>45786</v>
      </c>
      <c r="B129" s="242"/>
      <c r="C129" s="257" t="s">
        <v>96</v>
      </c>
      <c r="D129" s="257"/>
      <c r="E129" s="123">
        <v>4747</v>
      </c>
      <c r="F129" s="243" t="s">
        <v>654</v>
      </c>
      <c r="G129" s="244"/>
      <c r="H129" s="55" t="s">
        <v>321</v>
      </c>
      <c r="I129" s="84" t="s">
        <v>347</v>
      </c>
    </row>
    <row r="130" spans="1:10" ht="48" customHeight="1">
      <c r="A130" s="241">
        <v>45787</v>
      </c>
      <c r="B130" s="242"/>
      <c r="C130" s="257" t="s">
        <v>96</v>
      </c>
      <c r="D130" s="257"/>
      <c r="E130" s="123">
        <v>1221</v>
      </c>
      <c r="F130" s="243" t="s">
        <v>654</v>
      </c>
      <c r="G130" s="244"/>
      <c r="H130" s="55" t="s">
        <v>321</v>
      </c>
      <c r="I130" s="84" t="s">
        <v>347</v>
      </c>
    </row>
    <row r="131" spans="1:10" ht="48" customHeight="1">
      <c r="A131" s="241">
        <v>45788</v>
      </c>
      <c r="B131" s="242"/>
      <c r="C131" s="257" t="s">
        <v>311</v>
      </c>
      <c r="D131" s="257"/>
      <c r="E131" s="123">
        <v>10490</v>
      </c>
      <c r="F131" s="243" t="s">
        <v>654</v>
      </c>
      <c r="G131" s="244"/>
      <c r="H131" s="55" t="s">
        <v>321</v>
      </c>
      <c r="I131" s="84" t="s">
        <v>705</v>
      </c>
    </row>
    <row r="132" spans="1:10" ht="48" customHeight="1">
      <c r="A132" s="241">
        <v>45788</v>
      </c>
      <c r="B132" s="242"/>
      <c r="C132" s="257" t="s">
        <v>311</v>
      </c>
      <c r="D132" s="257"/>
      <c r="E132" s="123">
        <v>4564</v>
      </c>
      <c r="F132" s="243" t="s">
        <v>654</v>
      </c>
      <c r="G132" s="244"/>
      <c r="H132" s="55" t="s">
        <v>321</v>
      </c>
      <c r="I132" s="84" t="s">
        <v>721</v>
      </c>
    </row>
    <row r="133" spans="1:10" ht="48" customHeight="1">
      <c r="A133" s="241">
        <v>45791</v>
      </c>
      <c r="B133" s="242"/>
      <c r="C133" s="257" t="s">
        <v>311</v>
      </c>
      <c r="D133" s="257"/>
      <c r="E133" s="123">
        <v>34680</v>
      </c>
      <c r="F133" s="243" t="s">
        <v>654</v>
      </c>
      <c r="G133" s="244"/>
      <c r="H133" s="55" t="s">
        <v>321</v>
      </c>
      <c r="I133" s="84" t="s">
        <v>706</v>
      </c>
    </row>
    <row r="134" spans="1:10" ht="48" customHeight="1">
      <c r="A134" s="377">
        <v>45792</v>
      </c>
      <c r="B134" s="378"/>
      <c r="C134" s="257" t="s">
        <v>96</v>
      </c>
      <c r="D134" s="257"/>
      <c r="E134" s="123">
        <v>1477</v>
      </c>
      <c r="F134" s="243" t="s">
        <v>654</v>
      </c>
      <c r="G134" s="244"/>
      <c r="H134" s="55" t="s">
        <v>321</v>
      </c>
      <c r="I134" s="84" t="s">
        <v>347</v>
      </c>
    </row>
    <row r="135" spans="1:10" ht="48" customHeight="1">
      <c r="A135" s="379">
        <v>45795</v>
      </c>
      <c r="B135" s="371"/>
      <c r="C135" s="257" t="s">
        <v>96</v>
      </c>
      <c r="D135" s="257"/>
      <c r="E135" s="123">
        <v>1445</v>
      </c>
      <c r="F135" s="243" t="s">
        <v>654</v>
      </c>
      <c r="G135" s="244"/>
      <c r="H135" s="55" t="s">
        <v>321</v>
      </c>
      <c r="I135" s="84" t="s">
        <v>347</v>
      </c>
    </row>
    <row r="136" spans="1:10" ht="48" customHeight="1">
      <c r="A136" s="241">
        <v>45795</v>
      </c>
      <c r="B136" s="242"/>
      <c r="C136" s="257" t="s">
        <v>96</v>
      </c>
      <c r="D136" s="257"/>
      <c r="E136" s="123">
        <v>3342</v>
      </c>
      <c r="F136" s="243" t="s">
        <v>654</v>
      </c>
      <c r="G136" s="244"/>
      <c r="H136" s="55" t="s">
        <v>321</v>
      </c>
      <c r="I136" s="84" t="s">
        <v>347</v>
      </c>
      <c r="J136" s="85"/>
    </row>
    <row r="137" spans="1:10" ht="48" customHeight="1">
      <c r="A137" s="241">
        <v>45804</v>
      </c>
      <c r="B137" s="242"/>
      <c r="C137" s="257" t="s">
        <v>96</v>
      </c>
      <c r="D137" s="257"/>
      <c r="E137" s="123">
        <v>3254</v>
      </c>
      <c r="F137" s="243" t="s">
        <v>654</v>
      </c>
      <c r="G137" s="244"/>
      <c r="H137" s="55" t="s">
        <v>321</v>
      </c>
      <c r="I137" s="84" t="s">
        <v>347</v>
      </c>
    </row>
    <row r="138" spans="1:10" ht="48" customHeight="1">
      <c r="A138" s="377">
        <v>45806</v>
      </c>
      <c r="B138" s="378"/>
      <c r="C138" s="257" t="s">
        <v>96</v>
      </c>
      <c r="D138" s="257"/>
      <c r="E138" s="123">
        <v>2317</v>
      </c>
      <c r="F138" s="243" t="s">
        <v>654</v>
      </c>
      <c r="G138" s="244"/>
      <c r="H138" s="55" t="s">
        <v>321</v>
      </c>
      <c r="I138" s="84" t="s">
        <v>347</v>
      </c>
    </row>
    <row r="139" spans="1:10" ht="48" customHeight="1">
      <c r="A139" s="379">
        <v>45807</v>
      </c>
      <c r="B139" s="371"/>
      <c r="C139" s="257" t="s">
        <v>311</v>
      </c>
      <c r="D139" s="257"/>
      <c r="E139" s="130">
        <v>3146</v>
      </c>
      <c r="F139" s="243" t="s">
        <v>654</v>
      </c>
      <c r="G139" s="244"/>
      <c r="H139" s="55" t="s">
        <v>321</v>
      </c>
      <c r="I139" s="84" t="s">
        <v>721</v>
      </c>
    </row>
    <row r="140" spans="1:10" ht="49.5" customHeight="1" thickBot="1">
      <c r="A140" s="241">
        <v>45807</v>
      </c>
      <c r="B140" s="242"/>
      <c r="C140" s="257" t="s">
        <v>311</v>
      </c>
      <c r="D140" s="257"/>
      <c r="E140" s="123">
        <v>28030</v>
      </c>
      <c r="F140" s="243" t="s">
        <v>723</v>
      </c>
      <c r="G140" s="244"/>
      <c r="H140" s="55" t="s">
        <v>535</v>
      </c>
      <c r="I140" s="84" t="s">
        <v>724</v>
      </c>
    </row>
    <row r="141" spans="1:10" ht="48" customHeight="1" thickBot="1">
      <c r="E141" s="133">
        <f>SUM(E124:E140)</f>
        <v>133679</v>
      </c>
      <c r="H141" s="46"/>
      <c r="I141" s="46"/>
    </row>
    <row r="142" spans="1:10" ht="70.5" customHeight="1">
      <c r="A142" s="263" t="s">
        <v>725</v>
      </c>
      <c r="B142" s="263"/>
      <c r="C142" s="263"/>
      <c r="D142" s="263"/>
      <c r="E142" s="263"/>
    </row>
    <row r="143" spans="1:10" ht="70.5" customHeight="1">
      <c r="A143" s="251" t="s">
        <v>1</v>
      </c>
      <c r="B143" s="252"/>
      <c r="C143" s="253" t="s">
        <v>2</v>
      </c>
      <c r="D143" s="253"/>
      <c r="E143" s="49" t="s">
        <v>5</v>
      </c>
      <c r="F143" s="253" t="s">
        <v>426</v>
      </c>
      <c r="G143" s="253"/>
      <c r="H143" s="55" t="s">
        <v>424</v>
      </c>
      <c r="I143" s="50" t="s">
        <v>6</v>
      </c>
    </row>
    <row r="144" spans="1:10" ht="70.5" customHeight="1">
      <c r="A144" s="241">
        <v>45768</v>
      </c>
      <c r="B144" s="242"/>
      <c r="C144" s="257" t="s">
        <v>96</v>
      </c>
      <c r="D144" s="257"/>
      <c r="E144" s="123">
        <v>3605</v>
      </c>
      <c r="F144" s="243" t="s">
        <v>548</v>
      </c>
      <c r="G144" s="244"/>
      <c r="H144" s="55" t="s">
        <v>321</v>
      </c>
      <c r="I144" s="84" t="s">
        <v>347</v>
      </c>
    </row>
    <row r="145" spans="1:9" ht="70.5" customHeight="1">
      <c r="A145" s="241">
        <v>45768</v>
      </c>
      <c r="B145" s="242"/>
      <c r="C145" s="257" t="s">
        <v>96</v>
      </c>
      <c r="D145" s="257"/>
      <c r="E145" s="123">
        <v>2079</v>
      </c>
      <c r="F145" s="243" t="s">
        <v>548</v>
      </c>
      <c r="G145" s="244"/>
      <c r="H145" s="55" t="s">
        <v>321</v>
      </c>
      <c r="I145" s="84" t="s">
        <v>347</v>
      </c>
    </row>
    <row r="146" spans="1:9" ht="70.5" customHeight="1">
      <c r="A146" s="241">
        <v>45768</v>
      </c>
      <c r="B146" s="242"/>
      <c r="C146" s="257" t="s">
        <v>96</v>
      </c>
      <c r="D146" s="257"/>
      <c r="E146" s="123">
        <v>1871</v>
      </c>
      <c r="F146" s="243" t="s">
        <v>548</v>
      </c>
      <c r="G146" s="244"/>
      <c r="H146" s="55" t="s">
        <v>321</v>
      </c>
      <c r="I146" s="84" t="s">
        <v>347</v>
      </c>
    </row>
    <row r="147" spans="1:9" ht="70.5" customHeight="1">
      <c r="A147" s="241">
        <v>45774</v>
      </c>
      <c r="B147" s="242"/>
      <c r="C147" s="257" t="s">
        <v>96</v>
      </c>
      <c r="D147" s="257"/>
      <c r="E147" s="123">
        <v>3336</v>
      </c>
      <c r="F147" s="243" t="s">
        <v>548</v>
      </c>
      <c r="G147" s="244"/>
      <c r="H147" s="55" t="s">
        <v>321</v>
      </c>
      <c r="I147" s="84" t="s">
        <v>347</v>
      </c>
    </row>
    <row r="148" spans="1:9" ht="70.5" customHeight="1">
      <c r="A148" s="241"/>
      <c r="B148" s="242"/>
      <c r="C148" s="257"/>
      <c r="D148" s="257"/>
      <c r="E148" s="130"/>
      <c r="F148" s="243"/>
      <c r="G148" s="244"/>
      <c r="H148" s="55"/>
      <c r="I148" s="84"/>
    </row>
    <row r="149" spans="1:9" ht="70.5" customHeight="1">
      <c r="A149" s="241"/>
      <c r="B149" s="242"/>
      <c r="C149" s="257"/>
      <c r="D149" s="257"/>
      <c r="E149" s="130"/>
      <c r="F149" s="243"/>
      <c r="G149" s="244"/>
      <c r="H149" s="55"/>
      <c r="I149" s="84"/>
    </row>
    <row r="150" spans="1:9" ht="70.5" customHeight="1">
      <c r="A150" s="241"/>
      <c r="B150" s="242"/>
      <c r="C150" s="257"/>
      <c r="D150" s="257"/>
      <c r="E150" s="130"/>
      <c r="F150" s="243"/>
      <c r="G150" s="244"/>
      <c r="H150" s="55"/>
      <c r="I150" s="84"/>
    </row>
    <row r="151" spans="1:9" ht="70.5" customHeight="1">
      <c r="A151" s="241"/>
      <c r="B151" s="242"/>
      <c r="C151" s="257"/>
      <c r="D151" s="257"/>
      <c r="E151" s="130"/>
      <c r="F151" s="243"/>
      <c r="G151" s="244"/>
      <c r="H151" s="55"/>
      <c r="I151" s="84"/>
    </row>
    <row r="152" spans="1:9" ht="70.5" customHeight="1">
      <c r="A152" s="241"/>
      <c r="B152" s="242"/>
      <c r="C152" s="257"/>
      <c r="D152" s="257"/>
      <c r="E152" s="130"/>
      <c r="F152" s="243"/>
      <c r="G152" s="244"/>
      <c r="H152" s="55"/>
      <c r="I152" s="84"/>
    </row>
    <row r="153" spans="1:9" ht="70.5" customHeight="1">
      <c r="A153" s="241"/>
      <c r="B153" s="242"/>
      <c r="C153" s="257"/>
      <c r="D153" s="257"/>
      <c r="E153" s="130"/>
      <c r="F153" s="243"/>
      <c r="G153" s="244"/>
      <c r="H153" s="55"/>
      <c r="I153" s="84"/>
    </row>
    <row r="154" spans="1:9" ht="70.5" customHeight="1" thickBot="1">
      <c r="A154" s="241"/>
      <c r="B154" s="242"/>
      <c r="C154" s="257"/>
      <c r="D154" s="257"/>
      <c r="E154" s="130"/>
      <c r="F154" s="243"/>
      <c r="G154" s="244"/>
      <c r="H154" s="55"/>
      <c r="I154" s="84"/>
    </row>
    <row r="155" spans="1:9" ht="70.5" customHeight="1" thickBot="1">
      <c r="E155" s="133">
        <f>SUM(E144:E148)</f>
        <v>10891</v>
      </c>
      <c r="H155" s="46"/>
      <c r="I155" s="46"/>
    </row>
    <row r="156" spans="1:9" ht="54" customHeight="1">
      <c r="A156" s="263" t="s">
        <v>726</v>
      </c>
      <c r="B156" s="263"/>
      <c r="C156" s="263"/>
      <c r="D156" s="263"/>
      <c r="E156" s="263"/>
    </row>
    <row r="157" spans="1:9" ht="54" customHeight="1">
      <c r="A157" s="251" t="s">
        <v>1</v>
      </c>
      <c r="B157" s="252"/>
      <c r="C157" s="253" t="s">
        <v>2</v>
      </c>
      <c r="D157" s="253"/>
      <c r="E157" s="49" t="s">
        <v>5</v>
      </c>
      <c r="F157" s="253" t="s">
        <v>426</v>
      </c>
      <c r="G157" s="253"/>
      <c r="H157" s="55" t="s">
        <v>424</v>
      </c>
      <c r="I157" s="50" t="s">
        <v>6</v>
      </c>
    </row>
    <row r="158" spans="1:9" ht="54" customHeight="1">
      <c r="A158" s="241">
        <v>45771</v>
      </c>
      <c r="B158" s="242"/>
      <c r="C158" s="257" t="s">
        <v>67</v>
      </c>
      <c r="D158" s="257"/>
      <c r="E158" s="123">
        <v>1370</v>
      </c>
      <c r="F158" s="243" t="s">
        <v>654</v>
      </c>
      <c r="G158" s="244"/>
      <c r="H158" s="55" t="s">
        <v>321</v>
      </c>
      <c r="I158" s="84" t="s">
        <v>346</v>
      </c>
    </row>
    <row r="159" spans="1:9" ht="54" customHeight="1">
      <c r="A159" s="241">
        <v>45771</v>
      </c>
      <c r="B159" s="242"/>
      <c r="C159" s="257" t="s">
        <v>67</v>
      </c>
      <c r="D159" s="257"/>
      <c r="E159" s="123">
        <v>1050</v>
      </c>
      <c r="F159" s="243" t="s">
        <v>654</v>
      </c>
      <c r="G159" s="244"/>
      <c r="H159" s="55" t="s">
        <v>321</v>
      </c>
      <c r="I159" s="84" t="s">
        <v>346</v>
      </c>
    </row>
    <row r="160" spans="1:9" ht="54" customHeight="1">
      <c r="A160" s="241">
        <v>45772</v>
      </c>
      <c r="B160" s="242"/>
      <c r="C160" s="257" t="s">
        <v>67</v>
      </c>
      <c r="D160" s="257"/>
      <c r="E160" s="123">
        <v>610</v>
      </c>
      <c r="F160" s="243" t="s">
        <v>654</v>
      </c>
      <c r="G160" s="244"/>
      <c r="H160" s="55" t="s">
        <v>321</v>
      </c>
      <c r="I160" s="84" t="s">
        <v>346</v>
      </c>
    </row>
    <row r="161" spans="1:9" ht="54" customHeight="1">
      <c r="A161" s="241">
        <v>45772</v>
      </c>
      <c r="B161" s="242"/>
      <c r="C161" s="257" t="s">
        <v>67</v>
      </c>
      <c r="D161" s="257"/>
      <c r="E161" s="123">
        <v>490</v>
      </c>
      <c r="F161" s="243" t="s">
        <v>654</v>
      </c>
      <c r="G161" s="244"/>
      <c r="H161" s="55" t="s">
        <v>321</v>
      </c>
      <c r="I161" s="84" t="s">
        <v>346</v>
      </c>
    </row>
    <row r="162" spans="1:9" ht="54" customHeight="1">
      <c r="A162" s="241">
        <v>45773</v>
      </c>
      <c r="B162" s="242"/>
      <c r="C162" s="257" t="s">
        <v>67</v>
      </c>
      <c r="D162" s="257"/>
      <c r="E162" s="130">
        <v>120</v>
      </c>
      <c r="F162" s="243" t="s">
        <v>654</v>
      </c>
      <c r="G162" s="244"/>
      <c r="H162" s="55" t="s">
        <v>321</v>
      </c>
      <c r="I162" s="84" t="s">
        <v>346</v>
      </c>
    </row>
    <row r="163" spans="1:9" ht="54" customHeight="1">
      <c r="A163" s="241">
        <v>45773</v>
      </c>
      <c r="B163" s="242"/>
      <c r="C163" s="257" t="s">
        <v>67</v>
      </c>
      <c r="D163" s="257"/>
      <c r="E163" s="130">
        <v>120</v>
      </c>
      <c r="F163" s="243" t="s">
        <v>654</v>
      </c>
      <c r="G163" s="244"/>
      <c r="H163" s="55" t="s">
        <v>321</v>
      </c>
      <c r="I163" s="84" t="s">
        <v>346</v>
      </c>
    </row>
    <row r="164" spans="1:9" ht="54" customHeight="1">
      <c r="A164" s="241">
        <v>45774</v>
      </c>
      <c r="B164" s="242"/>
      <c r="C164" s="257" t="s">
        <v>67</v>
      </c>
      <c r="D164" s="257"/>
      <c r="E164" s="130">
        <v>490</v>
      </c>
      <c r="F164" s="243" t="s">
        <v>654</v>
      </c>
      <c r="G164" s="244"/>
      <c r="H164" s="55" t="s">
        <v>321</v>
      </c>
      <c r="I164" s="84" t="s">
        <v>346</v>
      </c>
    </row>
    <row r="165" spans="1:9" ht="54" customHeight="1">
      <c r="A165" s="241">
        <v>45774</v>
      </c>
      <c r="B165" s="242"/>
      <c r="C165" s="257" t="s">
        <v>67</v>
      </c>
      <c r="D165" s="257"/>
      <c r="E165" s="130">
        <v>490</v>
      </c>
      <c r="F165" s="243" t="s">
        <v>654</v>
      </c>
      <c r="G165" s="244"/>
      <c r="H165" s="55" t="s">
        <v>321</v>
      </c>
      <c r="I165" s="84" t="s">
        <v>346</v>
      </c>
    </row>
    <row r="166" spans="1:9" ht="54" customHeight="1">
      <c r="A166" s="241">
        <v>45775</v>
      </c>
      <c r="B166" s="242"/>
      <c r="C166" s="257" t="s">
        <v>67</v>
      </c>
      <c r="D166" s="257"/>
      <c r="E166" s="130">
        <v>1830</v>
      </c>
      <c r="F166" s="243" t="s">
        <v>654</v>
      </c>
      <c r="G166" s="244"/>
      <c r="H166" s="55" t="s">
        <v>321</v>
      </c>
      <c r="I166" s="84" t="s">
        <v>346</v>
      </c>
    </row>
    <row r="167" spans="1:9" ht="54" customHeight="1">
      <c r="A167" s="241">
        <v>45775</v>
      </c>
      <c r="B167" s="242"/>
      <c r="C167" s="257" t="s">
        <v>67</v>
      </c>
      <c r="D167" s="257"/>
      <c r="E167" s="130">
        <v>810</v>
      </c>
      <c r="F167" s="243" t="s">
        <v>654</v>
      </c>
      <c r="G167" s="244"/>
      <c r="H167" s="55" t="s">
        <v>321</v>
      </c>
      <c r="I167" s="84" t="s">
        <v>346</v>
      </c>
    </row>
    <row r="168" spans="1:9" ht="54" customHeight="1">
      <c r="A168" s="241">
        <v>45775</v>
      </c>
      <c r="B168" s="242"/>
      <c r="C168" s="257" t="s">
        <v>67</v>
      </c>
      <c r="D168" s="257"/>
      <c r="E168" s="130">
        <v>740</v>
      </c>
      <c r="F168" s="243" t="s">
        <v>654</v>
      </c>
      <c r="G168" s="244"/>
      <c r="H168" s="55" t="s">
        <v>321</v>
      </c>
      <c r="I168" s="84" t="s">
        <v>346</v>
      </c>
    </row>
    <row r="169" spans="1:9" ht="54" customHeight="1">
      <c r="A169" s="241">
        <v>45776</v>
      </c>
      <c r="B169" s="242"/>
      <c r="C169" s="257" t="s">
        <v>67</v>
      </c>
      <c r="D169" s="257"/>
      <c r="E169" s="130">
        <v>120</v>
      </c>
      <c r="F169" s="243" t="s">
        <v>654</v>
      </c>
      <c r="G169" s="244"/>
      <c r="H169" s="55" t="s">
        <v>321</v>
      </c>
      <c r="I169" s="84" t="s">
        <v>346</v>
      </c>
    </row>
    <row r="170" spans="1:9" ht="54" customHeight="1">
      <c r="A170" s="241">
        <v>45776</v>
      </c>
      <c r="B170" s="242"/>
      <c r="C170" s="257" t="s">
        <v>67</v>
      </c>
      <c r="D170" s="257"/>
      <c r="E170" s="130">
        <v>120</v>
      </c>
      <c r="F170" s="243" t="s">
        <v>654</v>
      </c>
      <c r="G170" s="244"/>
      <c r="H170" s="55" t="s">
        <v>321</v>
      </c>
      <c r="I170" s="84" t="s">
        <v>346</v>
      </c>
    </row>
    <row r="171" spans="1:9" ht="54" customHeight="1">
      <c r="A171" s="241">
        <v>45777</v>
      </c>
      <c r="B171" s="242"/>
      <c r="C171" s="257" t="s">
        <v>67</v>
      </c>
      <c r="D171" s="257"/>
      <c r="E171" s="130">
        <v>3290</v>
      </c>
      <c r="F171" s="243" t="s">
        <v>654</v>
      </c>
      <c r="G171" s="244"/>
      <c r="H171" s="55" t="s">
        <v>321</v>
      </c>
      <c r="I171" s="84" t="s">
        <v>346</v>
      </c>
    </row>
    <row r="172" spans="1:9" ht="54" customHeight="1" thickBot="1">
      <c r="A172" s="241">
        <v>45777</v>
      </c>
      <c r="B172" s="242"/>
      <c r="C172" s="257" t="s">
        <v>67</v>
      </c>
      <c r="D172" s="257"/>
      <c r="E172" s="130">
        <v>3290</v>
      </c>
      <c r="F172" s="243" t="s">
        <v>654</v>
      </c>
      <c r="G172" s="244"/>
      <c r="H172" s="55" t="s">
        <v>321</v>
      </c>
      <c r="I172" s="84" t="s">
        <v>346</v>
      </c>
    </row>
    <row r="173" spans="1:9" ht="54" customHeight="1" thickBot="1">
      <c r="E173" s="133">
        <f>SUM(E158:E172)</f>
        <v>14940</v>
      </c>
      <c r="H173" s="46"/>
      <c r="I173" s="46"/>
    </row>
    <row r="174" spans="1:9" ht="70.5" customHeight="1">
      <c r="A174" s="263" t="s">
        <v>711</v>
      </c>
      <c r="B174" s="263"/>
      <c r="C174" s="263"/>
      <c r="E174" s="166"/>
    </row>
    <row r="175" spans="1:9" ht="70.5" customHeight="1">
      <c r="A175" s="251" t="s">
        <v>1</v>
      </c>
      <c r="B175" s="252"/>
      <c r="C175" s="253" t="s">
        <v>2</v>
      </c>
      <c r="D175" s="253"/>
      <c r="E175" s="49" t="s">
        <v>5</v>
      </c>
      <c r="F175" s="253"/>
      <c r="G175" s="253"/>
      <c r="H175" s="55" t="s">
        <v>424</v>
      </c>
      <c r="I175" s="50" t="s">
        <v>6</v>
      </c>
    </row>
    <row r="176" spans="1:9" ht="70.5" customHeight="1">
      <c r="A176" s="241">
        <v>45758</v>
      </c>
      <c r="B176" s="242"/>
      <c r="C176" s="257" t="s">
        <v>120</v>
      </c>
      <c r="D176" s="257"/>
      <c r="E176" s="123">
        <v>22770</v>
      </c>
      <c r="F176" s="243" t="s">
        <v>469</v>
      </c>
      <c r="G176" s="244"/>
      <c r="H176" s="55" t="s">
        <v>54</v>
      </c>
      <c r="I176" s="84" t="s">
        <v>712</v>
      </c>
    </row>
    <row r="177" spans="1:9" ht="70.5" customHeight="1">
      <c r="A177" s="241">
        <v>45760</v>
      </c>
      <c r="B177" s="242"/>
      <c r="C177" s="257" t="s">
        <v>96</v>
      </c>
      <c r="D177" s="257"/>
      <c r="E177" s="123">
        <v>2990</v>
      </c>
      <c r="F177" s="243" t="s">
        <v>469</v>
      </c>
      <c r="G177" s="244"/>
      <c r="H177" s="55" t="s">
        <v>54</v>
      </c>
      <c r="I177" s="84" t="s">
        <v>347</v>
      </c>
    </row>
    <row r="178" spans="1:9" ht="70.5" customHeight="1">
      <c r="A178" s="241"/>
      <c r="B178" s="242"/>
      <c r="C178" s="257"/>
      <c r="D178" s="257"/>
      <c r="E178" s="123"/>
      <c r="F178" s="243"/>
      <c r="G178" s="244"/>
      <c r="H178" s="55"/>
      <c r="I178" s="84"/>
    </row>
    <row r="179" spans="1:9" ht="70.5" customHeight="1">
      <c r="A179" s="241"/>
      <c r="B179" s="242"/>
      <c r="C179" s="257"/>
      <c r="D179" s="257"/>
      <c r="E179" s="123"/>
      <c r="F179" s="243"/>
      <c r="G179" s="244"/>
      <c r="H179" s="55"/>
      <c r="I179" s="84"/>
    </row>
    <row r="180" spans="1:9" ht="70.5" customHeight="1">
      <c r="A180" s="241"/>
      <c r="B180" s="242"/>
      <c r="C180" s="257"/>
      <c r="D180" s="257"/>
      <c r="E180" s="130"/>
      <c r="F180" s="243"/>
      <c r="G180" s="244"/>
      <c r="H180" s="55"/>
      <c r="I180" s="84"/>
    </row>
    <row r="181" spans="1:9" ht="70.5" customHeight="1">
      <c r="A181" s="241"/>
      <c r="B181" s="242"/>
      <c r="C181" s="257"/>
      <c r="D181" s="257"/>
      <c r="E181" s="130"/>
      <c r="F181" s="243"/>
      <c r="G181" s="244"/>
      <c r="H181" s="55"/>
      <c r="I181" s="84"/>
    </row>
    <row r="182" spans="1:9" ht="70.5" customHeight="1">
      <c r="A182" s="241"/>
      <c r="B182" s="242"/>
      <c r="C182" s="257"/>
      <c r="D182" s="257"/>
      <c r="E182" s="130"/>
      <c r="F182" s="243"/>
      <c r="G182" s="244"/>
      <c r="H182" s="55"/>
      <c r="I182" s="84"/>
    </row>
    <row r="183" spans="1:9" ht="70.5" customHeight="1">
      <c r="A183" s="241"/>
      <c r="B183" s="242"/>
      <c r="C183" s="257"/>
      <c r="D183" s="257"/>
      <c r="E183" s="130"/>
      <c r="F183" s="243"/>
      <c r="G183" s="244"/>
      <c r="H183" s="55"/>
      <c r="I183" s="84"/>
    </row>
    <row r="184" spans="1:9" ht="70.5" customHeight="1">
      <c r="A184" s="241"/>
      <c r="B184" s="242"/>
      <c r="C184" s="257"/>
      <c r="D184" s="257"/>
      <c r="E184" s="130"/>
      <c r="F184" s="243"/>
      <c r="G184" s="244"/>
      <c r="H184" s="55"/>
      <c r="I184" s="84"/>
    </row>
    <row r="185" spans="1:9" ht="70.5" customHeight="1">
      <c r="A185" s="241"/>
      <c r="B185" s="242"/>
      <c r="C185" s="257"/>
      <c r="D185" s="257"/>
      <c r="E185" s="130"/>
      <c r="F185" s="243"/>
      <c r="G185" s="244"/>
      <c r="H185" s="55"/>
      <c r="I185" s="84"/>
    </row>
    <row r="186" spans="1:9" ht="70.5" customHeight="1" thickBot="1">
      <c r="A186" s="241"/>
      <c r="B186" s="242"/>
      <c r="C186" s="257"/>
      <c r="D186" s="257"/>
      <c r="E186" s="130"/>
      <c r="F186" s="243"/>
      <c r="G186" s="244"/>
      <c r="H186" s="55"/>
      <c r="I186" s="84"/>
    </row>
    <row r="187" spans="1:9" ht="70.5" customHeight="1" thickBot="1">
      <c r="E187" s="133">
        <f>SUM(E176:E180)</f>
        <v>25760</v>
      </c>
      <c r="H187" s="46"/>
      <c r="I187" s="46"/>
    </row>
    <row r="188" spans="1:9" ht="49.5" customHeight="1">
      <c r="A188" s="264" t="s">
        <v>477</v>
      </c>
      <c r="B188" s="264"/>
      <c r="C188" s="264"/>
      <c r="F188" s="265"/>
      <c r="G188" s="265"/>
      <c r="H188" s="265"/>
      <c r="I188" s="265"/>
    </row>
    <row r="189" spans="1:9" ht="49.5" customHeight="1">
      <c r="A189" s="53" t="s">
        <v>543</v>
      </c>
      <c r="B189" s="53" t="s">
        <v>2</v>
      </c>
      <c r="C189" s="243" t="s">
        <v>732</v>
      </c>
      <c r="D189" s="244"/>
      <c r="E189" s="53" t="s">
        <v>5</v>
      </c>
      <c r="F189" s="243" t="s">
        <v>480</v>
      </c>
      <c r="G189" s="244"/>
      <c r="H189" s="55"/>
      <c r="I189" s="55" t="s">
        <v>6</v>
      </c>
    </row>
    <row r="190" spans="1:9" ht="49.5" customHeight="1">
      <c r="A190" s="58" t="s">
        <v>268</v>
      </c>
      <c r="B190" s="53" t="s">
        <v>249</v>
      </c>
      <c r="C190" s="243" t="s">
        <v>523</v>
      </c>
      <c r="D190" s="244"/>
      <c r="E190" s="54">
        <v>16000</v>
      </c>
      <c r="F190" s="243" t="s">
        <v>487</v>
      </c>
      <c r="G190" s="244"/>
      <c r="H190" s="55"/>
      <c r="I190" s="84" t="s">
        <v>688</v>
      </c>
    </row>
    <row r="191" spans="1:9" ht="49.5" customHeight="1">
      <c r="A191" s="58" t="s">
        <v>268</v>
      </c>
      <c r="B191" s="53" t="s">
        <v>249</v>
      </c>
      <c r="C191" s="243" t="s">
        <v>523</v>
      </c>
      <c r="D191" s="244"/>
      <c r="E191" s="54">
        <v>34500</v>
      </c>
      <c r="F191" s="243" t="s">
        <v>487</v>
      </c>
      <c r="G191" s="244"/>
      <c r="H191" s="55"/>
      <c r="I191" s="84" t="s">
        <v>689</v>
      </c>
    </row>
    <row r="192" spans="1:9" ht="49.5" customHeight="1">
      <c r="A192" s="58" t="s">
        <v>268</v>
      </c>
      <c r="B192" s="53" t="s">
        <v>249</v>
      </c>
      <c r="C192" s="243" t="s">
        <v>523</v>
      </c>
      <c r="D192" s="244"/>
      <c r="E192" s="54">
        <v>36000</v>
      </c>
      <c r="F192" s="243" t="s">
        <v>481</v>
      </c>
      <c r="G192" s="244"/>
      <c r="H192" s="55"/>
      <c r="I192" s="84" t="s">
        <v>690</v>
      </c>
    </row>
    <row r="193" spans="1:35" ht="49.5" customHeight="1">
      <c r="A193" s="58" t="s">
        <v>143</v>
      </c>
      <c r="B193" s="53" t="s">
        <v>249</v>
      </c>
      <c r="C193" s="243" t="s">
        <v>523</v>
      </c>
      <c r="D193" s="244"/>
      <c r="E193" s="54">
        <v>5000</v>
      </c>
      <c r="F193" s="243" t="s">
        <v>481</v>
      </c>
      <c r="G193" s="244"/>
      <c r="H193" s="55"/>
      <c r="I193" s="84" t="s">
        <v>691</v>
      </c>
    </row>
    <row r="194" spans="1:35" ht="49.5" customHeight="1">
      <c r="A194" s="58" t="s">
        <v>143</v>
      </c>
      <c r="B194" s="53" t="s">
        <v>249</v>
      </c>
      <c r="C194" s="243" t="s">
        <v>523</v>
      </c>
      <c r="D194" s="244"/>
      <c r="E194" s="54">
        <v>5000</v>
      </c>
      <c r="F194" s="243" t="s">
        <v>481</v>
      </c>
      <c r="G194" s="244"/>
      <c r="H194" s="55"/>
      <c r="I194" s="84" t="s">
        <v>692</v>
      </c>
    </row>
    <row r="195" spans="1:35" ht="49.5" customHeight="1">
      <c r="A195" s="58" t="s">
        <v>143</v>
      </c>
      <c r="B195" s="53" t="s">
        <v>249</v>
      </c>
      <c r="C195" s="243" t="s">
        <v>523</v>
      </c>
      <c r="D195" s="244"/>
      <c r="E195" s="54">
        <v>5000</v>
      </c>
      <c r="F195" s="243" t="s">
        <v>481</v>
      </c>
      <c r="G195" s="244"/>
      <c r="H195" s="55"/>
      <c r="I195" s="84" t="s">
        <v>692</v>
      </c>
      <c r="AI195" s="46" t="s">
        <v>588</v>
      </c>
    </row>
    <row r="196" spans="1:35" ht="49.5" customHeight="1">
      <c r="A196" s="58" t="s">
        <v>143</v>
      </c>
      <c r="B196" s="53" t="s">
        <v>249</v>
      </c>
      <c r="C196" s="243" t="s">
        <v>523</v>
      </c>
      <c r="D196" s="244"/>
      <c r="E196" s="54">
        <v>10800</v>
      </c>
      <c r="F196" s="243" t="s">
        <v>481</v>
      </c>
      <c r="G196" s="244"/>
      <c r="H196" s="55"/>
      <c r="I196" s="84" t="s">
        <v>693</v>
      </c>
    </row>
    <row r="197" spans="1:35" ht="49.5" customHeight="1">
      <c r="A197" s="58" t="s">
        <v>143</v>
      </c>
      <c r="B197" s="53" t="s">
        <v>439</v>
      </c>
      <c r="C197" s="243" t="s">
        <v>524</v>
      </c>
      <c r="D197" s="244"/>
      <c r="E197" s="54">
        <v>4483</v>
      </c>
      <c r="F197" s="243" t="s">
        <v>481</v>
      </c>
      <c r="G197" s="244"/>
      <c r="H197" s="55"/>
      <c r="I197" s="84" t="s">
        <v>694</v>
      </c>
    </row>
    <row r="198" spans="1:35" ht="49.5" customHeight="1">
      <c r="A198" s="58" t="s">
        <v>143</v>
      </c>
      <c r="B198" s="53" t="s">
        <v>439</v>
      </c>
      <c r="C198" s="243" t="s">
        <v>524</v>
      </c>
      <c r="D198" s="244"/>
      <c r="E198" s="54">
        <v>9938</v>
      </c>
      <c r="F198" s="243" t="s">
        <v>481</v>
      </c>
      <c r="G198" s="244"/>
      <c r="H198" s="55"/>
      <c r="I198" s="84" t="s">
        <v>695</v>
      </c>
    </row>
    <row r="199" spans="1:35" ht="49.5" customHeight="1">
      <c r="A199" s="58" t="s">
        <v>143</v>
      </c>
      <c r="B199" s="53" t="s">
        <v>315</v>
      </c>
      <c r="C199" s="243" t="s">
        <v>524</v>
      </c>
      <c r="D199" s="244"/>
      <c r="E199" s="54">
        <v>32780</v>
      </c>
      <c r="F199" s="243" t="s">
        <v>481</v>
      </c>
      <c r="G199" s="244"/>
      <c r="H199" s="55"/>
      <c r="I199" s="84" t="s">
        <v>696</v>
      </c>
    </row>
    <row r="200" spans="1:35" ht="49.5" customHeight="1">
      <c r="A200" s="58" t="s">
        <v>146</v>
      </c>
      <c r="B200" s="53" t="s">
        <v>709</v>
      </c>
      <c r="C200" s="243" t="s">
        <v>524</v>
      </c>
      <c r="D200" s="244"/>
      <c r="E200" s="54">
        <v>110200</v>
      </c>
      <c r="F200" s="243" t="s">
        <v>481</v>
      </c>
      <c r="G200" s="244"/>
      <c r="H200" s="55"/>
      <c r="I200" s="84" t="s">
        <v>697</v>
      </c>
    </row>
    <row r="201" spans="1:35" ht="49.5" customHeight="1">
      <c r="A201" s="58" t="s">
        <v>186</v>
      </c>
      <c r="B201" s="53" t="s">
        <v>249</v>
      </c>
      <c r="C201" s="243" t="s">
        <v>523</v>
      </c>
      <c r="D201" s="244"/>
      <c r="E201" s="54">
        <v>205400</v>
      </c>
      <c r="F201" s="243" t="s">
        <v>481</v>
      </c>
      <c r="G201" s="244"/>
      <c r="H201" s="55"/>
      <c r="I201" s="84" t="s">
        <v>733</v>
      </c>
    </row>
    <row r="202" spans="1:35" ht="49.5" customHeight="1">
      <c r="A202" s="58" t="s">
        <v>186</v>
      </c>
      <c r="B202" s="53" t="s">
        <v>249</v>
      </c>
      <c r="C202" s="243" t="s">
        <v>523</v>
      </c>
      <c r="D202" s="244"/>
      <c r="E202" s="54">
        <v>46100</v>
      </c>
      <c r="F202" s="243" t="s">
        <v>481</v>
      </c>
      <c r="G202" s="244"/>
      <c r="H202" s="55"/>
      <c r="I202" s="84" t="s">
        <v>734</v>
      </c>
    </row>
    <row r="203" spans="1:35" ht="49.5" customHeight="1">
      <c r="A203" s="58" t="s">
        <v>186</v>
      </c>
      <c r="B203" s="53" t="s">
        <v>249</v>
      </c>
      <c r="C203" s="243" t="s">
        <v>523</v>
      </c>
      <c r="D203" s="244"/>
      <c r="E203" s="54">
        <v>11444200</v>
      </c>
      <c r="F203" s="243" t="s">
        <v>481</v>
      </c>
      <c r="G203" s="244"/>
      <c r="H203" s="55"/>
      <c r="I203" s="84" t="s">
        <v>735</v>
      </c>
    </row>
    <row r="204" spans="1:35" ht="49.5" customHeight="1">
      <c r="A204" s="58" t="s">
        <v>186</v>
      </c>
      <c r="B204" s="53" t="s">
        <v>249</v>
      </c>
      <c r="C204" s="243" t="s">
        <v>523</v>
      </c>
      <c r="D204" s="244"/>
      <c r="E204" s="54">
        <v>87600</v>
      </c>
      <c r="F204" s="243" t="s">
        <v>481</v>
      </c>
      <c r="G204" s="244"/>
      <c r="H204" s="55"/>
      <c r="I204" s="84" t="s">
        <v>736</v>
      </c>
    </row>
    <row r="205" spans="1:35" ht="49.5" customHeight="1">
      <c r="A205" s="58" t="s">
        <v>31</v>
      </c>
      <c r="B205" s="53" t="s">
        <v>710</v>
      </c>
      <c r="C205" s="243" t="s">
        <v>523</v>
      </c>
      <c r="D205" s="244"/>
      <c r="E205" s="54">
        <v>10000</v>
      </c>
      <c r="F205" s="120" t="s">
        <v>481</v>
      </c>
      <c r="G205" s="167"/>
      <c r="H205" s="55"/>
      <c r="I205" s="84" t="s">
        <v>708</v>
      </c>
    </row>
    <row r="206" spans="1:35" ht="49.5" customHeight="1" thickBot="1">
      <c r="A206" s="168"/>
      <c r="B206" s="85"/>
      <c r="C206" s="266"/>
      <c r="D206" s="266"/>
      <c r="E206" s="170">
        <f>SUM(E190:E205)</f>
        <v>12063001</v>
      </c>
      <c r="F206" s="266"/>
      <c r="G206" s="266"/>
      <c r="I206" s="169"/>
    </row>
    <row r="207" spans="1:35" ht="49.5" customHeight="1">
      <c r="E207" s="46"/>
      <c r="H207" s="46"/>
      <c r="I207" s="46"/>
    </row>
    <row r="208" spans="1:35" ht="17.25" customHeight="1">
      <c r="E208" s="46"/>
      <c r="H208" s="46"/>
      <c r="I208" s="46"/>
    </row>
    <row r="209" spans="1:120" ht="49.5" customHeight="1">
      <c r="A209" s="267" t="s">
        <v>545</v>
      </c>
      <c r="B209" s="267"/>
      <c r="C209" s="267"/>
      <c r="D209" s="267"/>
      <c r="E209" s="267"/>
      <c r="F209" s="268"/>
      <c r="G209" s="268"/>
      <c r="H209" s="135"/>
      <c r="I209" s="135"/>
    </row>
    <row r="210" spans="1:120" ht="49.5" customHeight="1">
      <c r="A210" s="53" t="s">
        <v>1</v>
      </c>
      <c r="B210" s="53" t="s">
        <v>2</v>
      </c>
      <c r="C210" s="243" t="s">
        <v>4</v>
      </c>
      <c r="D210" s="244"/>
      <c r="E210" s="53" t="s">
        <v>5</v>
      </c>
      <c r="F210" s="243"/>
      <c r="G210" s="244"/>
      <c r="H210" s="55" t="s">
        <v>424</v>
      </c>
      <c r="I210" s="55" t="s">
        <v>6</v>
      </c>
    </row>
    <row r="211" spans="1:120" ht="49.5" customHeight="1">
      <c r="A211" s="58"/>
      <c r="B211" s="53"/>
      <c r="C211" s="243"/>
      <c r="D211" s="244"/>
      <c r="E211" s="108">
        <f>E48+E88</f>
        <v>362057</v>
      </c>
      <c r="F211" s="243"/>
      <c r="G211" s="244"/>
      <c r="H211" s="55"/>
      <c r="I211" s="113" t="s">
        <v>655</v>
      </c>
    </row>
    <row r="212" spans="1:120" ht="49.5" customHeight="1">
      <c r="A212" s="58"/>
      <c r="B212" s="53"/>
      <c r="C212" s="243"/>
      <c r="D212" s="244"/>
      <c r="E212" s="108">
        <f>E120+E141</f>
        <v>697659</v>
      </c>
      <c r="F212" s="243"/>
      <c r="G212" s="244"/>
      <c r="H212" s="55"/>
      <c r="I212" s="113" t="s">
        <v>426</v>
      </c>
    </row>
    <row r="213" spans="1:120" ht="49.5" customHeight="1">
      <c r="A213" s="58"/>
      <c r="B213" s="53"/>
      <c r="C213" s="243"/>
      <c r="D213" s="244"/>
      <c r="E213" s="108">
        <f>E155+E187</f>
        <v>36651</v>
      </c>
      <c r="F213" s="243"/>
      <c r="G213" s="244"/>
      <c r="H213" s="55"/>
      <c r="I213" s="113" t="s">
        <v>727</v>
      </c>
    </row>
    <row r="214" spans="1:120" ht="49.5" customHeight="1">
      <c r="A214" s="58"/>
      <c r="B214" s="53"/>
      <c r="C214" s="243"/>
      <c r="D214" s="244"/>
      <c r="E214" s="108">
        <f>E173+E155</f>
        <v>25831</v>
      </c>
      <c r="F214" s="243"/>
      <c r="G214" s="244"/>
      <c r="H214" s="55"/>
      <c r="I214" s="113" t="s">
        <v>728</v>
      </c>
    </row>
    <row r="215" spans="1:120" ht="49.5" customHeight="1">
      <c r="A215" s="58"/>
      <c r="B215" s="53"/>
      <c r="C215" s="243"/>
      <c r="D215" s="244"/>
      <c r="E215" s="108"/>
      <c r="F215" s="243"/>
      <c r="G215" s="244"/>
      <c r="H215" s="55"/>
      <c r="I215" s="113"/>
    </row>
    <row r="216" spans="1:120" ht="49.5" customHeight="1">
      <c r="A216" s="58"/>
      <c r="B216" s="53"/>
      <c r="C216" s="243"/>
      <c r="D216" s="244"/>
      <c r="E216" s="108"/>
      <c r="F216" s="243"/>
      <c r="G216" s="244"/>
      <c r="H216" s="55"/>
      <c r="I216" s="84"/>
    </row>
    <row r="217" spans="1:120" ht="49.5" customHeight="1">
      <c r="A217" s="106"/>
      <c r="B217" s="53"/>
      <c r="C217" s="243"/>
      <c r="D217" s="244"/>
      <c r="E217" s="54"/>
      <c r="F217" s="243"/>
      <c r="G217" s="244"/>
      <c r="H217" s="55"/>
      <c r="I217" s="84"/>
    </row>
    <row r="218" spans="1:120" ht="49.5" customHeight="1" thickBot="1">
      <c r="A218" s="58"/>
      <c r="B218" s="53"/>
      <c r="C218" s="243"/>
      <c r="D218" s="244"/>
      <c r="E218" s="54"/>
      <c r="F218" s="243"/>
      <c r="G218" s="244"/>
      <c r="H218" s="55"/>
      <c r="I218" s="84"/>
    </row>
    <row r="219" spans="1:120" ht="49.5" customHeight="1" thickBot="1">
      <c r="A219" s="85"/>
      <c r="B219" s="85"/>
      <c r="C219" s="85"/>
      <c r="D219" s="85"/>
      <c r="E219" s="164">
        <f>SUM(E211:E217)</f>
        <v>1122198</v>
      </c>
      <c r="F219" s="85"/>
      <c r="G219" s="85"/>
      <c r="H219" s="85"/>
      <c r="I219" s="104"/>
    </row>
    <row r="220" spans="1:120" ht="49.5" customHeight="1">
      <c r="E220" s="46"/>
      <c r="H220" s="46"/>
      <c r="I220" s="46"/>
    </row>
    <row r="221" spans="1:120" ht="49.5" customHeight="1">
      <c r="E221" s="46"/>
      <c r="H221" s="46"/>
      <c r="I221" s="46"/>
    </row>
    <row r="222" spans="1:120" s="85" customFormat="1" ht="49.5" customHeight="1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6"/>
      <c r="DD222" s="46"/>
      <c r="DE222" s="46"/>
      <c r="DF222" s="46"/>
      <c r="DG222" s="46"/>
      <c r="DH222" s="46"/>
      <c r="DI222" s="46"/>
      <c r="DJ222" s="46"/>
      <c r="DK222" s="46"/>
      <c r="DL222" s="46"/>
      <c r="DM222" s="46"/>
      <c r="DN222" s="46"/>
      <c r="DO222" s="46"/>
      <c r="DP222" s="46"/>
    </row>
    <row r="223" spans="1:120" ht="17.25" customHeight="1">
      <c r="E223" s="46"/>
      <c r="H223" s="46"/>
      <c r="I223" s="46"/>
    </row>
    <row r="224" spans="1:120" s="85" customFormat="1" ht="17.25" customHeight="1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</row>
    <row r="225" spans="1:120" s="85" customFormat="1" ht="17.25" customHeight="1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</row>
    <row r="226" spans="1:120" ht="17.25" customHeight="1">
      <c r="E226" s="46"/>
      <c r="H226" s="46"/>
      <c r="I226" s="46"/>
    </row>
    <row r="227" spans="1:120" ht="17.25" customHeight="1">
      <c r="E227" s="46"/>
      <c r="H227" s="46"/>
      <c r="I227" s="46"/>
    </row>
    <row r="228" spans="1:120" ht="17.25" customHeight="1">
      <c r="E228" s="46"/>
      <c r="H228" s="46"/>
      <c r="I228" s="46"/>
    </row>
    <row r="229" spans="1:120" ht="17.25" customHeight="1">
      <c r="E229" s="46"/>
      <c r="H229" s="46"/>
      <c r="I229" s="46"/>
    </row>
    <row r="230" spans="1:120" ht="17.25" customHeight="1">
      <c r="E230" s="46"/>
      <c r="H230" s="46"/>
      <c r="I230" s="46"/>
    </row>
    <row r="231" spans="1:120" ht="17.25" customHeight="1">
      <c r="E231" s="46"/>
      <c r="H231" s="46"/>
      <c r="I231" s="46"/>
    </row>
    <row r="232" spans="1:120" s="85" customFormat="1" ht="17.25" customHeight="1"/>
    <row r="233" spans="1:120" ht="17.25" customHeight="1">
      <c r="E233" s="46"/>
      <c r="H233" s="46"/>
      <c r="I233" s="46"/>
    </row>
    <row r="234" spans="1:120" ht="17.25" customHeight="1">
      <c r="E234" s="46"/>
      <c r="H234" s="46"/>
      <c r="I234" s="46"/>
    </row>
    <row r="235" spans="1:120" ht="17.25" customHeight="1">
      <c r="E235" s="46"/>
      <c r="H235" s="46"/>
      <c r="I235" s="46"/>
    </row>
    <row r="236" spans="1:120" ht="17.25" customHeight="1">
      <c r="E236" s="46"/>
      <c r="H236" s="46"/>
      <c r="I236" s="46"/>
    </row>
    <row r="237" spans="1:120" ht="17.25" customHeight="1">
      <c r="E237" s="46"/>
      <c r="H237" s="46"/>
      <c r="I237" s="46"/>
    </row>
    <row r="238" spans="1:120" ht="17.25" customHeight="1">
      <c r="E238" s="46"/>
      <c r="H238" s="46"/>
      <c r="I238" s="46"/>
    </row>
    <row r="239" spans="1:120" ht="17.25" customHeight="1">
      <c r="E239" s="46"/>
      <c r="H239" s="46"/>
      <c r="I239" s="46"/>
    </row>
    <row r="240" spans="1:120" ht="17.25" customHeight="1">
      <c r="E240" s="46"/>
      <c r="H240" s="46"/>
      <c r="I240" s="46"/>
    </row>
    <row r="241" s="46" customFormat="1" ht="17.25" customHeight="1"/>
    <row r="242" s="46" customFormat="1" ht="17.25" customHeight="1"/>
    <row r="243" s="46" customFormat="1" ht="17.25" customHeight="1"/>
    <row r="244" s="46" customFormat="1" ht="17.25" customHeight="1"/>
    <row r="245" s="46" customFormat="1" ht="17.25" customHeight="1"/>
    <row r="246" s="46" customFormat="1" ht="17.25" customHeight="1"/>
    <row r="247" s="46" customFormat="1" ht="17.25" customHeight="1"/>
    <row r="248" s="46" customFormat="1" ht="17.25" customHeight="1"/>
    <row r="249" s="46" customFormat="1" ht="17.25" customHeight="1"/>
    <row r="250" s="46" customFormat="1" ht="17.25" customHeight="1"/>
    <row r="251" s="46" customFormat="1" ht="17.25" customHeight="1"/>
    <row r="252" s="46" customFormat="1" ht="17.25" customHeight="1"/>
    <row r="253" s="46" customFormat="1" ht="17.25" customHeight="1"/>
    <row r="254" s="46" customFormat="1" ht="17.25" customHeight="1"/>
    <row r="255" s="46" customFormat="1" ht="17.25" customHeight="1"/>
    <row r="256" s="46" customFormat="1" ht="17.25" customHeight="1"/>
    <row r="257" s="46" customFormat="1" ht="17.25" customHeight="1"/>
    <row r="258" s="46" customFormat="1" ht="17.25" customHeight="1"/>
    <row r="259" s="46" customFormat="1" ht="17.25" customHeight="1"/>
    <row r="260" s="46" customFormat="1" ht="17.25" customHeight="1"/>
    <row r="261" s="46" customFormat="1" ht="17.25" customHeight="1"/>
    <row r="262" s="46" customFormat="1" ht="17.25" customHeight="1"/>
    <row r="263" s="46" customFormat="1" ht="17.25" customHeight="1"/>
    <row r="264" s="46" customFormat="1" ht="17.25" customHeight="1"/>
    <row r="265" s="46" customFormat="1" ht="21" customHeight="1"/>
    <row r="266" s="46" customFormat="1" ht="21" customHeight="1"/>
    <row r="267" s="46" customFormat="1" ht="21" customHeight="1"/>
    <row r="268" s="46" customFormat="1" ht="21" customHeight="1"/>
    <row r="269" s="46" customFormat="1" ht="21" customHeight="1"/>
    <row r="270" s="46" customFormat="1" ht="21" customHeight="1"/>
    <row r="271" s="46" customFormat="1" ht="21" customHeight="1"/>
    <row r="272" s="46" customFormat="1" ht="21" customHeight="1"/>
    <row r="273" spans="1:110" ht="21" customHeight="1">
      <c r="E273" s="46"/>
      <c r="H273" s="46"/>
      <c r="I273" s="46"/>
    </row>
    <row r="274" spans="1:110" ht="21" customHeight="1">
      <c r="E274" s="46"/>
      <c r="H274" s="46"/>
      <c r="I274" s="46"/>
    </row>
    <row r="275" spans="1:110" s="85" customFormat="1" ht="21" customHeight="1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/>
      <c r="BX275" s="46"/>
      <c r="BY275" s="46"/>
      <c r="BZ275" s="46"/>
      <c r="CA275" s="46"/>
      <c r="CB275" s="46"/>
      <c r="CC275" s="46"/>
      <c r="CD275" s="46"/>
      <c r="CE275" s="46"/>
      <c r="CF275" s="46"/>
      <c r="CG275" s="46"/>
      <c r="CH275" s="46"/>
      <c r="CI275" s="46"/>
      <c r="CJ275" s="46"/>
      <c r="CK275" s="46"/>
      <c r="CL275" s="46"/>
      <c r="CM275" s="46"/>
      <c r="CN275" s="46"/>
      <c r="CO275" s="46"/>
      <c r="CP275" s="46"/>
      <c r="CQ275" s="46"/>
      <c r="CR275" s="46"/>
      <c r="CS275" s="46"/>
      <c r="CT275" s="46"/>
      <c r="CU275" s="46"/>
      <c r="CV275" s="46"/>
      <c r="CW275" s="46"/>
      <c r="CX275" s="46"/>
      <c r="CY275" s="46"/>
      <c r="CZ275" s="46"/>
      <c r="DA275" s="46"/>
      <c r="DB275" s="46"/>
      <c r="DC275" s="46"/>
      <c r="DD275" s="46"/>
      <c r="DE275" s="46"/>
      <c r="DF275" s="46"/>
    </row>
    <row r="276" spans="1:110" ht="21" customHeight="1">
      <c r="E276" s="46"/>
      <c r="H276" s="46"/>
      <c r="I276" s="46"/>
    </row>
    <row r="277" spans="1:110" ht="21" customHeight="1">
      <c r="E277" s="46"/>
      <c r="H277" s="46"/>
      <c r="I277" s="46"/>
    </row>
    <row r="278" spans="1:110" ht="21" customHeight="1">
      <c r="E278" s="46"/>
      <c r="H278" s="46"/>
      <c r="I278" s="46"/>
    </row>
    <row r="279" spans="1:110" ht="21" customHeight="1">
      <c r="E279" s="46"/>
      <c r="H279" s="46"/>
      <c r="I279" s="46"/>
    </row>
    <row r="280" spans="1:110" ht="21" customHeight="1">
      <c r="E280" s="46"/>
      <c r="H280" s="46"/>
      <c r="I280" s="46"/>
    </row>
    <row r="281" spans="1:110" ht="21" customHeight="1">
      <c r="E281" s="46"/>
      <c r="H281" s="46"/>
      <c r="I281" s="46"/>
    </row>
    <row r="282" spans="1:110" ht="21" customHeight="1">
      <c r="E282" s="46"/>
      <c r="H282" s="46"/>
      <c r="I282" s="46"/>
    </row>
    <row r="283" spans="1:110" ht="21" customHeight="1">
      <c r="E283" s="46"/>
      <c r="H283" s="46"/>
      <c r="I283" s="46"/>
    </row>
    <row r="284" spans="1:110" ht="21" customHeight="1">
      <c r="E284" s="46"/>
      <c r="H284" s="46"/>
      <c r="I284" s="46"/>
    </row>
    <row r="285" spans="1:110" ht="21" customHeight="1">
      <c r="E285" s="46"/>
      <c r="H285" s="46"/>
      <c r="I285" s="46"/>
    </row>
    <row r="286" spans="1:110" ht="21" customHeight="1">
      <c r="E286" s="46"/>
      <c r="H286" s="46"/>
      <c r="I286" s="46"/>
    </row>
    <row r="287" spans="1:110" ht="21" customHeight="1">
      <c r="E287" s="46"/>
      <c r="H287" s="46"/>
      <c r="I287" s="46"/>
    </row>
    <row r="288" spans="1:110" ht="21" customHeight="1">
      <c r="E288" s="46"/>
      <c r="H288" s="46"/>
      <c r="I288" s="46"/>
    </row>
    <row r="289" s="46" customFormat="1" ht="21" customHeight="1"/>
    <row r="290" s="46" customFormat="1" ht="21" customHeight="1"/>
    <row r="291" s="46" customFormat="1" ht="21" customHeight="1"/>
    <row r="292" s="46" customFormat="1" ht="21" customHeight="1"/>
    <row r="293" s="46" customFormat="1" ht="21" customHeight="1"/>
    <row r="294" s="46" customFormat="1" ht="21" customHeight="1"/>
    <row r="295" s="46" customFormat="1" ht="21" customHeight="1"/>
    <row r="296" s="46" customFormat="1" ht="21" customHeight="1"/>
    <row r="297" s="46" customFormat="1" ht="21" customHeight="1"/>
    <row r="298" s="46" customFormat="1" ht="21" customHeight="1"/>
    <row r="299" s="46" customFormat="1" ht="21" customHeight="1"/>
    <row r="300" s="46" customFormat="1" ht="21" customHeight="1"/>
    <row r="301" s="46" customFormat="1" ht="21" customHeight="1"/>
    <row r="302" s="46" customFormat="1" ht="21" customHeight="1"/>
    <row r="303" s="46" customFormat="1" ht="21" customHeight="1"/>
    <row r="304" s="46" customFormat="1" ht="21" customHeight="1"/>
    <row r="305" s="46" customFormat="1" ht="21" customHeight="1"/>
    <row r="306" s="46" customFormat="1" ht="21" customHeight="1"/>
    <row r="307" s="46" customFormat="1" ht="21" customHeight="1"/>
    <row r="308" s="46" customFormat="1" ht="21" customHeight="1"/>
    <row r="309" s="46" customFormat="1" ht="21" customHeight="1"/>
    <row r="310" s="46" customFormat="1" ht="21" customHeight="1"/>
    <row r="311" s="46" customFormat="1" ht="21" customHeight="1"/>
    <row r="312" s="46" customFormat="1" ht="21" customHeight="1"/>
    <row r="313" s="46" customFormat="1" ht="21" customHeight="1"/>
    <row r="314" s="46" customFormat="1" ht="27" customHeight="1"/>
    <row r="315" s="46" customFormat="1" ht="33" customHeight="1"/>
    <row r="316" s="46" customFormat="1" ht="33" customHeight="1"/>
    <row r="317" s="46" customFormat="1" ht="33" customHeight="1"/>
    <row r="318" s="46" customFormat="1" ht="33" customHeight="1"/>
    <row r="319" s="46" customFormat="1" ht="33" customHeight="1"/>
    <row r="320" s="46" customFormat="1" ht="33" customHeight="1"/>
    <row r="321" spans="1:111" ht="33" customHeight="1">
      <c r="E321" s="46"/>
      <c r="H321" s="46"/>
      <c r="I321" s="46"/>
    </row>
    <row r="322" spans="1:111" ht="33" customHeight="1">
      <c r="E322" s="46"/>
      <c r="H322" s="46"/>
      <c r="I322" s="46"/>
    </row>
    <row r="323" spans="1:111" ht="33" customHeight="1">
      <c r="E323" s="46"/>
      <c r="H323" s="46"/>
      <c r="I323" s="46"/>
    </row>
    <row r="324" spans="1:111" s="85" customFormat="1" ht="33" customHeight="1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6"/>
      <c r="DD324" s="46"/>
      <c r="DE324" s="46"/>
      <c r="DF324" s="46"/>
      <c r="DG324" s="46"/>
    </row>
    <row r="325" spans="1:111" ht="33" customHeight="1"/>
    <row r="326" spans="1:111" ht="33" customHeight="1"/>
    <row r="327" spans="1:111" ht="33" customHeight="1"/>
    <row r="328" spans="1:111" ht="33" customHeight="1">
      <c r="E328" s="46"/>
      <c r="H328" s="46"/>
      <c r="I328" s="46"/>
    </row>
    <row r="329" spans="1:111" ht="33" customHeight="1">
      <c r="E329" s="46"/>
      <c r="H329" s="46"/>
      <c r="I329" s="46"/>
    </row>
    <row r="330" spans="1:111" s="85" customFormat="1" ht="33" customHeight="1"/>
    <row r="331" spans="1:111" ht="33" customHeight="1">
      <c r="E331" s="46"/>
      <c r="H331" s="46"/>
      <c r="I331" s="46"/>
    </row>
    <row r="332" spans="1:111" ht="33" customHeight="1">
      <c r="E332" s="46"/>
      <c r="H332" s="46"/>
      <c r="I332" s="46"/>
    </row>
    <row r="333" spans="1:111" ht="33" customHeight="1">
      <c r="E333" s="46"/>
      <c r="H333" s="46"/>
      <c r="I333" s="46"/>
    </row>
    <row r="334" spans="1:111" ht="33" customHeight="1">
      <c r="E334" s="46"/>
      <c r="H334" s="46"/>
      <c r="I334" s="46"/>
    </row>
    <row r="335" spans="1:111" ht="33" customHeight="1">
      <c r="E335" s="46"/>
      <c r="H335" s="46"/>
      <c r="I335" s="46"/>
    </row>
    <row r="336" spans="1:111" ht="33" customHeight="1">
      <c r="E336" s="46"/>
      <c r="H336" s="46"/>
      <c r="I336" s="46"/>
    </row>
    <row r="337" spans="1:9" ht="33" customHeight="1">
      <c r="E337" s="46"/>
      <c r="H337" s="46"/>
      <c r="I337" s="46"/>
    </row>
    <row r="338" spans="1:9" ht="33" customHeight="1">
      <c r="E338" s="46"/>
      <c r="H338" s="46"/>
      <c r="I338" s="46"/>
    </row>
    <row r="339" spans="1:9" ht="33" customHeight="1">
      <c r="E339" s="46"/>
      <c r="H339" s="46"/>
      <c r="I339" s="46"/>
    </row>
    <row r="340" spans="1:9" ht="33" customHeight="1">
      <c r="E340" s="46"/>
      <c r="H340" s="46"/>
      <c r="I340" s="46"/>
    </row>
    <row r="341" spans="1:9" ht="33" customHeight="1">
      <c r="E341" s="46"/>
      <c r="H341" s="46"/>
      <c r="I341" s="46"/>
    </row>
    <row r="342" spans="1:9" ht="33" customHeight="1">
      <c r="E342" s="46"/>
      <c r="H342" s="46"/>
      <c r="I342" s="46"/>
    </row>
    <row r="343" spans="1:9" ht="33" customHeight="1">
      <c r="E343" s="46"/>
      <c r="H343" s="46"/>
      <c r="I343" s="46"/>
    </row>
    <row r="344" spans="1:9" ht="21" customHeight="1">
      <c r="E344" s="46"/>
      <c r="H344" s="46"/>
      <c r="I344" s="46"/>
    </row>
    <row r="345" spans="1:9" ht="23.25" customHeight="1">
      <c r="A345" s="267" t="s">
        <v>545</v>
      </c>
      <c r="B345" s="267"/>
      <c r="C345" s="267"/>
      <c r="D345" s="267"/>
      <c r="E345" s="267"/>
      <c r="F345" s="268"/>
      <c r="G345" s="268"/>
      <c r="H345" s="135"/>
      <c r="I345" s="135"/>
    </row>
    <row r="346" spans="1:9" ht="23.25" customHeight="1">
      <c r="A346" s="53" t="s">
        <v>1</v>
      </c>
      <c r="B346" s="53" t="s">
        <v>2</v>
      </c>
      <c r="C346" s="243" t="s">
        <v>4</v>
      </c>
      <c r="D346" s="244"/>
      <c r="E346" s="53" t="s">
        <v>5</v>
      </c>
      <c r="F346" s="243"/>
      <c r="G346" s="244"/>
      <c r="H346" s="55" t="s">
        <v>424</v>
      </c>
      <c r="I346" s="55" t="s">
        <v>6</v>
      </c>
    </row>
    <row r="347" spans="1:9" ht="23.25" customHeight="1">
      <c r="A347" s="58"/>
      <c r="B347" s="53"/>
      <c r="C347" s="243"/>
      <c r="D347" s="244"/>
      <c r="E347" s="108">
        <f>E48</f>
        <v>227093</v>
      </c>
      <c r="F347" s="243"/>
      <c r="G347" s="244"/>
      <c r="H347" s="55"/>
      <c r="I347" s="113" t="s">
        <v>655</v>
      </c>
    </row>
    <row r="348" spans="1:9" ht="23.25" customHeight="1">
      <c r="A348" s="58"/>
      <c r="B348" s="53"/>
      <c r="C348" s="243"/>
      <c r="D348" s="244"/>
      <c r="E348" s="108">
        <f>E88</f>
        <v>134964</v>
      </c>
      <c r="F348" s="243"/>
      <c r="G348" s="244"/>
      <c r="H348" s="55"/>
      <c r="I348" s="113" t="s">
        <v>589</v>
      </c>
    </row>
    <row r="349" spans="1:9" ht="23.25" customHeight="1">
      <c r="A349" s="58"/>
      <c r="B349" s="53"/>
      <c r="C349" s="243"/>
      <c r="D349" s="244"/>
      <c r="E349" s="108" t="e">
        <f>#REF!+#REF!</f>
        <v>#REF!</v>
      </c>
      <c r="F349" s="243"/>
      <c r="G349" s="244"/>
      <c r="H349" s="55"/>
      <c r="I349" s="113" t="s">
        <v>656</v>
      </c>
    </row>
    <row r="350" spans="1:9" ht="23.25" customHeight="1">
      <c r="A350" s="58"/>
      <c r="B350" s="53"/>
      <c r="C350" s="243"/>
      <c r="D350" s="244"/>
      <c r="E350" s="108" t="e">
        <f>#REF!</f>
        <v>#REF!</v>
      </c>
      <c r="F350" s="243"/>
      <c r="G350" s="244"/>
      <c r="H350" s="55"/>
      <c r="I350" s="113" t="s">
        <v>657</v>
      </c>
    </row>
    <row r="351" spans="1:9" ht="23.25" customHeight="1">
      <c r="A351" s="58"/>
      <c r="B351" s="53"/>
      <c r="C351" s="243"/>
      <c r="D351" s="244"/>
      <c r="E351" s="108" t="e">
        <f>#REF!</f>
        <v>#REF!</v>
      </c>
      <c r="F351" s="243"/>
      <c r="G351" s="244"/>
      <c r="H351" s="55"/>
      <c r="I351" s="113" t="s">
        <v>321</v>
      </c>
    </row>
    <row r="352" spans="1:9" ht="23.25" customHeight="1">
      <c r="A352" s="58"/>
      <c r="B352" s="53"/>
      <c r="C352" s="243"/>
      <c r="D352" s="244"/>
      <c r="E352" s="108" t="e">
        <f>#REF!+#REF!</f>
        <v>#REF!</v>
      </c>
      <c r="F352" s="243"/>
      <c r="G352" s="244"/>
      <c r="H352" s="55"/>
      <c r="I352" s="84" t="s">
        <v>426</v>
      </c>
    </row>
    <row r="353" spans="1:120" ht="23.25" customHeight="1">
      <c r="A353" s="106"/>
      <c r="B353" s="53"/>
      <c r="C353" s="243"/>
      <c r="D353" s="244"/>
      <c r="E353" s="54" t="e">
        <f>E120+#REF!</f>
        <v>#REF!</v>
      </c>
      <c r="F353" s="243"/>
      <c r="G353" s="244"/>
      <c r="H353" s="55"/>
      <c r="I353" s="84" t="s">
        <v>658</v>
      </c>
    </row>
    <row r="354" spans="1:120" s="85" customFormat="1" ht="23.25" customHeight="1" thickBot="1">
      <c r="A354" s="58"/>
      <c r="B354" s="53"/>
      <c r="C354" s="243"/>
      <c r="D354" s="244"/>
      <c r="E354" s="54"/>
      <c r="F354" s="243"/>
      <c r="G354" s="244"/>
      <c r="H354" s="55"/>
      <c r="I354" s="84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/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6"/>
      <c r="DD354" s="46"/>
      <c r="DE354" s="46"/>
      <c r="DF354" s="46"/>
      <c r="DG354" s="46"/>
      <c r="DH354" s="46"/>
      <c r="DI354" s="46"/>
      <c r="DJ354" s="46"/>
      <c r="DK354" s="46"/>
      <c r="DL354" s="46"/>
      <c r="DM354" s="46"/>
      <c r="DN354" s="46"/>
      <c r="DO354" s="46"/>
      <c r="DP354" s="46"/>
    </row>
    <row r="355" spans="1:120" ht="23.25" customHeight="1" thickBot="1">
      <c r="A355" s="85"/>
      <c r="B355" s="85"/>
      <c r="C355" s="85"/>
      <c r="D355" s="85"/>
      <c r="E355" s="164" t="e">
        <f>SUM(E347:E353)</f>
        <v>#REF!</v>
      </c>
      <c r="F355" s="85"/>
      <c r="G355" s="85"/>
      <c r="H355" s="85"/>
      <c r="I355" s="104"/>
    </row>
    <row r="356" spans="1:120" ht="23.25" customHeight="1">
      <c r="E356" s="46"/>
      <c r="H356" s="46"/>
      <c r="I356" s="46"/>
    </row>
    <row r="357" spans="1:120" ht="23.25" customHeight="1">
      <c r="E357" s="46"/>
      <c r="H357" s="46"/>
      <c r="I357" s="46"/>
    </row>
    <row r="358" spans="1:120" ht="23.25" customHeight="1">
      <c r="E358" s="46"/>
      <c r="H358" s="46"/>
      <c r="I358" s="46"/>
    </row>
    <row r="359" spans="1:120" ht="23.25" customHeight="1">
      <c r="E359" s="46"/>
      <c r="H359" s="46"/>
      <c r="I359" s="46"/>
    </row>
    <row r="360" spans="1:120" s="85" customFormat="1" ht="23.25" customHeight="1"/>
    <row r="361" spans="1:120" ht="23.25" customHeight="1">
      <c r="E361" s="46"/>
      <c r="H361" s="46"/>
      <c r="I361" s="46"/>
    </row>
    <row r="362" spans="1:120" ht="23.25" customHeight="1">
      <c r="E362" s="46"/>
      <c r="H362" s="46"/>
      <c r="I362" s="46"/>
    </row>
    <row r="363" spans="1:120" ht="23.25" customHeight="1">
      <c r="E363" s="46"/>
      <c r="H363" s="46"/>
      <c r="I363" s="46"/>
    </row>
    <row r="364" spans="1:120" ht="23.25" customHeight="1">
      <c r="E364" s="46"/>
      <c r="H364" s="46"/>
      <c r="I364" s="46"/>
    </row>
    <row r="365" spans="1:120" ht="23.25" customHeight="1">
      <c r="E365" s="46"/>
      <c r="H365" s="46"/>
      <c r="I365" s="46"/>
    </row>
    <row r="366" spans="1:120" ht="23.25" customHeight="1">
      <c r="E366" s="46"/>
      <c r="H366" s="46"/>
      <c r="I366" s="46"/>
    </row>
    <row r="367" spans="1:120" ht="23.25" customHeight="1">
      <c r="E367" s="46"/>
      <c r="H367" s="46"/>
      <c r="I367" s="46"/>
    </row>
    <row r="368" spans="1:120" ht="23.25" customHeight="1">
      <c r="E368" s="46"/>
      <c r="H368" s="46"/>
      <c r="I368" s="46"/>
    </row>
    <row r="369" s="46" customFormat="1" ht="23.25" customHeight="1"/>
    <row r="370" s="46" customFormat="1" ht="23.25" customHeight="1"/>
    <row r="371" s="46" customFormat="1" ht="23.25" customHeight="1"/>
    <row r="372" s="46" customFormat="1" ht="23.25" customHeight="1"/>
    <row r="373" s="46" customFormat="1" ht="23.25" customHeight="1"/>
    <row r="374" s="46" customFormat="1" ht="23.25" customHeight="1"/>
    <row r="375" s="46" customFormat="1" ht="23.25" customHeight="1"/>
    <row r="376" s="46" customFormat="1" ht="23.25" customHeight="1"/>
    <row r="377" s="46" customFormat="1" ht="23.25" customHeight="1"/>
    <row r="378" s="46" customFormat="1" ht="23.25" customHeight="1"/>
    <row r="379" s="46" customFormat="1" ht="23.25" customHeight="1"/>
    <row r="380" s="46" customFormat="1" ht="23.25" customHeight="1"/>
    <row r="381" s="46" customFormat="1" ht="23.25" customHeight="1"/>
    <row r="382" s="46" customFormat="1" ht="23.25" customHeight="1"/>
    <row r="383" s="46" customFormat="1" ht="23.25" customHeight="1"/>
    <row r="384" s="46" customFormat="1" ht="23.25" customHeight="1"/>
    <row r="385" s="46" customFormat="1" ht="23.25" customHeight="1"/>
    <row r="386" s="46" customFormat="1" ht="23.25" customHeight="1"/>
    <row r="388" s="46" customFormat="1" ht="22.5" customHeight="1"/>
    <row r="389" s="46" customFormat="1" ht="22.5" customHeight="1"/>
    <row r="390" s="46" customFormat="1" ht="22.5" customHeight="1"/>
    <row r="391" s="46" customFormat="1" ht="22.5" customHeight="1"/>
    <row r="392" s="46" customFormat="1" ht="22.5" customHeight="1"/>
    <row r="393" s="46" customFormat="1" ht="22.5" customHeight="1"/>
    <row r="394" s="46" customFormat="1" ht="22.5" customHeight="1"/>
    <row r="395" s="46" customFormat="1" ht="22.5" customHeight="1"/>
    <row r="396" s="46" customFormat="1" ht="22.5" customHeight="1"/>
    <row r="397" s="46" customFormat="1" ht="22.5" customHeight="1"/>
    <row r="398" s="46" customFormat="1" ht="22.5" customHeight="1"/>
    <row r="399" s="46" customFormat="1" ht="22.5" customHeight="1"/>
    <row r="400" s="46" customFormat="1" ht="22.5" customHeight="1"/>
    <row r="401" spans="5:12" ht="22.5" customHeight="1">
      <c r="E401" s="46"/>
      <c r="H401" s="46"/>
      <c r="I401" s="46"/>
    </row>
    <row r="402" spans="5:12" ht="22.5" customHeight="1">
      <c r="E402" s="46"/>
      <c r="H402" s="46"/>
      <c r="I402" s="46"/>
    </row>
    <row r="403" spans="5:12" ht="22.5" customHeight="1">
      <c r="E403" s="46"/>
      <c r="H403" s="46"/>
      <c r="I403" s="46"/>
    </row>
    <row r="404" spans="5:12" ht="22.5" customHeight="1">
      <c r="E404" s="46"/>
      <c r="H404" s="46"/>
      <c r="I404" s="46"/>
    </row>
    <row r="405" spans="5:12" ht="22.5" customHeight="1">
      <c r="E405" s="46"/>
      <c r="H405" s="46"/>
      <c r="I405" s="46"/>
      <c r="L405" s="163"/>
    </row>
    <row r="406" spans="5:12" ht="22.5" customHeight="1">
      <c r="E406" s="46"/>
      <c r="H406" s="46"/>
      <c r="I406" s="46"/>
      <c r="L406" s="163"/>
    </row>
    <row r="407" spans="5:12" ht="22.5" customHeight="1">
      <c r="E407" s="46"/>
      <c r="H407" s="46"/>
      <c r="I407" s="46"/>
    </row>
    <row r="408" spans="5:12" ht="22.5" customHeight="1">
      <c r="E408" s="46"/>
      <c r="H408" s="46"/>
      <c r="I408" s="46"/>
    </row>
    <row r="409" spans="5:12" ht="22.5" customHeight="1">
      <c r="E409" s="46"/>
      <c r="H409" s="46"/>
      <c r="I409" s="46"/>
    </row>
    <row r="410" spans="5:12" ht="22.5" customHeight="1">
      <c r="E410" s="46"/>
      <c r="H410" s="46"/>
      <c r="I410" s="46"/>
      <c r="L410" s="163"/>
    </row>
    <row r="411" spans="5:12" ht="22.5" customHeight="1">
      <c r="E411" s="46"/>
      <c r="H411" s="46"/>
      <c r="I411" s="46"/>
      <c r="L411" s="163"/>
    </row>
    <row r="412" spans="5:12" ht="22.5" customHeight="1">
      <c r="E412" s="46"/>
      <c r="H412" s="46"/>
      <c r="I412" s="46"/>
    </row>
    <row r="413" spans="5:12" ht="22.5" customHeight="1">
      <c r="E413" s="46"/>
      <c r="H413" s="46"/>
      <c r="I413" s="46"/>
    </row>
    <row r="414" spans="5:12" ht="22.5" customHeight="1">
      <c r="E414" s="46"/>
      <c r="H414" s="46"/>
      <c r="I414" s="46"/>
    </row>
    <row r="415" spans="5:12" ht="22.5" customHeight="1">
      <c r="E415" s="46"/>
      <c r="H415" s="46"/>
      <c r="I415" s="46"/>
    </row>
    <row r="416" spans="5:12" ht="22.5" customHeight="1">
      <c r="E416" s="46"/>
      <c r="H416" s="46"/>
      <c r="I416" s="46"/>
    </row>
    <row r="417" spans="5:9" ht="22.5" customHeight="1">
      <c r="E417" s="46"/>
      <c r="H417" s="46"/>
      <c r="I417" s="46"/>
    </row>
    <row r="418" spans="5:9" ht="22.5" customHeight="1">
      <c r="E418" s="46"/>
      <c r="H418" s="46"/>
      <c r="I418" s="46"/>
    </row>
    <row r="419" spans="5:9" ht="22.5" customHeight="1">
      <c r="E419" s="46"/>
      <c r="H419" s="46"/>
      <c r="I419" s="46"/>
    </row>
    <row r="420" spans="5:9" ht="22.5" customHeight="1">
      <c r="E420" s="46"/>
      <c r="H420" s="46"/>
      <c r="I420" s="46"/>
    </row>
    <row r="421" spans="5:9" ht="22.5" customHeight="1">
      <c r="E421" s="46"/>
      <c r="H421" s="46"/>
      <c r="I421" s="46"/>
    </row>
    <row r="422" spans="5:9" ht="22.5" customHeight="1">
      <c r="E422" s="46"/>
      <c r="H422" s="46"/>
      <c r="I422" s="46"/>
    </row>
    <row r="423" spans="5:9" ht="22.5" customHeight="1">
      <c r="E423" s="46"/>
      <c r="H423" s="46"/>
      <c r="I423" s="46"/>
    </row>
    <row r="424" spans="5:9" ht="22.5" customHeight="1">
      <c r="E424" s="46"/>
      <c r="H424" s="46"/>
      <c r="I424" s="46"/>
    </row>
    <row r="425" spans="5:9" ht="22.5" customHeight="1">
      <c r="E425" s="46"/>
      <c r="H425" s="46"/>
      <c r="I425" s="46"/>
    </row>
    <row r="426" spans="5:9" ht="22.5" customHeight="1">
      <c r="E426" s="46"/>
      <c r="H426" s="46"/>
      <c r="I426" s="46"/>
    </row>
    <row r="427" spans="5:9" ht="22.5" customHeight="1">
      <c r="E427" s="46"/>
      <c r="H427" s="46"/>
      <c r="I427" s="46"/>
    </row>
    <row r="428" spans="5:9" ht="22.5" customHeight="1">
      <c r="E428" s="46"/>
      <c r="H428" s="46"/>
      <c r="I428" s="46"/>
    </row>
    <row r="429" spans="5:9" ht="22.5" customHeight="1">
      <c r="E429" s="46"/>
      <c r="H429" s="46"/>
      <c r="I429" s="46"/>
    </row>
    <row r="430" spans="5:9" ht="22.5" customHeight="1">
      <c r="E430" s="46"/>
      <c r="H430" s="46"/>
      <c r="I430" s="46"/>
    </row>
    <row r="431" spans="5:9" ht="22.5" customHeight="1">
      <c r="E431" s="46"/>
      <c r="H431" s="46"/>
      <c r="I431" s="46"/>
    </row>
    <row r="432" spans="5:9" ht="22.5" customHeight="1"/>
    <row r="434" spans="5:18" ht="81" customHeight="1">
      <c r="E434" s="46"/>
      <c r="H434" s="46"/>
      <c r="I434" s="46"/>
      <c r="N434" s="47"/>
      <c r="Q434" s="80"/>
      <c r="R434" s="81"/>
    </row>
    <row r="435" spans="5:18" ht="81" customHeight="1">
      <c r="E435" s="46"/>
      <c r="H435" s="46"/>
      <c r="I435" s="46"/>
      <c r="N435" s="47"/>
      <c r="Q435" s="80"/>
      <c r="R435" s="81"/>
    </row>
    <row r="436" spans="5:18" ht="81" customHeight="1">
      <c r="E436" s="46"/>
      <c r="H436" s="46"/>
      <c r="I436" s="46"/>
      <c r="N436" s="47"/>
      <c r="Q436" s="80"/>
      <c r="R436" s="81"/>
    </row>
    <row r="437" spans="5:18" ht="81" customHeight="1" thickBot="1">
      <c r="E437" s="46"/>
      <c r="H437" s="46"/>
      <c r="I437" s="46"/>
      <c r="N437" s="47"/>
      <c r="Q437" s="80"/>
      <c r="R437" s="81"/>
    </row>
    <row r="438" spans="5:18" ht="81" customHeight="1">
      <c r="E438" s="46"/>
      <c r="H438" s="46"/>
      <c r="I438" s="46"/>
      <c r="N438" s="47"/>
      <c r="P438" s="269" t="s">
        <v>38</v>
      </c>
      <c r="Q438" s="272" t="e">
        <f>E204+E48+#REF!+E120</f>
        <v>#REF!</v>
      </c>
      <c r="R438" s="273"/>
    </row>
    <row r="439" spans="5:18" ht="81" customHeight="1">
      <c r="E439" s="46"/>
      <c r="H439" s="46"/>
      <c r="I439" s="46"/>
      <c r="N439" s="47"/>
      <c r="P439" s="270"/>
      <c r="Q439" s="274"/>
      <c r="R439" s="275"/>
    </row>
    <row r="440" spans="5:18" ht="81" customHeight="1" thickBot="1">
      <c r="E440" s="46"/>
      <c r="H440" s="46"/>
      <c r="I440" s="46"/>
      <c r="N440" s="47"/>
      <c r="P440" s="271"/>
      <c r="Q440" s="276"/>
      <c r="R440" s="277"/>
    </row>
    <row r="441" spans="5:18" ht="81" customHeight="1">
      <c r="E441" s="46"/>
      <c r="H441" s="46"/>
      <c r="I441" s="46"/>
      <c r="N441" s="47"/>
      <c r="Q441" s="80"/>
      <c r="R441" s="81"/>
    </row>
    <row r="442" spans="5:18" ht="81" customHeight="1">
      <c r="E442" s="46"/>
      <c r="H442" s="46"/>
      <c r="I442" s="46"/>
      <c r="N442" s="47"/>
      <c r="Q442" s="80"/>
      <c r="R442" s="81"/>
    </row>
    <row r="443" spans="5:18" ht="81" customHeight="1">
      <c r="E443" s="46"/>
      <c r="H443" s="46"/>
      <c r="I443" s="46"/>
      <c r="N443" s="47"/>
      <c r="Q443" s="80"/>
      <c r="R443" s="81"/>
    </row>
    <row r="444" spans="5:18" ht="81" customHeight="1">
      <c r="E444" s="46"/>
      <c r="H444" s="46"/>
      <c r="I444" s="46"/>
      <c r="N444" s="47"/>
      <c r="Q444" s="80"/>
      <c r="R444" s="81"/>
    </row>
    <row r="450" spans="2:18" ht="57.75" customHeight="1"/>
    <row r="451" spans="2:18" ht="57.75" customHeight="1">
      <c r="E451" s="46"/>
      <c r="H451" s="46"/>
      <c r="I451" s="46"/>
      <c r="N451" s="47"/>
      <c r="Q451" s="80"/>
      <c r="R451" s="81"/>
    </row>
    <row r="452" spans="2:18" ht="57.75" customHeight="1">
      <c r="E452" s="46"/>
      <c r="H452" s="46"/>
      <c r="I452" s="46"/>
      <c r="N452" s="47"/>
      <c r="Q452" s="80"/>
      <c r="R452" s="81"/>
    </row>
    <row r="453" spans="2:18" ht="57.75" customHeight="1">
      <c r="E453" s="46"/>
      <c r="H453" s="46"/>
      <c r="I453" s="46"/>
      <c r="N453" s="47"/>
      <c r="Q453" s="80"/>
      <c r="R453" s="81"/>
    </row>
    <row r="454" spans="2:18" ht="57.75" customHeight="1">
      <c r="E454" s="46"/>
      <c r="H454" s="46"/>
      <c r="I454" s="46"/>
      <c r="N454" s="47"/>
      <c r="Q454" s="80"/>
      <c r="R454" s="81"/>
    </row>
    <row r="455" spans="2:18" ht="57.75" customHeight="1">
      <c r="E455" s="46"/>
      <c r="H455" s="46"/>
      <c r="I455" s="46"/>
      <c r="N455" s="47"/>
      <c r="Q455" s="80"/>
      <c r="R455" s="81"/>
    </row>
    <row r="456" spans="2:18" ht="57.75" customHeight="1">
      <c r="E456" s="46"/>
      <c r="H456" s="46"/>
      <c r="I456" s="46"/>
      <c r="N456" s="47"/>
      <c r="Q456" s="80"/>
      <c r="R456" s="81"/>
    </row>
    <row r="457" spans="2:18" ht="57.75" customHeight="1">
      <c r="E457" s="46"/>
      <c r="H457" s="46"/>
      <c r="I457" s="46"/>
      <c r="N457" s="47"/>
      <c r="Q457" s="80"/>
      <c r="R457" s="81"/>
    </row>
    <row r="458" spans="2:18" ht="57.75" customHeight="1">
      <c r="E458" s="46"/>
      <c r="H458" s="46"/>
      <c r="I458" s="46"/>
      <c r="N458" s="47"/>
      <c r="Q458" s="80"/>
      <c r="R458" s="81"/>
    </row>
    <row r="459" spans="2:18" ht="57.75" customHeight="1">
      <c r="E459" s="46"/>
      <c r="H459" s="46"/>
      <c r="I459" s="46"/>
      <c r="N459" s="47"/>
      <c r="Q459" s="80"/>
      <c r="R459" s="81"/>
    </row>
    <row r="460" spans="2:18" ht="57.75" customHeight="1">
      <c r="E460" s="46"/>
      <c r="H460" s="46"/>
      <c r="I460" s="46"/>
      <c r="N460" s="47"/>
      <c r="Q460" s="80"/>
      <c r="R460" s="81"/>
    </row>
    <row r="461" spans="2:18" ht="57.75" customHeight="1">
      <c r="E461" s="46"/>
      <c r="H461" s="46"/>
      <c r="I461" s="46"/>
      <c r="N461" s="47"/>
      <c r="Q461" s="80"/>
      <c r="R461" s="81"/>
    </row>
    <row r="464" spans="2:18" ht="21" customHeight="1">
      <c r="B464" s="278" t="e">
        <f>E348+E349+E350+E351</f>
        <v>#REF!</v>
      </c>
      <c r="C464" s="279"/>
      <c r="D464" s="279"/>
      <c r="E464" s="279"/>
      <c r="F464" s="279"/>
    </row>
    <row r="465" spans="2:6" ht="21" customHeight="1">
      <c r="B465" s="279"/>
      <c r="C465" s="279"/>
      <c r="D465" s="279"/>
      <c r="E465" s="279"/>
      <c r="F465" s="279"/>
    </row>
    <row r="466" spans="2:6" ht="21" customHeight="1">
      <c r="B466" s="279"/>
      <c r="C466" s="279"/>
      <c r="D466" s="279"/>
      <c r="E466" s="279"/>
      <c r="F466" s="279"/>
    </row>
  </sheetData>
  <mergeCells count="543">
    <mergeCell ref="F188:I188"/>
    <mergeCell ref="C189:D189"/>
    <mergeCell ref="F189:G189"/>
    <mergeCell ref="C190:D190"/>
    <mergeCell ref="F190:G190"/>
    <mergeCell ref="A154:B154"/>
    <mergeCell ref="C154:D154"/>
    <mergeCell ref="F154:G154"/>
    <mergeCell ref="C162:D162"/>
    <mergeCell ref="F162:G162"/>
    <mergeCell ref="C163:D163"/>
    <mergeCell ref="F163:G163"/>
    <mergeCell ref="A184:B184"/>
    <mergeCell ref="C184:D184"/>
    <mergeCell ref="F184:G184"/>
    <mergeCell ref="F177:G177"/>
    <mergeCell ref="A178:B178"/>
    <mergeCell ref="F179:G179"/>
    <mergeCell ref="A180:B180"/>
    <mergeCell ref="A182:B182"/>
    <mergeCell ref="C180:D180"/>
    <mergeCell ref="F180:G180"/>
    <mergeCell ref="A177:B177"/>
    <mergeCell ref="C177:D177"/>
    <mergeCell ref="A133:B133"/>
    <mergeCell ref="C133:D133"/>
    <mergeCell ref="F133:G133"/>
    <mergeCell ref="A134:B134"/>
    <mergeCell ref="C134:D134"/>
    <mergeCell ref="F134:G134"/>
    <mergeCell ref="A135:B135"/>
    <mergeCell ref="C135:D135"/>
    <mergeCell ref="F135:G135"/>
    <mergeCell ref="C137:D137"/>
    <mergeCell ref="F137:G137"/>
    <mergeCell ref="A143:B143"/>
    <mergeCell ref="C143:D143"/>
    <mergeCell ref="F143:G143"/>
    <mergeCell ref="C198:D198"/>
    <mergeCell ref="C195:D195"/>
    <mergeCell ref="F198:G198"/>
    <mergeCell ref="A140:B140"/>
    <mergeCell ref="F195:G195"/>
    <mergeCell ref="A185:B185"/>
    <mergeCell ref="C185:D185"/>
    <mergeCell ref="C197:D197"/>
    <mergeCell ref="F197:G197"/>
    <mergeCell ref="C196:D196"/>
    <mergeCell ref="F196:G196"/>
    <mergeCell ref="C191:D191"/>
    <mergeCell ref="F191:G191"/>
    <mergeCell ref="C192:D192"/>
    <mergeCell ref="F192:G192"/>
    <mergeCell ref="C193:D193"/>
    <mergeCell ref="F193:G193"/>
    <mergeCell ref="F185:G185"/>
    <mergeCell ref="A152:B152"/>
    <mergeCell ref="C2:D2"/>
    <mergeCell ref="F2:G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4:D14"/>
    <mergeCell ref="F14:G14"/>
    <mergeCell ref="C15:D15"/>
    <mergeCell ref="F15:G15"/>
    <mergeCell ref="C16:D16"/>
    <mergeCell ref="F16:G16"/>
    <mergeCell ref="C17:D17"/>
    <mergeCell ref="F17:G17"/>
    <mergeCell ref="C11:D11"/>
    <mergeCell ref="F11:G11"/>
    <mergeCell ref="C12:D12"/>
    <mergeCell ref="F12:G12"/>
    <mergeCell ref="C13:D13"/>
    <mergeCell ref="F13:G13"/>
    <mergeCell ref="F22:G22"/>
    <mergeCell ref="C23:D23"/>
    <mergeCell ref="F23:G23"/>
    <mergeCell ref="C24:D24"/>
    <mergeCell ref="F24:G24"/>
    <mergeCell ref="A21:A23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9:G29"/>
    <mergeCell ref="C30:D30"/>
    <mergeCell ref="F30:G30"/>
    <mergeCell ref="C31:D31"/>
    <mergeCell ref="F31:G31"/>
    <mergeCell ref="C32:D32"/>
    <mergeCell ref="F32:G32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C37:D37"/>
    <mergeCell ref="F37:G37"/>
    <mergeCell ref="C48:D48"/>
    <mergeCell ref="F48:I48"/>
    <mergeCell ref="C33:D33"/>
    <mergeCell ref="F33:G33"/>
    <mergeCell ref="C34:D34"/>
    <mergeCell ref="F34:G34"/>
    <mergeCell ref="C35:D35"/>
    <mergeCell ref="F35:G35"/>
    <mergeCell ref="C36:D36"/>
    <mergeCell ref="F36:G36"/>
    <mergeCell ref="C41:D41"/>
    <mergeCell ref="F41:G41"/>
    <mergeCell ref="F57:G57"/>
    <mergeCell ref="C58:D58"/>
    <mergeCell ref="F46:G46"/>
    <mergeCell ref="C51:D51"/>
    <mergeCell ref="F51:G51"/>
    <mergeCell ref="C52:D52"/>
    <mergeCell ref="C38:D38"/>
    <mergeCell ref="F38:G38"/>
    <mergeCell ref="C39:D39"/>
    <mergeCell ref="F39:G39"/>
    <mergeCell ref="F75:G75"/>
    <mergeCell ref="C76:D76"/>
    <mergeCell ref="F76:G76"/>
    <mergeCell ref="C77:D77"/>
    <mergeCell ref="F77:G77"/>
    <mergeCell ref="C78:D78"/>
    <mergeCell ref="A56:A58"/>
    <mergeCell ref="F58:G58"/>
    <mergeCell ref="C40:D40"/>
    <mergeCell ref="F40:G40"/>
    <mergeCell ref="C43:D43"/>
    <mergeCell ref="F43:G43"/>
    <mergeCell ref="C44:D44"/>
    <mergeCell ref="F44:G44"/>
    <mergeCell ref="C45:D45"/>
    <mergeCell ref="F45:G45"/>
    <mergeCell ref="C46:D46"/>
    <mergeCell ref="C50:D50"/>
    <mergeCell ref="F50:G50"/>
    <mergeCell ref="C54:D54"/>
    <mergeCell ref="F54:G54"/>
    <mergeCell ref="C56:D56"/>
    <mergeCell ref="F56:G56"/>
    <mergeCell ref="C57:D57"/>
    <mergeCell ref="F83:G83"/>
    <mergeCell ref="C84:D84"/>
    <mergeCell ref="F84:G84"/>
    <mergeCell ref="C80:D80"/>
    <mergeCell ref="F80:G80"/>
    <mergeCell ref="F81:G81"/>
    <mergeCell ref="F52:G52"/>
    <mergeCell ref="C82:D82"/>
    <mergeCell ref="F82:G82"/>
    <mergeCell ref="C69:D69"/>
    <mergeCell ref="F69:G69"/>
    <mergeCell ref="C70:D70"/>
    <mergeCell ref="F70:G70"/>
    <mergeCell ref="C72:D72"/>
    <mergeCell ref="F72:G72"/>
    <mergeCell ref="C65:D65"/>
    <mergeCell ref="F65:G65"/>
    <mergeCell ref="C66:D66"/>
    <mergeCell ref="F66:G66"/>
    <mergeCell ref="C68:D68"/>
    <mergeCell ref="F68:G68"/>
    <mergeCell ref="C67:D67"/>
    <mergeCell ref="F67:G67"/>
    <mergeCell ref="C75:D75"/>
    <mergeCell ref="A125:B125"/>
    <mergeCell ref="C125:D125"/>
    <mergeCell ref="F125:G125"/>
    <mergeCell ref="A116:B116"/>
    <mergeCell ref="C116:D116"/>
    <mergeCell ref="F116:G116"/>
    <mergeCell ref="C119:D119"/>
    <mergeCell ref="F119:G119"/>
    <mergeCell ref="C88:D88"/>
    <mergeCell ref="F88:I88"/>
    <mergeCell ref="A90:B90"/>
    <mergeCell ref="C90:D90"/>
    <mergeCell ref="F90:G90"/>
    <mergeCell ref="A99:B99"/>
    <mergeCell ref="C99:D99"/>
    <mergeCell ref="F99:G99"/>
    <mergeCell ref="A102:B102"/>
    <mergeCell ref="C102:D102"/>
    <mergeCell ref="F102:G102"/>
    <mergeCell ref="A91:B91"/>
    <mergeCell ref="C91:D91"/>
    <mergeCell ref="F91:G91"/>
    <mergeCell ref="A95:B95"/>
    <mergeCell ref="C95:D95"/>
    <mergeCell ref="C132:D132"/>
    <mergeCell ref="F132:G132"/>
    <mergeCell ref="F164:G164"/>
    <mergeCell ref="A144:B144"/>
    <mergeCell ref="C144:D144"/>
    <mergeCell ref="A127:B127"/>
    <mergeCell ref="C127:D127"/>
    <mergeCell ref="F127:G127"/>
    <mergeCell ref="A128:B128"/>
    <mergeCell ref="C128:D128"/>
    <mergeCell ref="F128:G128"/>
    <mergeCell ref="A129:B129"/>
    <mergeCell ref="C129:D129"/>
    <mergeCell ref="F129:G129"/>
    <mergeCell ref="A136:B136"/>
    <mergeCell ref="C136:D136"/>
    <mergeCell ref="F136:G136"/>
    <mergeCell ref="A138:B138"/>
    <mergeCell ref="C138:D138"/>
    <mergeCell ref="F138:G138"/>
    <mergeCell ref="A139:B139"/>
    <mergeCell ref="C139:D139"/>
    <mergeCell ref="F139:G139"/>
    <mergeCell ref="A137:B137"/>
    <mergeCell ref="F212:G212"/>
    <mergeCell ref="C213:D213"/>
    <mergeCell ref="F213:G213"/>
    <mergeCell ref="C210:D210"/>
    <mergeCell ref="F210:G210"/>
    <mergeCell ref="F204:G204"/>
    <mergeCell ref="C206:D206"/>
    <mergeCell ref="F206:G206"/>
    <mergeCell ref="C204:D204"/>
    <mergeCell ref="C211:D211"/>
    <mergeCell ref="F211:G211"/>
    <mergeCell ref="A209:E209"/>
    <mergeCell ref="F209:G209"/>
    <mergeCell ref="C205:D205"/>
    <mergeCell ref="C203:D203"/>
    <mergeCell ref="F203:G203"/>
    <mergeCell ref="A186:B186"/>
    <mergeCell ref="C186:D186"/>
    <mergeCell ref="F186:G186"/>
    <mergeCell ref="P438:P440"/>
    <mergeCell ref="Q438:R440"/>
    <mergeCell ref="C350:D350"/>
    <mergeCell ref="F350:G350"/>
    <mergeCell ref="A345:E345"/>
    <mergeCell ref="F345:G345"/>
    <mergeCell ref="C346:D346"/>
    <mergeCell ref="F346:G346"/>
    <mergeCell ref="C347:D347"/>
    <mergeCell ref="F347:G347"/>
    <mergeCell ref="C200:D200"/>
    <mergeCell ref="F200:G200"/>
    <mergeCell ref="C201:D201"/>
    <mergeCell ref="F201:G201"/>
    <mergeCell ref="C199:D199"/>
    <mergeCell ref="F199:G199"/>
    <mergeCell ref="C194:D194"/>
    <mergeCell ref="F194:G194"/>
    <mergeCell ref="C212:D212"/>
    <mergeCell ref="A26:A28"/>
    <mergeCell ref="A30:A31"/>
    <mergeCell ref="A32:A37"/>
    <mergeCell ref="C354:D354"/>
    <mergeCell ref="F354:G354"/>
    <mergeCell ref="B464:F466"/>
    <mergeCell ref="A3:A5"/>
    <mergeCell ref="A6:A8"/>
    <mergeCell ref="A9:A10"/>
    <mergeCell ref="A11:A15"/>
    <mergeCell ref="A16:A18"/>
    <mergeCell ref="A19:A20"/>
    <mergeCell ref="C351:D351"/>
    <mergeCell ref="F351:G351"/>
    <mergeCell ref="C352:D352"/>
    <mergeCell ref="F352:G352"/>
    <mergeCell ref="C353:D353"/>
    <mergeCell ref="F353:G353"/>
    <mergeCell ref="C348:D348"/>
    <mergeCell ref="F348:G348"/>
    <mergeCell ref="C349:D349"/>
    <mergeCell ref="F349:G349"/>
    <mergeCell ref="A188:C188"/>
    <mergeCell ref="C59:D59"/>
    <mergeCell ref="A112:B112"/>
    <mergeCell ref="C113:D113"/>
    <mergeCell ref="F113:G113"/>
    <mergeCell ref="A110:B110"/>
    <mergeCell ref="C110:D110"/>
    <mergeCell ref="F110:G110"/>
    <mergeCell ref="A111:B111"/>
    <mergeCell ref="C111:D111"/>
    <mergeCell ref="F111:G111"/>
    <mergeCell ref="F59:G59"/>
    <mergeCell ref="C60:D60"/>
    <mergeCell ref="F60:G60"/>
    <mergeCell ref="C62:D62"/>
    <mergeCell ref="F62:G62"/>
    <mergeCell ref="C63:D63"/>
    <mergeCell ref="F63:G63"/>
    <mergeCell ref="A65:A68"/>
    <mergeCell ref="C112:D112"/>
    <mergeCell ref="F112:G112"/>
    <mergeCell ref="A103:B103"/>
    <mergeCell ref="C103:D103"/>
    <mergeCell ref="F103:G103"/>
    <mergeCell ref="F95:G95"/>
    <mergeCell ref="A96:B96"/>
    <mergeCell ref="C96:D96"/>
    <mergeCell ref="F78:G78"/>
    <mergeCell ref="C85:D85"/>
    <mergeCell ref="F85:G85"/>
    <mergeCell ref="C86:D86"/>
    <mergeCell ref="F86:G86"/>
    <mergeCell ref="C87:D87"/>
    <mergeCell ref="F87:G87"/>
    <mergeCell ref="C83:D83"/>
    <mergeCell ref="A73:A74"/>
    <mergeCell ref="C73:D73"/>
    <mergeCell ref="F73:G73"/>
    <mergeCell ref="C74:D74"/>
    <mergeCell ref="F74:G74"/>
    <mergeCell ref="A175:B175"/>
    <mergeCell ref="C175:D175"/>
    <mergeCell ref="F175:G175"/>
    <mergeCell ref="A176:B176"/>
    <mergeCell ref="C176:D176"/>
    <mergeCell ref="F176:G176"/>
    <mergeCell ref="F151:G151"/>
    <mergeCell ref="A149:B149"/>
    <mergeCell ref="C149:D149"/>
    <mergeCell ref="F149:G149"/>
    <mergeCell ref="C164:D164"/>
    <mergeCell ref="A104:B104"/>
    <mergeCell ref="C104:D104"/>
    <mergeCell ref="F104:G104"/>
    <mergeCell ref="A105:B105"/>
    <mergeCell ref="A151:B151"/>
    <mergeCell ref="C151:D151"/>
    <mergeCell ref="A106:B106"/>
    <mergeCell ref="C106:D106"/>
    <mergeCell ref="A163:B163"/>
    <mergeCell ref="A164:B164"/>
    <mergeCell ref="A165:B165"/>
    <mergeCell ref="C165:D165"/>
    <mergeCell ref="F165:G165"/>
    <mergeCell ref="A172:B172"/>
    <mergeCell ref="A169:B169"/>
    <mergeCell ref="C169:D169"/>
    <mergeCell ref="F169:G169"/>
    <mergeCell ref="A170:B170"/>
    <mergeCell ref="C170:D170"/>
    <mergeCell ref="F170:G170"/>
    <mergeCell ref="A171:B171"/>
    <mergeCell ref="C171:D171"/>
    <mergeCell ref="F171:G171"/>
    <mergeCell ref="A174:C174"/>
    <mergeCell ref="C182:D182"/>
    <mergeCell ref="F182:G182"/>
    <mergeCell ref="A181:B181"/>
    <mergeCell ref="C181:D181"/>
    <mergeCell ref="A166:B166"/>
    <mergeCell ref="C166:D166"/>
    <mergeCell ref="F166:G166"/>
    <mergeCell ref="A167:B167"/>
    <mergeCell ref="C178:D178"/>
    <mergeCell ref="F178:G178"/>
    <mergeCell ref="A179:B179"/>
    <mergeCell ref="C179:D179"/>
    <mergeCell ref="F181:G181"/>
    <mergeCell ref="F172:G172"/>
    <mergeCell ref="C218:D218"/>
    <mergeCell ref="F218:G218"/>
    <mergeCell ref="C214:D214"/>
    <mergeCell ref="F214:G214"/>
    <mergeCell ref="C215:D215"/>
    <mergeCell ref="F215:G215"/>
    <mergeCell ref="C216:D216"/>
    <mergeCell ref="F216:G216"/>
    <mergeCell ref="C217:D217"/>
    <mergeCell ref="F217:G217"/>
    <mergeCell ref="A183:B183"/>
    <mergeCell ref="C183:D183"/>
    <mergeCell ref="F183:G183"/>
    <mergeCell ref="C202:D202"/>
    <mergeCell ref="F202:G202"/>
    <mergeCell ref="C108:D108"/>
    <mergeCell ref="F108:G108"/>
    <mergeCell ref="C158:D158"/>
    <mergeCell ref="F158:G158"/>
    <mergeCell ref="C159:D159"/>
    <mergeCell ref="F159:G159"/>
    <mergeCell ref="C160:D160"/>
    <mergeCell ref="F160:G160"/>
    <mergeCell ref="C147:D147"/>
    <mergeCell ref="C146:D146"/>
    <mergeCell ref="F146:G146"/>
    <mergeCell ref="F147:G147"/>
    <mergeCell ref="C150:D150"/>
    <mergeCell ref="F150:G150"/>
    <mergeCell ref="C152:D152"/>
    <mergeCell ref="F152:G152"/>
    <mergeCell ref="C140:D140"/>
    <mergeCell ref="F140:G140"/>
    <mergeCell ref="C172:D172"/>
    <mergeCell ref="A146:B146"/>
    <mergeCell ref="A147:B147"/>
    <mergeCell ref="A150:B150"/>
    <mergeCell ref="C130:D130"/>
    <mergeCell ref="F130:G130"/>
    <mergeCell ref="A131:B131"/>
    <mergeCell ref="C131:D131"/>
    <mergeCell ref="A119:B119"/>
    <mergeCell ref="A113:B113"/>
    <mergeCell ref="C117:D117"/>
    <mergeCell ref="F117:G117"/>
    <mergeCell ref="A123:B123"/>
    <mergeCell ref="F131:G131"/>
    <mergeCell ref="A126:B126"/>
    <mergeCell ref="C126:D126"/>
    <mergeCell ref="A130:B130"/>
    <mergeCell ref="F126:G126"/>
    <mergeCell ref="C123:D123"/>
    <mergeCell ref="F123:G123"/>
    <mergeCell ref="A122:C122"/>
    <mergeCell ref="A124:B124"/>
    <mergeCell ref="C124:D124"/>
    <mergeCell ref="F124:G124"/>
    <mergeCell ref="A132:B132"/>
    <mergeCell ref="F105:G105"/>
    <mergeCell ref="C105:D105"/>
    <mergeCell ref="F144:G144"/>
    <mergeCell ref="C92:D92"/>
    <mergeCell ref="F92:G92"/>
    <mergeCell ref="A93:B93"/>
    <mergeCell ref="C93:D93"/>
    <mergeCell ref="F93:G93"/>
    <mergeCell ref="A94:B94"/>
    <mergeCell ref="C94:D94"/>
    <mergeCell ref="F94:G94"/>
    <mergeCell ref="A98:B98"/>
    <mergeCell ref="C98:D98"/>
    <mergeCell ref="F98:G98"/>
    <mergeCell ref="F97:G97"/>
    <mergeCell ref="A92:B92"/>
    <mergeCell ref="F96:G96"/>
    <mergeCell ref="A97:B97"/>
    <mergeCell ref="C97:D97"/>
    <mergeCell ref="F106:G106"/>
    <mergeCell ref="A107:B107"/>
    <mergeCell ref="C107:D107"/>
    <mergeCell ref="F107:G107"/>
    <mergeCell ref="A108:B108"/>
    <mergeCell ref="C161:D161"/>
    <mergeCell ref="F161:G161"/>
    <mergeCell ref="F145:G145"/>
    <mergeCell ref="A109:B109"/>
    <mergeCell ref="C109:D109"/>
    <mergeCell ref="F109:G109"/>
    <mergeCell ref="A158:B158"/>
    <mergeCell ref="A159:B159"/>
    <mergeCell ref="A160:B160"/>
    <mergeCell ref="A161:B161"/>
    <mergeCell ref="A145:B145"/>
    <mergeCell ref="A148:B148"/>
    <mergeCell ref="C148:D148"/>
    <mergeCell ref="F148:G148"/>
    <mergeCell ref="A114:B114"/>
    <mergeCell ref="C114:D114"/>
    <mergeCell ref="F114:G114"/>
    <mergeCell ref="A115:B115"/>
    <mergeCell ref="C115:D115"/>
    <mergeCell ref="F115:G115"/>
    <mergeCell ref="A118:B118"/>
    <mergeCell ref="C118:D118"/>
    <mergeCell ref="F118:G118"/>
    <mergeCell ref="A117:B117"/>
    <mergeCell ref="A162:B162"/>
    <mergeCell ref="A75:A81"/>
    <mergeCell ref="C79:D79"/>
    <mergeCell ref="F79:G79"/>
    <mergeCell ref="C167:D167"/>
    <mergeCell ref="F167:G167"/>
    <mergeCell ref="A168:B168"/>
    <mergeCell ref="C168:D168"/>
    <mergeCell ref="F168:G168"/>
    <mergeCell ref="A100:B100"/>
    <mergeCell ref="C100:D100"/>
    <mergeCell ref="F100:G100"/>
    <mergeCell ref="A101:B101"/>
    <mergeCell ref="C101:D101"/>
    <mergeCell ref="F101:G101"/>
    <mergeCell ref="A142:E142"/>
    <mergeCell ref="A156:E156"/>
    <mergeCell ref="A157:B157"/>
    <mergeCell ref="C157:D157"/>
    <mergeCell ref="F157:G157"/>
    <mergeCell ref="A153:B153"/>
    <mergeCell ref="C153:D153"/>
    <mergeCell ref="F153:G153"/>
    <mergeCell ref="C145:D145"/>
    <mergeCell ref="A38:A41"/>
    <mergeCell ref="C42:D42"/>
    <mergeCell ref="F42:G42"/>
    <mergeCell ref="A42:A43"/>
    <mergeCell ref="A82:A87"/>
    <mergeCell ref="C47:D47"/>
    <mergeCell ref="F47:G47"/>
    <mergeCell ref="A45:A47"/>
    <mergeCell ref="C53:D53"/>
    <mergeCell ref="F53:G53"/>
    <mergeCell ref="A51:A53"/>
    <mergeCell ref="C55:D55"/>
    <mergeCell ref="F55:G55"/>
    <mergeCell ref="A54:A55"/>
    <mergeCell ref="C61:D61"/>
    <mergeCell ref="F61:G61"/>
    <mergeCell ref="A59:A61"/>
    <mergeCell ref="C64:D64"/>
    <mergeCell ref="F64:G64"/>
    <mergeCell ref="A62:A64"/>
    <mergeCell ref="C71:D71"/>
    <mergeCell ref="F71:G71"/>
    <mergeCell ref="A69:A71"/>
    <mergeCell ref="C81:D81"/>
  </mergeCells>
  <phoneticPr fontId="2"/>
  <pageMargins left="0.51" right="0.16" top="0.24" bottom="0.16" header="0.2" footer="0.16"/>
  <pageSetup paperSize="1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A1F03-A176-467F-B80D-B694AE7893AF}">
  <dimension ref="A1:EH416"/>
  <sheetViews>
    <sheetView topLeftCell="A400" zoomScale="80" zoomScaleNormal="80" workbookViewId="0">
      <selection activeCell="M410" sqref="M410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1" width="6.25" style="46"/>
    <col min="12" max="12" width="10.875" style="46" bestFit="1" customWidth="1"/>
    <col min="13" max="16384" width="6.25" style="46"/>
  </cols>
  <sheetData>
    <row r="1" spans="1:10" ht="24.75" customHeight="1">
      <c r="A1" s="45" t="s">
        <v>0</v>
      </c>
      <c r="E1" s="127"/>
      <c r="J1" s="85"/>
    </row>
    <row r="2" spans="1:10" ht="24.75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</row>
    <row r="3" spans="1:10" ht="24.75" customHeight="1">
      <c r="A3" s="122" t="s">
        <v>39</v>
      </c>
      <c r="B3" s="56" t="s">
        <v>311</v>
      </c>
      <c r="C3" s="243"/>
      <c r="D3" s="244"/>
      <c r="E3" s="82">
        <v>3224</v>
      </c>
      <c r="F3" s="251" t="s">
        <v>469</v>
      </c>
      <c r="G3" s="252"/>
      <c r="H3" s="55" t="s">
        <v>54</v>
      </c>
      <c r="I3" s="83" t="s">
        <v>550</v>
      </c>
    </row>
    <row r="4" spans="1:10" ht="24.75" customHeight="1">
      <c r="A4" s="245" t="s">
        <v>95</v>
      </c>
      <c r="B4" s="56" t="s">
        <v>200</v>
      </c>
      <c r="C4" s="253"/>
      <c r="D4" s="253"/>
      <c r="E4" s="82">
        <v>110</v>
      </c>
      <c r="F4" s="251" t="s">
        <v>469</v>
      </c>
      <c r="G4" s="252"/>
      <c r="H4" s="55" t="s">
        <v>474</v>
      </c>
      <c r="I4" s="83" t="s">
        <v>93</v>
      </c>
    </row>
    <row r="5" spans="1:10" ht="24.75" customHeight="1">
      <c r="A5" s="246"/>
      <c r="B5" s="56" t="s">
        <v>311</v>
      </c>
      <c r="C5" s="253"/>
      <c r="D5" s="253"/>
      <c r="E5" s="82">
        <v>2050</v>
      </c>
      <c r="F5" s="251" t="s">
        <v>469</v>
      </c>
      <c r="G5" s="252"/>
      <c r="H5" s="55" t="s">
        <v>54</v>
      </c>
      <c r="I5" s="83" t="s">
        <v>554</v>
      </c>
    </row>
    <row r="6" spans="1:10" ht="24.75" customHeight="1">
      <c r="A6" s="247"/>
      <c r="B6" s="56" t="s">
        <v>96</v>
      </c>
      <c r="C6" s="253"/>
      <c r="D6" s="253"/>
      <c r="E6" s="82">
        <v>3950</v>
      </c>
      <c r="F6" s="251" t="s">
        <v>469</v>
      </c>
      <c r="G6" s="252"/>
      <c r="H6" s="55" t="s">
        <v>54</v>
      </c>
      <c r="I6" s="83" t="s">
        <v>347</v>
      </c>
    </row>
    <row r="7" spans="1:10" ht="24.75" customHeight="1">
      <c r="A7" s="245" t="s">
        <v>263</v>
      </c>
      <c r="B7" s="56" t="s">
        <v>311</v>
      </c>
      <c r="C7" s="253"/>
      <c r="D7" s="253"/>
      <c r="E7" s="82">
        <v>13937</v>
      </c>
      <c r="F7" s="251" t="s">
        <v>469</v>
      </c>
      <c r="G7" s="252"/>
      <c r="H7" s="55" t="s">
        <v>54</v>
      </c>
      <c r="I7" s="83" t="s">
        <v>631</v>
      </c>
    </row>
    <row r="8" spans="1:10" ht="24.75" customHeight="1">
      <c r="A8" s="246"/>
      <c r="B8" s="56" t="s">
        <v>67</v>
      </c>
      <c r="C8" s="253"/>
      <c r="D8" s="253"/>
      <c r="E8" s="82">
        <v>1300</v>
      </c>
      <c r="F8" s="251" t="s">
        <v>469</v>
      </c>
      <c r="G8" s="252"/>
      <c r="H8" s="55" t="s">
        <v>54</v>
      </c>
      <c r="I8" s="83" t="s">
        <v>632</v>
      </c>
    </row>
    <row r="9" spans="1:10" ht="24.75" customHeight="1">
      <c r="A9" s="246"/>
      <c r="B9" s="56" t="s">
        <v>311</v>
      </c>
      <c r="C9" s="253"/>
      <c r="D9" s="253"/>
      <c r="E9" s="82">
        <v>3160</v>
      </c>
      <c r="F9" s="251" t="s">
        <v>469</v>
      </c>
      <c r="G9" s="252"/>
      <c r="H9" s="55" t="s">
        <v>54</v>
      </c>
      <c r="I9" s="83" t="s">
        <v>633</v>
      </c>
    </row>
    <row r="10" spans="1:10" ht="24.75" customHeight="1">
      <c r="A10" s="246"/>
      <c r="B10" s="56" t="s">
        <v>311</v>
      </c>
      <c r="C10" s="253"/>
      <c r="D10" s="253"/>
      <c r="E10" s="82">
        <v>1815</v>
      </c>
      <c r="F10" s="251" t="s">
        <v>469</v>
      </c>
      <c r="G10" s="252"/>
      <c r="H10" s="55" t="s">
        <v>54</v>
      </c>
      <c r="I10" s="83" t="s">
        <v>634</v>
      </c>
    </row>
    <row r="11" spans="1:10" ht="24.75" customHeight="1">
      <c r="A11" s="107" t="s">
        <v>70</v>
      </c>
      <c r="B11" s="56" t="s">
        <v>120</v>
      </c>
      <c r="C11" s="243"/>
      <c r="D11" s="244"/>
      <c r="E11" s="82">
        <v>550</v>
      </c>
      <c r="F11" s="251" t="s">
        <v>469</v>
      </c>
      <c r="G11" s="252"/>
      <c r="H11" s="55" t="s">
        <v>474</v>
      </c>
      <c r="I11" s="83" t="s">
        <v>33</v>
      </c>
    </row>
    <row r="12" spans="1:10" ht="24.75" customHeight="1">
      <c r="A12" s="107" t="s">
        <v>365</v>
      </c>
      <c r="B12" s="56" t="s">
        <v>200</v>
      </c>
      <c r="C12" s="243"/>
      <c r="D12" s="244"/>
      <c r="E12" s="82">
        <v>185</v>
      </c>
      <c r="F12" s="251" t="s">
        <v>469</v>
      </c>
      <c r="G12" s="252"/>
      <c r="H12" s="55" t="s">
        <v>474</v>
      </c>
      <c r="I12" s="83" t="s">
        <v>49</v>
      </c>
    </row>
    <row r="13" spans="1:10" ht="24.75" customHeight="1">
      <c r="A13" s="107" t="s">
        <v>43</v>
      </c>
      <c r="B13" s="56" t="s">
        <v>96</v>
      </c>
      <c r="C13" s="243"/>
      <c r="D13" s="244"/>
      <c r="E13" s="82">
        <v>3392</v>
      </c>
      <c r="F13" s="251" t="s">
        <v>469</v>
      </c>
      <c r="G13" s="252"/>
      <c r="H13" s="55" t="s">
        <v>105</v>
      </c>
      <c r="I13" s="83" t="s">
        <v>347</v>
      </c>
    </row>
    <row r="14" spans="1:10" ht="24.75" customHeight="1">
      <c r="A14" s="254" t="s">
        <v>28</v>
      </c>
      <c r="B14" s="56" t="s">
        <v>200</v>
      </c>
      <c r="C14" s="243"/>
      <c r="D14" s="244"/>
      <c r="E14" s="82">
        <v>2420</v>
      </c>
      <c r="F14" s="251" t="s">
        <v>469</v>
      </c>
      <c r="G14" s="252"/>
      <c r="H14" s="55" t="s">
        <v>474</v>
      </c>
      <c r="I14" s="83" t="s">
        <v>93</v>
      </c>
    </row>
    <row r="15" spans="1:10" ht="24.75" customHeight="1">
      <c r="A15" s="255"/>
      <c r="B15" s="56" t="s">
        <v>200</v>
      </c>
      <c r="C15" s="243"/>
      <c r="D15" s="244"/>
      <c r="E15" s="82">
        <v>185</v>
      </c>
      <c r="F15" s="251" t="s">
        <v>469</v>
      </c>
      <c r="G15" s="252"/>
      <c r="H15" s="55" t="s">
        <v>474</v>
      </c>
      <c r="I15" s="83" t="s">
        <v>49</v>
      </c>
    </row>
    <row r="16" spans="1:10" ht="24.75" customHeight="1">
      <c r="A16" s="255"/>
      <c r="B16" s="56" t="s">
        <v>200</v>
      </c>
      <c r="C16" s="257"/>
      <c r="D16" s="257"/>
      <c r="E16" s="82">
        <v>185</v>
      </c>
      <c r="F16" s="251" t="s">
        <v>469</v>
      </c>
      <c r="G16" s="252"/>
      <c r="H16" s="55" t="s">
        <v>474</v>
      </c>
      <c r="I16" s="83" t="s">
        <v>49</v>
      </c>
    </row>
    <row r="17" spans="1:9" ht="24.75" customHeight="1">
      <c r="A17" s="256"/>
      <c r="B17" s="56" t="s">
        <v>200</v>
      </c>
      <c r="C17" s="253"/>
      <c r="D17" s="253"/>
      <c r="E17" s="82">
        <v>185</v>
      </c>
      <c r="F17" s="251" t="s">
        <v>469</v>
      </c>
      <c r="G17" s="252"/>
      <c r="H17" s="55" t="s">
        <v>474</v>
      </c>
      <c r="I17" s="83" t="s">
        <v>49</v>
      </c>
    </row>
    <row r="18" spans="1:9" ht="24.75" customHeight="1">
      <c r="A18" s="138" t="s">
        <v>100</v>
      </c>
      <c r="B18" s="56" t="s">
        <v>96</v>
      </c>
      <c r="C18" s="253"/>
      <c r="D18" s="253"/>
      <c r="E18" s="82">
        <v>4112</v>
      </c>
      <c r="F18" s="251" t="s">
        <v>469</v>
      </c>
      <c r="G18" s="252"/>
      <c r="H18" s="55" t="s">
        <v>105</v>
      </c>
      <c r="I18" s="83" t="s">
        <v>347</v>
      </c>
    </row>
    <row r="19" spans="1:9" ht="24.75" customHeight="1">
      <c r="A19" s="138" t="s">
        <v>191</v>
      </c>
      <c r="B19" s="56" t="s">
        <v>120</v>
      </c>
      <c r="C19" s="253"/>
      <c r="D19" s="253"/>
      <c r="E19" s="82">
        <v>1318</v>
      </c>
      <c r="F19" s="251" t="s">
        <v>469</v>
      </c>
      <c r="G19" s="252"/>
      <c r="H19" s="55" t="s">
        <v>474</v>
      </c>
      <c r="I19" s="83" t="s">
        <v>33</v>
      </c>
    </row>
    <row r="20" spans="1:9" ht="24.75" customHeight="1">
      <c r="A20" s="245" t="s">
        <v>165</v>
      </c>
      <c r="B20" s="56" t="s">
        <v>200</v>
      </c>
      <c r="C20" s="253"/>
      <c r="D20" s="253"/>
      <c r="E20" s="82">
        <v>185</v>
      </c>
      <c r="F20" s="251" t="s">
        <v>469</v>
      </c>
      <c r="G20" s="252"/>
      <c r="H20" s="55" t="s">
        <v>474</v>
      </c>
      <c r="I20" s="83" t="s">
        <v>49</v>
      </c>
    </row>
    <row r="21" spans="1:9" ht="24.75" customHeight="1">
      <c r="A21" s="246"/>
      <c r="B21" s="56" t="s">
        <v>311</v>
      </c>
      <c r="C21" s="253"/>
      <c r="D21" s="253"/>
      <c r="E21" s="82">
        <v>2850</v>
      </c>
      <c r="F21" s="251" t="s">
        <v>469</v>
      </c>
      <c r="G21" s="252"/>
      <c r="H21" s="55" t="s">
        <v>54</v>
      </c>
      <c r="I21" s="83" t="s">
        <v>576</v>
      </c>
    </row>
    <row r="22" spans="1:9" ht="24.75" customHeight="1">
      <c r="A22" s="246"/>
      <c r="B22" s="56" t="s">
        <v>120</v>
      </c>
      <c r="C22" s="253"/>
      <c r="D22" s="253"/>
      <c r="E22" s="82">
        <v>14480</v>
      </c>
      <c r="F22" s="251" t="s">
        <v>426</v>
      </c>
      <c r="G22" s="252"/>
      <c r="H22" s="55" t="s">
        <v>54</v>
      </c>
      <c r="I22" s="83" t="s">
        <v>493</v>
      </c>
    </row>
    <row r="23" spans="1:9" ht="24.75" customHeight="1">
      <c r="A23" s="247"/>
      <c r="B23" s="56" t="s">
        <v>96</v>
      </c>
      <c r="C23" s="253"/>
      <c r="D23" s="253"/>
      <c r="E23" s="82">
        <v>2511</v>
      </c>
      <c r="F23" s="253" t="s">
        <v>469</v>
      </c>
      <c r="G23" s="253"/>
      <c r="H23" s="55" t="s">
        <v>105</v>
      </c>
      <c r="I23" s="83" t="s">
        <v>347</v>
      </c>
    </row>
    <row r="24" spans="1:9" ht="24.75" customHeight="1">
      <c r="A24" s="245" t="s">
        <v>434</v>
      </c>
      <c r="B24" s="56" t="s">
        <v>56</v>
      </c>
      <c r="C24" s="257"/>
      <c r="D24" s="257"/>
      <c r="E24" s="82">
        <v>9040</v>
      </c>
      <c r="F24" s="251" t="s">
        <v>469</v>
      </c>
      <c r="G24" s="252"/>
      <c r="H24" s="55" t="s">
        <v>54</v>
      </c>
      <c r="I24" s="83" t="s">
        <v>108</v>
      </c>
    </row>
    <row r="25" spans="1:9" ht="24.75" customHeight="1">
      <c r="A25" s="247"/>
      <c r="B25" s="56" t="s">
        <v>96</v>
      </c>
      <c r="C25" s="257"/>
      <c r="D25" s="257"/>
      <c r="E25" s="82">
        <v>4000</v>
      </c>
      <c r="F25" s="253" t="s">
        <v>469</v>
      </c>
      <c r="G25" s="253"/>
      <c r="H25" s="55" t="s">
        <v>98</v>
      </c>
      <c r="I25" s="83" t="s">
        <v>347</v>
      </c>
    </row>
    <row r="26" spans="1:9" ht="24.75" customHeight="1">
      <c r="A26" s="245" t="s">
        <v>149</v>
      </c>
      <c r="B26" s="56" t="s">
        <v>200</v>
      </c>
      <c r="C26" s="251"/>
      <c r="D26" s="252"/>
      <c r="E26" s="82">
        <v>185</v>
      </c>
      <c r="F26" s="253" t="s">
        <v>470</v>
      </c>
      <c r="G26" s="253"/>
      <c r="H26" s="55" t="s">
        <v>474</v>
      </c>
      <c r="I26" s="83" t="s">
        <v>49</v>
      </c>
    </row>
    <row r="27" spans="1:9" ht="24.75" customHeight="1">
      <c r="A27" s="246"/>
      <c r="B27" s="56" t="s">
        <v>120</v>
      </c>
      <c r="C27" s="253"/>
      <c r="D27" s="253"/>
      <c r="E27" s="82">
        <v>7042</v>
      </c>
      <c r="F27" s="251" t="s">
        <v>469</v>
      </c>
      <c r="G27" s="252"/>
      <c r="H27" s="55" t="s">
        <v>474</v>
      </c>
      <c r="I27" s="83" t="s">
        <v>643</v>
      </c>
    </row>
    <row r="28" spans="1:9" ht="24.75" customHeight="1">
      <c r="A28" s="246"/>
      <c r="B28" s="56" t="s">
        <v>120</v>
      </c>
      <c r="C28" s="257"/>
      <c r="D28" s="257"/>
      <c r="E28" s="82">
        <v>7569</v>
      </c>
      <c r="F28" s="251" t="s">
        <v>469</v>
      </c>
      <c r="G28" s="252"/>
      <c r="H28" s="55" t="s">
        <v>474</v>
      </c>
      <c r="I28" s="83" t="s">
        <v>643</v>
      </c>
    </row>
    <row r="29" spans="1:9" ht="24.75" customHeight="1">
      <c r="A29" s="246"/>
      <c r="B29" s="56" t="s">
        <v>120</v>
      </c>
      <c r="C29" s="257"/>
      <c r="D29" s="257"/>
      <c r="E29" s="82">
        <v>3141</v>
      </c>
      <c r="F29" s="251" t="s">
        <v>469</v>
      </c>
      <c r="G29" s="252"/>
      <c r="H29" s="55" t="s">
        <v>474</v>
      </c>
      <c r="I29" s="83" t="s">
        <v>644</v>
      </c>
    </row>
    <row r="30" spans="1:9" ht="24.75" customHeight="1">
      <c r="A30" s="246"/>
      <c r="B30" s="56" t="s">
        <v>120</v>
      </c>
      <c r="C30" s="257"/>
      <c r="D30" s="257"/>
      <c r="E30" s="82">
        <v>3005</v>
      </c>
      <c r="F30" s="251" t="s">
        <v>469</v>
      </c>
      <c r="G30" s="252"/>
      <c r="H30" s="55" t="s">
        <v>474</v>
      </c>
      <c r="I30" s="83" t="s">
        <v>645</v>
      </c>
    </row>
    <row r="31" spans="1:9" ht="24.75" customHeight="1">
      <c r="A31" s="246"/>
      <c r="B31" s="56" t="s">
        <v>120</v>
      </c>
      <c r="C31" s="257"/>
      <c r="D31" s="257"/>
      <c r="E31" s="82">
        <v>3160</v>
      </c>
      <c r="F31" s="251" t="s">
        <v>469</v>
      </c>
      <c r="G31" s="252"/>
      <c r="H31" s="55" t="s">
        <v>54</v>
      </c>
      <c r="I31" s="83" t="s">
        <v>282</v>
      </c>
    </row>
    <row r="32" spans="1:9" ht="24.75" customHeight="1">
      <c r="A32" s="247"/>
      <c r="B32" s="56" t="s">
        <v>120</v>
      </c>
      <c r="C32" s="257"/>
      <c r="D32" s="257"/>
      <c r="E32" s="82">
        <v>2938</v>
      </c>
      <c r="F32" s="251" t="s">
        <v>469</v>
      </c>
      <c r="G32" s="252"/>
      <c r="H32" s="55" t="s">
        <v>54</v>
      </c>
      <c r="I32" s="83" t="s">
        <v>282</v>
      </c>
    </row>
    <row r="33" spans="1:138" ht="24.75" customHeight="1">
      <c r="A33" s="51" t="s">
        <v>107</v>
      </c>
      <c r="B33" s="56" t="s">
        <v>67</v>
      </c>
      <c r="C33" s="251"/>
      <c r="D33" s="252"/>
      <c r="E33" s="82">
        <v>400</v>
      </c>
      <c r="F33" s="253" t="s">
        <v>470</v>
      </c>
      <c r="G33" s="253"/>
      <c r="H33" s="55" t="s">
        <v>98</v>
      </c>
      <c r="I33" s="83" t="s">
        <v>152</v>
      </c>
    </row>
    <row r="34" spans="1:138" ht="24.75" customHeight="1">
      <c r="A34" s="245" t="s">
        <v>111</v>
      </c>
      <c r="B34" s="56" t="s">
        <v>96</v>
      </c>
      <c r="C34" s="251"/>
      <c r="D34" s="252"/>
      <c r="E34" s="82">
        <v>4185</v>
      </c>
      <c r="F34" s="251" t="s">
        <v>469</v>
      </c>
      <c r="G34" s="252"/>
      <c r="H34" s="55" t="s">
        <v>105</v>
      </c>
      <c r="I34" s="83" t="s">
        <v>347</v>
      </c>
    </row>
    <row r="35" spans="1:138" ht="24.75" customHeight="1">
      <c r="A35" s="246"/>
      <c r="B35" s="56" t="s">
        <v>96</v>
      </c>
      <c r="C35" s="253"/>
      <c r="D35" s="253"/>
      <c r="E35" s="82">
        <v>2000</v>
      </c>
      <c r="F35" s="251" t="s">
        <v>469</v>
      </c>
      <c r="G35" s="252"/>
      <c r="H35" s="55" t="s">
        <v>54</v>
      </c>
      <c r="I35" s="83" t="s">
        <v>347</v>
      </c>
    </row>
    <row r="36" spans="1:138" ht="24.75" customHeight="1">
      <c r="A36" s="246"/>
      <c r="B36" s="56" t="s">
        <v>120</v>
      </c>
      <c r="C36" s="253"/>
      <c r="D36" s="253"/>
      <c r="E36" s="82">
        <v>31744</v>
      </c>
      <c r="F36" s="251" t="s">
        <v>469</v>
      </c>
      <c r="G36" s="252"/>
      <c r="H36" s="55" t="s">
        <v>474</v>
      </c>
      <c r="I36" s="83" t="s">
        <v>646</v>
      </c>
    </row>
    <row r="37" spans="1:138" ht="24.75" customHeight="1">
      <c r="A37" s="247"/>
      <c r="B37" s="56" t="s">
        <v>120</v>
      </c>
      <c r="C37" s="257"/>
      <c r="D37" s="257"/>
      <c r="E37" s="82">
        <v>31814</v>
      </c>
      <c r="F37" s="251" t="s">
        <v>469</v>
      </c>
      <c r="G37" s="252"/>
      <c r="H37" s="55" t="s">
        <v>474</v>
      </c>
      <c r="I37" s="83" t="s">
        <v>646</v>
      </c>
    </row>
    <row r="38" spans="1:138" ht="24.75" customHeight="1">
      <c r="A38" s="245" t="s">
        <v>29</v>
      </c>
      <c r="B38" s="56" t="s">
        <v>311</v>
      </c>
      <c r="C38" s="257"/>
      <c r="D38" s="257"/>
      <c r="E38" s="82">
        <v>1490</v>
      </c>
      <c r="F38" s="251" t="s">
        <v>469</v>
      </c>
      <c r="G38" s="252"/>
      <c r="H38" s="55" t="s">
        <v>98</v>
      </c>
      <c r="I38" s="83" t="s">
        <v>659</v>
      </c>
    </row>
    <row r="39" spans="1:138" ht="24.75" customHeight="1" thickBot="1">
      <c r="A39" s="247"/>
      <c r="B39" s="56" t="s">
        <v>120</v>
      </c>
      <c r="C39" s="257"/>
      <c r="D39" s="257"/>
      <c r="E39" s="82">
        <v>407</v>
      </c>
      <c r="F39" s="251" t="s">
        <v>469</v>
      </c>
      <c r="G39" s="252"/>
      <c r="H39" s="55" t="s">
        <v>474</v>
      </c>
      <c r="I39" s="83" t="s">
        <v>33</v>
      </c>
    </row>
    <row r="40" spans="1:138" ht="24.75" customHeight="1" thickBot="1">
      <c r="A40" s="96"/>
      <c r="B40" s="96"/>
      <c r="C40" s="258" t="s">
        <v>38</v>
      </c>
      <c r="D40" s="259"/>
      <c r="E40" s="98">
        <f>SUM(E3:E39)</f>
        <v>174224</v>
      </c>
      <c r="F40" s="260" t="s">
        <v>8</v>
      </c>
      <c r="G40" s="261"/>
      <c r="H40" s="261"/>
      <c r="I40" s="261"/>
    </row>
    <row r="41" spans="1:138" ht="21.75" customHeight="1">
      <c r="A41" s="45"/>
      <c r="E41" s="127"/>
      <c r="J41" s="85"/>
    </row>
    <row r="42" spans="1:138" ht="21.75" customHeight="1">
      <c r="A42" s="49" t="s">
        <v>1</v>
      </c>
      <c r="B42" s="49" t="s">
        <v>2</v>
      </c>
      <c r="C42" s="253" t="s">
        <v>4</v>
      </c>
      <c r="D42" s="253"/>
      <c r="E42" s="49" t="s">
        <v>5</v>
      </c>
      <c r="F42" s="253" t="s">
        <v>468</v>
      </c>
      <c r="G42" s="253"/>
      <c r="H42" s="55" t="s">
        <v>424</v>
      </c>
      <c r="I42" s="50" t="s">
        <v>6</v>
      </c>
    </row>
    <row r="43" spans="1:138" s="85" customFormat="1" ht="21.75" customHeight="1">
      <c r="A43" s="58" t="s">
        <v>95</v>
      </c>
      <c r="B43" s="56" t="s">
        <v>120</v>
      </c>
      <c r="C43" s="257"/>
      <c r="D43" s="257"/>
      <c r="E43" s="82">
        <v>5708</v>
      </c>
      <c r="F43" s="243" t="s">
        <v>469</v>
      </c>
      <c r="G43" s="244"/>
      <c r="H43" s="55" t="s">
        <v>589</v>
      </c>
      <c r="I43" s="83" t="s">
        <v>607</v>
      </c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</row>
    <row r="44" spans="1:138" ht="21.75" customHeight="1">
      <c r="A44" s="122" t="s">
        <v>40</v>
      </c>
      <c r="B44" s="56" t="s">
        <v>120</v>
      </c>
      <c r="C44" s="243"/>
      <c r="D44" s="244"/>
      <c r="E44" s="82">
        <v>4068</v>
      </c>
      <c r="F44" s="251" t="s">
        <v>469</v>
      </c>
      <c r="G44" s="252"/>
      <c r="H44" s="55" t="s">
        <v>589</v>
      </c>
      <c r="I44" s="83" t="s">
        <v>590</v>
      </c>
    </row>
    <row r="45" spans="1:138" ht="21.75" customHeight="1">
      <c r="A45" s="51" t="s">
        <v>99</v>
      </c>
      <c r="B45" s="56" t="s">
        <v>120</v>
      </c>
      <c r="C45" s="253"/>
      <c r="D45" s="253"/>
      <c r="E45" s="82">
        <v>8144</v>
      </c>
      <c r="F45" s="251" t="s">
        <v>469</v>
      </c>
      <c r="G45" s="252"/>
      <c r="H45" s="55" t="s">
        <v>589</v>
      </c>
      <c r="I45" s="83" t="s">
        <v>591</v>
      </c>
    </row>
    <row r="46" spans="1:138" ht="21.75" customHeight="1">
      <c r="A46" s="51" t="s">
        <v>44</v>
      </c>
      <c r="B46" s="56" t="s">
        <v>120</v>
      </c>
      <c r="C46" s="253"/>
      <c r="D46" s="253"/>
      <c r="E46" s="82">
        <v>1210</v>
      </c>
      <c r="F46" s="251" t="s">
        <v>469</v>
      </c>
      <c r="G46" s="252"/>
      <c r="H46" s="55" t="s">
        <v>589</v>
      </c>
      <c r="I46" s="83" t="s">
        <v>592</v>
      </c>
    </row>
    <row r="47" spans="1:138" ht="21.75" customHeight="1">
      <c r="A47" s="245" t="s">
        <v>46</v>
      </c>
      <c r="B47" s="56" t="s">
        <v>120</v>
      </c>
      <c r="C47" s="253"/>
      <c r="D47" s="253"/>
      <c r="E47" s="82">
        <v>23108</v>
      </c>
      <c r="F47" s="251" t="s">
        <v>469</v>
      </c>
      <c r="G47" s="252"/>
      <c r="H47" s="55" t="s">
        <v>589</v>
      </c>
      <c r="I47" s="83" t="s">
        <v>282</v>
      </c>
    </row>
    <row r="48" spans="1:138" ht="21.75" customHeight="1">
      <c r="A48" s="246"/>
      <c r="B48" s="56" t="s">
        <v>96</v>
      </c>
      <c r="C48" s="243"/>
      <c r="D48" s="244"/>
      <c r="E48" s="82">
        <v>4611</v>
      </c>
      <c r="F48" s="251" t="s">
        <v>469</v>
      </c>
      <c r="G48" s="252"/>
      <c r="H48" s="55" t="s">
        <v>589</v>
      </c>
      <c r="I48" s="83" t="s">
        <v>347</v>
      </c>
    </row>
    <row r="49" spans="1:9" ht="21.75" customHeight="1">
      <c r="A49" s="247"/>
      <c r="B49" s="56" t="s">
        <v>249</v>
      </c>
      <c r="C49" s="243"/>
      <c r="D49" s="244"/>
      <c r="E49" s="82">
        <v>296090</v>
      </c>
      <c r="F49" s="251" t="s">
        <v>469</v>
      </c>
      <c r="G49" s="252"/>
      <c r="H49" s="55" t="s">
        <v>589</v>
      </c>
      <c r="I49" s="83" t="s">
        <v>660</v>
      </c>
    </row>
    <row r="50" spans="1:9" ht="21.75" customHeight="1">
      <c r="A50" s="254" t="s">
        <v>140</v>
      </c>
      <c r="B50" s="56" t="s">
        <v>67</v>
      </c>
      <c r="C50" s="243"/>
      <c r="D50" s="244"/>
      <c r="E50" s="82">
        <v>1760</v>
      </c>
      <c r="F50" s="251" t="s">
        <v>469</v>
      </c>
      <c r="G50" s="252"/>
      <c r="H50" s="55" t="s">
        <v>589</v>
      </c>
      <c r="I50" s="83" t="s">
        <v>152</v>
      </c>
    </row>
    <row r="51" spans="1:9" ht="21.75" customHeight="1">
      <c r="A51" s="256"/>
      <c r="B51" s="56" t="s">
        <v>120</v>
      </c>
      <c r="C51" s="243"/>
      <c r="D51" s="244"/>
      <c r="E51" s="82">
        <v>5648</v>
      </c>
      <c r="F51" s="251" t="s">
        <v>469</v>
      </c>
      <c r="G51" s="252"/>
      <c r="H51" s="55" t="s">
        <v>589</v>
      </c>
      <c r="I51" s="83" t="s">
        <v>593</v>
      </c>
    </row>
    <row r="52" spans="1:9" ht="21.75" customHeight="1">
      <c r="A52" s="254" t="s">
        <v>47</v>
      </c>
      <c r="B52" s="56" t="s">
        <v>96</v>
      </c>
      <c r="C52" s="243"/>
      <c r="D52" s="244"/>
      <c r="E52" s="82">
        <v>6896</v>
      </c>
      <c r="F52" s="251" t="s">
        <v>469</v>
      </c>
      <c r="G52" s="252"/>
      <c r="H52" s="55" t="s">
        <v>589</v>
      </c>
      <c r="I52" s="83" t="s">
        <v>347</v>
      </c>
    </row>
    <row r="53" spans="1:9" ht="21.75" customHeight="1">
      <c r="A53" s="255"/>
      <c r="B53" s="56" t="s">
        <v>96</v>
      </c>
      <c r="C53" s="243"/>
      <c r="D53" s="244"/>
      <c r="E53" s="82">
        <v>392</v>
      </c>
      <c r="F53" s="251" t="s">
        <v>469</v>
      </c>
      <c r="G53" s="252"/>
      <c r="H53" s="55" t="s">
        <v>589</v>
      </c>
      <c r="I53" s="83" t="s">
        <v>347</v>
      </c>
    </row>
    <row r="54" spans="1:9" ht="21.75" customHeight="1">
      <c r="A54" s="255"/>
      <c r="B54" s="56" t="s">
        <v>120</v>
      </c>
      <c r="C54" s="257"/>
      <c r="D54" s="257"/>
      <c r="E54" s="82">
        <v>17708</v>
      </c>
      <c r="F54" s="251" t="s">
        <v>469</v>
      </c>
      <c r="G54" s="252"/>
      <c r="H54" s="55" t="s">
        <v>589</v>
      </c>
      <c r="I54" s="83" t="s">
        <v>282</v>
      </c>
    </row>
    <row r="55" spans="1:9" ht="21.75" customHeight="1">
      <c r="A55" s="255"/>
      <c r="B55" s="56" t="s">
        <v>120</v>
      </c>
      <c r="C55" s="253"/>
      <c r="D55" s="253"/>
      <c r="E55" s="82">
        <v>27090</v>
      </c>
      <c r="F55" s="251" t="s">
        <v>469</v>
      </c>
      <c r="G55" s="252"/>
      <c r="H55" s="55" t="s">
        <v>589</v>
      </c>
      <c r="I55" s="83" t="s">
        <v>282</v>
      </c>
    </row>
    <row r="56" spans="1:9" ht="21.75" customHeight="1">
      <c r="A56" s="256"/>
      <c r="B56" s="56" t="s">
        <v>120</v>
      </c>
      <c r="C56" s="253"/>
      <c r="D56" s="253"/>
      <c r="E56" s="82">
        <v>14080</v>
      </c>
      <c r="F56" s="251" t="s">
        <v>469</v>
      </c>
      <c r="G56" s="252"/>
      <c r="H56" s="55" t="s">
        <v>589</v>
      </c>
      <c r="I56" s="83" t="s">
        <v>282</v>
      </c>
    </row>
    <row r="57" spans="1:9" ht="21.75" customHeight="1">
      <c r="A57" s="245" t="s">
        <v>191</v>
      </c>
      <c r="B57" s="56" t="s">
        <v>311</v>
      </c>
      <c r="C57" s="253"/>
      <c r="D57" s="253"/>
      <c r="E57" s="82">
        <v>3110</v>
      </c>
      <c r="F57" s="251" t="s">
        <v>469</v>
      </c>
      <c r="G57" s="252"/>
      <c r="H57" s="55" t="s">
        <v>589</v>
      </c>
      <c r="I57" s="83" t="s">
        <v>594</v>
      </c>
    </row>
    <row r="58" spans="1:9" ht="21.75" customHeight="1">
      <c r="A58" s="246"/>
      <c r="B58" s="56" t="s">
        <v>603</v>
      </c>
      <c r="C58" s="253"/>
      <c r="D58" s="253"/>
      <c r="E58" s="82">
        <v>2842</v>
      </c>
      <c r="F58" s="251" t="s">
        <v>469</v>
      </c>
      <c r="G58" s="252"/>
      <c r="H58" s="55" t="s">
        <v>589</v>
      </c>
      <c r="I58" s="83" t="s">
        <v>595</v>
      </c>
    </row>
    <row r="59" spans="1:9" ht="21.75" customHeight="1">
      <c r="A59" s="246"/>
      <c r="B59" s="56" t="s">
        <v>120</v>
      </c>
      <c r="C59" s="253"/>
      <c r="D59" s="253"/>
      <c r="E59" s="82">
        <v>6001</v>
      </c>
      <c r="F59" s="251" t="s">
        <v>469</v>
      </c>
      <c r="G59" s="252"/>
      <c r="H59" s="55" t="s">
        <v>589</v>
      </c>
      <c r="I59" s="83" t="s">
        <v>282</v>
      </c>
    </row>
    <row r="60" spans="1:9" ht="21.75" customHeight="1">
      <c r="A60" s="246"/>
      <c r="B60" s="56" t="s">
        <v>120</v>
      </c>
      <c r="C60" s="253"/>
      <c r="D60" s="253"/>
      <c r="E60" s="82">
        <v>2428</v>
      </c>
      <c r="F60" s="251" t="s">
        <v>469</v>
      </c>
      <c r="G60" s="252"/>
      <c r="H60" s="55" t="s">
        <v>589</v>
      </c>
      <c r="I60" s="83" t="s">
        <v>596</v>
      </c>
    </row>
    <row r="61" spans="1:9" ht="21.75" customHeight="1">
      <c r="A61" s="246"/>
      <c r="B61" s="56" t="s">
        <v>120</v>
      </c>
      <c r="C61" s="253"/>
      <c r="D61" s="253"/>
      <c r="E61" s="82">
        <v>4715</v>
      </c>
      <c r="F61" s="253" t="s">
        <v>469</v>
      </c>
      <c r="G61" s="253"/>
      <c r="H61" s="55" t="s">
        <v>589</v>
      </c>
      <c r="I61" s="83" t="s">
        <v>282</v>
      </c>
    </row>
    <row r="62" spans="1:9" ht="21.75" customHeight="1">
      <c r="A62" s="246"/>
      <c r="B62" s="56" t="s">
        <v>120</v>
      </c>
      <c r="C62" s="257"/>
      <c r="D62" s="257"/>
      <c r="E62" s="82">
        <v>30923</v>
      </c>
      <c r="F62" s="253" t="s">
        <v>469</v>
      </c>
      <c r="G62" s="253"/>
      <c r="H62" s="55" t="s">
        <v>589</v>
      </c>
      <c r="I62" s="83" t="s">
        <v>282</v>
      </c>
    </row>
    <row r="63" spans="1:9" ht="21.75" customHeight="1">
      <c r="A63" s="246"/>
      <c r="B63" s="56" t="s">
        <v>120</v>
      </c>
      <c r="C63" s="251"/>
      <c r="D63" s="252"/>
      <c r="E63" s="82">
        <v>16494</v>
      </c>
      <c r="F63" s="253" t="s">
        <v>470</v>
      </c>
      <c r="G63" s="253"/>
      <c r="H63" s="55" t="s">
        <v>589</v>
      </c>
      <c r="I63" s="83" t="s">
        <v>282</v>
      </c>
    </row>
    <row r="64" spans="1:9" ht="21.75" customHeight="1">
      <c r="A64" s="246"/>
      <c r="B64" s="56" t="s">
        <v>120</v>
      </c>
      <c r="C64" s="251"/>
      <c r="D64" s="252"/>
      <c r="E64" s="82">
        <v>1427</v>
      </c>
      <c r="F64" s="251" t="s">
        <v>469</v>
      </c>
      <c r="G64" s="252"/>
      <c r="H64" s="55" t="s">
        <v>589</v>
      </c>
      <c r="I64" s="83" t="s">
        <v>597</v>
      </c>
    </row>
    <row r="65" spans="1:9" ht="21.75" customHeight="1">
      <c r="A65" s="246"/>
      <c r="B65" s="56" t="s">
        <v>120</v>
      </c>
      <c r="C65" s="253"/>
      <c r="D65" s="253"/>
      <c r="E65" s="82">
        <v>5474</v>
      </c>
      <c r="F65" s="251" t="s">
        <v>469</v>
      </c>
      <c r="G65" s="252"/>
      <c r="H65" s="55" t="s">
        <v>589</v>
      </c>
      <c r="I65" s="83" t="s">
        <v>597</v>
      </c>
    </row>
    <row r="66" spans="1:9" ht="21.75" customHeight="1">
      <c r="A66" s="246"/>
      <c r="B66" s="56" t="s">
        <v>96</v>
      </c>
      <c r="C66" s="253"/>
      <c r="D66" s="253"/>
      <c r="E66" s="82">
        <v>5999</v>
      </c>
      <c r="F66" s="251" t="s">
        <v>469</v>
      </c>
      <c r="G66" s="252"/>
      <c r="H66" s="55" t="s">
        <v>589</v>
      </c>
      <c r="I66" s="83" t="s">
        <v>347</v>
      </c>
    </row>
    <row r="67" spans="1:9" ht="21.75" customHeight="1">
      <c r="A67" s="246"/>
      <c r="B67" s="56" t="s">
        <v>311</v>
      </c>
      <c r="C67" s="257"/>
      <c r="D67" s="257"/>
      <c r="E67" s="82">
        <v>34980</v>
      </c>
      <c r="F67" s="251" t="s">
        <v>469</v>
      </c>
      <c r="G67" s="252"/>
      <c r="H67" s="55" t="s">
        <v>589</v>
      </c>
      <c r="I67" s="83" t="s">
        <v>598</v>
      </c>
    </row>
    <row r="68" spans="1:9" ht="21.75" customHeight="1">
      <c r="A68" s="246"/>
      <c r="B68" s="56" t="s">
        <v>67</v>
      </c>
      <c r="C68" s="257"/>
      <c r="D68" s="257"/>
      <c r="E68" s="82">
        <v>1350</v>
      </c>
      <c r="F68" s="251" t="s">
        <v>469</v>
      </c>
      <c r="G68" s="252"/>
      <c r="H68" s="55" t="s">
        <v>589</v>
      </c>
      <c r="I68" s="83" t="s">
        <v>152</v>
      </c>
    </row>
    <row r="69" spans="1:9" ht="21.75" customHeight="1">
      <c r="A69" s="247"/>
      <c r="B69" s="56" t="s">
        <v>311</v>
      </c>
      <c r="C69" s="257"/>
      <c r="D69" s="257"/>
      <c r="E69" s="82">
        <v>6285</v>
      </c>
      <c r="F69" s="251" t="s">
        <v>469</v>
      </c>
      <c r="G69" s="252"/>
      <c r="H69" s="55" t="s">
        <v>589</v>
      </c>
      <c r="I69" s="83" t="s">
        <v>595</v>
      </c>
    </row>
    <row r="70" spans="1:9" ht="21.75" customHeight="1">
      <c r="A70" s="245" t="s">
        <v>62</v>
      </c>
      <c r="B70" s="56" t="s">
        <v>311</v>
      </c>
      <c r="C70" s="257"/>
      <c r="D70" s="257"/>
      <c r="E70" s="82">
        <v>5194</v>
      </c>
      <c r="F70" s="251" t="s">
        <v>469</v>
      </c>
      <c r="G70" s="252"/>
      <c r="H70" s="55" t="s">
        <v>589</v>
      </c>
      <c r="I70" s="83" t="s">
        <v>599</v>
      </c>
    </row>
    <row r="71" spans="1:9" ht="21.75" customHeight="1">
      <c r="A71" s="246"/>
      <c r="B71" s="56" t="s">
        <v>96</v>
      </c>
      <c r="C71" s="257"/>
      <c r="D71" s="257"/>
      <c r="E71" s="82">
        <v>2375</v>
      </c>
      <c r="F71" s="251" t="s">
        <v>469</v>
      </c>
      <c r="G71" s="252"/>
      <c r="H71" s="55" t="s">
        <v>589</v>
      </c>
      <c r="I71" s="83" t="s">
        <v>347</v>
      </c>
    </row>
    <row r="72" spans="1:9" ht="21.75" customHeight="1">
      <c r="A72" s="246"/>
      <c r="B72" s="56" t="s">
        <v>67</v>
      </c>
      <c r="C72" s="257"/>
      <c r="D72" s="257"/>
      <c r="E72" s="82">
        <v>330</v>
      </c>
      <c r="F72" s="251" t="s">
        <v>469</v>
      </c>
      <c r="G72" s="252"/>
      <c r="H72" s="55" t="s">
        <v>589</v>
      </c>
      <c r="I72" s="83" t="s">
        <v>152</v>
      </c>
    </row>
    <row r="73" spans="1:9" ht="21.75" customHeight="1">
      <c r="A73" s="246"/>
      <c r="B73" s="56" t="s">
        <v>120</v>
      </c>
      <c r="C73" s="257"/>
      <c r="D73" s="257"/>
      <c r="E73" s="82">
        <v>3187</v>
      </c>
      <c r="F73" s="251" t="s">
        <v>469</v>
      </c>
      <c r="G73" s="252"/>
      <c r="H73" s="55" t="s">
        <v>589</v>
      </c>
      <c r="I73" s="83" t="s">
        <v>600</v>
      </c>
    </row>
    <row r="74" spans="1:9" ht="21.75" customHeight="1">
      <c r="A74" s="246"/>
      <c r="B74" s="56" t="s">
        <v>311</v>
      </c>
      <c r="C74" s="257"/>
      <c r="D74" s="257"/>
      <c r="E74" s="82">
        <v>3320</v>
      </c>
      <c r="F74" s="251" t="s">
        <v>469</v>
      </c>
      <c r="G74" s="252"/>
      <c r="H74" s="55" t="s">
        <v>589</v>
      </c>
      <c r="I74" s="83" t="s">
        <v>601</v>
      </c>
    </row>
    <row r="75" spans="1:9" ht="21.75" customHeight="1">
      <c r="A75" s="246"/>
      <c r="B75" s="56" t="s">
        <v>603</v>
      </c>
      <c r="C75" s="257"/>
      <c r="D75" s="257"/>
      <c r="E75" s="82">
        <v>15000</v>
      </c>
      <c r="F75" s="243" t="s">
        <v>469</v>
      </c>
      <c r="G75" s="244"/>
      <c r="H75" s="55" t="s">
        <v>589</v>
      </c>
      <c r="I75" s="83" t="s">
        <v>602</v>
      </c>
    </row>
    <row r="76" spans="1:9" ht="21.75" customHeight="1">
      <c r="A76" s="246"/>
      <c r="B76" s="56" t="s">
        <v>120</v>
      </c>
      <c r="C76" s="243"/>
      <c r="D76" s="244"/>
      <c r="E76" s="82">
        <v>12911</v>
      </c>
      <c r="F76" s="243" t="s">
        <v>469</v>
      </c>
      <c r="G76" s="244"/>
      <c r="H76" s="55" t="s">
        <v>589</v>
      </c>
      <c r="I76" s="83" t="s">
        <v>599</v>
      </c>
    </row>
    <row r="77" spans="1:9" ht="21.75" customHeight="1">
      <c r="A77" s="246"/>
      <c r="B77" s="56" t="s">
        <v>311</v>
      </c>
      <c r="C77" s="243"/>
      <c r="D77" s="244"/>
      <c r="E77" s="82">
        <v>7678</v>
      </c>
      <c r="F77" s="243" t="s">
        <v>469</v>
      </c>
      <c r="G77" s="244"/>
      <c r="H77" s="55" t="s">
        <v>589</v>
      </c>
      <c r="I77" s="83" t="s">
        <v>604</v>
      </c>
    </row>
    <row r="78" spans="1:9" ht="21.75" customHeight="1">
      <c r="A78" s="246"/>
      <c r="B78" s="56" t="s">
        <v>67</v>
      </c>
      <c r="C78" s="243"/>
      <c r="D78" s="244"/>
      <c r="E78" s="82">
        <v>900</v>
      </c>
      <c r="F78" s="243" t="s">
        <v>470</v>
      </c>
      <c r="G78" s="244"/>
      <c r="H78" s="55" t="s">
        <v>589</v>
      </c>
      <c r="I78" s="83" t="s">
        <v>152</v>
      </c>
    </row>
    <row r="79" spans="1:9" ht="21.75" customHeight="1">
      <c r="A79" s="246"/>
      <c r="B79" s="56" t="s">
        <v>67</v>
      </c>
      <c r="C79" s="243"/>
      <c r="D79" s="244"/>
      <c r="E79" s="82">
        <v>300</v>
      </c>
      <c r="F79" s="243" t="s">
        <v>469</v>
      </c>
      <c r="G79" s="244"/>
      <c r="H79" s="55" t="s">
        <v>589</v>
      </c>
      <c r="I79" s="83" t="s">
        <v>152</v>
      </c>
    </row>
    <row r="80" spans="1:9" ht="21.75" customHeight="1">
      <c r="A80" s="247"/>
      <c r="B80" s="56" t="s">
        <v>311</v>
      </c>
      <c r="C80" s="243"/>
      <c r="D80" s="244"/>
      <c r="E80" s="82">
        <v>14125</v>
      </c>
      <c r="F80" s="243" t="s">
        <v>469</v>
      </c>
      <c r="G80" s="244"/>
      <c r="H80" s="55" t="s">
        <v>589</v>
      </c>
      <c r="I80" s="83" t="s">
        <v>314</v>
      </c>
    </row>
    <row r="81" spans="1:121" s="85" customFormat="1" ht="21.75" customHeight="1">
      <c r="A81" s="254" t="s">
        <v>37</v>
      </c>
      <c r="B81" s="56" t="s">
        <v>120</v>
      </c>
      <c r="C81" s="257"/>
      <c r="D81" s="257"/>
      <c r="E81" s="82">
        <v>7015</v>
      </c>
      <c r="F81" s="243" t="s">
        <v>469</v>
      </c>
      <c r="G81" s="244"/>
      <c r="H81" s="55" t="s">
        <v>589</v>
      </c>
      <c r="I81" s="83" t="s">
        <v>605</v>
      </c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6"/>
      <c r="DD81" s="46"/>
      <c r="DE81" s="46"/>
      <c r="DF81" s="46"/>
      <c r="DG81" s="46"/>
      <c r="DH81" s="46"/>
      <c r="DI81" s="46"/>
      <c r="DJ81" s="46"/>
      <c r="DK81" s="46"/>
      <c r="DL81" s="46"/>
      <c r="DM81" s="46"/>
      <c r="DN81" s="46"/>
      <c r="DO81" s="46"/>
      <c r="DP81" s="46"/>
      <c r="DQ81" s="46"/>
    </row>
    <row r="82" spans="1:121" s="85" customFormat="1" ht="21.75" customHeight="1">
      <c r="A82" s="256"/>
      <c r="B82" s="56" t="s">
        <v>311</v>
      </c>
      <c r="C82" s="257"/>
      <c r="D82" s="257"/>
      <c r="E82" s="82">
        <v>16300</v>
      </c>
      <c r="F82" s="243" t="s">
        <v>469</v>
      </c>
      <c r="G82" s="244"/>
      <c r="H82" s="55" t="s">
        <v>589</v>
      </c>
      <c r="I82" s="83" t="s">
        <v>314</v>
      </c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</row>
    <row r="83" spans="1:121" ht="21.75" customHeight="1">
      <c r="A83" s="254" t="s">
        <v>192</v>
      </c>
      <c r="B83" s="56" t="s">
        <v>234</v>
      </c>
      <c r="C83" s="257"/>
      <c r="D83" s="257"/>
      <c r="E83" s="82">
        <v>10436</v>
      </c>
      <c r="F83" s="243" t="s">
        <v>469</v>
      </c>
      <c r="G83" s="244"/>
      <c r="H83" s="55" t="s">
        <v>589</v>
      </c>
      <c r="I83" s="83" t="s">
        <v>606</v>
      </c>
    </row>
    <row r="84" spans="1:121" ht="21.75" customHeight="1">
      <c r="A84" s="256"/>
      <c r="B84" s="56" t="s">
        <v>96</v>
      </c>
      <c r="C84" s="243"/>
      <c r="D84" s="244"/>
      <c r="E84" s="82">
        <v>5000</v>
      </c>
      <c r="F84" s="243" t="s">
        <v>469</v>
      </c>
      <c r="G84" s="244"/>
      <c r="H84" s="55" t="s">
        <v>589</v>
      </c>
      <c r="I84" s="83" t="s">
        <v>347</v>
      </c>
    </row>
    <row r="85" spans="1:121" ht="21.75" customHeight="1" thickBot="1">
      <c r="A85" s="102" t="s">
        <v>106</v>
      </c>
      <c r="B85" s="56" t="s">
        <v>439</v>
      </c>
      <c r="C85" s="243"/>
      <c r="D85" s="244"/>
      <c r="E85" s="82">
        <v>16430</v>
      </c>
      <c r="F85" s="243" t="s">
        <v>469</v>
      </c>
      <c r="G85" s="244"/>
      <c r="H85" s="55" t="s">
        <v>589</v>
      </c>
      <c r="I85" s="83" t="s">
        <v>517</v>
      </c>
    </row>
    <row r="86" spans="1:121" ht="21.75" customHeight="1" thickBot="1">
      <c r="A86" s="96"/>
      <c r="B86" s="96"/>
      <c r="C86" s="258" t="s">
        <v>38</v>
      </c>
      <c r="D86" s="259"/>
      <c r="E86" s="98">
        <f>SUM(E43:E85)</f>
        <v>659042</v>
      </c>
      <c r="F86" s="260" t="s">
        <v>8</v>
      </c>
      <c r="G86" s="261"/>
      <c r="H86" s="261"/>
      <c r="I86" s="261"/>
    </row>
    <row r="87" spans="1:121" ht="47.25" customHeight="1">
      <c r="A87" s="45"/>
      <c r="B87" s="129" t="s">
        <v>170</v>
      </c>
      <c r="E87" s="127"/>
      <c r="J87" s="85"/>
    </row>
    <row r="88" spans="1:121" ht="47.25" customHeight="1">
      <c r="A88" s="251" t="s">
        <v>1</v>
      </c>
      <c r="B88" s="252"/>
      <c r="C88" s="253" t="s">
        <v>2</v>
      </c>
      <c r="D88" s="253"/>
      <c r="E88" s="49" t="s">
        <v>5</v>
      </c>
      <c r="F88" s="253" t="s">
        <v>468</v>
      </c>
      <c r="G88" s="253"/>
      <c r="H88" s="55" t="s">
        <v>424</v>
      </c>
      <c r="I88" s="50" t="s">
        <v>6</v>
      </c>
    </row>
    <row r="89" spans="1:121" ht="47.25" customHeight="1">
      <c r="A89" s="241">
        <v>45734</v>
      </c>
      <c r="B89" s="242"/>
      <c r="C89" s="257" t="s">
        <v>311</v>
      </c>
      <c r="D89" s="257"/>
      <c r="E89" s="123">
        <v>2750</v>
      </c>
      <c r="F89" s="243" t="s">
        <v>469</v>
      </c>
      <c r="G89" s="244"/>
      <c r="H89" s="55" t="s">
        <v>54</v>
      </c>
      <c r="I89" s="84" t="s">
        <v>571</v>
      </c>
    </row>
    <row r="90" spans="1:121" ht="47.25" customHeight="1">
      <c r="A90" s="241">
        <v>45738</v>
      </c>
      <c r="B90" s="242"/>
      <c r="C90" s="257" t="s">
        <v>120</v>
      </c>
      <c r="D90" s="257"/>
      <c r="E90" s="123">
        <v>8180</v>
      </c>
      <c r="F90" s="243" t="s">
        <v>469</v>
      </c>
      <c r="G90" s="244"/>
      <c r="H90" s="55" t="s">
        <v>321</v>
      </c>
      <c r="I90" s="84" t="s">
        <v>608</v>
      </c>
    </row>
    <row r="91" spans="1:121" ht="47.25" customHeight="1">
      <c r="A91" s="241">
        <v>45746</v>
      </c>
      <c r="B91" s="242"/>
      <c r="C91" s="257" t="s">
        <v>311</v>
      </c>
      <c r="D91" s="257"/>
      <c r="E91" s="123">
        <v>1480</v>
      </c>
      <c r="F91" s="243" t="s">
        <v>469</v>
      </c>
      <c r="G91" s="244"/>
      <c r="H91" s="55" t="s">
        <v>51</v>
      </c>
      <c r="I91" s="84" t="s">
        <v>609</v>
      </c>
    </row>
    <row r="92" spans="1:121" ht="47.25" customHeight="1">
      <c r="A92" s="241">
        <v>45746</v>
      </c>
      <c r="B92" s="242"/>
      <c r="C92" s="257" t="s">
        <v>311</v>
      </c>
      <c r="D92" s="257"/>
      <c r="E92" s="123">
        <v>880</v>
      </c>
      <c r="F92" s="243" t="s">
        <v>469</v>
      </c>
      <c r="G92" s="244"/>
      <c r="H92" s="55" t="s">
        <v>54</v>
      </c>
      <c r="I92" s="84" t="s">
        <v>609</v>
      </c>
    </row>
    <row r="93" spans="1:121" ht="47.25" customHeight="1">
      <c r="A93" s="241">
        <v>45747</v>
      </c>
      <c r="B93" s="242"/>
      <c r="C93" s="257" t="s">
        <v>96</v>
      </c>
      <c r="D93" s="257"/>
      <c r="E93" s="123">
        <v>1158</v>
      </c>
      <c r="F93" s="243" t="s">
        <v>469</v>
      </c>
      <c r="G93" s="244"/>
      <c r="H93" s="55" t="s">
        <v>610</v>
      </c>
      <c r="I93" s="84" t="s">
        <v>347</v>
      </c>
    </row>
    <row r="94" spans="1:121" ht="47.25" customHeight="1">
      <c r="A94" s="241">
        <v>45747</v>
      </c>
      <c r="B94" s="242"/>
      <c r="C94" s="257" t="s">
        <v>96</v>
      </c>
      <c r="D94" s="257"/>
      <c r="E94" s="123">
        <v>2278</v>
      </c>
      <c r="F94" s="243" t="s">
        <v>469</v>
      </c>
      <c r="G94" s="244"/>
      <c r="H94" s="55" t="s">
        <v>51</v>
      </c>
      <c r="I94" s="84" t="s">
        <v>347</v>
      </c>
    </row>
    <row r="95" spans="1:121" ht="47.25" customHeight="1">
      <c r="A95" s="377"/>
      <c r="B95" s="378"/>
      <c r="C95" s="257"/>
      <c r="D95" s="257"/>
      <c r="E95" s="123"/>
      <c r="F95" s="243"/>
      <c r="G95" s="244"/>
      <c r="H95" s="55"/>
      <c r="I95" s="84"/>
    </row>
    <row r="96" spans="1:121" ht="47.25" customHeight="1">
      <c r="A96" s="377"/>
      <c r="B96" s="378"/>
      <c r="C96" s="257"/>
      <c r="D96" s="257"/>
      <c r="E96" s="123"/>
      <c r="F96" s="413" t="s">
        <v>641</v>
      </c>
      <c r="G96" s="414"/>
      <c r="H96" s="414"/>
      <c r="I96" s="415"/>
    </row>
    <row r="97" spans="1:9" ht="47.25" customHeight="1">
      <c r="A97" s="377"/>
      <c r="B97" s="378"/>
      <c r="C97" s="257"/>
      <c r="D97" s="257"/>
      <c r="E97" s="123"/>
      <c r="F97" s="243"/>
      <c r="G97" s="244"/>
      <c r="H97" s="55"/>
      <c r="I97" s="84"/>
    </row>
    <row r="98" spans="1:9" ht="47.25" customHeight="1">
      <c r="A98" s="377"/>
      <c r="B98" s="378"/>
      <c r="C98" s="257"/>
      <c r="D98" s="257"/>
      <c r="E98" s="123"/>
      <c r="F98" s="243"/>
      <c r="G98" s="244"/>
      <c r="H98" s="55"/>
      <c r="I98" s="84"/>
    </row>
    <row r="99" spans="1:9" ht="47.25" customHeight="1">
      <c r="A99" s="241"/>
      <c r="B99" s="242"/>
      <c r="C99" s="257"/>
      <c r="D99" s="257"/>
      <c r="E99" s="123"/>
      <c r="F99" s="243"/>
      <c r="G99" s="244"/>
      <c r="H99" s="55"/>
      <c r="I99" s="84"/>
    </row>
    <row r="100" spans="1:9" ht="47.25" customHeight="1">
      <c r="A100" s="377"/>
      <c r="B100" s="378"/>
      <c r="C100" s="257"/>
      <c r="D100" s="257"/>
      <c r="E100" s="123"/>
      <c r="F100" s="243"/>
      <c r="G100" s="244"/>
      <c r="H100" s="55"/>
      <c r="I100" s="84"/>
    </row>
    <row r="101" spans="1:9" ht="47.25" customHeight="1">
      <c r="A101" s="379"/>
      <c r="B101" s="371"/>
      <c r="C101" s="257"/>
      <c r="D101" s="257"/>
      <c r="E101" s="123"/>
      <c r="F101" s="243"/>
      <c r="G101" s="244"/>
      <c r="H101" s="55"/>
      <c r="I101" s="84"/>
    </row>
    <row r="102" spans="1:9" ht="47.25" customHeight="1">
      <c r="A102" s="241"/>
      <c r="B102" s="242"/>
      <c r="C102" s="257"/>
      <c r="D102" s="257"/>
      <c r="E102" s="123"/>
      <c r="F102" s="243"/>
      <c r="G102" s="244"/>
      <c r="H102" s="55"/>
      <c r="I102" s="84"/>
    </row>
    <row r="103" spans="1:9" ht="47.25" customHeight="1">
      <c r="A103" s="241"/>
      <c r="B103" s="242"/>
      <c r="C103" s="257"/>
      <c r="D103" s="257"/>
      <c r="E103" s="123"/>
      <c r="F103" s="243"/>
      <c r="G103" s="244"/>
      <c r="H103" s="55"/>
      <c r="I103" s="84"/>
    </row>
    <row r="104" spans="1:9" ht="47.25" customHeight="1">
      <c r="A104" s="377"/>
      <c r="B104" s="378"/>
      <c r="C104" s="257"/>
      <c r="D104" s="257"/>
      <c r="E104" s="123"/>
      <c r="F104" s="243"/>
      <c r="G104" s="244"/>
      <c r="H104" s="55"/>
      <c r="I104" s="84"/>
    </row>
    <row r="105" spans="1:9" ht="47.25" customHeight="1" thickBot="1">
      <c r="A105" s="379"/>
      <c r="B105" s="371"/>
      <c r="C105" s="257"/>
      <c r="D105" s="257"/>
      <c r="E105" s="130"/>
      <c r="F105" s="243"/>
      <c r="G105" s="244"/>
      <c r="H105" s="55"/>
      <c r="I105" s="84"/>
    </row>
    <row r="106" spans="1:9" ht="47.25" customHeight="1" thickBot="1">
      <c r="E106" s="133">
        <f>E89+E90+E91+E92+E93</f>
        <v>14448</v>
      </c>
      <c r="H106" s="46"/>
      <c r="I106" s="46"/>
    </row>
    <row r="107" spans="1:9" ht="33.75" customHeight="1">
      <c r="E107" s="46"/>
      <c r="H107" s="46"/>
      <c r="I107" s="46"/>
    </row>
    <row r="108" spans="1:9" ht="70.5" customHeight="1">
      <c r="A108" s="410" t="s">
        <v>640</v>
      </c>
      <c r="B108" s="411"/>
      <c r="C108" s="411"/>
      <c r="D108" s="411"/>
      <c r="E108" s="411"/>
      <c r="F108" s="411"/>
      <c r="G108" s="411"/>
      <c r="H108" s="411"/>
      <c r="I108" s="412"/>
    </row>
    <row r="109" spans="1:9" ht="70.5" customHeight="1">
      <c r="A109" s="251" t="s">
        <v>543</v>
      </c>
      <c r="B109" s="252"/>
      <c r="C109" s="253" t="s">
        <v>2</v>
      </c>
      <c r="D109" s="253"/>
      <c r="E109" s="49" t="s">
        <v>5</v>
      </c>
      <c r="F109" s="253"/>
      <c r="G109" s="253"/>
      <c r="H109" s="55" t="s">
        <v>424</v>
      </c>
      <c r="I109" s="50" t="s">
        <v>6</v>
      </c>
    </row>
    <row r="110" spans="1:9" ht="70.5" customHeight="1">
      <c r="A110" s="241">
        <v>45750</v>
      </c>
      <c r="B110" s="242"/>
      <c r="C110" s="243" t="s">
        <v>523</v>
      </c>
      <c r="D110" s="244"/>
      <c r="E110" s="54">
        <v>364430</v>
      </c>
      <c r="F110" s="243" t="s">
        <v>639</v>
      </c>
      <c r="G110" s="244"/>
      <c r="H110" s="55"/>
      <c r="I110" s="84" t="s">
        <v>579</v>
      </c>
    </row>
    <row r="111" spans="1:9" ht="70.5" customHeight="1">
      <c r="A111" s="241">
        <v>45755</v>
      </c>
      <c r="B111" s="242"/>
      <c r="C111" s="243" t="s">
        <v>523</v>
      </c>
      <c r="D111" s="244"/>
      <c r="E111" s="54">
        <v>42900</v>
      </c>
      <c r="F111" s="243" t="s">
        <v>639</v>
      </c>
      <c r="G111" s="244"/>
      <c r="H111" s="55"/>
      <c r="I111" s="84" t="s">
        <v>581</v>
      </c>
    </row>
    <row r="112" spans="1:9" ht="70.5" customHeight="1">
      <c r="A112" s="241">
        <v>45777</v>
      </c>
      <c r="B112" s="242"/>
      <c r="C112" s="243" t="s">
        <v>524</v>
      </c>
      <c r="D112" s="244"/>
      <c r="E112" s="54">
        <v>5370</v>
      </c>
      <c r="F112" s="243" t="s">
        <v>639</v>
      </c>
      <c r="G112" s="244"/>
      <c r="H112" s="55"/>
      <c r="I112" s="84" t="s">
        <v>295</v>
      </c>
    </row>
    <row r="113" spans="1:10" ht="70.5" customHeight="1">
      <c r="A113" s="377"/>
      <c r="B113" s="378"/>
      <c r="C113" s="257"/>
      <c r="D113" s="257"/>
      <c r="E113" s="123"/>
      <c r="F113" s="243"/>
      <c r="G113" s="244"/>
      <c r="H113" s="55"/>
      <c r="I113" s="84"/>
    </row>
    <row r="114" spans="1:10" ht="70.5" customHeight="1">
      <c r="A114" s="377"/>
      <c r="B114" s="378"/>
      <c r="C114" s="257"/>
      <c r="D114" s="257"/>
      <c r="E114" s="123"/>
      <c r="F114" s="243"/>
      <c r="G114" s="244"/>
      <c r="H114" s="55"/>
      <c r="I114" s="84"/>
    </row>
    <row r="115" spans="1:10" ht="70.5" customHeight="1">
      <c r="A115" s="241"/>
      <c r="B115" s="242"/>
      <c r="C115" s="257"/>
      <c r="D115" s="257"/>
      <c r="E115" s="123"/>
      <c r="F115" s="243"/>
      <c r="G115" s="244"/>
      <c r="H115" s="55"/>
      <c r="I115" s="84"/>
    </row>
    <row r="116" spans="1:10" ht="70.5" customHeight="1">
      <c r="A116" s="377"/>
      <c r="B116" s="378"/>
      <c r="C116" s="257"/>
      <c r="D116" s="257"/>
      <c r="E116" s="123"/>
      <c r="F116" s="243"/>
      <c r="G116" s="244"/>
      <c r="H116" s="55"/>
      <c r="I116" s="84"/>
    </row>
    <row r="117" spans="1:10" ht="70.5" customHeight="1">
      <c r="A117" s="379"/>
      <c r="B117" s="371"/>
      <c r="C117" s="257"/>
      <c r="D117" s="257"/>
      <c r="E117" s="123"/>
      <c r="F117" s="243"/>
      <c r="G117" s="244"/>
      <c r="H117" s="55"/>
      <c r="I117" s="84"/>
    </row>
    <row r="118" spans="1:10" ht="70.5" customHeight="1">
      <c r="A118" s="241"/>
      <c r="B118" s="242"/>
      <c r="C118" s="257"/>
      <c r="D118" s="257"/>
      <c r="E118" s="123"/>
      <c r="F118" s="243"/>
      <c r="G118" s="244"/>
      <c r="H118" s="55"/>
      <c r="I118" s="84"/>
    </row>
    <row r="119" spans="1:10" ht="70.5" customHeight="1">
      <c r="A119" s="377"/>
      <c r="B119" s="378"/>
      <c r="C119" s="257"/>
      <c r="D119" s="257"/>
      <c r="E119" s="123"/>
      <c r="F119" s="243"/>
      <c r="G119" s="244"/>
      <c r="H119" s="55"/>
      <c r="I119" s="84"/>
    </row>
    <row r="120" spans="1:10" ht="70.5" customHeight="1" thickBot="1">
      <c r="A120" s="379"/>
      <c r="B120" s="371"/>
      <c r="C120" s="257"/>
      <c r="D120" s="257"/>
      <c r="E120" s="130"/>
      <c r="F120" s="243"/>
      <c r="G120" s="244"/>
      <c r="H120" s="55"/>
      <c r="I120" s="84"/>
    </row>
    <row r="121" spans="1:10" ht="70.5" customHeight="1" thickBot="1">
      <c r="E121" s="133">
        <f>SUM(E110:E120)</f>
        <v>412700</v>
      </c>
      <c r="H121" s="46"/>
      <c r="I121" s="46"/>
    </row>
    <row r="122" spans="1:10" ht="48" customHeight="1">
      <c r="A122" s="45"/>
      <c r="B122" s="129" t="s">
        <v>170</v>
      </c>
      <c r="C122" s="263" t="s">
        <v>642</v>
      </c>
      <c r="D122" s="263"/>
      <c r="E122" s="263"/>
      <c r="J122" s="85"/>
    </row>
    <row r="123" spans="1:10" ht="48" customHeight="1">
      <c r="A123" s="251" t="s">
        <v>1</v>
      </c>
      <c r="B123" s="252"/>
      <c r="C123" s="253" t="s">
        <v>2</v>
      </c>
      <c r="D123" s="253"/>
      <c r="E123" s="49" t="s">
        <v>5</v>
      </c>
      <c r="F123" s="253" t="s">
        <v>468</v>
      </c>
      <c r="G123" s="253"/>
      <c r="H123" s="55" t="s">
        <v>424</v>
      </c>
      <c r="I123" s="50" t="s">
        <v>6</v>
      </c>
    </row>
    <row r="124" spans="1:10" ht="48" customHeight="1">
      <c r="A124" s="241"/>
      <c r="B124" s="242"/>
      <c r="C124" s="257"/>
      <c r="D124" s="257"/>
      <c r="E124" s="123">
        <v>31528</v>
      </c>
      <c r="F124" s="243" t="s">
        <v>426</v>
      </c>
      <c r="G124" s="244"/>
      <c r="H124" s="55"/>
      <c r="I124" s="84" t="s">
        <v>611</v>
      </c>
    </row>
    <row r="125" spans="1:10" ht="48" customHeight="1">
      <c r="A125" s="241">
        <v>45740</v>
      </c>
      <c r="B125" s="242"/>
      <c r="C125" s="257" t="s">
        <v>67</v>
      </c>
      <c r="D125" s="257"/>
      <c r="E125" s="123">
        <v>3290</v>
      </c>
      <c r="F125" s="243" t="s">
        <v>426</v>
      </c>
      <c r="G125" s="244"/>
      <c r="H125" s="55"/>
      <c r="I125" s="84" t="s">
        <v>346</v>
      </c>
    </row>
    <row r="126" spans="1:10" ht="48" customHeight="1">
      <c r="A126" s="241">
        <v>45742</v>
      </c>
      <c r="B126" s="242"/>
      <c r="C126" s="257" t="s">
        <v>67</v>
      </c>
      <c r="D126" s="257"/>
      <c r="E126" s="123">
        <v>270</v>
      </c>
      <c r="F126" s="243" t="s">
        <v>426</v>
      </c>
      <c r="G126" s="244"/>
      <c r="H126" s="55"/>
      <c r="I126" s="84" t="s">
        <v>346</v>
      </c>
    </row>
    <row r="127" spans="1:10" ht="48" customHeight="1">
      <c r="A127" s="241">
        <v>45744</v>
      </c>
      <c r="B127" s="242"/>
      <c r="C127" s="257" t="s">
        <v>67</v>
      </c>
      <c r="D127" s="257"/>
      <c r="E127" s="123">
        <v>1630</v>
      </c>
      <c r="F127" s="243" t="s">
        <v>426</v>
      </c>
      <c r="G127" s="244"/>
      <c r="H127" s="55"/>
      <c r="I127" s="84" t="s">
        <v>346</v>
      </c>
    </row>
    <row r="128" spans="1:10" ht="48" customHeight="1">
      <c r="A128" s="241">
        <v>45744</v>
      </c>
      <c r="B128" s="242"/>
      <c r="C128" s="257" t="s">
        <v>67</v>
      </c>
      <c r="D128" s="257"/>
      <c r="E128" s="123">
        <v>1630</v>
      </c>
      <c r="F128" s="243" t="s">
        <v>426</v>
      </c>
      <c r="G128" s="244"/>
      <c r="H128" s="55"/>
      <c r="I128" s="84" t="s">
        <v>346</v>
      </c>
    </row>
    <row r="129" spans="1:9" ht="48" customHeight="1">
      <c r="A129" s="241"/>
      <c r="B129" s="242"/>
      <c r="C129" s="257"/>
      <c r="D129" s="257"/>
      <c r="E129" s="123"/>
      <c r="F129" s="243"/>
      <c r="G129" s="244"/>
      <c r="H129" s="55"/>
      <c r="I129" s="84"/>
    </row>
    <row r="130" spans="1:9" ht="48" customHeight="1">
      <c r="A130" s="377"/>
      <c r="B130" s="378"/>
      <c r="C130" s="257"/>
      <c r="D130" s="257"/>
      <c r="E130" s="123"/>
      <c r="F130" s="243"/>
      <c r="G130" s="244"/>
      <c r="H130" s="55"/>
      <c r="I130" s="84"/>
    </row>
    <row r="131" spans="1:9" ht="48" customHeight="1">
      <c r="A131" s="377"/>
      <c r="B131" s="378"/>
      <c r="C131" s="257"/>
      <c r="D131" s="257"/>
      <c r="E131" s="123"/>
      <c r="F131" s="243"/>
      <c r="G131" s="244"/>
      <c r="H131" s="55"/>
      <c r="I131" s="84"/>
    </row>
    <row r="132" spans="1:9" ht="48" customHeight="1">
      <c r="A132" s="379"/>
      <c r="B132" s="371"/>
      <c r="C132" s="257"/>
      <c r="D132" s="257"/>
      <c r="E132" s="123"/>
      <c r="F132" s="243"/>
      <c r="G132" s="244"/>
      <c r="H132" s="55"/>
      <c r="I132" s="84"/>
    </row>
    <row r="133" spans="1:9" ht="48" customHeight="1">
      <c r="A133" s="379"/>
      <c r="B133" s="371"/>
      <c r="C133" s="257"/>
      <c r="D133" s="257"/>
      <c r="E133" s="123"/>
      <c r="F133" s="243"/>
      <c r="G133" s="244"/>
      <c r="H133" s="55"/>
      <c r="I133" s="84"/>
    </row>
    <row r="134" spans="1:9" ht="48" customHeight="1">
      <c r="A134" s="241"/>
      <c r="B134" s="242"/>
      <c r="C134" s="257"/>
      <c r="D134" s="257"/>
      <c r="E134" s="123"/>
      <c r="F134" s="243"/>
      <c r="G134" s="244"/>
      <c r="H134" s="55"/>
      <c r="I134" s="84"/>
    </row>
    <row r="135" spans="1:9" ht="48" customHeight="1">
      <c r="A135" s="241"/>
      <c r="B135" s="242"/>
      <c r="C135" s="257"/>
      <c r="D135" s="257"/>
      <c r="E135" s="123"/>
      <c r="F135" s="243"/>
      <c r="G135" s="244"/>
      <c r="H135" s="55"/>
      <c r="I135" s="84"/>
    </row>
    <row r="136" spans="1:9" ht="48" customHeight="1">
      <c r="A136" s="377"/>
      <c r="B136" s="378"/>
      <c r="C136" s="257"/>
      <c r="D136" s="257"/>
      <c r="E136" s="123"/>
      <c r="F136" s="243"/>
      <c r="G136" s="244"/>
      <c r="H136" s="55"/>
      <c r="I136" s="84"/>
    </row>
    <row r="137" spans="1:9" ht="48" customHeight="1">
      <c r="A137" s="377"/>
      <c r="B137" s="378"/>
      <c r="C137" s="257"/>
      <c r="D137" s="257"/>
      <c r="E137" s="123"/>
      <c r="F137" s="243"/>
      <c r="G137" s="244"/>
      <c r="H137" s="55"/>
      <c r="I137" s="84"/>
    </row>
    <row r="138" spans="1:9" ht="48" customHeight="1">
      <c r="A138" s="377"/>
      <c r="B138" s="378"/>
      <c r="C138" s="257"/>
      <c r="D138" s="257"/>
      <c r="E138" s="123"/>
      <c r="F138" s="243"/>
      <c r="G138" s="244"/>
      <c r="H138" s="55"/>
      <c r="I138" s="84"/>
    </row>
    <row r="139" spans="1:9" ht="48" customHeight="1">
      <c r="A139" s="241"/>
      <c r="B139" s="242"/>
      <c r="C139" s="257"/>
      <c r="D139" s="257"/>
      <c r="E139" s="123"/>
      <c r="F139" s="243"/>
      <c r="G139" s="244"/>
      <c r="H139" s="55"/>
      <c r="I139" s="84"/>
    </row>
    <row r="140" spans="1:9" ht="48" customHeight="1">
      <c r="A140" s="377"/>
      <c r="B140" s="378"/>
      <c r="C140" s="257"/>
      <c r="D140" s="257"/>
      <c r="E140" s="123"/>
      <c r="F140" s="243"/>
      <c r="G140" s="244"/>
      <c r="H140" s="55"/>
      <c r="I140" s="84"/>
    </row>
    <row r="141" spans="1:9" ht="48" customHeight="1" thickBot="1">
      <c r="A141" s="379"/>
      <c r="B141" s="371"/>
      <c r="C141" s="257"/>
      <c r="D141" s="257"/>
      <c r="E141" s="130"/>
      <c r="F141" s="243"/>
      <c r="G141" s="244"/>
      <c r="H141" s="55"/>
      <c r="I141" s="84"/>
    </row>
    <row r="142" spans="1:9" ht="48" customHeight="1" thickBot="1">
      <c r="E142" s="133">
        <f>E124+E125+E126+E127+E128</f>
        <v>38348</v>
      </c>
      <c r="H142" s="46"/>
      <c r="I142" s="46"/>
    </row>
    <row r="143" spans="1:9" ht="72" customHeight="1">
      <c r="A143" s="264" t="s">
        <v>477</v>
      </c>
      <c r="B143" s="264"/>
      <c r="C143" s="264"/>
      <c r="F143" s="265"/>
      <c r="G143" s="265"/>
      <c r="H143" s="265"/>
      <c r="I143" s="265"/>
    </row>
    <row r="144" spans="1:9" ht="72" customHeight="1">
      <c r="A144" s="53" t="s">
        <v>543</v>
      </c>
      <c r="B144" s="53" t="s">
        <v>2</v>
      </c>
      <c r="C144" s="243"/>
      <c r="D144" s="244"/>
      <c r="E144" s="53" t="s">
        <v>5</v>
      </c>
      <c r="F144" s="243" t="s">
        <v>480</v>
      </c>
      <c r="G144" s="244"/>
      <c r="H144" s="55"/>
      <c r="I144" s="55" t="s">
        <v>6</v>
      </c>
    </row>
    <row r="145" spans="1:35" ht="72" customHeight="1">
      <c r="A145" s="58" t="s">
        <v>257</v>
      </c>
      <c r="B145" s="53"/>
      <c r="C145" s="243" t="s">
        <v>523</v>
      </c>
      <c r="D145" s="244"/>
      <c r="E145" s="54">
        <v>1200000</v>
      </c>
      <c r="F145" s="243" t="s">
        <v>487</v>
      </c>
      <c r="G145" s="244"/>
      <c r="H145" s="55"/>
      <c r="I145" s="84" t="s">
        <v>577</v>
      </c>
    </row>
    <row r="146" spans="1:35" ht="72" customHeight="1">
      <c r="A146" s="58" t="s">
        <v>258</v>
      </c>
      <c r="B146" s="53"/>
      <c r="C146" s="243" t="s">
        <v>523</v>
      </c>
      <c r="D146" s="244"/>
      <c r="E146" s="54">
        <v>192819</v>
      </c>
      <c r="F146" s="243" t="s">
        <v>487</v>
      </c>
      <c r="G146" s="244"/>
      <c r="H146" s="55"/>
      <c r="I146" s="84" t="s">
        <v>578</v>
      </c>
    </row>
    <row r="147" spans="1:35" ht="72" customHeight="1">
      <c r="A147" s="58" t="s">
        <v>258</v>
      </c>
      <c r="B147" s="53"/>
      <c r="C147" s="243" t="s">
        <v>523</v>
      </c>
      <c r="D147" s="244"/>
      <c r="E147" s="54">
        <v>27379</v>
      </c>
      <c r="F147" s="243" t="s">
        <v>481</v>
      </c>
      <c r="G147" s="244"/>
      <c r="H147" s="55"/>
      <c r="I147" s="84" t="s">
        <v>580</v>
      </c>
    </row>
    <row r="148" spans="1:35" ht="72" customHeight="1">
      <c r="A148" s="58" t="s">
        <v>28</v>
      </c>
      <c r="B148" s="53"/>
      <c r="C148" s="243" t="s">
        <v>523</v>
      </c>
      <c r="D148" s="244"/>
      <c r="E148" s="54">
        <v>158400</v>
      </c>
      <c r="F148" s="243" t="s">
        <v>481</v>
      </c>
      <c r="G148" s="244"/>
      <c r="H148" s="55"/>
      <c r="I148" s="84" t="s">
        <v>582</v>
      </c>
    </row>
    <row r="149" spans="1:35" ht="72" customHeight="1">
      <c r="A149" s="58" t="s">
        <v>28</v>
      </c>
      <c r="B149" s="53"/>
      <c r="C149" s="243" t="s">
        <v>523</v>
      </c>
      <c r="D149" s="244"/>
      <c r="E149" s="54">
        <v>1332134</v>
      </c>
      <c r="F149" s="243"/>
      <c r="G149" s="244"/>
      <c r="H149" s="55"/>
      <c r="I149" s="84" t="s">
        <v>583</v>
      </c>
    </row>
    <row r="150" spans="1:35" ht="72" customHeight="1">
      <c r="A150" s="58" t="s">
        <v>46</v>
      </c>
      <c r="B150" s="53"/>
      <c r="C150" s="243" t="s">
        <v>524</v>
      </c>
      <c r="D150" s="244"/>
      <c r="E150" s="54">
        <v>110220</v>
      </c>
      <c r="F150" s="243" t="s">
        <v>481</v>
      </c>
      <c r="G150" s="244"/>
      <c r="H150" s="55"/>
      <c r="I150" s="84" t="s">
        <v>530</v>
      </c>
      <c r="AI150" s="46" t="s">
        <v>588</v>
      </c>
    </row>
    <row r="151" spans="1:35" ht="72" customHeight="1">
      <c r="A151" s="58" t="s">
        <v>165</v>
      </c>
      <c r="B151" s="53"/>
      <c r="C151" s="243" t="s">
        <v>524</v>
      </c>
      <c r="D151" s="244"/>
      <c r="E151" s="54">
        <v>24200</v>
      </c>
      <c r="F151" s="243" t="s">
        <v>481</v>
      </c>
      <c r="G151" s="244"/>
      <c r="H151" s="55"/>
      <c r="I151" s="84" t="s">
        <v>584</v>
      </c>
    </row>
    <row r="152" spans="1:35" ht="72" customHeight="1">
      <c r="A152" s="58" t="s">
        <v>165</v>
      </c>
      <c r="B152" s="53"/>
      <c r="C152" s="243" t="s">
        <v>524</v>
      </c>
      <c r="D152" s="244"/>
      <c r="E152" s="54">
        <v>33000</v>
      </c>
      <c r="F152" s="243" t="s">
        <v>481</v>
      </c>
      <c r="G152" s="244"/>
      <c r="H152" s="55"/>
      <c r="I152" s="84" t="s">
        <v>584</v>
      </c>
    </row>
    <row r="153" spans="1:35" ht="72" customHeight="1">
      <c r="A153" s="58" t="s">
        <v>331</v>
      </c>
      <c r="B153" s="53"/>
      <c r="C153" s="243" t="s">
        <v>524</v>
      </c>
      <c r="D153" s="244"/>
      <c r="E153" s="54">
        <v>3845</v>
      </c>
      <c r="F153" s="243" t="s">
        <v>481</v>
      </c>
      <c r="G153" s="244"/>
      <c r="H153" s="55"/>
      <c r="I153" s="84" t="s">
        <v>585</v>
      </c>
    </row>
    <row r="154" spans="1:35" ht="72" customHeight="1">
      <c r="A154" s="58" t="s">
        <v>331</v>
      </c>
      <c r="B154" s="53"/>
      <c r="C154" s="243" t="s">
        <v>524</v>
      </c>
      <c r="D154" s="244"/>
      <c r="E154" s="54">
        <v>4784</v>
      </c>
      <c r="F154" s="243" t="s">
        <v>481</v>
      </c>
      <c r="G154" s="244"/>
      <c r="H154" s="55"/>
      <c r="I154" s="84" t="s">
        <v>586</v>
      </c>
    </row>
    <row r="155" spans="1:35" ht="72" customHeight="1" thickBot="1">
      <c r="A155" s="58" t="s">
        <v>150</v>
      </c>
      <c r="B155" s="53"/>
      <c r="C155" s="243" t="s">
        <v>524</v>
      </c>
      <c r="D155" s="244"/>
      <c r="E155" s="54">
        <v>8000</v>
      </c>
      <c r="F155" s="243" t="s">
        <v>481</v>
      </c>
      <c r="G155" s="244"/>
      <c r="H155" s="55"/>
      <c r="I155" s="84" t="s">
        <v>587</v>
      </c>
    </row>
    <row r="156" spans="1:35" ht="72" customHeight="1" thickBot="1">
      <c r="A156" s="85"/>
      <c r="B156" s="85"/>
      <c r="C156" s="85"/>
      <c r="D156" s="85"/>
      <c r="E156" s="103">
        <f>SUM(E145:E155)</f>
        <v>3094781</v>
      </c>
      <c r="F156" s="85"/>
      <c r="G156" s="85"/>
      <c r="H156" s="85"/>
      <c r="I156" s="104"/>
    </row>
    <row r="157" spans="1:35" ht="18" customHeight="1"/>
    <row r="158" spans="1:35" ht="17.25" customHeight="1">
      <c r="A158" s="389" t="s">
        <v>462</v>
      </c>
      <c r="B158" s="389"/>
      <c r="C158" s="389"/>
      <c r="E158" s="46"/>
      <c r="H158" s="46"/>
      <c r="I158" s="93"/>
    </row>
    <row r="159" spans="1:35" ht="17.25" customHeight="1">
      <c r="A159" s="68" t="s">
        <v>1</v>
      </c>
      <c r="B159" s="68" t="s">
        <v>2</v>
      </c>
      <c r="C159" s="380" t="s">
        <v>4</v>
      </c>
      <c r="D159" s="381"/>
      <c r="E159" s="68" t="s">
        <v>5</v>
      </c>
      <c r="F159" s="380" t="str">
        <f>F144</f>
        <v>支払</v>
      </c>
      <c r="G159" s="381"/>
      <c r="H159" s="70" t="s">
        <v>424</v>
      </c>
      <c r="I159" s="70" t="s">
        <v>6</v>
      </c>
    </row>
    <row r="160" spans="1:35" ht="17.25" customHeight="1">
      <c r="A160" s="406" t="s">
        <v>39</v>
      </c>
      <c r="B160" s="117" t="s">
        <v>301</v>
      </c>
      <c r="C160" s="380"/>
      <c r="D160" s="381"/>
      <c r="E160" s="121">
        <v>1580</v>
      </c>
      <c r="F160" s="380" t="s">
        <v>469</v>
      </c>
      <c r="G160" s="381"/>
      <c r="H160" s="70" t="s">
        <v>54</v>
      </c>
      <c r="I160" s="94" t="s">
        <v>629</v>
      </c>
    </row>
    <row r="161" spans="1:129" ht="17.25" customHeight="1">
      <c r="A161" s="407"/>
      <c r="B161" s="117" t="s">
        <v>301</v>
      </c>
      <c r="C161" s="380"/>
      <c r="D161" s="381"/>
      <c r="E161" s="121">
        <v>800</v>
      </c>
      <c r="F161" s="380" t="s">
        <v>469</v>
      </c>
      <c r="G161" s="381"/>
      <c r="H161" s="70" t="s">
        <v>54</v>
      </c>
      <c r="I161" s="94" t="s">
        <v>630</v>
      </c>
    </row>
    <row r="162" spans="1:129" ht="17.25" customHeight="1">
      <c r="A162" s="407"/>
      <c r="B162" s="117" t="s">
        <v>301</v>
      </c>
      <c r="C162" s="380"/>
      <c r="D162" s="381"/>
      <c r="E162" s="121">
        <v>7840</v>
      </c>
      <c r="F162" s="380" t="s">
        <v>469</v>
      </c>
      <c r="G162" s="381"/>
      <c r="H162" s="70" t="s">
        <v>54</v>
      </c>
      <c r="I162" s="94" t="s">
        <v>551</v>
      </c>
    </row>
    <row r="163" spans="1:129" ht="17.25" customHeight="1">
      <c r="A163" s="407"/>
      <c r="B163" s="117" t="s">
        <v>249</v>
      </c>
      <c r="C163" s="380"/>
      <c r="D163" s="381"/>
      <c r="E163" s="121">
        <v>150</v>
      </c>
      <c r="F163" s="380" t="s">
        <v>469</v>
      </c>
      <c r="G163" s="381"/>
      <c r="H163" s="70" t="s">
        <v>54</v>
      </c>
      <c r="I163" s="94" t="s">
        <v>552</v>
      </c>
    </row>
    <row r="164" spans="1:129" ht="17.25" customHeight="1">
      <c r="A164" s="407"/>
      <c r="B164" s="117" t="s">
        <v>96</v>
      </c>
      <c r="C164" s="380"/>
      <c r="D164" s="381"/>
      <c r="E164" s="121">
        <v>3032</v>
      </c>
      <c r="F164" s="380" t="s">
        <v>469</v>
      </c>
      <c r="G164" s="381"/>
      <c r="H164" s="70" t="s">
        <v>54</v>
      </c>
      <c r="I164" s="94" t="s">
        <v>347</v>
      </c>
    </row>
    <row r="165" spans="1:129" ht="17.25" customHeight="1">
      <c r="A165" s="407"/>
      <c r="B165" s="117" t="s">
        <v>96</v>
      </c>
      <c r="C165" s="380"/>
      <c r="D165" s="381"/>
      <c r="E165" s="121">
        <v>1066</v>
      </c>
      <c r="F165" s="380" t="s">
        <v>469</v>
      </c>
      <c r="G165" s="381"/>
      <c r="H165" s="70" t="s">
        <v>54</v>
      </c>
      <c r="I165" s="94" t="s">
        <v>347</v>
      </c>
    </row>
    <row r="166" spans="1:129" ht="17.25" customHeight="1">
      <c r="A166" s="407"/>
      <c r="B166" s="117" t="s">
        <v>301</v>
      </c>
      <c r="C166" s="380"/>
      <c r="D166" s="381"/>
      <c r="E166" s="121">
        <v>5026</v>
      </c>
      <c r="F166" s="380" t="s">
        <v>469</v>
      </c>
      <c r="G166" s="381"/>
      <c r="H166" s="70" t="s">
        <v>54</v>
      </c>
      <c r="I166" s="94" t="s">
        <v>438</v>
      </c>
    </row>
    <row r="167" spans="1:129" ht="17.25" customHeight="1">
      <c r="A167" s="408"/>
      <c r="B167" s="117" t="s">
        <v>301</v>
      </c>
      <c r="C167" s="380"/>
      <c r="D167" s="381"/>
      <c r="E167" s="121">
        <v>3960</v>
      </c>
      <c r="F167" s="380" t="s">
        <v>469</v>
      </c>
      <c r="G167" s="381"/>
      <c r="H167" s="70" t="s">
        <v>54</v>
      </c>
      <c r="I167" s="94" t="s">
        <v>438</v>
      </c>
    </row>
    <row r="168" spans="1:129" ht="17.25" customHeight="1">
      <c r="A168" s="397" t="s">
        <v>48</v>
      </c>
      <c r="B168" s="117" t="s">
        <v>301</v>
      </c>
      <c r="C168" s="380"/>
      <c r="D168" s="381"/>
      <c r="E168" s="121">
        <v>2400</v>
      </c>
      <c r="F168" s="380" t="s">
        <v>469</v>
      </c>
      <c r="G168" s="381"/>
      <c r="H168" s="70" t="s">
        <v>54</v>
      </c>
      <c r="I168" s="94" t="s">
        <v>553</v>
      </c>
    </row>
    <row r="169" spans="1:129" ht="17.25" customHeight="1">
      <c r="A169" s="398"/>
      <c r="B169" s="117" t="s">
        <v>96</v>
      </c>
      <c r="C169" s="380"/>
      <c r="D169" s="381"/>
      <c r="E169" s="121">
        <v>3496</v>
      </c>
      <c r="F169" s="380" t="s">
        <v>469</v>
      </c>
      <c r="G169" s="381"/>
      <c r="H169" s="70" t="s">
        <v>54</v>
      </c>
      <c r="I169" s="94" t="s">
        <v>347</v>
      </c>
    </row>
    <row r="170" spans="1:129" ht="17.25" customHeight="1">
      <c r="A170" s="398"/>
      <c r="B170" s="117" t="s">
        <v>96</v>
      </c>
      <c r="C170" s="380"/>
      <c r="D170" s="381"/>
      <c r="E170" s="121">
        <v>3274</v>
      </c>
      <c r="F170" s="380" t="s">
        <v>469</v>
      </c>
      <c r="G170" s="381"/>
      <c r="H170" s="70" t="s">
        <v>54</v>
      </c>
      <c r="I170" s="94" t="s">
        <v>347</v>
      </c>
    </row>
    <row r="171" spans="1:129" ht="17.25" customHeight="1">
      <c r="A171" s="398"/>
      <c r="B171" s="117" t="s">
        <v>301</v>
      </c>
      <c r="C171" s="380"/>
      <c r="D171" s="381"/>
      <c r="E171" s="121">
        <v>450</v>
      </c>
      <c r="F171" s="380" t="s">
        <v>469</v>
      </c>
      <c r="G171" s="381"/>
      <c r="H171" s="70" t="s">
        <v>54</v>
      </c>
      <c r="I171" s="94" t="s">
        <v>537</v>
      </c>
    </row>
    <row r="172" spans="1:129" s="85" customFormat="1" ht="17.25" customHeight="1">
      <c r="A172" s="399"/>
      <c r="B172" s="117" t="s">
        <v>301</v>
      </c>
      <c r="C172" s="380"/>
      <c r="D172" s="381"/>
      <c r="E172" s="121">
        <v>240</v>
      </c>
      <c r="F172" s="380" t="s">
        <v>469</v>
      </c>
      <c r="G172" s="381"/>
      <c r="H172" s="70" t="s">
        <v>54</v>
      </c>
      <c r="I172" s="94" t="s">
        <v>537</v>
      </c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6"/>
      <c r="DD172" s="46"/>
      <c r="DE172" s="46"/>
      <c r="DF172" s="46"/>
      <c r="DG172" s="46"/>
      <c r="DH172" s="46"/>
      <c r="DI172" s="46"/>
      <c r="DJ172" s="46"/>
      <c r="DK172" s="46"/>
      <c r="DL172" s="46"/>
      <c r="DM172" s="46"/>
      <c r="DN172" s="46"/>
      <c r="DO172" s="46"/>
      <c r="DP172" s="46"/>
      <c r="DQ172" s="46"/>
      <c r="DR172" s="46"/>
      <c r="DS172" s="46"/>
      <c r="DT172" s="46"/>
      <c r="DU172" s="46"/>
      <c r="DV172" s="46"/>
      <c r="DW172" s="46"/>
      <c r="DX172" s="46"/>
      <c r="DY172" s="46"/>
    </row>
    <row r="173" spans="1:129" ht="17.25" customHeight="1">
      <c r="A173" s="397" t="s">
        <v>95</v>
      </c>
      <c r="B173" s="117" t="s">
        <v>301</v>
      </c>
      <c r="C173" s="380"/>
      <c r="D173" s="381"/>
      <c r="E173" s="121">
        <v>7300</v>
      </c>
      <c r="F173" s="380" t="s">
        <v>469</v>
      </c>
      <c r="G173" s="381"/>
      <c r="H173" s="70" t="s">
        <v>54</v>
      </c>
      <c r="I173" s="94" t="s">
        <v>314</v>
      </c>
    </row>
    <row r="174" spans="1:129" s="85" customFormat="1" ht="17.25" customHeight="1">
      <c r="A174" s="399"/>
      <c r="B174" s="117" t="s">
        <v>301</v>
      </c>
      <c r="C174" s="380"/>
      <c r="D174" s="381"/>
      <c r="E174" s="121">
        <v>1000</v>
      </c>
      <c r="F174" s="380" t="s">
        <v>469</v>
      </c>
      <c r="G174" s="381"/>
      <c r="H174" s="70" t="s">
        <v>54</v>
      </c>
      <c r="I174" s="94" t="s">
        <v>323</v>
      </c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</row>
    <row r="175" spans="1:129" s="85" customFormat="1" ht="17.25" customHeight="1">
      <c r="A175" s="128" t="s">
        <v>261</v>
      </c>
      <c r="B175" s="117" t="s">
        <v>67</v>
      </c>
      <c r="C175" s="380"/>
      <c r="D175" s="381"/>
      <c r="E175" s="121">
        <v>500</v>
      </c>
      <c r="F175" s="380" t="s">
        <v>469</v>
      </c>
      <c r="G175" s="381"/>
      <c r="H175" s="70" t="s">
        <v>54</v>
      </c>
      <c r="I175" s="94" t="s">
        <v>613</v>
      </c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6"/>
      <c r="DD175" s="46"/>
      <c r="DE175" s="46"/>
      <c r="DF175" s="46"/>
      <c r="DG175" s="46"/>
      <c r="DH175" s="46"/>
      <c r="DI175" s="46"/>
      <c r="DJ175" s="46"/>
      <c r="DK175" s="46"/>
      <c r="DL175" s="46"/>
      <c r="DM175" s="46"/>
      <c r="DN175" s="46"/>
      <c r="DO175" s="46"/>
      <c r="DP175" s="46"/>
      <c r="DQ175" s="46"/>
      <c r="DR175" s="46"/>
      <c r="DS175" s="46"/>
      <c r="DT175" s="46"/>
      <c r="DU175" s="46"/>
      <c r="DV175" s="46"/>
      <c r="DW175" s="46"/>
      <c r="DX175" s="46"/>
      <c r="DY175" s="46"/>
    </row>
    <row r="176" spans="1:129" ht="17.25" customHeight="1">
      <c r="A176" s="397" t="s">
        <v>97</v>
      </c>
      <c r="B176" s="117" t="s">
        <v>96</v>
      </c>
      <c r="C176" s="380"/>
      <c r="D176" s="381"/>
      <c r="E176" s="121">
        <v>3857</v>
      </c>
      <c r="F176" s="380" t="s">
        <v>469</v>
      </c>
      <c r="G176" s="381"/>
      <c r="H176" s="70" t="s">
        <v>54</v>
      </c>
      <c r="I176" s="94" t="s">
        <v>347</v>
      </c>
    </row>
    <row r="177" spans="1:9" ht="17.25" customHeight="1">
      <c r="A177" s="399"/>
      <c r="B177" s="117" t="s">
        <v>301</v>
      </c>
      <c r="C177" s="380"/>
      <c r="D177" s="381"/>
      <c r="E177" s="121">
        <v>1020</v>
      </c>
      <c r="F177" s="380" t="s">
        <v>469</v>
      </c>
      <c r="G177" s="381"/>
      <c r="H177" s="70" t="s">
        <v>54</v>
      </c>
      <c r="I177" s="94" t="s">
        <v>127</v>
      </c>
    </row>
    <row r="178" spans="1:9" ht="17.25" customHeight="1">
      <c r="A178" s="397" t="s">
        <v>70</v>
      </c>
      <c r="B178" s="117" t="s">
        <v>200</v>
      </c>
      <c r="C178" s="380"/>
      <c r="D178" s="381"/>
      <c r="E178" s="121">
        <v>22015</v>
      </c>
      <c r="F178" s="380" t="s">
        <v>469</v>
      </c>
      <c r="G178" s="381"/>
      <c r="H178" s="70" t="s">
        <v>54</v>
      </c>
      <c r="I178" s="94" t="s">
        <v>555</v>
      </c>
    </row>
    <row r="179" spans="1:9" ht="17.25" customHeight="1">
      <c r="A179" s="398"/>
      <c r="B179" s="117" t="s">
        <v>301</v>
      </c>
      <c r="C179" s="380"/>
      <c r="D179" s="381"/>
      <c r="E179" s="121">
        <v>4020</v>
      </c>
      <c r="F179" s="380" t="s">
        <v>469</v>
      </c>
      <c r="G179" s="381"/>
      <c r="H179" s="70" t="s">
        <v>54</v>
      </c>
      <c r="I179" s="94" t="s">
        <v>556</v>
      </c>
    </row>
    <row r="180" spans="1:9" ht="17.25" customHeight="1">
      <c r="A180" s="398"/>
      <c r="B180" s="117" t="s">
        <v>120</v>
      </c>
      <c r="C180" s="380"/>
      <c r="D180" s="381"/>
      <c r="E180" s="121">
        <v>330</v>
      </c>
      <c r="F180" s="380" t="s">
        <v>469</v>
      </c>
      <c r="G180" s="381"/>
      <c r="H180" s="70" t="s">
        <v>54</v>
      </c>
      <c r="I180" s="94" t="s">
        <v>282</v>
      </c>
    </row>
    <row r="181" spans="1:9" ht="17.25" customHeight="1">
      <c r="A181" s="399"/>
      <c r="B181" s="117" t="s">
        <v>120</v>
      </c>
      <c r="C181" s="380"/>
      <c r="D181" s="381"/>
      <c r="E181" s="121">
        <v>2732</v>
      </c>
      <c r="F181" s="380" t="s">
        <v>469</v>
      </c>
      <c r="G181" s="381"/>
      <c r="H181" s="70" t="s">
        <v>54</v>
      </c>
      <c r="I181" s="94" t="s">
        <v>282</v>
      </c>
    </row>
    <row r="182" spans="1:9" s="85" customFormat="1" ht="17.25" customHeight="1">
      <c r="A182" s="397" t="s">
        <v>60</v>
      </c>
      <c r="B182" s="117" t="s">
        <v>301</v>
      </c>
      <c r="C182" s="380"/>
      <c r="D182" s="381"/>
      <c r="E182" s="121">
        <v>4125</v>
      </c>
      <c r="F182" s="380" t="s">
        <v>469</v>
      </c>
      <c r="G182" s="381"/>
      <c r="H182" s="70" t="s">
        <v>54</v>
      </c>
      <c r="I182" s="94" t="s">
        <v>556</v>
      </c>
    </row>
    <row r="183" spans="1:9" ht="17.25" customHeight="1">
      <c r="A183" s="398"/>
      <c r="B183" s="117" t="s">
        <v>67</v>
      </c>
      <c r="C183" s="380"/>
      <c r="D183" s="381"/>
      <c r="E183" s="121">
        <v>1000</v>
      </c>
      <c r="F183" s="380" t="s">
        <v>469</v>
      </c>
      <c r="G183" s="381"/>
      <c r="H183" s="70" t="s">
        <v>54</v>
      </c>
      <c r="I183" s="94" t="s">
        <v>152</v>
      </c>
    </row>
    <row r="184" spans="1:9" ht="17.25" customHeight="1">
      <c r="A184" s="398"/>
      <c r="B184" s="117" t="s">
        <v>67</v>
      </c>
      <c r="C184" s="380"/>
      <c r="D184" s="381"/>
      <c r="E184" s="121">
        <v>400</v>
      </c>
      <c r="F184" s="380" t="s">
        <v>469</v>
      </c>
      <c r="G184" s="381"/>
      <c r="H184" s="70" t="s">
        <v>54</v>
      </c>
      <c r="I184" s="94" t="s">
        <v>152</v>
      </c>
    </row>
    <row r="185" spans="1:9" ht="17.25" customHeight="1">
      <c r="A185" s="398"/>
      <c r="B185" s="117" t="s">
        <v>67</v>
      </c>
      <c r="C185" s="380"/>
      <c r="D185" s="381"/>
      <c r="E185" s="121">
        <v>1000</v>
      </c>
      <c r="F185" s="380" t="s">
        <v>469</v>
      </c>
      <c r="G185" s="381"/>
      <c r="H185" s="70" t="s">
        <v>54</v>
      </c>
      <c r="I185" s="94" t="s">
        <v>152</v>
      </c>
    </row>
    <row r="186" spans="1:9" ht="17.25" customHeight="1">
      <c r="A186" s="398"/>
      <c r="B186" s="117" t="s">
        <v>301</v>
      </c>
      <c r="C186" s="380"/>
      <c r="D186" s="381"/>
      <c r="E186" s="121">
        <v>3110</v>
      </c>
      <c r="F186" s="380" t="s">
        <v>469</v>
      </c>
      <c r="G186" s="381"/>
      <c r="H186" s="70" t="s">
        <v>54</v>
      </c>
      <c r="I186" s="94" t="s">
        <v>557</v>
      </c>
    </row>
    <row r="187" spans="1:9" ht="17.25" customHeight="1">
      <c r="A187" s="398"/>
      <c r="B187" s="117" t="s">
        <v>200</v>
      </c>
      <c r="C187" s="380"/>
      <c r="D187" s="381"/>
      <c r="E187" s="121">
        <v>1330</v>
      </c>
      <c r="F187" s="380" t="s">
        <v>469</v>
      </c>
      <c r="G187" s="381"/>
      <c r="H187" s="70" t="s">
        <v>54</v>
      </c>
      <c r="I187" s="94" t="s">
        <v>558</v>
      </c>
    </row>
    <row r="188" spans="1:9" ht="17.25" customHeight="1">
      <c r="A188" s="398"/>
      <c r="B188" s="117" t="s">
        <v>67</v>
      </c>
      <c r="C188" s="380"/>
      <c r="D188" s="381"/>
      <c r="E188" s="121">
        <v>400</v>
      </c>
      <c r="F188" s="380" t="s">
        <v>469</v>
      </c>
      <c r="G188" s="381"/>
      <c r="H188" s="70" t="s">
        <v>54</v>
      </c>
      <c r="I188" s="94" t="s">
        <v>152</v>
      </c>
    </row>
    <row r="189" spans="1:9" ht="17.25" customHeight="1">
      <c r="A189" s="398"/>
      <c r="B189" s="117" t="s">
        <v>67</v>
      </c>
      <c r="C189" s="380"/>
      <c r="D189" s="381"/>
      <c r="E189" s="121">
        <v>700</v>
      </c>
      <c r="F189" s="380" t="s">
        <v>469</v>
      </c>
      <c r="G189" s="381"/>
      <c r="H189" s="70" t="s">
        <v>54</v>
      </c>
      <c r="I189" s="94" t="s">
        <v>152</v>
      </c>
    </row>
    <row r="190" spans="1:9" ht="17.25" customHeight="1">
      <c r="A190" s="399"/>
      <c r="B190" s="117" t="s">
        <v>67</v>
      </c>
      <c r="C190" s="380"/>
      <c r="D190" s="381"/>
      <c r="E190" s="121">
        <v>200</v>
      </c>
      <c r="F190" s="380" t="s">
        <v>469</v>
      </c>
      <c r="G190" s="381"/>
      <c r="H190" s="70" t="s">
        <v>54</v>
      </c>
      <c r="I190" s="94" t="s">
        <v>152</v>
      </c>
    </row>
    <row r="191" spans="1:9" ht="17.25" customHeight="1">
      <c r="A191" s="397" t="s">
        <v>41</v>
      </c>
      <c r="B191" s="117" t="s">
        <v>301</v>
      </c>
      <c r="C191" s="380"/>
      <c r="D191" s="381"/>
      <c r="E191" s="121">
        <v>5030</v>
      </c>
      <c r="F191" s="380" t="s">
        <v>469</v>
      </c>
      <c r="G191" s="381"/>
      <c r="H191" s="70" t="s">
        <v>54</v>
      </c>
      <c r="I191" s="94" t="s">
        <v>559</v>
      </c>
    </row>
    <row r="192" spans="1:9" ht="17.25" customHeight="1">
      <c r="A192" s="398"/>
      <c r="B192" s="117" t="s">
        <v>120</v>
      </c>
      <c r="C192" s="380"/>
      <c r="D192" s="381"/>
      <c r="E192" s="121">
        <v>1768</v>
      </c>
      <c r="F192" s="380" t="s">
        <v>469</v>
      </c>
      <c r="G192" s="381"/>
      <c r="H192" s="70" t="s">
        <v>54</v>
      </c>
      <c r="I192" s="94" t="s">
        <v>282</v>
      </c>
    </row>
    <row r="193" spans="1:9" ht="17.25" customHeight="1">
      <c r="A193" s="398"/>
      <c r="B193" s="117" t="s">
        <v>67</v>
      </c>
      <c r="C193" s="380"/>
      <c r="D193" s="381"/>
      <c r="E193" s="121">
        <v>700</v>
      </c>
      <c r="F193" s="380" t="s">
        <v>469</v>
      </c>
      <c r="G193" s="381"/>
      <c r="H193" s="70" t="s">
        <v>54</v>
      </c>
      <c r="I193" s="94" t="s">
        <v>152</v>
      </c>
    </row>
    <row r="194" spans="1:9" ht="17.25" customHeight="1">
      <c r="A194" s="398"/>
      <c r="B194" s="117" t="s">
        <v>67</v>
      </c>
      <c r="C194" s="380"/>
      <c r="D194" s="381"/>
      <c r="E194" s="121">
        <v>1000</v>
      </c>
      <c r="F194" s="380" t="s">
        <v>469</v>
      </c>
      <c r="G194" s="381"/>
      <c r="H194" s="70" t="s">
        <v>54</v>
      </c>
      <c r="I194" s="94" t="s">
        <v>152</v>
      </c>
    </row>
    <row r="195" spans="1:9" ht="17.25" customHeight="1">
      <c r="A195" s="398"/>
      <c r="B195" s="117" t="s">
        <v>67</v>
      </c>
      <c r="C195" s="380"/>
      <c r="D195" s="381"/>
      <c r="E195" s="121">
        <v>400</v>
      </c>
      <c r="F195" s="380" t="s">
        <v>469</v>
      </c>
      <c r="G195" s="381"/>
      <c r="H195" s="70" t="s">
        <v>54</v>
      </c>
      <c r="I195" s="94" t="s">
        <v>152</v>
      </c>
    </row>
    <row r="196" spans="1:9" ht="17.25" customHeight="1">
      <c r="A196" s="398"/>
      <c r="B196" s="117" t="s">
        <v>120</v>
      </c>
      <c r="C196" s="380"/>
      <c r="D196" s="381"/>
      <c r="E196" s="121">
        <v>880</v>
      </c>
      <c r="F196" s="380" t="s">
        <v>469</v>
      </c>
      <c r="G196" s="381"/>
      <c r="H196" s="70" t="s">
        <v>54</v>
      </c>
      <c r="I196" s="94" t="s">
        <v>282</v>
      </c>
    </row>
    <row r="197" spans="1:9" ht="17.25" customHeight="1">
      <c r="A197" s="398"/>
      <c r="B197" s="117" t="s">
        <v>301</v>
      </c>
      <c r="C197" s="380"/>
      <c r="D197" s="381"/>
      <c r="E197" s="121">
        <v>690</v>
      </c>
      <c r="F197" s="380" t="s">
        <v>469</v>
      </c>
      <c r="G197" s="381"/>
      <c r="H197" s="70" t="s">
        <v>54</v>
      </c>
      <c r="I197" s="94" t="s">
        <v>560</v>
      </c>
    </row>
    <row r="198" spans="1:9" ht="17.25" customHeight="1">
      <c r="A198" s="398"/>
      <c r="B198" s="117" t="s">
        <v>120</v>
      </c>
      <c r="C198" s="380"/>
      <c r="D198" s="381"/>
      <c r="E198" s="121">
        <v>440</v>
      </c>
      <c r="F198" s="380" t="s">
        <v>469</v>
      </c>
      <c r="G198" s="381"/>
      <c r="H198" s="70" t="s">
        <v>54</v>
      </c>
      <c r="I198" s="94" t="s">
        <v>282</v>
      </c>
    </row>
    <row r="199" spans="1:9" ht="17.25" customHeight="1">
      <c r="A199" s="398"/>
      <c r="B199" s="117" t="s">
        <v>301</v>
      </c>
      <c r="C199" s="380"/>
      <c r="D199" s="381"/>
      <c r="E199" s="121">
        <v>690</v>
      </c>
      <c r="F199" s="380" t="s">
        <v>469</v>
      </c>
      <c r="G199" s="381"/>
      <c r="H199" s="70" t="s">
        <v>54</v>
      </c>
      <c r="I199" s="94" t="s">
        <v>560</v>
      </c>
    </row>
    <row r="200" spans="1:9" ht="17.25" customHeight="1">
      <c r="A200" s="398"/>
      <c r="B200" s="117" t="s">
        <v>67</v>
      </c>
      <c r="C200" s="380"/>
      <c r="D200" s="381"/>
      <c r="E200" s="121">
        <v>1870</v>
      </c>
      <c r="F200" s="380" t="s">
        <v>469</v>
      </c>
      <c r="G200" s="381"/>
      <c r="H200" s="70" t="s">
        <v>54</v>
      </c>
      <c r="I200" s="94" t="s">
        <v>152</v>
      </c>
    </row>
    <row r="201" spans="1:9" ht="17.25" customHeight="1">
      <c r="A201" s="399"/>
      <c r="B201" s="117" t="s">
        <v>301</v>
      </c>
      <c r="C201" s="380"/>
      <c r="D201" s="381"/>
      <c r="E201" s="121">
        <v>1820</v>
      </c>
      <c r="F201" s="380" t="s">
        <v>469</v>
      </c>
      <c r="G201" s="381"/>
      <c r="H201" s="70" t="s">
        <v>54</v>
      </c>
      <c r="I201" s="94" t="s">
        <v>562</v>
      </c>
    </row>
    <row r="202" spans="1:9" ht="17.25" customHeight="1">
      <c r="A202" s="394" t="s">
        <v>43</v>
      </c>
      <c r="B202" s="117" t="s">
        <v>120</v>
      </c>
      <c r="C202" s="380"/>
      <c r="D202" s="381"/>
      <c r="E202" s="121">
        <v>712</v>
      </c>
      <c r="F202" s="380" t="s">
        <v>469</v>
      </c>
      <c r="G202" s="381"/>
      <c r="H202" s="70" t="s">
        <v>54</v>
      </c>
      <c r="I202" s="94" t="s">
        <v>282</v>
      </c>
    </row>
    <row r="203" spans="1:9" ht="17.25" customHeight="1">
      <c r="A203" s="395"/>
      <c r="B203" s="117" t="s">
        <v>301</v>
      </c>
      <c r="C203" s="380"/>
      <c r="D203" s="381"/>
      <c r="E203" s="121">
        <v>1860</v>
      </c>
      <c r="F203" s="380" t="s">
        <v>469</v>
      </c>
      <c r="G203" s="381"/>
      <c r="H203" s="70" t="s">
        <v>54</v>
      </c>
      <c r="I203" s="94" t="s">
        <v>563</v>
      </c>
    </row>
    <row r="204" spans="1:9" ht="17.25" customHeight="1">
      <c r="A204" s="395"/>
      <c r="B204" s="117" t="s">
        <v>67</v>
      </c>
      <c r="C204" s="380"/>
      <c r="D204" s="381"/>
      <c r="E204" s="121">
        <v>200</v>
      </c>
      <c r="F204" s="380" t="s">
        <v>469</v>
      </c>
      <c r="G204" s="381"/>
      <c r="H204" s="70" t="s">
        <v>54</v>
      </c>
      <c r="I204" s="94" t="s">
        <v>152</v>
      </c>
    </row>
    <row r="205" spans="1:9" ht="17.25" customHeight="1">
      <c r="A205" s="395"/>
      <c r="B205" s="117" t="s">
        <v>67</v>
      </c>
      <c r="C205" s="380"/>
      <c r="D205" s="381"/>
      <c r="E205" s="121">
        <v>1000</v>
      </c>
      <c r="F205" s="380" t="s">
        <v>469</v>
      </c>
      <c r="G205" s="381"/>
      <c r="H205" s="70" t="s">
        <v>54</v>
      </c>
      <c r="I205" s="94" t="s">
        <v>152</v>
      </c>
    </row>
    <row r="206" spans="1:9" ht="17.25" customHeight="1">
      <c r="A206" s="395"/>
      <c r="B206" s="117" t="s">
        <v>67</v>
      </c>
      <c r="C206" s="380"/>
      <c r="D206" s="381"/>
      <c r="E206" s="121">
        <v>300</v>
      </c>
      <c r="F206" s="380" t="s">
        <v>469</v>
      </c>
      <c r="G206" s="381"/>
      <c r="H206" s="70" t="s">
        <v>54</v>
      </c>
      <c r="I206" s="94" t="s">
        <v>152</v>
      </c>
    </row>
    <row r="207" spans="1:9" ht="17.25" customHeight="1">
      <c r="A207" s="395"/>
      <c r="B207" s="117" t="s">
        <v>96</v>
      </c>
      <c r="C207" s="380"/>
      <c r="D207" s="381"/>
      <c r="E207" s="121">
        <v>5368</v>
      </c>
      <c r="F207" s="380" t="s">
        <v>469</v>
      </c>
      <c r="G207" s="381"/>
      <c r="H207" s="70" t="s">
        <v>54</v>
      </c>
      <c r="I207" s="94" t="s">
        <v>347</v>
      </c>
    </row>
    <row r="208" spans="1:9" ht="17.25" customHeight="1">
      <c r="A208" s="395"/>
      <c r="B208" s="117" t="s">
        <v>96</v>
      </c>
      <c r="C208" s="380"/>
      <c r="D208" s="381"/>
      <c r="E208" s="121">
        <v>3303</v>
      </c>
      <c r="F208" s="380" t="s">
        <v>469</v>
      </c>
      <c r="G208" s="381"/>
      <c r="H208" s="70" t="s">
        <v>54</v>
      </c>
      <c r="I208" s="94" t="s">
        <v>347</v>
      </c>
    </row>
    <row r="209" spans="1:9" ht="17.25" customHeight="1">
      <c r="A209" s="395"/>
      <c r="B209" s="117" t="s">
        <v>71</v>
      </c>
      <c r="C209" s="380"/>
      <c r="D209" s="381"/>
      <c r="E209" s="121">
        <v>4104</v>
      </c>
      <c r="F209" s="380" t="s">
        <v>469</v>
      </c>
      <c r="G209" s="381"/>
      <c r="H209" s="70" t="s">
        <v>54</v>
      </c>
      <c r="I209" s="94" t="s">
        <v>615</v>
      </c>
    </row>
    <row r="210" spans="1:9" ht="17.25" customHeight="1">
      <c r="A210" s="395"/>
      <c r="B210" s="117" t="s">
        <v>301</v>
      </c>
      <c r="C210" s="380"/>
      <c r="D210" s="381"/>
      <c r="E210" s="121">
        <v>5540</v>
      </c>
      <c r="F210" s="380" t="s">
        <v>469</v>
      </c>
      <c r="G210" s="381"/>
      <c r="H210" s="70" t="s">
        <v>54</v>
      </c>
      <c r="I210" s="94" t="s">
        <v>559</v>
      </c>
    </row>
    <row r="211" spans="1:9" ht="17.25" customHeight="1">
      <c r="A211" s="395"/>
      <c r="B211" s="117" t="s">
        <v>120</v>
      </c>
      <c r="C211" s="380"/>
      <c r="D211" s="381"/>
      <c r="E211" s="121">
        <v>2120</v>
      </c>
      <c r="F211" s="380" t="s">
        <v>469</v>
      </c>
      <c r="G211" s="381"/>
      <c r="H211" s="70" t="s">
        <v>54</v>
      </c>
      <c r="I211" s="94" t="s">
        <v>282</v>
      </c>
    </row>
    <row r="212" spans="1:9" ht="17.25" customHeight="1">
      <c r="A212" s="395"/>
      <c r="B212" s="117" t="s">
        <v>67</v>
      </c>
      <c r="C212" s="380"/>
      <c r="D212" s="381"/>
      <c r="E212" s="121">
        <v>1000</v>
      </c>
      <c r="F212" s="380" t="s">
        <v>469</v>
      </c>
      <c r="G212" s="381"/>
      <c r="H212" s="70" t="s">
        <v>54</v>
      </c>
      <c r="I212" s="94" t="s">
        <v>152</v>
      </c>
    </row>
    <row r="213" spans="1:9" ht="17.25" customHeight="1" thickBot="1">
      <c r="A213" s="396"/>
      <c r="B213" s="117" t="s">
        <v>200</v>
      </c>
      <c r="C213" s="380"/>
      <c r="D213" s="381"/>
      <c r="E213" s="121">
        <v>1110</v>
      </c>
      <c r="F213" s="380" t="s">
        <v>469</v>
      </c>
      <c r="G213" s="381"/>
      <c r="H213" s="70" t="s">
        <v>54</v>
      </c>
      <c r="I213" s="94" t="s">
        <v>49</v>
      </c>
    </row>
    <row r="214" spans="1:9" ht="17.25" customHeight="1" thickBot="1">
      <c r="E214" s="131">
        <f>SUM(E160:E213)</f>
        <v>130258</v>
      </c>
      <c r="H214" s="46"/>
      <c r="I214" s="46"/>
    </row>
    <row r="216" spans="1:9" ht="21" customHeight="1">
      <c r="A216" s="389" t="s">
        <v>462</v>
      </c>
      <c r="B216" s="389"/>
      <c r="C216" s="389"/>
      <c r="E216" s="46"/>
      <c r="H216" s="46"/>
      <c r="I216" s="93"/>
    </row>
    <row r="217" spans="1:9" ht="21" customHeight="1">
      <c r="A217" s="68" t="s">
        <v>1</v>
      </c>
      <c r="B217" s="68" t="s">
        <v>2</v>
      </c>
      <c r="C217" s="380" t="s">
        <v>4</v>
      </c>
      <c r="D217" s="381"/>
      <c r="E217" s="68" t="s">
        <v>5</v>
      </c>
      <c r="F217" s="380" t="str">
        <f>F196</f>
        <v>現金</v>
      </c>
      <c r="G217" s="381"/>
      <c r="H217" s="70" t="s">
        <v>424</v>
      </c>
      <c r="I217" s="70" t="s">
        <v>6</v>
      </c>
    </row>
    <row r="218" spans="1:9" ht="21" customHeight="1">
      <c r="A218" s="406" t="s">
        <v>28</v>
      </c>
      <c r="B218" s="117" t="s">
        <v>67</v>
      </c>
      <c r="C218" s="380"/>
      <c r="D218" s="381"/>
      <c r="E218" s="121">
        <v>1000</v>
      </c>
      <c r="F218" s="380" t="s">
        <v>469</v>
      </c>
      <c r="G218" s="381"/>
      <c r="H218" s="70" t="s">
        <v>54</v>
      </c>
      <c r="I218" s="94" t="s">
        <v>152</v>
      </c>
    </row>
    <row r="219" spans="1:9" ht="21" customHeight="1">
      <c r="A219" s="407"/>
      <c r="B219" s="117" t="s">
        <v>67</v>
      </c>
      <c r="C219" s="380"/>
      <c r="D219" s="381"/>
      <c r="E219" s="121">
        <v>300</v>
      </c>
      <c r="F219" s="380" t="s">
        <v>469</v>
      </c>
      <c r="G219" s="381"/>
      <c r="H219" s="70" t="s">
        <v>54</v>
      </c>
      <c r="I219" s="94" t="s">
        <v>152</v>
      </c>
    </row>
    <row r="220" spans="1:9" ht="21" customHeight="1">
      <c r="A220" s="408"/>
      <c r="B220" s="117" t="s">
        <v>200</v>
      </c>
      <c r="C220" s="380"/>
      <c r="D220" s="381"/>
      <c r="E220" s="121">
        <v>1350</v>
      </c>
      <c r="F220" s="380" t="s">
        <v>469</v>
      </c>
      <c r="G220" s="381"/>
      <c r="H220" s="70" t="s">
        <v>54</v>
      </c>
      <c r="I220" s="94"/>
    </row>
    <row r="221" spans="1:9" ht="21" customHeight="1">
      <c r="A221" s="397" t="s">
        <v>99</v>
      </c>
      <c r="B221" s="117" t="s">
        <v>301</v>
      </c>
      <c r="C221" s="380"/>
      <c r="D221" s="381"/>
      <c r="E221" s="121">
        <v>5357</v>
      </c>
      <c r="F221" s="380" t="s">
        <v>469</v>
      </c>
      <c r="G221" s="381"/>
      <c r="H221" s="70" t="s">
        <v>54</v>
      </c>
      <c r="I221" s="94" t="s">
        <v>564</v>
      </c>
    </row>
    <row r="222" spans="1:9" ht="21" customHeight="1">
      <c r="A222" s="398"/>
      <c r="B222" s="117" t="s">
        <v>67</v>
      </c>
      <c r="C222" s="380"/>
      <c r="D222" s="381"/>
      <c r="E222" s="121">
        <v>1000</v>
      </c>
      <c r="F222" s="380" t="s">
        <v>469</v>
      </c>
      <c r="G222" s="381"/>
      <c r="H222" s="70" t="s">
        <v>54</v>
      </c>
      <c r="I222" s="94" t="s">
        <v>152</v>
      </c>
    </row>
    <row r="223" spans="1:9" ht="21" customHeight="1">
      <c r="A223" s="399"/>
      <c r="B223" s="117" t="s">
        <v>67</v>
      </c>
      <c r="C223" s="380"/>
      <c r="D223" s="381"/>
      <c r="E223" s="121">
        <v>1000</v>
      </c>
      <c r="F223" s="380" t="s">
        <v>469</v>
      </c>
      <c r="G223" s="381"/>
      <c r="H223" s="70" t="s">
        <v>54</v>
      </c>
      <c r="I223" s="94" t="s">
        <v>152</v>
      </c>
    </row>
    <row r="224" spans="1:9" ht="21" customHeight="1">
      <c r="A224" s="397" t="s">
        <v>101</v>
      </c>
      <c r="B224" s="117" t="s">
        <v>96</v>
      </c>
      <c r="C224" s="380"/>
      <c r="D224" s="381"/>
      <c r="E224" s="121">
        <v>3169</v>
      </c>
      <c r="F224" s="380" t="s">
        <v>469</v>
      </c>
      <c r="G224" s="381"/>
      <c r="H224" s="70" t="s">
        <v>54</v>
      </c>
      <c r="I224" s="94" t="s">
        <v>347</v>
      </c>
    </row>
    <row r="225" spans="1:129" s="85" customFormat="1" ht="21" customHeight="1">
      <c r="A225" s="398"/>
      <c r="B225" s="117" t="s">
        <v>200</v>
      </c>
      <c r="C225" s="380"/>
      <c r="D225" s="381"/>
      <c r="E225" s="121">
        <v>600</v>
      </c>
      <c r="F225" s="380" t="s">
        <v>469</v>
      </c>
      <c r="G225" s="381"/>
      <c r="H225" s="70" t="s">
        <v>54</v>
      </c>
      <c r="I225" s="94" t="s">
        <v>242</v>
      </c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</row>
    <row r="226" spans="1:129" ht="21" customHeight="1">
      <c r="A226" s="398"/>
      <c r="B226" s="117" t="s">
        <v>120</v>
      </c>
      <c r="C226" s="380"/>
      <c r="D226" s="381"/>
      <c r="E226" s="121">
        <v>1014</v>
      </c>
      <c r="F226" s="380" t="s">
        <v>469</v>
      </c>
      <c r="G226" s="381"/>
      <c r="H226" s="70" t="s">
        <v>54</v>
      </c>
      <c r="I226" s="94" t="s">
        <v>282</v>
      </c>
    </row>
    <row r="227" spans="1:129" ht="21" customHeight="1">
      <c r="A227" s="398"/>
      <c r="B227" s="117" t="s">
        <v>301</v>
      </c>
      <c r="C227" s="380"/>
      <c r="D227" s="381"/>
      <c r="E227" s="121">
        <v>877</v>
      </c>
      <c r="F227" s="380" t="s">
        <v>469</v>
      </c>
      <c r="G227" s="381"/>
      <c r="H227" s="70" t="s">
        <v>54</v>
      </c>
      <c r="I227" s="94" t="s">
        <v>565</v>
      </c>
    </row>
    <row r="228" spans="1:129" ht="21" customHeight="1">
      <c r="A228" s="399"/>
      <c r="B228" s="117" t="s">
        <v>301</v>
      </c>
      <c r="C228" s="380"/>
      <c r="D228" s="381"/>
      <c r="E228" s="121">
        <v>842</v>
      </c>
      <c r="F228" s="380" t="s">
        <v>469</v>
      </c>
      <c r="G228" s="381"/>
      <c r="H228" s="70" t="s">
        <v>54</v>
      </c>
      <c r="I228" s="94" t="s">
        <v>566</v>
      </c>
    </row>
    <row r="229" spans="1:129" ht="21" customHeight="1">
      <c r="A229" s="397" t="s">
        <v>46</v>
      </c>
      <c r="B229" s="117" t="s">
        <v>301</v>
      </c>
      <c r="C229" s="380"/>
      <c r="D229" s="381"/>
      <c r="E229" s="121">
        <v>858</v>
      </c>
      <c r="F229" s="380" t="s">
        <v>469</v>
      </c>
      <c r="G229" s="381"/>
      <c r="H229" s="70" t="s">
        <v>54</v>
      </c>
      <c r="I229" s="94" t="s">
        <v>537</v>
      </c>
    </row>
    <row r="230" spans="1:129" ht="21" customHeight="1">
      <c r="A230" s="399"/>
      <c r="B230" s="117" t="s">
        <v>96</v>
      </c>
      <c r="C230" s="380"/>
      <c r="D230" s="381"/>
      <c r="E230" s="121">
        <v>2450</v>
      </c>
      <c r="F230" s="380" t="s">
        <v>469</v>
      </c>
      <c r="G230" s="381"/>
      <c r="H230" s="70" t="s">
        <v>54</v>
      </c>
      <c r="I230" s="94" t="s">
        <v>347</v>
      </c>
    </row>
    <row r="231" spans="1:129" ht="21" customHeight="1">
      <c r="A231" s="397" t="s">
        <v>140</v>
      </c>
      <c r="B231" s="117" t="s">
        <v>96</v>
      </c>
      <c r="C231" s="380"/>
      <c r="D231" s="381"/>
      <c r="E231" s="121">
        <v>2442</v>
      </c>
      <c r="F231" s="380" t="s">
        <v>469</v>
      </c>
      <c r="G231" s="381"/>
      <c r="H231" s="70" t="s">
        <v>54</v>
      </c>
      <c r="I231" s="94" t="s">
        <v>347</v>
      </c>
    </row>
    <row r="232" spans="1:129" ht="21" customHeight="1">
      <c r="A232" s="399"/>
      <c r="B232" s="117" t="s">
        <v>71</v>
      </c>
      <c r="C232" s="380"/>
      <c r="D232" s="381"/>
      <c r="E232" s="121">
        <v>4796</v>
      </c>
      <c r="F232" s="380" t="s">
        <v>469</v>
      </c>
      <c r="G232" s="381"/>
      <c r="H232" s="70" t="s">
        <v>54</v>
      </c>
      <c r="I232" s="94" t="s">
        <v>615</v>
      </c>
    </row>
    <row r="233" spans="1:129" ht="21" customHeight="1">
      <c r="A233" s="397" t="s">
        <v>47</v>
      </c>
      <c r="B233" s="117" t="s">
        <v>120</v>
      </c>
      <c r="C233" s="380"/>
      <c r="D233" s="381"/>
      <c r="E233" s="121">
        <v>3850</v>
      </c>
      <c r="F233" s="380" t="s">
        <v>469</v>
      </c>
      <c r="G233" s="381"/>
      <c r="H233" s="70" t="s">
        <v>54</v>
      </c>
      <c r="I233" s="94" t="s">
        <v>567</v>
      </c>
    </row>
    <row r="234" spans="1:129" ht="21" customHeight="1">
      <c r="A234" s="398"/>
      <c r="B234" s="117" t="s">
        <v>120</v>
      </c>
      <c r="C234" s="380"/>
      <c r="D234" s="381"/>
      <c r="E234" s="121">
        <v>2398</v>
      </c>
      <c r="F234" s="380" t="s">
        <v>469</v>
      </c>
      <c r="G234" s="381"/>
      <c r="H234" s="70" t="s">
        <v>54</v>
      </c>
      <c r="I234" s="94" t="s">
        <v>282</v>
      </c>
    </row>
    <row r="235" spans="1:129" ht="21" customHeight="1">
      <c r="A235" s="398"/>
      <c r="B235" s="117" t="s">
        <v>120</v>
      </c>
      <c r="C235" s="380"/>
      <c r="D235" s="381"/>
      <c r="E235" s="121">
        <v>8424</v>
      </c>
      <c r="F235" s="380" t="s">
        <v>469</v>
      </c>
      <c r="G235" s="381"/>
      <c r="H235" s="70" t="s">
        <v>54</v>
      </c>
      <c r="I235" s="94" t="s">
        <v>282</v>
      </c>
    </row>
    <row r="236" spans="1:129" ht="21" customHeight="1">
      <c r="A236" s="398"/>
      <c r="B236" s="117" t="s">
        <v>67</v>
      </c>
      <c r="C236" s="380"/>
      <c r="D236" s="381"/>
      <c r="E236" s="121">
        <v>200</v>
      </c>
      <c r="F236" s="380" t="s">
        <v>469</v>
      </c>
      <c r="G236" s="381"/>
      <c r="H236" s="70" t="s">
        <v>54</v>
      </c>
      <c r="I236" s="94" t="s">
        <v>152</v>
      </c>
    </row>
    <row r="237" spans="1:129" ht="21" customHeight="1">
      <c r="A237" s="398"/>
      <c r="B237" s="117" t="s">
        <v>67</v>
      </c>
      <c r="C237" s="380"/>
      <c r="D237" s="381"/>
      <c r="E237" s="121">
        <v>900</v>
      </c>
      <c r="F237" s="380" t="s">
        <v>469</v>
      </c>
      <c r="G237" s="381"/>
      <c r="H237" s="70" t="s">
        <v>54</v>
      </c>
      <c r="I237" s="94" t="s">
        <v>152</v>
      </c>
    </row>
    <row r="238" spans="1:129" ht="21" customHeight="1">
      <c r="A238" s="398"/>
      <c r="B238" s="117" t="s">
        <v>311</v>
      </c>
      <c r="C238" s="380"/>
      <c r="D238" s="381"/>
      <c r="E238" s="121">
        <v>2070</v>
      </c>
      <c r="F238" s="380" t="s">
        <v>469</v>
      </c>
      <c r="G238" s="381"/>
      <c r="H238" s="70" t="s">
        <v>54</v>
      </c>
      <c r="I238" s="94" t="s">
        <v>561</v>
      </c>
    </row>
    <row r="239" spans="1:129" ht="21" customHeight="1">
      <c r="A239" s="399"/>
      <c r="B239" s="117" t="s">
        <v>120</v>
      </c>
      <c r="C239" s="380"/>
      <c r="D239" s="381"/>
      <c r="E239" s="121">
        <v>220</v>
      </c>
      <c r="F239" s="380" t="s">
        <v>469</v>
      </c>
      <c r="G239" s="381"/>
      <c r="H239" s="70" t="s">
        <v>54</v>
      </c>
      <c r="I239" s="94" t="s">
        <v>282</v>
      </c>
    </row>
    <row r="240" spans="1:129" ht="21" customHeight="1">
      <c r="A240" s="397" t="s">
        <v>191</v>
      </c>
      <c r="B240" s="117" t="s">
        <v>301</v>
      </c>
      <c r="C240" s="380"/>
      <c r="D240" s="381"/>
      <c r="E240" s="121">
        <v>2012</v>
      </c>
      <c r="F240" s="380" t="s">
        <v>469</v>
      </c>
      <c r="G240" s="381"/>
      <c r="H240" s="70" t="s">
        <v>54</v>
      </c>
      <c r="I240" s="94" t="s">
        <v>561</v>
      </c>
    </row>
    <row r="241" spans="1:9" ht="21" customHeight="1">
      <c r="A241" s="398"/>
      <c r="B241" s="117" t="s">
        <v>67</v>
      </c>
      <c r="C241" s="380"/>
      <c r="D241" s="381"/>
      <c r="E241" s="121">
        <v>700</v>
      </c>
      <c r="F241" s="380" t="s">
        <v>469</v>
      </c>
      <c r="G241" s="381"/>
      <c r="H241" s="70" t="s">
        <v>54</v>
      </c>
      <c r="I241" s="94" t="s">
        <v>152</v>
      </c>
    </row>
    <row r="242" spans="1:9" ht="21" customHeight="1">
      <c r="A242" s="398"/>
      <c r="B242" s="117" t="s">
        <v>301</v>
      </c>
      <c r="C242" s="380"/>
      <c r="D242" s="381"/>
      <c r="E242" s="121">
        <v>3144</v>
      </c>
      <c r="F242" s="380" t="s">
        <v>469</v>
      </c>
      <c r="G242" s="381"/>
      <c r="H242" s="70" t="s">
        <v>54</v>
      </c>
      <c r="I242" s="94" t="s">
        <v>568</v>
      </c>
    </row>
    <row r="243" spans="1:9" ht="21" customHeight="1">
      <c r="A243" s="398"/>
      <c r="B243" s="117" t="s">
        <v>301</v>
      </c>
      <c r="C243" s="380"/>
      <c r="D243" s="381"/>
      <c r="E243" s="121">
        <v>2188</v>
      </c>
      <c r="F243" s="380" t="s">
        <v>469</v>
      </c>
      <c r="G243" s="381"/>
      <c r="H243" s="70" t="s">
        <v>54</v>
      </c>
      <c r="I243" s="94" t="s">
        <v>569</v>
      </c>
    </row>
    <row r="244" spans="1:9" ht="21" customHeight="1">
      <c r="A244" s="399"/>
      <c r="B244" s="117" t="s">
        <v>120</v>
      </c>
      <c r="C244" s="380"/>
      <c r="D244" s="381"/>
      <c r="E244" s="121">
        <v>11462</v>
      </c>
      <c r="F244" s="380" t="s">
        <v>469</v>
      </c>
      <c r="G244" s="381"/>
      <c r="H244" s="70" t="s">
        <v>54</v>
      </c>
      <c r="I244" s="94" t="s">
        <v>282</v>
      </c>
    </row>
    <row r="245" spans="1:9" ht="21" customHeight="1">
      <c r="A245" s="394" t="s">
        <v>210</v>
      </c>
      <c r="B245" s="117" t="s">
        <v>301</v>
      </c>
      <c r="C245" s="380"/>
      <c r="D245" s="381"/>
      <c r="E245" s="121">
        <v>3498</v>
      </c>
      <c r="F245" s="380" t="s">
        <v>469</v>
      </c>
      <c r="G245" s="381"/>
      <c r="H245" s="70" t="s">
        <v>54</v>
      </c>
      <c r="I245" s="94" t="s">
        <v>561</v>
      </c>
    </row>
    <row r="246" spans="1:9" ht="21" customHeight="1">
      <c r="A246" s="395"/>
      <c r="B246" s="117" t="s">
        <v>301</v>
      </c>
      <c r="C246" s="380"/>
      <c r="D246" s="381"/>
      <c r="E246" s="121">
        <v>1816</v>
      </c>
      <c r="F246" s="380" t="s">
        <v>469</v>
      </c>
      <c r="G246" s="381"/>
      <c r="H246" s="70" t="s">
        <v>54</v>
      </c>
      <c r="I246" s="94" t="s">
        <v>560</v>
      </c>
    </row>
    <row r="247" spans="1:9" ht="21" customHeight="1">
      <c r="A247" s="395"/>
      <c r="B247" s="117" t="s">
        <v>301</v>
      </c>
      <c r="C247" s="380"/>
      <c r="D247" s="381"/>
      <c r="E247" s="121">
        <v>2850</v>
      </c>
      <c r="F247" s="380" t="s">
        <v>469</v>
      </c>
      <c r="G247" s="381"/>
      <c r="H247" s="70" t="s">
        <v>54</v>
      </c>
      <c r="I247" s="94" t="s">
        <v>568</v>
      </c>
    </row>
    <row r="248" spans="1:9" ht="21" customHeight="1">
      <c r="A248" s="396"/>
      <c r="B248" s="117" t="s">
        <v>301</v>
      </c>
      <c r="C248" s="380"/>
      <c r="D248" s="381"/>
      <c r="E248" s="121">
        <v>2000</v>
      </c>
      <c r="F248" s="380" t="s">
        <v>469</v>
      </c>
      <c r="G248" s="381"/>
      <c r="H248" s="70" t="s">
        <v>54</v>
      </c>
      <c r="I248" s="94" t="s">
        <v>612</v>
      </c>
    </row>
    <row r="249" spans="1:9" ht="21" customHeight="1">
      <c r="A249" s="394" t="s">
        <v>37</v>
      </c>
      <c r="B249" s="117" t="s">
        <v>96</v>
      </c>
      <c r="C249" s="380"/>
      <c r="D249" s="381"/>
      <c r="E249" s="121">
        <v>3348</v>
      </c>
      <c r="F249" s="380" t="s">
        <v>469</v>
      </c>
      <c r="G249" s="381"/>
      <c r="H249" s="70" t="s">
        <v>54</v>
      </c>
      <c r="I249" s="94" t="s">
        <v>347</v>
      </c>
    </row>
    <row r="250" spans="1:9" ht="21" customHeight="1">
      <c r="A250" s="395"/>
      <c r="B250" s="117" t="s">
        <v>96</v>
      </c>
      <c r="C250" s="380"/>
      <c r="D250" s="381"/>
      <c r="E250" s="121">
        <v>5611</v>
      </c>
      <c r="F250" s="380" t="s">
        <v>469</v>
      </c>
      <c r="G250" s="381"/>
      <c r="H250" s="70" t="s">
        <v>54</v>
      </c>
      <c r="I250" s="94" t="s">
        <v>347</v>
      </c>
    </row>
    <row r="251" spans="1:9" ht="21" customHeight="1">
      <c r="A251" s="395"/>
      <c r="B251" s="117" t="s">
        <v>301</v>
      </c>
      <c r="C251" s="380"/>
      <c r="D251" s="381"/>
      <c r="E251" s="121">
        <v>19041</v>
      </c>
      <c r="F251" s="380" t="s">
        <v>469</v>
      </c>
      <c r="G251" s="381"/>
      <c r="H251" s="70" t="s">
        <v>54</v>
      </c>
      <c r="I251" s="94" t="s">
        <v>551</v>
      </c>
    </row>
    <row r="252" spans="1:9" ht="21" customHeight="1">
      <c r="A252" s="396"/>
      <c r="B252" s="117" t="s">
        <v>67</v>
      </c>
      <c r="C252" s="380"/>
      <c r="D252" s="381"/>
      <c r="E252" s="121">
        <v>1100</v>
      </c>
      <c r="F252" s="380" t="s">
        <v>469</v>
      </c>
      <c r="G252" s="381"/>
      <c r="H252" s="70" t="s">
        <v>54</v>
      </c>
      <c r="I252" s="94" t="s">
        <v>152</v>
      </c>
    </row>
    <row r="253" spans="1:9" ht="21" customHeight="1">
      <c r="A253" s="394" t="s">
        <v>192</v>
      </c>
      <c r="B253" s="117" t="s">
        <v>96</v>
      </c>
      <c r="C253" s="380"/>
      <c r="D253" s="381"/>
      <c r="E253" s="121">
        <v>3001</v>
      </c>
      <c r="F253" s="380" t="s">
        <v>469</v>
      </c>
      <c r="G253" s="381"/>
      <c r="H253" s="70" t="s">
        <v>54</v>
      </c>
      <c r="I253" s="94" t="s">
        <v>347</v>
      </c>
    </row>
    <row r="254" spans="1:9" ht="21" customHeight="1">
      <c r="A254" s="395"/>
      <c r="B254" s="117" t="s">
        <v>96</v>
      </c>
      <c r="C254" s="380"/>
      <c r="D254" s="381"/>
      <c r="E254" s="121">
        <v>5627</v>
      </c>
      <c r="F254" s="380" t="s">
        <v>469</v>
      </c>
      <c r="G254" s="381"/>
      <c r="H254" s="70" t="s">
        <v>54</v>
      </c>
      <c r="I254" s="94" t="s">
        <v>347</v>
      </c>
    </row>
    <row r="255" spans="1:9" ht="21" customHeight="1">
      <c r="A255" s="395"/>
      <c r="B255" s="117" t="s">
        <v>67</v>
      </c>
      <c r="C255" s="380"/>
      <c r="D255" s="381"/>
      <c r="E255" s="121">
        <v>1000</v>
      </c>
      <c r="F255" s="380" t="s">
        <v>469</v>
      </c>
      <c r="G255" s="381"/>
      <c r="H255" s="70" t="s">
        <v>54</v>
      </c>
      <c r="I255" s="94" t="s">
        <v>152</v>
      </c>
    </row>
    <row r="256" spans="1:9" ht="21" customHeight="1">
      <c r="A256" s="395"/>
      <c r="B256" s="117" t="s">
        <v>67</v>
      </c>
      <c r="C256" s="380"/>
      <c r="D256" s="381"/>
      <c r="E256" s="121">
        <v>1000</v>
      </c>
      <c r="F256" s="380" t="s">
        <v>469</v>
      </c>
      <c r="G256" s="381"/>
      <c r="H256" s="70" t="s">
        <v>54</v>
      </c>
      <c r="I256" s="94" t="s">
        <v>152</v>
      </c>
    </row>
    <row r="257" spans="1:9" ht="21" customHeight="1">
      <c r="A257" s="396"/>
      <c r="B257" s="117" t="s">
        <v>301</v>
      </c>
      <c r="C257" s="380"/>
      <c r="D257" s="381"/>
      <c r="E257" s="121">
        <v>1860</v>
      </c>
      <c r="F257" s="380" t="s">
        <v>469</v>
      </c>
      <c r="G257" s="381"/>
      <c r="H257" s="70" t="s">
        <v>54</v>
      </c>
      <c r="I257" s="94" t="s">
        <v>562</v>
      </c>
    </row>
    <row r="258" spans="1:9" ht="21" customHeight="1">
      <c r="A258" s="157" t="s">
        <v>157</v>
      </c>
      <c r="B258" s="117" t="s">
        <v>301</v>
      </c>
      <c r="C258" s="380"/>
      <c r="D258" s="381"/>
      <c r="E258" s="121">
        <v>1190</v>
      </c>
      <c r="F258" s="380" t="s">
        <v>469</v>
      </c>
      <c r="G258" s="381"/>
      <c r="H258" s="70" t="s">
        <v>54</v>
      </c>
      <c r="I258" s="94" t="s">
        <v>323</v>
      </c>
    </row>
    <row r="259" spans="1:9" ht="21" customHeight="1">
      <c r="A259" s="394" t="s">
        <v>331</v>
      </c>
      <c r="B259" s="117" t="s">
        <v>96</v>
      </c>
      <c r="C259" s="380"/>
      <c r="D259" s="381"/>
      <c r="E259" s="121">
        <v>3366</v>
      </c>
      <c r="F259" s="380" t="s">
        <v>469</v>
      </c>
      <c r="G259" s="381"/>
      <c r="H259" s="70" t="s">
        <v>54</v>
      </c>
      <c r="I259" s="94" t="s">
        <v>347</v>
      </c>
    </row>
    <row r="260" spans="1:9" ht="21" customHeight="1">
      <c r="A260" s="396"/>
      <c r="B260" s="117" t="s">
        <v>301</v>
      </c>
      <c r="C260" s="380"/>
      <c r="D260" s="381"/>
      <c r="E260" s="121">
        <v>3861</v>
      </c>
      <c r="F260" s="380" t="s">
        <v>469</v>
      </c>
      <c r="G260" s="381"/>
      <c r="H260" s="70" t="s">
        <v>54</v>
      </c>
      <c r="I260" s="94" t="s">
        <v>323</v>
      </c>
    </row>
    <row r="261" spans="1:9" ht="21" customHeight="1" thickBot="1">
      <c r="A261" s="143" t="s">
        <v>149</v>
      </c>
      <c r="B261" s="117" t="s">
        <v>96</v>
      </c>
      <c r="C261" s="380"/>
      <c r="D261" s="381"/>
      <c r="E261" s="121">
        <v>2800</v>
      </c>
      <c r="F261" s="380" t="s">
        <v>469</v>
      </c>
      <c r="G261" s="381"/>
      <c r="H261" s="70" t="s">
        <v>54</v>
      </c>
      <c r="I261" s="94" t="s">
        <v>347</v>
      </c>
    </row>
    <row r="262" spans="1:9" ht="21" customHeight="1" thickBot="1">
      <c r="E262" s="131">
        <f>SUM(E218:E261)</f>
        <v>127592</v>
      </c>
      <c r="H262" s="46"/>
      <c r="I262" s="46"/>
    </row>
    <row r="263" spans="1:9" ht="21" customHeight="1">
      <c r="D263" s="46" t="s">
        <v>38</v>
      </c>
      <c r="E263" s="144">
        <f>E214+E262</f>
        <v>257850</v>
      </c>
    </row>
    <row r="264" spans="1:9" ht="27" customHeight="1"/>
    <row r="265" spans="1:9" ht="33" customHeight="1">
      <c r="A265" s="389" t="s">
        <v>462</v>
      </c>
      <c r="B265" s="389"/>
      <c r="C265" s="389"/>
      <c r="E265" s="46"/>
      <c r="H265" s="46"/>
      <c r="I265" s="93"/>
    </row>
    <row r="266" spans="1:9" ht="33" customHeight="1">
      <c r="A266" s="145" t="s">
        <v>1</v>
      </c>
      <c r="B266" s="145" t="s">
        <v>2</v>
      </c>
      <c r="C266" s="382" t="s">
        <v>4</v>
      </c>
      <c r="D266" s="383"/>
      <c r="E266" s="145" t="s">
        <v>5</v>
      </c>
      <c r="F266" s="382" t="str">
        <f>F252</f>
        <v>現金</v>
      </c>
      <c r="G266" s="383"/>
      <c r="H266" s="141" t="s">
        <v>424</v>
      </c>
      <c r="I266" s="141" t="s">
        <v>6</v>
      </c>
    </row>
    <row r="267" spans="1:9" ht="33" customHeight="1">
      <c r="A267" s="403" t="s">
        <v>46</v>
      </c>
      <c r="B267" s="139" t="s">
        <v>301</v>
      </c>
      <c r="C267" s="382"/>
      <c r="D267" s="383"/>
      <c r="E267" s="140">
        <v>1877</v>
      </c>
      <c r="F267" s="382" t="s">
        <v>469</v>
      </c>
      <c r="G267" s="383"/>
      <c r="H267" s="141" t="s">
        <v>98</v>
      </c>
      <c r="I267" s="142" t="s">
        <v>570</v>
      </c>
    </row>
    <row r="268" spans="1:9" ht="33" customHeight="1">
      <c r="A268" s="404"/>
      <c r="B268" s="139" t="s">
        <v>301</v>
      </c>
      <c r="C268" s="382"/>
      <c r="D268" s="383"/>
      <c r="E268" s="140">
        <v>3544</v>
      </c>
      <c r="F268" s="382" t="s">
        <v>469</v>
      </c>
      <c r="G268" s="383"/>
      <c r="H268" s="141" t="s">
        <v>98</v>
      </c>
      <c r="I268" s="142" t="s">
        <v>571</v>
      </c>
    </row>
    <row r="269" spans="1:9" ht="33" customHeight="1">
      <c r="A269" s="403" t="s">
        <v>45</v>
      </c>
      <c r="B269" s="139" t="s">
        <v>301</v>
      </c>
      <c r="C269" s="382"/>
      <c r="D269" s="383"/>
      <c r="E269" s="140">
        <v>2574</v>
      </c>
      <c r="F269" s="382" t="s">
        <v>469</v>
      </c>
      <c r="G269" s="383"/>
      <c r="H269" s="141" t="s">
        <v>98</v>
      </c>
      <c r="I269" s="142" t="s">
        <v>564</v>
      </c>
    </row>
    <row r="270" spans="1:9" ht="33" customHeight="1">
      <c r="A270" s="405"/>
      <c r="B270" s="139" t="s">
        <v>301</v>
      </c>
      <c r="C270" s="382"/>
      <c r="D270" s="383"/>
      <c r="E270" s="140">
        <v>1495</v>
      </c>
      <c r="F270" s="382" t="s">
        <v>469</v>
      </c>
      <c r="G270" s="383"/>
      <c r="H270" s="141" t="s">
        <v>98</v>
      </c>
      <c r="I270" s="142" t="s">
        <v>572</v>
      </c>
    </row>
    <row r="271" spans="1:9" ht="33" customHeight="1">
      <c r="A271" s="405"/>
      <c r="B271" s="139" t="s">
        <v>301</v>
      </c>
      <c r="C271" s="382"/>
      <c r="D271" s="383"/>
      <c r="E271" s="140">
        <v>954</v>
      </c>
      <c r="F271" s="382" t="s">
        <v>469</v>
      </c>
      <c r="G271" s="383"/>
      <c r="H271" s="141" t="s">
        <v>98</v>
      </c>
      <c r="I271" s="142" t="s">
        <v>537</v>
      </c>
    </row>
    <row r="272" spans="1:9" ht="33" customHeight="1">
      <c r="A272" s="405"/>
      <c r="B272" s="139" t="s">
        <v>301</v>
      </c>
      <c r="C272" s="382"/>
      <c r="D272" s="383"/>
      <c r="E272" s="140">
        <v>1880</v>
      </c>
      <c r="F272" s="382" t="s">
        <v>469</v>
      </c>
      <c r="G272" s="383"/>
      <c r="H272" s="141" t="s">
        <v>98</v>
      </c>
      <c r="I272" s="142" t="s">
        <v>323</v>
      </c>
    </row>
    <row r="273" spans="1:129" ht="33" customHeight="1">
      <c r="A273" s="147"/>
      <c r="B273" s="139" t="s">
        <v>67</v>
      </c>
      <c r="C273" s="382"/>
      <c r="D273" s="383"/>
      <c r="E273" s="140">
        <v>1500</v>
      </c>
      <c r="F273" s="382" t="s">
        <v>469</v>
      </c>
      <c r="G273" s="383"/>
      <c r="H273" s="141" t="s">
        <v>98</v>
      </c>
      <c r="I273" s="142" t="s">
        <v>152</v>
      </c>
    </row>
    <row r="274" spans="1:129" s="85" customFormat="1" ht="33" customHeight="1">
      <c r="A274" s="149"/>
      <c r="B274" s="139" t="s">
        <v>67</v>
      </c>
      <c r="C274" s="382"/>
      <c r="D274" s="383"/>
      <c r="E274" s="140">
        <v>990</v>
      </c>
      <c r="F274" s="382" t="s">
        <v>469</v>
      </c>
      <c r="G274" s="383"/>
      <c r="H274" s="141" t="s">
        <v>98</v>
      </c>
      <c r="I274" s="142" t="s">
        <v>152</v>
      </c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6"/>
      <c r="DD274" s="46"/>
      <c r="DE274" s="46"/>
      <c r="DF274" s="46"/>
      <c r="DG274" s="46"/>
      <c r="DH274" s="46"/>
      <c r="DI274" s="46"/>
      <c r="DJ274" s="46"/>
      <c r="DK274" s="46"/>
      <c r="DL274" s="46"/>
      <c r="DM274" s="46"/>
      <c r="DN274" s="46"/>
      <c r="DO274" s="46"/>
      <c r="DP274" s="46"/>
      <c r="DQ274" s="46"/>
      <c r="DR274" s="46"/>
      <c r="DS274" s="46"/>
      <c r="DT274" s="46"/>
      <c r="DU274" s="46"/>
      <c r="DV274" s="46"/>
      <c r="DW274" s="46"/>
      <c r="DX274" s="46"/>
      <c r="DY274" s="46"/>
    </row>
    <row r="275" spans="1:129" ht="33" customHeight="1">
      <c r="A275" s="384" t="s">
        <v>47</v>
      </c>
      <c r="B275" s="139" t="s">
        <v>120</v>
      </c>
      <c r="C275" s="382"/>
      <c r="D275" s="383"/>
      <c r="E275" s="140">
        <v>10978</v>
      </c>
      <c r="F275" s="382" t="s">
        <v>469</v>
      </c>
      <c r="G275" s="383"/>
      <c r="H275" s="141" t="s">
        <v>98</v>
      </c>
      <c r="I275" s="142" t="s">
        <v>282</v>
      </c>
    </row>
    <row r="276" spans="1:129" ht="33" customHeight="1">
      <c r="A276" s="385"/>
      <c r="B276" s="139" t="s">
        <v>301</v>
      </c>
      <c r="C276" s="382"/>
      <c r="D276" s="383"/>
      <c r="E276" s="140">
        <v>1832</v>
      </c>
      <c r="F276" s="382" t="s">
        <v>469</v>
      </c>
      <c r="G276" s="383"/>
      <c r="H276" s="141" t="s">
        <v>98</v>
      </c>
      <c r="I276" s="142" t="s">
        <v>127</v>
      </c>
    </row>
    <row r="277" spans="1:129" ht="33" customHeight="1">
      <c r="A277" s="386"/>
      <c r="B277" s="139" t="s">
        <v>301</v>
      </c>
      <c r="C277" s="382"/>
      <c r="D277" s="383"/>
      <c r="E277" s="140">
        <v>3239</v>
      </c>
      <c r="F277" s="382" t="s">
        <v>469</v>
      </c>
      <c r="G277" s="383"/>
      <c r="H277" s="141" t="s">
        <v>98</v>
      </c>
      <c r="I277" s="142" t="s">
        <v>323</v>
      </c>
    </row>
    <row r="278" spans="1:129" ht="33" customHeight="1">
      <c r="A278" s="150" t="s">
        <v>191</v>
      </c>
      <c r="B278" s="139" t="s">
        <v>67</v>
      </c>
      <c r="C278" s="382"/>
      <c r="D278" s="383"/>
      <c r="E278" s="140">
        <v>2700</v>
      </c>
      <c r="F278" s="382" t="s">
        <v>469</v>
      </c>
      <c r="G278" s="383"/>
      <c r="H278" s="141" t="s">
        <v>98</v>
      </c>
      <c r="I278" s="142" t="s">
        <v>152</v>
      </c>
    </row>
    <row r="279" spans="1:129" ht="33" customHeight="1">
      <c r="A279" s="384" t="s">
        <v>62</v>
      </c>
      <c r="B279" s="139" t="s">
        <v>67</v>
      </c>
      <c r="C279" s="382"/>
      <c r="D279" s="383"/>
      <c r="E279" s="140">
        <v>4200</v>
      </c>
      <c r="F279" s="382" t="s">
        <v>469</v>
      </c>
      <c r="G279" s="383"/>
      <c r="H279" s="141" t="s">
        <v>98</v>
      </c>
      <c r="I279" s="142" t="s">
        <v>282</v>
      </c>
    </row>
    <row r="280" spans="1:129" s="85" customFormat="1" ht="33" customHeight="1">
      <c r="A280" s="386"/>
      <c r="B280" s="139" t="s">
        <v>301</v>
      </c>
      <c r="C280" s="382"/>
      <c r="D280" s="383"/>
      <c r="E280" s="140">
        <v>2587</v>
      </c>
      <c r="F280" s="382" t="s">
        <v>469</v>
      </c>
      <c r="G280" s="383"/>
      <c r="H280" s="141" t="s">
        <v>98</v>
      </c>
      <c r="I280" s="142" t="s">
        <v>127</v>
      </c>
    </row>
    <row r="281" spans="1:129" ht="33" customHeight="1">
      <c r="A281" s="146" t="s">
        <v>37</v>
      </c>
      <c r="B281" s="139" t="s">
        <v>301</v>
      </c>
      <c r="C281" s="382"/>
      <c r="D281" s="383"/>
      <c r="E281" s="140">
        <v>3369</v>
      </c>
      <c r="F281" s="382" t="s">
        <v>469</v>
      </c>
      <c r="G281" s="383"/>
      <c r="H281" s="141" t="s">
        <v>98</v>
      </c>
      <c r="I281" s="142" t="s">
        <v>127</v>
      </c>
    </row>
    <row r="282" spans="1:129" ht="33" customHeight="1">
      <c r="A282" s="149"/>
      <c r="B282" s="139" t="s">
        <v>301</v>
      </c>
      <c r="C282" s="382"/>
      <c r="D282" s="383"/>
      <c r="E282" s="140">
        <v>959</v>
      </c>
      <c r="F282" s="382" t="s">
        <v>469</v>
      </c>
      <c r="G282" s="383"/>
      <c r="H282" s="141" t="s">
        <v>98</v>
      </c>
      <c r="I282" s="142" t="s">
        <v>323</v>
      </c>
    </row>
    <row r="283" spans="1:129" ht="33" customHeight="1">
      <c r="A283" s="147"/>
      <c r="B283" s="139"/>
      <c r="C283" s="382"/>
      <c r="D283" s="383"/>
      <c r="E283" s="140"/>
      <c r="F283" s="382"/>
      <c r="G283" s="383"/>
      <c r="H283" s="141"/>
      <c r="I283" s="142"/>
    </row>
    <row r="284" spans="1:129" ht="33" customHeight="1">
      <c r="A284" s="147"/>
      <c r="B284" s="139"/>
      <c r="C284" s="382"/>
      <c r="D284" s="383"/>
      <c r="E284" s="140"/>
      <c r="F284" s="382"/>
      <c r="G284" s="383"/>
      <c r="H284" s="141"/>
      <c r="I284" s="142"/>
    </row>
    <row r="285" spans="1:129" ht="33" customHeight="1">
      <c r="A285" s="147"/>
      <c r="B285" s="139"/>
      <c r="C285" s="382"/>
      <c r="D285" s="383"/>
      <c r="E285" s="140"/>
      <c r="F285" s="382"/>
      <c r="G285" s="383"/>
      <c r="H285" s="141"/>
      <c r="I285" s="142"/>
    </row>
    <row r="286" spans="1:129" ht="33" customHeight="1">
      <c r="A286" s="149"/>
      <c r="B286" s="139"/>
      <c r="C286" s="382"/>
      <c r="D286" s="383"/>
      <c r="E286" s="140"/>
      <c r="F286" s="382"/>
      <c r="G286" s="383"/>
      <c r="H286" s="141"/>
      <c r="I286" s="142"/>
    </row>
    <row r="287" spans="1:129" ht="33" customHeight="1">
      <c r="A287" s="387"/>
      <c r="B287" s="139"/>
      <c r="C287" s="382"/>
      <c r="D287" s="383"/>
      <c r="E287" s="140"/>
      <c r="F287" s="382"/>
      <c r="G287" s="383"/>
      <c r="H287" s="141"/>
      <c r="I287" s="142"/>
    </row>
    <row r="288" spans="1:129" ht="33" customHeight="1">
      <c r="A288" s="387"/>
      <c r="B288" s="139"/>
      <c r="C288" s="382"/>
      <c r="D288" s="383"/>
      <c r="E288" s="140"/>
      <c r="F288" s="382"/>
      <c r="G288" s="383"/>
      <c r="H288" s="141"/>
      <c r="I288" s="142"/>
    </row>
    <row r="289" spans="1:129" ht="33" customHeight="1">
      <c r="A289" s="387"/>
      <c r="B289" s="139"/>
      <c r="C289" s="382"/>
      <c r="D289" s="383"/>
      <c r="E289" s="140"/>
      <c r="F289" s="382"/>
      <c r="G289" s="383"/>
      <c r="H289" s="141"/>
      <c r="I289" s="142"/>
    </row>
    <row r="290" spans="1:129" ht="33" customHeight="1">
      <c r="A290" s="387"/>
      <c r="B290" s="139"/>
      <c r="C290" s="382"/>
      <c r="D290" s="383"/>
      <c r="E290" s="140"/>
      <c r="F290" s="382"/>
      <c r="G290" s="383"/>
      <c r="H290" s="141"/>
      <c r="I290" s="142"/>
    </row>
    <row r="291" spans="1:129" ht="33" customHeight="1">
      <c r="A291" s="387"/>
      <c r="B291" s="139"/>
      <c r="C291" s="382"/>
      <c r="D291" s="383"/>
      <c r="E291" s="140"/>
      <c r="F291" s="382"/>
      <c r="G291" s="383"/>
      <c r="H291" s="141"/>
      <c r="I291" s="142"/>
    </row>
    <row r="292" spans="1:129" ht="33" customHeight="1" thickBot="1">
      <c r="A292" s="388"/>
      <c r="B292" s="139"/>
      <c r="C292" s="382"/>
      <c r="D292" s="383"/>
      <c r="E292" s="140"/>
      <c r="F292" s="382"/>
      <c r="G292" s="383"/>
      <c r="H292" s="141"/>
      <c r="I292" s="142"/>
    </row>
    <row r="293" spans="1:129" ht="33" customHeight="1" thickBot="1">
      <c r="E293" s="148">
        <f>SUM(E267:E292)</f>
        <v>44678</v>
      </c>
      <c r="H293" s="46"/>
      <c r="I293" s="46"/>
    </row>
    <row r="295" spans="1:129" ht="23.25" customHeight="1">
      <c r="A295" s="389" t="s">
        <v>462</v>
      </c>
      <c r="B295" s="389"/>
      <c r="C295" s="389"/>
      <c r="E295" s="46"/>
      <c r="H295" s="46"/>
      <c r="I295" s="93"/>
    </row>
    <row r="296" spans="1:129" ht="23.25" customHeight="1">
      <c r="A296" s="86" t="s">
        <v>1</v>
      </c>
      <c r="B296" s="86" t="s">
        <v>2</v>
      </c>
      <c r="C296" s="327" t="s">
        <v>4</v>
      </c>
      <c r="D296" s="328"/>
      <c r="E296" s="86" t="s">
        <v>5</v>
      </c>
      <c r="F296" s="327" t="e">
        <f>#REF!</f>
        <v>#REF!</v>
      </c>
      <c r="G296" s="328"/>
      <c r="H296" s="87" t="s">
        <v>424</v>
      </c>
      <c r="I296" s="87" t="s">
        <v>6</v>
      </c>
    </row>
    <row r="297" spans="1:129" ht="23.25" customHeight="1">
      <c r="A297" s="156" t="s">
        <v>95</v>
      </c>
      <c r="B297" s="137" t="s">
        <v>120</v>
      </c>
      <c r="C297" s="327"/>
      <c r="D297" s="328"/>
      <c r="E297" s="151">
        <v>50811</v>
      </c>
      <c r="F297" s="327" t="s">
        <v>469</v>
      </c>
      <c r="G297" s="328"/>
      <c r="H297" s="87" t="s">
        <v>321</v>
      </c>
      <c r="I297" s="88" t="s">
        <v>283</v>
      </c>
    </row>
    <row r="298" spans="1:129" ht="23.25" customHeight="1">
      <c r="A298" s="155" t="s">
        <v>40</v>
      </c>
      <c r="B298" s="137" t="s">
        <v>301</v>
      </c>
      <c r="C298" s="327"/>
      <c r="D298" s="328"/>
      <c r="E298" s="151">
        <v>7660</v>
      </c>
      <c r="F298" s="327" t="s">
        <v>469</v>
      </c>
      <c r="G298" s="328"/>
      <c r="H298" s="87" t="s">
        <v>321</v>
      </c>
      <c r="I298" s="88" t="s">
        <v>559</v>
      </c>
    </row>
    <row r="299" spans="1:129" ht="23.25" customHeight="1">
      <c r="A299" s="390" t="s">
        <v>43</v>
      </c>
      <c r="B299" s="137" t="s">
        <v>301</v>
      </c>
      <c r="C299" s="327"/>
      <c r="D299" s="328"/>
      <c r="E299" s="151">
        <v>18326</v>
      </c>
      <c r="F299" s="327" t="s">
        <v>469</v>
      </c>
      <c r="G299" s="328"/>
      <c r="H299" s="87" t="s">
        <v>321</v>
      </c>
      <c r="I299" s="88" t="s">
        <v>573</v>
      </c>
    </row>
    <row r="300" spans="1:129" ht="23.25" customHeight="1">
      <c r="A300" s="391"/>
      <c r="B300" s="137" t="s">
        <v>120</v>
      </c>
      <c r="C300" s="327"/>
      <c r="D300" s="328"/>
      <c r="E300" s="151">
        <v>9057</v>
      </c>
      <c r="F300" s="327" t="s">
        <v>469</v>
      </c>
      <c r="G300" s="328"/>
      <c r="H300" s="87" t="s">
        <v>321</v>
      </c>
      <c r="I300" s="88" t="s">
        <v>282</v>
      </c>
    </row>
    <row r="301" spans="1:129" ht="23.25" customHeight="1">
      <c r="A301" s="390" t="s">
        <v>99</v>
      </c>
      <c r="B301" s="137" t="s">
        <v>301</v>
      </c>
      <c r="C301" s="327"/>
      <c r="D301" s="328"/>
      <c r="E301" s="151">
        <v>955</v>
      </c>
      <c r="F301" s="327" t="s">
        <v>469</v>
      </c>
      <c r="G301" s="328"/>
      <c r="H301" s="87" t="s">
        <v>321</v>
      </c>
      <c r="I301" s="88" t="s">
        <v>323</v>
      </c>
    </row>
    <row r="302" spans="1:129" ht="23.25" customHeight="1">
      <c r="A302" s="392"/>
      <c r="B302" s="137" t="s">
        <v>301</v>
      </c>
      <c r="C302" s="327"/>
      <c r="D302" s="328"/>
      <c r="E302" s="151">
        <v>955</v>
      </c>
      <c r="F302" s="327" t="s">
        <v>469</v>
      </c>
      <c r="G302" s="328"/>
      <c r="H302" s="87" t="s">
        <v>321</v>
      </c>
      <c r="I302" s="88" t="s">
        <v>574</v>
      </c>
    </row>
    <row r="303" spans="1:129" ht="23.25" customHeight="1">
      <c r="A303" s="391"/>
      <c r="B303" s="137" t="s">
        <v>120</v>
      </c>
      <c r="C303" s="327"/>
      <c r="D303" s="328"/>
      <c r="E303" s="151">
        <v>11035</v>
      </c>
      <c r="F303" s="327" t="s">
        <v>469</v>
      </c>
      <c r="G303" s="328"/>
      <c r="H303" s="87" t="s">
        <v>321</v>
      </c>
      <c r="I303" s="88" t="s">
        <v>282</v>
      </c>
    </row>
    <row r="304" spans="1:129" s="85" customFormat="1" ht="23.25" customHeight="1">
      <c r="A304" s="153" t="s">
        <v>100</v>
      </c>
      <c r="B304" s="137" t="s">
        <v>120</v>
      </c>
      <c r="C304" s="327"/>
      <c r="D304" s="328"/>
      <c r="E304" s="151">
        <v>467</v>
      </c>
      <c r="F304" s="327" t="s">
        <v>469</v>
      </c>
      <c r="G304" s="328"/>
      <c r="H304" s="87" t="s">
        <v>321</v>
      </c>
      <c r="I304" s="88" t="s">
        <v>282</v>
      </c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6"/>
      <c r="DD304" s="46"/>
      <c r="DE304" s="46"/>
      <c r="DF304" s="46"/>
      <c r="DG304" s="46"/>
      <c r="DH304" s="46"/>
      <c r="DI304" s="46"/>
      <c r="DJ304" s="46"/>
      <c r="DK304" s="46"/>
      <c r="DL304" s="46"/>
      <c r="DM304" s="46"/>
      <c r="DN304" s="46"/>
      <c r="DO304" s="46"/>
      <c r="DP304" s="46"/>
      <c r="DQ304" s="46"/>
      <c r="DR304" s="46"/>
      <c r="DS304" s="46"/>
      <c r="DT304" s="46"/>
      <c r="DU304" s="46"/>
      <c r="DV304" s="46"/>
      <c r="DW304" s="46"/>
      <c r="DX304" s="46"/>
      <c r="DY304" s="46"/>
    </row>
    <row r="305" spans="1:9" ht="23.25" customHeight="1">
      <c r="A305" s="350" t="s">
        <v>45</v>
      </c>
      <c r="B305" s="137" t="s">
        <v>120</v>
      </c>
      <c r="C305" s="327"/>
      <c r="D305" s="328"/>
      <c r="E305" s="151">
        <v>3739</v>
      </c>
      <c r="F305" s="327" t="s">
        <v>469</v>
      </c>
      <c r="G305" s="328"/>
      <c r="H305" s="87" t="s">
        <v>321</v>
      </c>
      <c r="I305" s="88" t="s">
        <v>282</v>
      </c>
    </row>
    <row r="306" spans="1:9" ht="23.25" customHeight="1">
      <c r="A306" s="324"/>
      <c r="B306" s="137" t="s">
        <v>120</v>
      </c>
      <c r="C306" s="327"/>
      <c r="D306" s="328"/>
      <c r="E306" s="151">
        <v>4407</v>
      </c>
      <c r="F306" s="327" t="s">
        <v>469</v>
      </c>
      <c r="G306" s="328"/>
      <c r="H306" s="87" t="s">
        <v>321</v>
      </c>
      <c r="I306" s="88" t="s">
        <v>575</v>
      </c>
    </row>
    <row r="307" spans="1:9" ht="23.25" customHeight="1">
      <c r="A307" s="324"/>
      <c r="B307" s="137" t="s">
        <v>120</v>
      </c>
      <c r="C307" s="327"/>
      <c r="D307" s="328"/>
      <c r="E307" s="151">
        <v>19820</v>
      </c>
      <c r="F307" s="327" t="s">
        <v>469</v>
      </c>
      <c r="G307" s="328"/>
      <c r="H307" s="87" t="s">
        <v>321</v>
      </c>
      <c r="I307" s="88" t="s">
        <v>282</v>
      </c>
    </row>
    <row r="308" spans="1:9" ht="23.25" customHeight="1">
      <c r="A308" s="324"/>
      <c r="B308" s="137" t="s">
        <v>120</v>
      </c>
      <c r="C308" s="327"/>
      <c r="D308" s="328"/>
      <c r="E308" s="151">
        <v>4002</v>
      </c>
      <c r="F308" s="327" t="s">
        <v>469</v>
      </c>
      <c r="G308" s="328"/>
      <c r="H308" s="87" t="s">
        <v>321</v>
      </c>
      <c r="I308" s="88" t="s">
        <v>575</v>
      </c>
    </row>
    <row r="309" spans="1:9" ht="23.25" customHeight="1">
      <c r="A309" s="325"/>
      <c r="B309" s="137" t="s">
        <v>120</v>
      </c>
      <c r="C309" s="327"/>
      <c r="D309" s="328"/>
      <c r="E309" s="151">
        <v>13461</v>
      </c>
      <c r="F309" s="327" t="s">
        <v>469</v>
      </c>
      <c r="G309" s="328"/>
      <c r="H309" s="87" t="s">
        <v>321</v>
      </c>
      <c r="I309" s="88" t="s">
        <v>283</v>
      </c>
    </row>
    <row r="310" spans="1:9" s="85" customFormat="1" ht="23.25" customHeight="1">
      <c r="A310" s="350" t="s">
        <v>47</v>
      </c>
      <c r="B310" s="137" t="s">
        <v>301</v>
      </c>
      <c r="C310" s="327"/>
      <c r="D310" s="328"/>
      <c r="E310" s="151">
        <v>4702</v>
      </c>
      <c r="F310" s="327" t="s">
        <v>469</v>
      </c>
      <c r="G310" s="328"/>
      <c r="H310" s="87" t="s">
        <v>321</v>
      </c>
      <c r="I310" s="88" t="s">
        <v>282</v>
      </c>
    </row>
    <row r="311" spans="1:9" ht="23.25" customHeight="1">
      <c r="A311" s="324"/>
      <c r="B311" s="137" t="s">
        <v>301</v>
      </c>
      <c r="C311" s="327"/>
      <c r="D311" s="328"/>
      <c r="E311" s="151">
        <v>2407</v>
      </c>
      <c r="F311" s="327" t="s">
        <v>469</v>
      </c>
      <c r="G311" s="328"/>
      <c r="H311" s="87" t="s">
        <v>321</v>
      </c>
      <c r="I311" s="88" t="s">
        <v>282</v>
      </c>
    </row>
    <row r="312" spans="1:9" ht="23.25" customHeight="1">
      <c r="A312" s="152"/>
      <c r="B312" s="137" t="s">
        <v>200</v>
      </c>
      <c r="C312" s="327"/>
      <c r="D312" s="328"/>
      <c r="E312" s="151">
        <v>39394</v>
      </c>
      <c r="F312" s="327" t="s">
        <v>469</v>
      </c>
      <c r="G312" s="328"/>
      <c r="H312" s="87" t="s">
        <v>321</v>
      </c>
      <c r="I312" s="88" t="s">
        <v>614</v>
      </c>
    </row>
    <row r="313" spans="1:9" ht="23.25" customHeight="1">
      <c r="A313" s="152"/>
      <c r="B313" s="137" t="s">
        <v>120</v>
      </c>
      <c r="C313" s="327"/>
      <c r="D313" s="328"/>
      <c r="E313" s="151">
        <v>5201</v>
      </c>
      <c r="F313" s="327" t="s">
        <v>469</v>
      </c>
      <c r="G313" s="328"/>
      <c r="H313" s="87" t="s">
        <v>321</v>
      </c>
      <c r="I313" s="88" t="s">
        <v>282</v>
      </c>
    </row>
    <row r="314" spans="1:9" ht="23.25" customHeight="1">
      <c r="A314" s="152"/>
      <c r="B314" s="137"/>
      <c r="C314" s="327"/>
      <c r="D314" s="328"/>
      <c r="E314" s="151"/>
      <c r="F314" s="327"/>
      <c r="G314" s="328"/>
      <c r="H314" s="87"/>
      <c r="I314" s="88"/>
    </row>
    <row r="315" spans="1:9" ht="23.25" customHeight="1">
      <c r="A315" s="153"/>
      <c r="B315" s="137"/>
      <c r="C315" s="327"/>
      <c r="D315" s="328"/>
      <c r="E315" s="151"/>
      <c r="F315" s="327"/>
      <c r="G315" s="328"/>
      <c r="H315" s="87"/>
      <c r="I315" s="88"/>
    </row>
    <row r="316" spans="1:9" ht="23.25" customHeight="1">
      <c r="A316" s="350"/>
      <c r="B316" s="137"/>
      <c r="C316" s="327"/>
      <c r="D316" s="328"/>
      <c r="E316" s="151"/>
      <c r="F316" s="327"/>
      <c r="G316" s="328"/>
      <c r="H316" s="87"/>
      <c r="I316" s="88"/>
    </row>
    <row r="317" spans="1:9" ht="23.25" customHeight="1">
      <c r="A317" s="324"/>
      <c r="B317" s="137"/>
      <c r="C317" s="327"/>
      <c r="D317" s="328"/>
      <c r="E317" s="151"/>
      <c r="F317" s="327"/>
      <c r="G317" s="328"/>
      <c r="H317" s="87"/>
      <c r="I317" s="88"/>
    </row>
    <row r="318" spans="1:9" ht="23.25" customHeight="1">
      <c r="A318" s="324"/>
      <c r="B318" s="137"/>
      <c r="C318" s="327"/>
      <c r="D318" s="328"/>
      <c r="E318" s="151"/>
      <c r="F318" s="327"/>
      <c r="G318" s="328"/>
      <c r="H318" s="87"/>
      <c r="I318" s="88"/>
    </row>
    <row r="319" spans="1:9" ht="23.25" customHeight="1">
      <c r="A319" s="324"/>
      <c r="B319" s="137"/>
      <c r="C319" s="327"/>
      <c r="D319" s="328"/>
      <c r="E319" s="151"/>
      <c r="F319" s="327"/>
      <c r="G319" s="328"/>
      <c r="H319" s="87"/>
      <c r="I319" s="88"/>
    </row>
    <row r="320" spans="1:9" ht="23.25" customHeight="1">
      <c r="A320" s="324"/>
      <c r="B320" s="137"/>
      <c r="C320" s="327"/>
      <c r="D320" s="328"/>
      <c r="E320" s="151"/>
      <c r="F320" s="327"/>
      <c r="G320" s="328"/>
      <c r="H320" s="87"/>
      <c r="I320" s="88"/>
    </row>
    <row r="321" spans="1:9" ht="23.25" customHeight="1">
      <c r="A321" s="324"/>
      <c r="B321" s="137"/>
      <c r="C321" s="327"/>
      <c r="D321" s="328"/>
      <c r="E321" s="151"/>
      <c r="F321" s="327"/>
      <c r="G321" s="328"/>
      <c r="H321" s="87"/>
      <c r="I321" s="88"/>
    </row>
    <row r="322" spans="1:9" ht="23.25" customHeight="1">
      <c r="A322" s="324"/>
      <c r="B322" s="137"/>
      <c r="C322" s="327"/>
      <c r="D322" s="328"/>
      <c r="E322" s="151"/>
      <c r="F322" s="327"/>
      <c r="G322" s="328"/>
      <c r="H322" s="87"/>
      <c r="I322" s="88"/>
    </row>
    <row r="323" spans="1:9" ht="23.25" customHeight="1">
      <c r="A323" s="324"/>
      <c r="B323" s="137"/>
      <c r="C323" s="327"/>
      <c r="D323" s="328"/>
      <c r="E323" s="151"/>
      <c r="F323" s="327"/>
      <c r="G323" s="328"/>
      <c r="H323" s="87"/>
      <c r="I323" s="88"/>
    </row>
    <row r="324" spans="1:9" ht="23.25" customHeight="1">
      <c r="A324" s="325"/>
      <c r="B324" s="137"/>
      <c r="C324" s="327"/>
      <c r="D324" s="328"/>
      <c r="E324" s="151"/>
      <c r="F324" s="327"/>
      <c r="G324" s="328"/>
      <c r="H324" s="87"/>
      <c r="I324" s="88"/>
    </row>
    <row r="325" spans="1:9" ht="23.25" customHeight="1">
      <c r="A325" s="400"/>
      <c r="B325" s="137"/>
      <c r="C325" s="327"/>
      <c r="D325" s="328"/>
      <c r="E325" s="151"/>
      <c r="F325" s="327"/>
      <c r="G325" s="328"/>
      <c r="H325" s="87"/>
      <c r="I325" s="88"/>
    </row>
    <row r="326" spans="1:9" ht="23.25" customHeight="1">
      <c r="A326" s="401"/>
      <c r="B326" s="137"/>
      <c r="C326" s="327"/>
      <c r="D326" s="328"/>
      <c r="E326" s="151"/>
      <c r="F326" s="327"/>
      <c r="G326" s="328"/>
      <c r="H326" s="87"/>
      <c r="I326" s="88"/>
    </row>
    <row r="327" spans="1:9" ht="23.25" customHeight="1">
      <c r="A327" s="401"/>
      <c r="B327" s="137"/>
      <c r="C327" s="327"/>
      <c r="D327" s="328"/>
      <c r="E327" s="151"/>
      <c r="F327" s="327"/>
      <c r="G327" s="328"/>
      <c r="H327" s="87"/>
      <c r="I327" s="88"/>
    </row>
    <row r="328" spans="1:9" ht="23.25" customHeight="1">
      <c r="A328" s="401"/>
      <c r="B328" s="137"/>
      <c r="C328" s="327"/>
      <c r="D328" s="328"/>
      <c r="E328" s="151"/>
      <c r="F328" s="327"/>
      <c r="G328" s="328"/>
      <c r="H328" s="87"/>
      <c r="I328" s="88"/>
    </row>
    <row r="329" spans="1:9" ht="23.25" customHeight="1">
      <c r="A329" s="401"/>
      <c r="B329" s="137"/>
      <c r="C329" s="327"/>
      <c r="D329" s="328"/>
      <c r="E329" s="151"/>
      <c r="F329" s="327"/>
      <c r="G329" s="328"/>
      <c r="H329" s="87"/>
      <c r="I329" s="88"/>
    </row>
    <row r="330" spans="1:9" ht="23.25" customHeight="1">
      <c r="A330" s="401"/>
      <c r="B330" s="137"/>
      <c r="C330" s="327"/>
      <c r="D330" s="328"/>
      <c r="E330" s="151"/>
      <c r="F330" s="327"/>
      <c r="G330" s="328"/>
      <c r="H330" s="87"/>
      <c r="I330" s="88"/>
    </row>
    <row r="331" spans="1:9" ht="23.25" customHeight="1">
      <c r="A331" s="401"/>
      <c r="B331" s="137"/>
      <c r="C331" s="327"/>
      <c r="D331" s="328"/>
      <c r="E331" s="151"/>
      <c r="F331" s="327"/>
      <c r="G331" s="328"/>
      <c r="H331" s="87"/>
      <c r="I331" s="88"/>
    </row>
    <row r="332" spans="1:9" ht="23.25" customHeight="1">
      <c r="A332" s="401"/>
      <c r="B332" s="137"/>
      <c r="C332" s="327"/>
      <c r="D332" s="328"/>
      <c r="E332" s="151"/>
      <c r="F332" s="327"/>
      <c r="G332" s="328"/>
      <c r="H332" s="87"/>
      <c r="I332" s="88"/>
    </row>
    <row r="333" spans="1:9" ht="23.25" customHeight="1">
      <c r="A333" s="401"/>
      <c r="B333" s="137"/>
      <c r="C333" s="327"/>
      <c r="D333" s="328"/>
      <c r="E333" s="151"/>
      <c r="F333" s="327"/>
      <c r="G333" s="328"/>
      <c r="H333" s="87"/>
      <c r="I333" s="88"/>
    </row>
    <row r="334" spans="1:9" ht="23.25" customHeight="1">
      <c r="A334" s="401"/>
      <c r="B334" s="137"/>
      <c r="C334" s="327"/>
      <c r="D334" s="328"/>
      <c r="E334" s="151"/>
      <c r="F334" s="327"/>
      <c r="G334" s="328"/>
      <c r="H334" s="87"/>
      <c r="I334" s="88"/>
    </row>
    <row r="335" spans="1:9" ht="23.25" customHeight="1" thickBot="1">
      <c r="A335" s="402"/>
      <c r="B335" s="137"/>
      <c r="C335" s="327"/>
      <c r="D335" s="328"/>
      <c r="E335" s="151"/>
      <c r="F335" s="327"/>
      <c r="G335" s="328"/>
      <c r="H335" s="87"/>
      <c r="I335" s="88"/>
    </row>
    <row r="336" spans="1:9" ht="23.25" customHeight="1" thickBot="1">
      <c r="E336" s="154">
        <f>SUM(E297:E335)</f>
        <v>196399</v>
      </c>
      <c r="H336" s="46"/>
      <c r="I336" s="46"/>
    </row>
    <row r="338" spans="1:9" ht="22.5" customHeight="1">
      <c r="A338" s="393" t="s">
        <v>490</v>
      </c>
      <c r="B338" s="393"/>
      <c r="C338" s="393"/>
      <c r="D338" s="393"/>
      <c r="E338" s="114" t="s">
        <v>0</v>
      </c>
    </row>
    <row r="339" spans="1:9" ht="22.5" customHeight="1">
      <c r="A339" s="53" t="s">
        <v>1</v>
      </c>
      <c r="B339" s="53" t="s">
        <v>2</v>
      </c>
      <c r="C339" s="243" t="s">
        <v>4</v>
      </c>
      <c r="D339" s="244"/>
      <c r="E339" s="53" t="s">
        <v>5</v>
      </c>
      <c r="F339" s="243"/>
      <c r="G339" s="244"/>
      <c r="H339" s="55" t="s">
        <v>424</v>
      </c>
      <c r="I339" s="55" t="s">
        <v>6</v>
      </c>
    </row>
    <row r="340" spans="1:9" ht="22.5" customHeight="1">
      <c r="A340" s="254" t="s">
        <v>253</v>
      </c>
      <c r="B340" s="53" t="s">
        <v>301</v>
      </c>
      <c r="C340" s="243"/>
      <c r="D340" s="244"/>
      <c r="E340" s="161">
        <v>26400</v>
      </c>
      <c r="F340" s="339" t="s">
        <v>654</v>
      </c>
      <c r="G340" s="340"/>
      <c r="H340" s="55"/>
      <c r="I340" s="113" t="s">
        <v>651</v>
      </c>
    </row>
    <row r="341" spans="1:9" ht="22.5" customHeight="1">
      <c r="A341" s="255"/>
      <c r="B341" s="53" t="s">
        <v>301</v>
      </c>
      <c r="C341" s="243"/>
      <c r="D341" s="244"/>
      <c r="E341" s="161">
        <v>13750</v>
      </c>
      <c r="F341" s="243" t="s">
        <v>653</v>
      </c>
      <c r="G341" s="244"/>
      <c r="H341" s="55"/>
      <c r="I341" s="113" t="s">
        <v>647</v>
      </c>
    </row>
    <row r="342" spans="1:9" ht="22.5" customHeight="1">
      <c r="A342" s="255"/>
      <c r="B342" s="53" t="s">
        <v>301</v>
      </c>
      <c r="C342" s="243"/>
      <c r="D342" s="244"/>
      <c r="E342" s="161">
        <v>681</v>
      </c>
      <c r="F342" s="243" t="s">
        <v>653</v>
      </c>
      <c r="G342" s="244"/>
      <c r="H342" s="55"/>
      <c r="I342" s="113" t="s">
        <v>537</v>
      </c>
    </row>
    <row r="343" spans="1:9" ht="22.5" customHeight="1">
      <c r="A343" s="255"/>
      <c r="B343" s="53" t="s">
        <v>67</v>
      </c>
      <c r="C343" s="243"/>
      <c r="D343" s="244"/>
      <c r="E343" s="161">
        <v>2730</v>
      </c>
      <c r="F343" s="339" t="s">
        <v>654</v>
      </c>
      <c r="G343" s="340"/>
      <c r="H343" s="55"/>
      <c r="I343" s="113" t="s">
        <v>346</v>
      </c>
    </row>
    <row r="344" spans="1:9" ht="22.5" customHeight="1">
      <c r="A344" s="256"/>
      <c r="B344" s="53" t="s">
        <v>67</v>
      </c>
      <c r="C344" s="243"/>
      <c r="D344" s="244"/>
      <c r="E344" s="161">
        <v>2660</v>
      </c>
      <c r="F344" s="339" t="s">
        <v>654</v>
      </c>
      <c r="G344" s="340"/>
      <c r="H344" s="55"/>
      <c r="I344" s="113" t="s">
        <v>346</v>
      </c>
    </row>
    <row r="345" spans="1:9" ht="22.5" customHeight="1">
      <c r="A345" s="58" t="s">
        <v>258</v>
      </c>
      <c r="B345" s="53" t="s">
        <v>301</v>
      </c>
      <c r="C345" s="243"/>
      <c r="D345" s="244"/>
      <c r="E345" s="161">
        <v>6300</v>
      </c>
      <c r="F345" s="243" t="s">
        <v>653</v>
      </c>
      <c r="G345" s="244"/>
      <c r="H345" s="55"/>
      <c r="I345" s="162" t="s">
        <v>637</v>
      </c>
    </row>
    <row r="346" spans="1:9" ht="22.5" customHeight="1">
      <c r="A346" s="254" t="s">
        <v>261</v>
      </c>
      <c r="B346" s="53" t="s">
        <v>301</v>
      </c>
      <c r="C346" s="243"/>
      <c r="D346" s="244"/>
      <c r="E346" s="161">
        <v>6000</v>
      </c>
      <c r="F346" s="243" t="s">
        <v>653</v>
      </c>
      <c r="G346" s="244"/>
      <c r="H346" s="55"/>
      <c r="I346" s="162" t="s">
        <v>638</v>
      </c>
    </row>
    <row r="347" spans="1:9" ht="22.5" customHeight="1">
      <c r="A347" s="256"/>
      <c r="B347" s="53" t="s">
        <v>301</v>
      </c>
      <c r="C347" s="243"/>
      <c r="D347" s="244"/>
      <c r="E347" s="161">
        <v>8000</v>
      </c>
      <c r="F347" s="243" t="s">
        <v>653</v>
      </c>
      <c r="G347" s="244"/>
      <c r="H347" s="55"/>
      <c r="I347" s="158" t="s">
        <v>617</v>
      </c>
    </row>
    <row r="348" spans="1:9" ht="22.5" customHeight="1">
      <c r="A348" s="254" t="s">
        <v>263</v>
      </c>
      <c r="B348" s="53" t="s">
        <v>120</v>
      </c>
      <c r="C348" s="243"/>
      <c r="D348" s="244"/>
      <c r="E348" s="161">
        <v>5980</v>
      </c>
      <c r="F348" s="339" t="s">
        <v>654</v>
      </c>
      <c r="G348" s="340"/>
      <c r="H348" s="55"/>
      <c r="I348" s="162" t="s">
        <v>283</v>
      </c>
    </row>
    <row r="349" spans="1:9" ht="22.5" customHeight="1">
      <c r="A349" s="256"/>
      <c r="B349" s="53" t="s">
        <v>67</v>
      </c>
      <c r="C349" s="243"/>
      <c r="D349" s="244"/>
      <c r="E349" s="161">
        <v>3040</v>
      </c>
      <c r="F349" s="339" t="s">
        <v>654</v>
      </c>
      <c r="G349" s="340"/>
      <c r="H349" s="55"/>
      <c r="I349" s="162" t="s">
        <v>346</v>
      </c>
    </row>
    <row r="350" spans="1:9" ht="22.5" customHeight="1">
      <c r="A350" s="58" t="s">
        <v>97</v>
      </c>
      <c r="B350" s="53" t="s">
        <v>67</v>
      </c>
      <c r="C350" s="243"/>
      <c r="D350" s="244"/>
      <c r="E350" s="161">
        <v>2790</v>
      </c>
      <c r="F350" s="339" t="s">
        <v>654</v>
      </c>
      <c r="G350" s="340"/>
      <c r="H350" s="55"/>
      <c r="I350" s="162" t="s">
        <v>346</v>
      </c>
    </row>
    <row r="351" spans="1:9" ht="22.5" customHeight="1">
      <c r="A351" s="101" t="s">
        <v>70</v>
      </c>
      <c r="B351" s="53" t="s">
        <v>120</v>
      </c>
      <c r="C351" s="243"/>
      <c r="D351" s="244"/>
      <c r="E351" s="161">
        <v>2732</v>
      </c>
      <c r="F351" s="339" t="s">
        <v>654</v>
      </c>
      <c r="G351" s="340"/>
      <c r="H351" s="55"/>
      <c r="I351" s="162" t="s">
        <v>283</v>
      </c>
    </row>
    <row r="352" spans="1:9" ht="22.5" customHeight="1">
      <c r="A352" s="254" t="s">
        <v>41</v>
      </c>
      <c r="B352" s="53" t="s">
        <v>301</v>
      </c>
      <c r="C352" s="243"/>
      <c r="D352" s="244"/>
      <c r="E352" s="161">
        <v>127340</v>
      </c>
      <c r="F352" s="243" t="s">
        <v>653</v>
      </c>
      <c r="G352" s="244"/>
      <c r="H352" s="55"/>
      <c r="I352" s="113" t="s">
        <v>652</v>
      </c>
    </row>
    <row r="353" spans="1:12" ht="22.5" customHeight="1">
      <c r="A353" s="255"/>
      <c r="B353" s="53" t="s">
        <v>67</v>
      </c>
      <c r="C353" s="243"/>
      <c r="D353" s="244"/>
      <c r="E353" s="161">
        <v>1630</v>
      </c>
      <c r="F353" s="339" t="s">
        <v>654</v>
      </c>
      <c r="G353" s="340"/>
      <c r="H353" s="55"/>
      <c r="I353" s="162" t="s">
        <v>346</v>
      </c>
    </row>
    <row r="354" spans="1:12" ht="22.5" customHeight="1">
      <c r="A354" s="256"/>
      <c r="B354" s="53" t="s">
        <v>67</v>
      </c>
      <c r="C354" s="243"/>
      <c r="D354" s="244"/>
      <c r="E354" s="161">
        <v>1370</v>
      </c>
      <c r="F354" s="339" t="s">
        <v>654</v>
      </c>
      <c r="G354" s="340"/>
      <c r="H354" s="55"/>
      <c r="I354" s="162" t="s">
        <v>346</v>
      </c>
    </row>
    <row r="355" spans="1:12" ht="22.5" customHeight="1">
      <c r="A355" s="254" t="s">
        <v>99</v>
      </c>
      <c r="B355" s="53" t="s">
        <v>301</v>
      </c>
      <c r="C355" s="243"/>
      <c r="D355" s="244"/>
      <c r="E355" s="161">
        <v>56000</v>
      </c>
      <c r="F355" s="339" t="s">
        <v>654</v>
      </c>
      <c r="G355" s="340"/>
      <c r="H355" s="55"/>
      <c r="I355" s="158" t="s">
        <v>616</v>
      </c>
      <c r="L355" s="163"/>
    </row>
    <row r="356" spans="1:12" ht="22.5" customHeight="1">
      <c r="A356" s="256"/>
      <c r="B356" s="53" t="s">
        <v>301</v>
      </c>
      <c r="C356" s="243"/>
      <c r="D356" s="244"/>
      <c r="E356" s="161">
        <v>14000</v>
      </c>
      <c r="F356" s="243" t="s">
        <v>653</v>
      </c>
      <c r="G356" s="244"/>
      <c r="H356" s="55"/>
      <c r="I356" s="158" t="s">
        <v>616</v>
      </c>
      <c r="L356" s="163"/>
    </row>
    <row r="357" spans="1:12" ht="22.5" customHeight="1">
      <c r="A357" s="101"/>
      <c r="B357" s="53" t="s">
        <v>67</v>
      </c>
      <c r="C357" s="243"/>
      <c r="D357" s="244"/>
      <c r="E357" s="161">
        <v>1480</v>
      </c>
      <c r="F357" s="339" t="s">
        <v>654</v>
      </c>
      <c r="G357" s="340"/>
      <c r="H357" s="55"/>
      <c r="I357" s="162" t="s">
        <v>346</v>
      </c>
    </row>
    <row r="358" spans="1:12" ht="22.5" customHeight="1">
      <c r="A358" s="254" t="s">
        <v>174</v>
      </c>
      <c r="B358" s="53" t="s">
        <v>67</v>
      </c>
      <c r="C358" s="243"/>
      <c r="D358" s="244"/>
      <c r="E358" s="161">
        <v>1480</v>
      </c>
      <c r="F358" s="339" t="s">
        <v>654</v>
      </c>
      <c r="G358" s="340"/>
      <c r="H358" s="55"/>
      <c r="I358" s="162" t="s">
        <v>346</v>
      </c>
    </row>
    <row r="359" spans="1:12" ht="22.5" customHeight="1">
      <c r="A359" s="255"/>
      <c r="B359" s="53" t="s">
        <v>67</v>
      </c>
      <c r="C359" s="243"/>
      <c r="D359" s="244"/>
      <c r="E359" s="161">
        <v>940</v>
      </c>
      <c r="F359" s="339" t="s">
        <v>654</v>
      </c>
      <c r="G359" s="340"/>
      <c r="H359" s="55"/>
      <c r="I359" s="162" t="s">
        <v>346</v>
      </c>
    </row>
    <row r="360" spans="1:12" ht="22.5" customHeight="1">
      <c r="A360" s="256"/>
      <c r="B360" s="53" t="s">
        <v>67</v>
      </c>
      <c r="C360" s="243"/>
      <c r="D360" s="244"/>
      <c r="E360" s="161">
        <v>940</v>
      </c>
      <c r="F360" s="339" t="s">
        <v>654</v>
      </c>
      <c r="G360" s="340"/>
      <c r="H360" s="55"/>
      <c r="I360" s="162" t="s">
        <v>346</v>
      </c>
      <c r="L360" s="163"/>
    </row>
    <row r="361" spans="1:12" ht="22.5" customHeight="1">
      <c r="A361" s="101" t="s">
        <v>138</v>
      </c>
      <c r="B361" s="53" t="s">
        <v>301</v>
      </c>
      <c r="C361" s="243"/>
      <c r="D361" s="244"/>
      <c r="E361" s="161">
        <v>18400</v>
      </c>
      <c r="F361" s="339" t="s">
        <v>654</v>
      </c>
      <c r="G361" s="340"/>
      <c r="H361" s="55"/>
      <c r="I361" s="162" t="s">
        <v>648</v>
      </c>
      <c r="L361" s="163"/>
    </row>
    <row r="362" spans="1:12" ht="22.5" customHeight="1">
      <c r="A362" s="254" t="s">
        <v>175</v>
      </c>
      <c r="B362" s="53" t="s">
        <v>301</v>
      </c>
      <c r="C362" s="243"/>
      <c r="D362" s="244"/>
      <c r="E362" s="161">
        <v>50440</v>
      </c>
      <c r="F362" s="243" t="s">
        <v>653</v>
      </c>
      <c r="G362" s="244"/>
      <c r="H362" s="55"/>
      <c r="I362" s="84" t="s">
        <v>619</v>
      </c>
    </row>
    <row r="363" spans="1:12" ht="22.5" customHeight="1">
      <c r="A363" s="255"/>
      <c r="B363" s="53" t="s">
        <v>301</v>
      </c>
      <c r="C363" s="243"/>
      <c r="D363" s="244"/>
      <c r="E363" s="161">
        <v>44080</v>
      </c>
      <c r="F363" s="243" t="s">
        <v>653</v>
      </c>
      <c r="G363" s="244"/>
      <c r="H363" s="55"/>
      <c r="I363" s="84" t="s">
        <v>620</v>
      </c>
    </row>
    <row r="364" spans="1:12" ht="22.5" customHeight="1">
      <c r="A364" s="256"/>
      <c r="B364" s="53" t="s">
        <v>301</v>
      </c>
      <c r="C364" s="243"/>
      <c r="D364" s="244"/>
      <c r="E364" s="161">
        <v>73000</v>
      </c>
      <c r="F364" s="243" t="s">
        <v>653</v>
      </c>
      <c r="G364" s="244"/>
      <c r="H364" s="55"/>
      <c r="I364" s="113" t="s">
        <v>621</v>
      </c>
    </row>
    <row r="365" spans="1:12" ht="22.5" customHeight="1">
      <c r="A365" s="254" t="s">
        <v>140</v>
      </c>
      <c r="B365" s="53" t="s">
        <v>301</v>
      </c>
      <c r="C365" s="243"/>
      <c r="D365" s="244"/>
      <c r="E365" s="161">
        <v>6150</v>
      </c>
      <c r="F365" s="243" t="s">
        <v>653</v>
      </c>
      <c r="G365" s="244"/>
      <c r="H365" s="55"/>
      <c r="I365" s="113" t="s">
        <v>622</v>
      </c>
    </row>
    <row r="366" spans="1:12" ht="22.5" customHeight="1">
      <c r="A366" s="256"/>
      <c r="B366" s="53" t="s">
        <v>301</v>
      </c>
      <c r="C366" s="243"/>
      <c r="D366" s="244"/>
      <c r="E366" s="161">
        <v>73810</v>
      </c>
      <c r="F366" s="339" t="s">
        <v>654</v>
      </c>
      <c r="G366" s="340"/>
      <c r="H366" s="55"/>
      <c r="I366" s="113" t="s">
        <v>649</v>
      </c>
    </row>
    <row r="367" spans="1:12" ht="22.5" customHeight="1">
      <c r="A367" s="254" t="s">
        <v>141</v>
      </c>
      <c r="B367" s="53" t="s">
        <v>301</v>
      </c>
      <c r="C367" s="243"/>
      <c r="D367" s="244"/>
      <c r="E367" s="161">
        <v>63000</v>
      </c>
      <c r="F367" s="243" t="s">
        <v>653</v>
      </c>
      <c r="G367" s="244"/>
      <c r="H367" s="55"/>
      <c r="I367" s="159" t="s">
        <v>623</v>
      </c>
    </row>
    <row r="368" spans="1:12" ht="22.5" customHeight="1">
      <c r="A368" s="255"/>
      <c r="B368" s="53" t="s">
        <v>301</v>
      </c>
      <c r="C368" s="243"/>
      <c r="D368" s="244"/>
      <c r="E368" s="161">
        <v>87000</v>
      </c>
      <c r="F368" s="339" t="s">
        <v>654</v>
      </c>
      <c r="G368" s="340"/>
      <c r="H368" s="55"/>
      <c r="I368" s="159" t="s">
        <v>650</v>
      </c>
    </row>
    <row r="369" spans="1:18" ht="22.5" customHeight="1">
      <c r="A369" s="255"/>
      <c r="B369" s="53" t="s">
        <v>301</v>
      </c>
      <c r="C369" s="243"/>
      <c r="D369" s="244"/>
      <c r="E369" s="161">
        <v>28000</v>
      </c>
      <c r="F369" s="339" t="s">
        <v>654</v>
      </c>
      <c r="G369" s="340"/>
      <c r="H369" s="55"/>
      <c r="I369" s="159" t="s">
        <v>624</v>
      </c>
    </row>
    <row r="370" spans="1:18" ht="22.5" customHeight="1">
      <c r="A370" s="255"/>
      <c r="B370" s="53" t="s">
        <v>301</v>
      </c>
      <c r="C370" s="243"/>
      <c r="D370" s="244"/>
      <c r="E370" s="161">
        <v>126000</v>
      </c>
      <c r="F370" s="243" t="s">
        <v>653</v>
      </c>
      <c r="G370" s="244"/>
      <c r="H370" s="55"/>
      <c r="I370" s="158" t="s">
        <v>616</v>
      </c>
    </row>
    <row r="371" spans="1:18" ht="22.5" customHeight="1">
      <c r="A371" s="102"/>
      <c r="B371" s="53" t="s">
        <v>301</v>
      </c>
      <c r="C371" s="243"/>
      <c r="D371" s="244"/>
      <c r="E371" s="161">
        <v>10890</v>
      </c>
      <c r="F371" s="243" t="s">
        <v>653</v>
      </c>
      <c r="G371" s="244"/>
      <c r="H371" s="55"/>
      <c r="I371" s="84" t="s">
        <v>625</v>
      </c>
    </row>
    <row r="372" spans="1:18" ht="22.5" customHeight="1">
      <c r="A372" s="101" t="s">
        <v>146</v>
      </c>
      <c r="B372" s="53" t="s">
        <v>301</v>
      </c>
      <c r="C372" s="243"/>
      <c r="D372" s="244"/>
      <c r="E372" s="161">
        <v>18940</v>
      </c>
      <c r="F372" s="243" t="s">
        <v>653</v>
      </c>
      <c r="G372" s="244"/>
      <c r="H372" s="55"/>
      <c r="I372" s="84" t="s">
        <v>618</v>
      </c>
    </row>
    <row r="373" spans="1:18" ht="22.5" customHeight="1">
      <c r="A373" s="254" t="s">
        <v>145</v>
      </c>
      <c r="B373" s="53" t="s">
        <v>301</v>
      </c>
      <c r="C373" s="243"/>
      <c r="D373" s="244"/>
      <c r="E373" s="161">
        <v>21000</v>
      </c>
      <c r="F373" s="243" t="s">
        <v>653</v>
      </c>
      <c r="G373" s="244"/>
      <c r="H373" s="55"/>
      <c r="I373" s="160" t="s">
        <v>626</v>
      </c>
    </row>
    <row r="374" spans="1:18" ht="22.5" customHeight="1">
      <c r="A374" s="256"/>
      <c r="B374" s="53" t="s">
        <v>603</v>
      </c>
      <c r="C374" s="243"/>
      <c r="D374" s="244"/>
      <c r="E374" s="161">
        <v>7730</v>
      </c>
      <c r="F374" s="243" t="s">
        <v>653</v>
      </c>
      <c r="G374" s="244"/>
      <c r="H374" s="55"/>
      <c r="I374" s="84" t="s">
        <v>627</v>
      </c>
    </row>
    <row r="375" spans="1:18" ht="22.5" customHeight="1">
      <c r="A375" s="254" t="s">
        <v>165</v>
      </c>
      <c r="B375" s="53" t="s">
        <v>301</v>
      </c>
      <c r="C375" s="243"/>
      <c r="D375" s="244"/>
      <c r="E375" s="161">
        <v>15332</v>
      </c>
      <c r="F375" s="243" t="s">
        <v>653</v>
      </c>
      <c r="G375" s="244"/>
      <c r="H375" s="55"/>
      <c r="I375" s="84" t="s">
        <v>628</v>
      </c>
    </row>
    <row r="376" spans="1:18" ht="22.5" customHeight="1">
      <c r="A376" s="256"/>
      <c r="B376" s="53" t="s">
        <v>120</v>
      </c>
      <c r="C376" s="243"/>
      <c r="D376" s="244"/>
      <c r="E376" s="161">
        <v>14480</v>
      </c>
      <c r="F376" s="339" t="s">
        <v>654</v>
      </c>
      <c r="G376" s="340"/>
      <c r="H376" s="55"/>
      <c r="I376" s="165" t="s">
        <v>283</v>
      </c>
    </row>
    <row r="377" spans="1:18" ht="22.5" customHeight="1">
      <c r="A377" s="254" t="s">
        <v>157</v>
      </c>
      <c r="B377" s="53" t="s">
        <v>200</v>
      </c>
      <c r="C377" s="243"/>
      <c r="D377" s="244"/>
      <c r="E377" s="161">
        <v>185</v>
      </c>
      <c r="F377" s="339" t="s">
        <v>654</v>
      </c>
      <c r="G377" s="340"/>
      <c r="H377" s="55"/>
      <c r="I377" s="113" t="s">
        <v>49</v>
      </c>
    </row>
    <row r="378" spans="1:18" ht="22.5" customHeight="1">
      <c r="A378" s="256"/>
      <c r="B378" s="53" t="s">
        <v>56</v>
      </c>
      <c r="C378" s="243"/>
      <c r="D378" s="244"/>
      <c r="E378" s="161">
        <v>17560</v>
      </c>
      <c r="F378" s="339" t="s">
        <v>654</v>
      </c>
      <c r="G378" s="340"/>
      <c r="H378" s="55"/>
      <c r="I378" s="159" t="s">
        <v>661</v>
      </c>
    </row>
    <row r="379" spans="1:18" ht="22.5" customHeight="1">
      <c r="A379" s="58" t="s">
        <v>107</v>
      </c>
      <c r="B379" s="53" t="s">
        <v>200</v>
      </c>
      <c r="C379" s="243"/>
      <c r="D379" s="244"/>
      <c r="E379" s="161">
        <v>185</v>
      </c>
      <c r="F379" s="339" t="s">
        <v>654</v>
      </c>
      <c r="G379" s="340"/>
      <c r="H379" s="55"/>
      <c r="I379" s="113" t="s">
        <v>49</v>
      </c>
    </row>
    <row r="380" spans="1:18" ht="22.5" customHeight="1" thickBot="1">
      <c r="A380" s="58" t="s">
        <v>111</v>
      </c>
      <c r="B380" s="53" t="s">
        <v>120</v>
      </c>
      <c r="C380" s="243"/>
      <c r="D380" s="244"/>
      <c r="E380" s="161">
        <v>9000</v>
      </c>
      <c r="F380" s="243" t="s">
        <v>653</v>
      </c>
      <c r="G380" s="244"/>
      <c r="H380" s="55"/>
      <c r="I380" s="159" t="s">
        <v>309</v>
      </c>
    </row>
    <row r="381" spans="1:18" ht="22.5" customHeight="1" thickBot="1">
      <c r="A381" s="85"/>
      <c r="B381" s="85"/>
      <c r="C381" s="85"/>
      <c r="D381" s="85"/>
      <c r="E381" s="110">
        <f>SUM(E340:E380)</f>
        <v>971425</v>
      </c>
      <c r="F381" s="85"/>
      <c r="G381" s="85"/>
      <c r="H381" s="85"/>
      <c r="I381" s="104"/>
    </row>
    <row r="382" spans="1:18" ht="22.5" customHeight="1"/>
    <row r="384" spans="1:18" ht="81" customHeight="1">
      <c r="A384" s="409" t="s">
        <v>489</v>
      </c>
      <c r="B384" s="409"/>
      <c r="C384" s="409"/>
      <c r="D384" s="409"/>
      <c r="E384" s="409"/>
      <c r="F384" s="268" t="s">
        <v>0</v>
      </c>
      <c r="G384" s="268"/>
      <c r="H384" s="135"/>
      <c r="I384" s="135"/>
      <c r="N384" s="47"/>
      <c r="Q384" s="80"/>
      <c r="R384" s="81"/>
    </row>
    <row r="385" spans="1:18" ht="81" customHeight="1">
      <c r="A385" s="53" t="s">
        <v>1</v>
      </c>
      <c r="B385" s="53" t="s">
        <v>2</v>
      </c>
      <c r="C385" s="243" t="s">
        <v>4</v>
      </c>
      <c r="D385" s="244"/>
      <c r="E385" s="53" t="s">
        <v>5</v>
      </c>
      <c r="F385" s="243"/>
      <c r="G385" s="244"/>
      <c r="H385" s="55" t="s">
        <v>424</v>
      </c>
      <c r="I385" s="55" t="s">
        <v>6</v>
      </c>
      <c r="N385" s="47"/>
      <c r="Q385" s="80"/>
      <c r="R385" s="81"/>
    </row>
    <row r="386" spans="1:18" ht="81" customHeight="1">
      <c r="A386" s="58" t="s">
        <v>253</v>
      </c>
      <c r="B386" s="53" t="s">
        <v>311</v>
      </c>
      <c r="C386" s="243"/>
      <c r="D386" s="244"/>
      <c r="E386" s="108">
        <v>15485</v>
      </c>
      <c r="F386" s="243"/>
      <c r="G386" s="244"/>
      <c r="H386" s="55" t="s">
        <v>51</v>
      </c>
      <c r="I386" s="113" t="s">
        <v>635</v>
      </c>
      <c r="N386" s="47"/>
      <c r="Q386" s="80"/>
      <c r="R386" s="81"/>
    </row>
    <row r="387" spans="1:18" ht="81" customHeight="1" thickBot="1">
      <c r="A387" s="58"/>
      <c r="B387" s="53" t="s">
        <v>311</v>
      </c>
      <c r="C387" s="243"/>
      <c r="D387" s="244"/>
      <c r="E387" s="108">
        <v>15485</v>
      </c>
      <c r="F387" s="243"/>
      <c r="G387" s="244"/>
      <c r="H387" s="55" t="s">
        <v>535</v>
      </c>
      <c r="I387" s="113" t="s">
        <v>636</v>
      </c>
      <c r="N387" s="47"/>
      <c r="Q387" s="80"/>
      <c r="R387" s="81"/>
    </row>
    <row r="388" spans="1:18" ht="81" customHeight="1">
      <c r="A388" s="58" t="s">
        <v>261</v>
      </c>
      <c r="B388" s="53" t="s">
        <v>96</v>
      </c>
      <c r="C388" s="243"/>
      <c r="D388" s="244"/>
      <c r="E388" s="108">
        <v>3959</v>
      </c>
      <c r="F388" s="243"/>
      <c r="G388" s="244"/>
      <c r="H388" s="55" t="s">
        <v>321</v>
      </c>
      <c r="I388" s="113" t="s">
        <v>347</v>
      </c>
      <c r="N388" s="47"/>
      <c r="P388" s="269" t="s">
        <v>38</v>
      </c>
      <c r="Q388" s="272">
        <f>E156+E40+E381+E106</f>
        <v>4254878</v>
      </c>
      <c r="R388" s="273"/>
    </row>
    <row r="389" spans="1:18" ht="81" customHeight="1">
      <c r="A389" s="58" t="s">
        <v>70</v>
      </c>
      <c r="B389" s="53" t="s">
        <v>96</v>
      </c>
      <c r="C389" s="243"/>
      <c r="D389" s="244"/>
      <c r="E389" s="108">
        <v>4418</v>
      </c>
      <c r="F389" s="243"/>
      <c r="G389" s="244"/>
      <c r="H389" s="55" t="s">
        <v>321</v>
      </c>
      <c r="I389" s="113" t="s">
        <v>347</v>
      </c>
      <c r="N389" s="47"/>
      <c r="P389" s="270"/>
      <c r="Q389" s="274"/>
      <c r="R389" s="275"/>
    </row>
    <row r="390" spans="1:18" ht="81" customHeight="1" thickBot="1">
      <c r="A390" s="58" t="s">
        <v>100</v>
      </c>
      <c r="B390" s="53" t="s">
        <v>96</v>
      </c>
      <c r="C390" s="243"/>
      <c r="D390" s="244"/>
      <c r="E390" s="108">
        <v>4771</v>
      </c>
      <c r="F390" s="243"/>
      <c r="G390" s="244"/>
      <c r="H390" s="55" t="s">
        <v>321</v>
      </c>
      <c r="I390" s="113" t="s">
        <v>347</v>
      </c>
      <c r="N390" s="47"/>
      <c r="P390" s="271"/>
      <c r="Q390" s="276"/>
      <c r="R390" s="277"/>
    </row>
    <row r="391" spans="1:18" ht="81" customHeight="1">
      <c r="A391" s="58"/>
      <c r="B391" s="53"/>
      <c r="C391" s="243"/>
      <c r="D391" s="244"/>
      <c r="E391" s="54"/>
      <c r="F391" s="243"/>
      <c r="G391" s="244"/>
      <c r="H391" s="55"/>
      <c r="I391" s="84"/>
      <c r="N391" s="47"/>
      <c r="Q391" s="80"/>
      <c r="R391" s="81"/>
    </row>
    <row r="392" spans="1:18" ht="81" customHeight="1">
      <c r="A392" s="106"/>
      <c r="B392" s="53"/>
      <c r="C392" s="243"/>
      <c r="D392" s="244"/>
      <c r="E392" s="54"/>
      <c r="F392" s="243"/>
      <c r="G392" s="244"/>
      <c r="H392" s="55"/>
      <c r="I392" s="84"/>
      <c r="N392" s="47"/>
      <c r="Q392" s="80"/>
      <c r="R392" s="81"/>
    </row>
    <row r="393" spans="1:18" ht="81" customHeight="1" thickBot="1">
      <c r="A393" s="58"/>
      <c r="B393" s="53"/>
      <c r="C393" s="243"/>
      <c r="D393" s="244"/>
      <c r="E393" s="54"/>
      <c r="F393" s="243"/>
      <c r="G393" s="244"/>
      <c r="H393" s="55"/>
      <c r="I393" s="84"/>
      <c r="N393" s="47"/>
      <c r="Q393" s="80"/>
      <c r="R393" s="81"/>
    </row>
    <row r="394" spans="1:18" ht="81" customHeight="1" thickBot="1">
      <c r="A394" s="85"/>
      <c r="B394" s="85"/>
      <c r="C394" s="85"/>
      <c r="D394" s="85"/>
      <c r="E394" s="110">
        <f>SUM(E386:E391)</f>
        <v>44118</v>
      </c>
      <c r="F394" s="85"/>
      <c r="G394" s="85"/>
      <c r="H394" s="85"/>
      <c r="I394" s="104"/>
      <c r="N394" s="47"/>
      <c r="Q394" s="80"/>
      <c r="R394" s="81"/>
    </row>
    <row r="400" spans="1:18" ht="57.75" customHeight="1"/>
    <row r="401" spans="1:18" ht="57.75" customHeight="1">
      <c r="A401" s="267" t="s">
        <v>545</v>
      </c>
      <c r="B401" s="267"/>
      <c r="C401" s="267"/>
      <c r="D401" s="267"/>
      <c r="E401" s="267"/>
      <c r="F401" s="268"/>
      <c r="G401" s="268"/>
      <c r="H401" s="135"/>
      <c r="I401" s="135"/>
      <c r="N401" s="47"/>
      <c r="Q401" s="80"/>
      <c r="R401" s="81"/>
    </row>
    <row r="402" spans="1:18" ht="57.75" customHeight="1">
      <c r="A402" s="53" t="s">
        <v>1</v>
      </c>
      <c r="B402" s="53" t="s">
        <v>2</v>
      </c>
      <c r="C402" s="243" t="s">
        <v>4</v>
      </c>
      <c r="D402" s="244"/>
      <c r="E402" s="53" t="s">
        <v>5</v>
      </c>
      <c r="F402" s="243"/>
      <c r="G402" s="244"/>
      <c r="H402" s="55" t="s">
        <v>424</v>
      </c>
      <c r="I402" s="55" t="s">
        <v>6</v>
      </c>
      <c r="N402" s="47"/>
      <c r="Q402" s="80"/>
      <c r="R402" s="81"/>
    </row>
    <row r="403" spans="1:18" ht="57.75" customHeight="1">
      <c r="A403" s="58"/>
      <c r="B403" s="53"/>
      <c r="C403" s="243"/>
      <c r="D403" s="244"/>
      <c r="E403" s="108">
        <f>E40</f>
        <v>174224</v>
      </c>
      <c r="F403" s="243"/>
      <c r="G403" s="244"/>
      <c r="H403" s="55"/>
      <c r="I403" s="113" t="s">
        <v>655</v>
      </c>
      <c r="N403" s="47"/>
      <c r="Q403" s="80"/>
      <c r="R403" s="81"/>
    </row>
    <row r="404" spans="1:18" ht="57.75" customHeight="1">
      <c r="A404" s="58"/>
      <c r="B404" s="53"/>
      <c r="C404" s="243"/>
      <c r="D404" s="244"/>
      <c r="E404" s="108">
        <f>E86</f>
        <v>659042</v>
      </c>
      <c r="F404" s="243"/>
      <c r="G404" s="244"/>
      <c r="H404" s="55"/>
      <c r="I404" s="113" t="s">
        <v>589</v>
      </c>
      <c r="N404" s="47"/>
      <c r="Q404" s="80"/>
      <c r="R404" s="81"/>
    </row>
    <row r="405" spans="1:18" ht="57.75" customHeight="1">
      <c r="A405" s="58"/>
      <c r="B405" s="53"/>
      <c r="C405" s="243"/>
      <c r="D405" s="244"/>
      <c r="E405" s="108">
        <f>E214+E262</f>
        <v>257850</v>
      </c>
      <c r="F405" s="243"/>
      <c r="G405" s="244"/>
      <c r="H405" s="55"/>
      <c r="I405" s="113" t="s">
        <v>656</v>
      </c>
      <c r="N405" s="47"/>
      <c r="Q405" s="80"/>
      <c r="R405" s="81"/>
    </row>
    <row r="406" spans="1:18" ht="57.75" customHeight="1">
      <c r="A406" s="58"/>
      <c r="B406" s="53"/>
      <c r="C406" s="243"/>
      <c r="D406" s="244"/>
      <c r="E406" s="108">
        <f>E293</f>
        <v>44678</v>
      </c>
      <c r="F406" s="243"/>
      <c r="G406" s="244"/>
      <c r="H406" s="55"/>
      <c r="I406" s="113" t="s">
        <v>657</v>
      </c>
      <c r="N406" s="47"/>
      <c r="Q406" s="80"/>
      <c r="R406" s="81"/>
    </row>
    <row r="407" spans="1:18" ht="57.75" customHeight="1">
      <c r="A407" s="58"/>
      <c r="B407" s="53"/>
      <c r="C407" s="243"/>
      <c r="D407" s="244"/>
      <c r="E407" s="108">
        <f>E336</f>
        <v>196399</v>
      </c>
      <c r="F407" s="243"/>
      <c r="G407" s="244"/>
      <c r="H407" s="55"/>
      <c r="I407" s="113" t="s">
        <v>321</v>
      </c>
      <c r="N407" s="47"/>
      <c r="Q407" s="80"/>
      <c r="R407" s="81"/>
    </row>
    <row r="408" spans="1:18" ht="57.75" customHeight="1">
      <c r="A408" s="58"/>
      <c r="B408" s="53"/>
      <c r="C408" s="243"/>
      <c r="D408" s="244"/>
      <c r="E408" s="108">
        <f>E381+E394</f>
        <v>1015543</v>
      </c>
      <c r="F408" s="243"/>
      <c r="G408" s="244"/>
      <c r="H408" s="55"/>
      <c r="I408" s="84" t="s">
        <v>426</v>
      </c>
      <c r="N408" s="47"/>
      <c r="Q408" s="80"/>
      <c r="R408" s="81"/>
    </row>
    <row r="409" spans="1:18" ht="57.75" customHeight="1">
      <c r="A409" s="106"/>
      <c r="B409" s="53"/>
      <c r="C409" s="243"/>
      <c r="D409" s="244"/>
      <c r="E409" s="54">
        <f>E106+E142</f>
        <v>52796</v>
      </c>
      <c r="F409" s="243"/>
      <c r="G409" s="244"/>
      <c r="H409" s="55"/>
      <c r="I409" s="84" t="s">
        <v>658</v>
      </c>
      <c r="N409" s="47"/>
      <c r="Q409" s="80"/>
      <c r="R409" s="81"/>
    </row>
    <row r="410" spans="1:18" ht="57.75" customHeight="1" thickBot="1">
      <c r="A410" s="58"/>
      <c r="B410" s="53"/>
      <c r="C410" s="243"/>
      <c r="D410" s="244"/>
      <c r="E410" s="54"/>
      <c r="F410" s="243"/>
      <c r="G410" s="244"/>
      <c r="H410" s="55"/>
      <c r="I410" s="84"/>
      <c r="N410" s="47"/>
      <c r="Q410" s="80"/>
      <c r="R410" s="81"/>
    </row>
    <row r="411" spans="1:18" ht="57.75" customHeight="1" thickBot="1">
      <c r="A411" s="85"/>
      <c r="B411" s="85"/>
      <c r="C411" s="85"/>
      <c r="D411" s="85"/>
      <c r="E411" s="164">
        <f>SUM(E403:E409)</f>
        <v>2400532</v>
      </c>
      <c r="F411" s="85"/>
      <c r="G411" s="85"/>
      <c r="H411" s="85"/>
      <c r="I411" s="104"/>
      <c r="N411" s="47"/>
      <c r="Q411" s="80"/>
      <c r="R411" s="81"/>
    </row>
    <row r="414" spans="1:18" ht="21" customHeight="1">
      <c r="B414" s="278">
        <f>E404+E405+E406+E407</f>
        <v>1157969</v>
      </c>
      <c r="C414" s="279"/>
      <c r="D414" s="279"/>
      <c r="E414" s="279"/>
      <c r="F414" s="279"/>
    </row>
    <row r="415" spans="1:18" ht="21" customHeight="1">
      <c r="B415" s="279"/>
      <c r="C415" s="279"/>
      <c r="D415" s="279"/>
      <c r="E415" s="279"/>
      <c r="F415" s="279"/>
    </row>
    <row r="416" spans="1:18" ht="21" customHeight="1">
      <c r="B416" s="279"/>
      <c r="C416" s="279"/>
      <c r="D416" s="279"/>
      <c r="E416" s="279"/>
      <c r="F416" s="279"/>
    </row>
  </sheetData>
  <mergeCells count="866">
    <mergeCell ref="B414:F416"/>
    <mergeCell ref="C372:D372"/>
    <mergeCell ref="F372:G372"/>
    <mergeCell ref="A160:A167"/>
    <mergeCell ref="C356:D356"/>
    <mergeCell ref="F356:G356"/>
    <mergeCell ref="A355:A356"/>
    <mergeCell ref="C361:D361"/>
    <mergeCell ref="F361:G361"/>
    <mergeCell ref="C366:D366"/>
    <mergeCell ref="F366:G366"/>
    <mergeCell ref="A365:A366"/>
    <mergeCell ref="C368:D368"/>
    <mergeCell ref="F368:G368"/>
    <mergeCell ref="C169:D169"/>
    <mergeCell ref="F169:G169"/>
    <mergeCell ref="A168:A172"/>
    <mergeCell ref="C177:D177"/>
    <mergeCell ref="F177:G177"/>
    <mergeCell ref="C178:D178"/>
    <mergeCell ref="F178:G178"/>
    <mergeCell ref="C179:D179"/>
    <mergeCell ref="F179:G179"/>
    <mergeCell ref="C180:D180"/>
    <mergeCell ref="F180:G180"/>
    <mergeCell ref="C30:D30"/>
    <mergeCell ref="F30:G30"/>
    <mergeCell ref="C24:D24"/>
    <mergeCell ref="F24:G24"/>
    <mergeCell ref="A24:A25"/>
    <mergeCell ref="A135:B135"/>
    <mergeCell ref="C135:D135"/>
    <mergeCell ref="F135:G135"/>
    <mergeCell ref="C26:D26"/>
    <mergeCell ref="F26:G26"/>
    <mergeCell ref="C27:D27"/>
    <mergeCell ref="F27:G27"/>
    <mergeCell ref="C28:D28"/>
    <mergeCell ref="F28:G28"/>
    <mergeCell ref="C29:D29"/>
    <mergeCell ref="F29:G29"/>
    <mergeCell ref="A119:B119"/>
    <mergeCell ref="C119:D119"/>
    <mergeCell ref="F119:G119"/>
    <mergeCell ref="A120:B120"/>
    <mergeCell ref="A141:B141"/>
    <mergeCell ref="C140:D140"/>
    <mergeCell ref="F140:G140"/>
    <mergeCell ref="A138:B138"/>
    <mergeCell ref="C138:D138"/>
    <mergeCell ref="F138:G138"/>
    <mergeCell ref="A139:B139"/>
    <mergeCell ref="C137:D137"/>
    <mergeCell ref="A129:B129"/>
    <mergeCell ref="C129:D129"/>
    <mergeCell ref="F129:G129"/>
    <mergeCell ref="A130:B130"/>
    <mergeCell ref="C122:E122"/>
    <mergeCell ref="A133:B133"/>
    <mergeCell ref="C133:D133"/>
    <mergeCell ref="F133:G133"/>
    <mergeCell ref="C132:D132"/>
    <mergeCell ref="F132:G132"/>
    <mergeCell ref="C124:D124"/>
    <mergeCell ref="F124:G124"/>
    <mergeCell ref="A125:B125"/>
    <mergeCell ref="C125:D125"/>
    <mergeCell ref="A109:B109"/>
    <mergeCell ref="C109:D109"/>
    <mergeCell ref="F109:G109"/>
    <mergeCell ref="C139:D139"/>
    <mergeCell ref="F139:G139"/>
    <mergeCell ref="A134:B134"/>
    <mergeCell ref="C134:D134"/>
    <mergeCell ref="F137:G137"/>
    <mergeCell ref="A118:B118"/>
    <mergeCell ref="C118:D118"/>
    <mergeCell ref="F118:G118"/>
    <mergeCell ref="A113:B113"/>
    <mergeCell ref="C113:D113"/>
    <mergeCell ref="A132:B132"/>
    <mergeCell ref="C120:D120"/>
    <mergeCell ref="F120:G120"/>
    <mergeCell ref="A115:B115"/>
    <mergeCell ref="A131:B131"/>
    <mergeCell ref="C131:D131"/>
    <mergeCell ref="F134:G134"/>
    <mergeCell ref="A136:B136"/>
    <mergeCell ref="C136:D136"/>
    <mergeCell ref="F136:G136"/>
    <mergeCell ref="A137:B137"/>
    <mergeCell ref="C18:D18"/>
    <mergeCell ref="F18:G18"/>
    <mergeCell ref="A20:A23"/>
    <mergeCell ref="C23:D23"/>
    <mergeCell ref="F23:G23"/>
    <mergeCell ref="C25:D25"/>
    <mergeCell ref="F25:G25"/>
    <mergeCell ref="C33:D33"/>
    <mergeCell ref="F33:G33"/>
    <mergeCell ref="C19:D19"/>
    <mergeCell ref="F19:G19"/>
    <mergeCell ref="C20:D20"/>
    <mergeCell ref="F20:G20"/>
    <mergeCell ref="C21:D21"/>
    <mergeCell ref="F21:G21"/>
    <mergeCell ref="C22:D22"/>
    <mergeCell ref="F22:G22"/>
    <mergeCell ref="C31:D31"/>
    <mergeCell ref="F31:G31"/>
    <mergeCell ref="C32:D32"/>
    <mergeCell ref="F32:G32"/>
    <mergeCell ref="A26:A32"/>
    <mergeCell ref="A4:A6"/>
    <mergeCell ref="F14:G14"/>
    <mergeCell ref="C15:D15"/>
    <mergeCell ref="F15:G15"/>
    <mergeCell ref="C16:D16"/>
    <mergeCell ref="F16:G16"/>
    <mergeCell ref="C17:D17"/>
    <mergeCell ref="F17:G17"/>
    <mergeCell ref="A14:A17"/>
    <mergeCell ref="C13:D13"/>
    <mergeCell ref="F13:G13"/>
    <mergeCell ref="C7:D7"/>
    <mergeCell ref="F7:G7"/>
    <mergeCell ref="C8:D8"/>
    <mergeCell ref="F8:G8"/>
    <mergeCell ref="C9:D9"/>
    <mergeCell ref="F9:G9"/>
    <mergeCell ref="C10:D10"/>
    <mergeCell ref="A7:A10"/>
    <mergeCell ref="C2:D2"/>
    <mergeCell ref="F2:G2"/>
    <mergeCell ref="C3:D3"/>
    <mergeCell ref="F3:G3"/>
    <mergeCell ref="C11:D11"/>
    <mergeCell ref="F11:G11"/>
    <mergeCell ref="C12:D12"/>
    <mergeCell ref="F12:G12"/>
    <mergeCell ref="C14:D14"/>
    <mergeCell ref="C4:D4"/>
    <mergeCell ref="F4:G4"/>
    <mergeCell ref="C6:D6"/>
    <mergeCell ref="F6:G6"/>
    <mergeCell ref="C5:D5"/>
    <mergeCell ref="F5:G5"/>
    <mergeCell ref="F10:G10"/>
    <mergeCell ref="C35:D35"/>
    <mergeCell ref="F35:G35"/>
    <mergeCell ref="C36:D36"/>
    <mergeCell ref="F36:G36"/>
    <mergeCell ref="C37:D37"/>
    <mergeCell ref="F37:G37"/>
    <mergeCell ref="A34:A37"/>
    <mergeCell ref="C38:D38"/>
    <mergeCell ref="F38:G38"/>
    <mergeCell ref="A38:A39"/>
    <mergeCell ref="C39:D39"/>
    <mergeCell ref="F39:G39"/>
    <mergeCell ref="C34:D34"/>
    <mergeCell ref="F34:G34"/>
    <mergeCell ref="A88:B88"/>
    <mergeCell ref="C88:D88"/>
    <mergeCell ref="F88:G88"/>
    <mergeCell ref="A89:B89"/>
    <mergeCell ref="C89:D89"/>
    <mergeCell ref="F89:G89"/>
    <mergeCell ref="C40:D40"/>
    <mergeCell ref="F40:I40"/>
    <mergeCell ref="C52:D52"/>
    <mergeCell ref="F52:G52"/>
    <mergeCell ref="C53:D53"/>
    <mergeCell ref="F53:G53"/>
    <mergeCell ref="C54:D54"/>
    <mergeCell ref="F54:G54"/>
    <mergeCell ref="C55:D55"/>
    <mergeCell ref="F55:G55"/>
    <mergeCell ref="F46:G46"/>
    <mergeCell ref="C47:D47"/>
    <mergeCell ref="F47:G47"/>
    <mergeCell ref="C49:D49"/>
    <mergeCell ref="F49:G49"/>
    <mergeCell ref="C50:D50"/>
    <mergeCell ref="F50:G50"/>
    <mergeCell ref="C51:D51"/>
    <mergeCell ref="A92:B92"/>
    <mergeCell ref="C92:D92"/>
    <mergeCell ref="F92:G92"/>
    <mergeCell ref="A93:B93"/>
    <mergeCell ref="C93:D93"/>
    <mergeCell ref="F93:G93"/>
    <mergeCell ref="A90:B90"/>
    <mergeCell ref="C90:D90"/>
    <mergeCell ref="F90:G90"/>
    <mergeCell ref="A91:B91"/>
    <mergeCell ref="C91:D91"/>
    <mergeCell ref="F91:G91"/>
    <mergeCell ref="A97:B97"/>
    <mergeCell ref="C97:D97"/>
    <mergeCell ref="F97:G97"/>
    <mergeCell ref="A94:B94"/>
    <mergeCell ref="C94:D94"/>
    <mergeCell ref="F94:G94"/>
    <mergeCell ref="A96:B96"/>
    <mergeCell ref="C96:D96"/>
    <mergeCell ref="A95:B95"/>
    <mergeCell ref="C95:D95"/>
    <mergeCell ref="F95:G95"/>
    <mergeCell ref="F96:I96"/>
    <mergeCell ref="F105:G105"/>
    <mergeCell ref="A98:B98"/>
    <mergeCell ref="C98:D98"/>
    <mergeCell ref="F98:G98"/>
    <mergeCell ref="A100:B100"/>
    <mergeCell ref="C100:D100"/>
    <mergeCell ref="F100:G100"/>
    <mergeCell ref="A99:B99"/>
    <mergeCell ref="C99:D99"/>
    <mergeCell ref="F99:G99"/>
    <mergeCell ref="C152:D152"/>
    <mergeCell ref="F152:G152"/>
    <mergeCell ref="C145:D145"/>
    <mergeCell ref="F145:G145"/>
    <mergeCell ref="A101:B101"/>
    <mergeCell ref="C101:D101"/>
    <mergeCell ref="F101:G101"/>
    <mergeCell ref="A102:B102"/>
    <mergeCell ref="C102:D102"/>
    <mergeCell ref="F102:G102"/>
    <mergeCell ref="A114:B114"/>
    <mergeCell ref="C114:D114"/>
    <mergeCell ref="F114:G114"/>
    <mergeCell ref="C103:D103"/>
    <mergeCell ref="F103:G103"/>
    <mergeCell ref="A108:I108"/>
    <mergeCell ref="F113:G113"/>
    <mergeCell ref="A104:B104"/>
    <mergeCell ref="C104:D104"/>
    <mergeCell ref="F104:G104"/>
    <mergeCell ref="A105:B105"/>
    <mergeCell ref="C105:D105"/>
    <mergeCell ref="A103:B103"/>
    <mergeCell ref="C115:D115"/>
    <mergeCell ref="F117:G117"/>
    <mergeCell ref="A110:B110"/>
    <mergeCell ref="C110:D110"/>
    <mergeCell ref="F110:G110"/>
    <mergeCell ref="A111:B111"/>
    <mergeCell ref="C111:D111"/>
    <mergeCell ref="F111:G111"/>
    <mergeCell ref="A112:B112"/>
    <mergeCell ref="C112:D112"/>
    <mergeCell ref="F112:G112"/>
    <mergeCell ref="C117:D117"/>
    <mergeCell ref="F115:G115"/>
    <mergeCell ref="A116:B116"/>
    <mergeCell ref="C116:D116"/>
    <mergeCell ref="F116:G116"/>
    <mergeCell ref="A117:B117"/>
    <mergeCell ref="F148:G148"/>
    <mergeCell ref="C146:D146"/>
    <mergeCell ref="F146:G146"/>
    <mergeCell ref="C147:D147"/>
    <mergeCell ref="F147:G147"/>
    <mergeCell ref="A143:C143"/>
    <mergeCell ref="A123:B123"/>
    <mergeCell ref="C123:D123"/>
    <mergeCell ref="F123:G123"/>
    <mergeCell ref="A124:B124"/>
    <mergeCell ref="F125:G125"/>
    <mergeCell ref="A126:B126"/>
    <mergeCell ref="C126:D126"/>
    <mergeCell ref="F126:G126"/>
    <mergeCell ref="F131:G131"/>
    <mergeCell ref="F143:I143"/>
    <mergeCell ref="C130:D130"/>
    <mergeCell ref="F130:G130"/>
    <mergeCell ref="A128:B128"/>
    <mergeCell ref="C128:D128"/>
    <mergeCell ref="F128:G128"/>
    <mergeCell ref="C141:D141"/>
    <mergeCell ref="F141:G141"/>
    <mergeCell ref="A140:B140"/>
    <mergeCell ref="C144:D144"/>
    <mergeCell ref="F144:G144"/>
    <mergeCell ref="A127:B127"/>
    <mergeCell ref="C127:D127"/>
    <mergeCell ref="F127:G127"/>
    <mergeCell ref="C167:D167"/>
    <mergeCell ref="F167:G167"/>
    <mergeCell ref="C164:D164"/>
    <mergeCell ref="F164:G164"/>
    <mergeCell ref="C160:D160"/>
    <mergeCell ref="F160:G160"/>
    <mergeCell ref="C161:D161"/>
    <mergeCell ref="F161:G161"/>
    <mergeCell ref="C153:D153"/>
    <mergeCell ref="F153:G153"/>
    <mergeCell ref="C154:D154"/>
    <mergeCell ref="F154:G154"/>
    <mergeCell ref="C149:D149"/>
    <mergeCell ref="F149:G149"/>
    <mergeCell ref="C150:D150"/>
    <mergeCell ref="F150:G150"/>
    <mergeCell ref="C151:D151"/>
    <mergeCell ref="F151:G151"/>
    <mergeCell ref="C148:D148"/>
    <mergeCell ref="C186:D186"/>
    <mergeCell ref="F186:G186"/>
    <mergeCell ref="A182:A190"/>
    <mergeCell ref="C187:D187"/>
    <mergeCell ref="F187:G187"/>
    <mergeCell ref="C190:D190"/>
    <mergeCell ref="F190:G190"/>
    <mergeCell ref="C182:D182"/>
    <mergeCell ref="F182:G182"/>
    <mergeCell ref="C183:D183"/>
    <mergeCell ref="F183:G183"/>
    <mergeCell ref="C184:D184"/>
    <mergeCell ref="F184:G184"/>
    <mergeCell ref="C185:D185"/>
    <mergeCell ref="F185:G185"/>
    <mergeCell ref="C188:D188"/>
    <mergeCell ref="F188:G188"/>
    <mergeCell ref="C189:D189"/>
    <mergeCell ref="F189:G189"/>
    <mergeCell ref="A202:A213"/>
    <mergeCell ref="F205:G205"/>
    <mergeCell ref="C206:D206"/>
    <mergeCell ref="F206:G206"/>
    <mergeCell ref="C207:D207"/>
    <mergeCell ref="F207:G207"/>
    <mergeCell ref="C208:D208"/>
    <mergeCell ref="F208:G208"/>
    <mergeCell ref="F232:G232"/>
    <mergeCell ref="C203:D203"/>
    <mergeCell ref="F203:G203"/>
    <mergeCell ref="C204:D204"/>
    <mergeCell ref="F204:G204"/>
    <mergeCell ref="C205:D205"/>
    <mergeCell ref="C210:D210"/>
    <mergeCell ref="F210:G210"/>
    <mergeCell ref="C211:D211"/>
    <mergeCell ref="F217:G217"/>
    <mergeCell ref="C218:D218"/>
    <mergeCell ref="A216:C216"/>
    <mergeCell ref="C219:D219"/>
    <mergeCell ref="F219:G219"/>
    <mergeCell ref="C220:D220"/>
    <mergeCell ref="F220:G220"/>
    <mergeCell ref="A231:A232"/>
    <mergeCell ref="C229:D229"/>
    <mergeCell ref="F229:G229"/>
    <mergeCell ref="A229:A230"/>
    <mergeCell ref="F222:G222"/>
    <mergeCell ref="A221:A223"/>
    <mergeCell ref="A224:A228"/>
    <mergeCell ref="C222:D222"/>
    <mergeCell ref="C228:D228"/>
    <mergeCell ref="F228:G228"/>
    <mergeCell ref="C225:D225"/>
    <mergeCell ref="C232:D232"/>
    <mergeCell ref="C224:D224"/>
    <mergeCell ref="F224:G224"/>
    <mergeCell ref="A218:A220"/>
    <mergeCell ref="Q388:R390"/>
    <mergeCell ref="C389:D389"/>
    <mergeCell ref="F389:G389"/>
    <mergeCell ref="C390:D390"/>
    <mergeCell ref="F390:G390"/>
    <mergeCell ref="A384:E384"/>
    <mergeCell ref="F384:G384"/>
    <mergeCell ref="C385:D385"/>
    <mergeCell ref="F385:G385"/>
    <mergeCell ref="C386:D386"/>
    <mergeCell ref="F386:G386"/>
    <mergeCell ref="C387:D387"/>
    <mergeCell ref="F387:G387"/>
    <mergeCell ref="A240:A244"/>
    <mergeCell ref="C254:D254"/>
    <mergeCell ref="F254:G254"/>
    <mergeCell ref="C255:D255"/>
    <mergeCell ref="F255:G255"/>
    <mergeCell ref="C339:D339"/>
    <mergeCell ref="F339:G339"/>
    <mergeCell ref="F259:G259"/>
    <mergeCell ref="C248:D248"/>
    <mergeCell ref="C357:D357"/>
    <mergeCell ref="C393:D393"/>
    <mergeCell ref="F393:G393"/>
    <mergeCell ref="P388:P390"/>
    <mergeCell ref="C391:D391"/>
    <mergeCell ref="F391:G391"/>
    <mergeCell ref="C388:D388"/>
    <mergeCell ref="F388:G388"/>
    <mergeCell ref="C392:D392"/>
    <mergeCell ref="F392:G392"/>
    <mergeCell ref="F357:G357"/>
    <mergeCell ref="C237:D237"/>
    <mergeCell ref="F237:G237"/>
    <mergeCell ref="F248:G248"/>
    <mergeCell ref="C249:D249"/>
    <mergeCell ref="C243:D243"/>
    <mergeCell ref="F243:G243"/>
    <mergeCell ref="C244:D244"/>
    <mergeCell ref="F244:G244"/>
    <mergeCell ref="C245:D245"/>
    <mergeCell ref="C239:D239"/>
    <mergeCell ref="F251:G251"/>
    <mergeCell ref="C256:D256"/>
    <mergeCell ref="F256:G256"/>
    <mergeCell ref="F249:G249"/>
    <mergeCell ref="C250:D250"/>
    <mergeCell ref="F250:G250"/>
    <mergeCell ref="C252:D252"/>
    <mergeCell ref="F252:G252"/>
    <mergeCell ref="C253:D253"/>
    <mergeCell ref="F253:G253"/>
    <mergeCell ref="C270:D270"/>
    <mergeCell ref="F270:G270"/>
    <mergeCell ref="C271:D271"/>
    <mergeCell ref="C42:D42"/>
    <mergeCell ref="F42:G42"/>
    <mergeCell ref="C44:D44"/>
    <mergeCell ref="F44:G44"/>
    <mergeCell ref="C45:D45"/>
    <mergeCell ref="F45:G45"/>
    <mergeCell ref="C46:D46"/>
    <mergeCell ref="C170:D170"/>
    <mergeCell ref="F170:G170"/>
    <mergeCell ref="C162:D162"/>
    <mergeCell ref="F162:G162"/>
    <mergeCell ref="C163:D163"/>
    <mergeCell ref="F163:G163"/>
    <mergeCell ref="C166:D166"/>
    <mergeCell ref="F166:G166"/>
    <mergeCell ref="C168:D168"/>
    <mergeCell ref="F168:G168"/>
    <mergeCell ref="C155:D155"/>
    <mergeCell ref="F155:G155"/>
    <mergeCell ref="A158:C158"/>
    <mergeCell ref="C159:D159"/>
    <mergeCell ref="F159:G159"/>
    <mergeCell ref="C165:D165"/>
    <mergeCell ref="F165:G165"/>
    <mergeCell ref="F271:G271"/>
    <mergeCell ref="C272:D272"/>
    <mergeCell ref="F272:G272"/>
    <mergeCell ref="C258:D258"/>
    <mergeCell ref="C259:D259"/>
    <mergeCell ref="C267:D267"/>
    <mergeCell ref="F267:G267"/>
    <mergeCell ref="C268:D268"/>
    <mergeCell ref="F268:G268"/>
    <mergeCell ref="C269:D269"/>
    <mergeCell ref="F269:G269"/>
    <mergeCell ref="F258:G258"/>
    <mergeCell ref="A265:C265"/>
    <mergeCell ref="C266:D266"/>
    <mergeCell ref="F266:G266"/>
    <mergeCell ref="A267:A268"/>
    <mergeCell ref="A269:A272"/>
    <mergeCell ref="C260:D260"/>
    <mergeCell ref="F260:G260"/>
    <mergeCell ref="C261:D261"/>
    <mergeCell ref="F261:G261"/>
    <mergeCell ref="A259:A260"/>
    <mergeCell ref="C273:D273"/>
    <mergeCell ref="C277:D277"/>
    <mergeCell ref="F277:G277"/>
    <mergeCell ref="C278:D278"/>
    <mergeCell ref="F278:G278"/>
    <mergeCell ref="C279:D279"/>
    <mergeCell ref="F279:G279"/>
    <mergeCell ref="F273:G273"/>
    <mergeCell ref="C274:D274"/>
    <mergeCell ref="F274:G274"/>
    <mergeCell ref="C275:D275"/>
    <mergeCell ref="F275:G275"/>
    <mergeCell ref="C276:D276"/>
    <mergeCell ref="F276:G276"/>
    <mergeCell ref="C286:D286"/>
    <mergeCell ref="F292:G292"/>
    <mergeCell ref="A279:A280"/>
    <mergeCell ref="C290:D290"/>
    <mergeCell ref="F290:G290"/>
    <mergeCell ref="C291:D291"/>
    <mergeCell ref="F291:G291"/>
    <mergeCell ref="C287:D287"/>
    <mergeCell ref="F287:G287"/>
    <mergeCell ref="F283:G283"/>
    <mergeCell ref="C284:D284"/>
    <mergeCell ref="F284:G284"/>
    <mergeCell ref="C285:D285"/>
    <mergeCell ref="F285:G285"/>
    <mergeCell ref="C283:D283"/>
    <mergeCell ref="C288:D288"/>
    <mergeCell ref="F288:G288"/>
    <mergeCell ref="C289:D289"/>
    <mergeCell ref="F197:G197"/>
    <mergeCell ref="C193:D193"/>
    <mergeCell ref="A305:A309"/>
    <mergeCell ref="A310:A311"/>
    <mergeCell ref="C332:D332"/>
    <mergeCell ref="F332:G332"/>
    <mergeCell ref="C333:D333"/>
    <mergeCell ref="F333:G333"/>
    <mergeCell ref="C334:D334"/>
    <mergeCell ref="F334:G334"/>
    <mergeCell ref="F328:G328"/>
    <mergeCell ref="C329:D329"/>
    <mergeCell ref="F329:G329"/>
    <mergeCell ref="C330:D330"/>
    <mergeCell ref="F330:G330"/>
    <mergeCell ref="C331:D331"/>
    <mergeCell ref="F331:G331"/>
    <mergeCell ref="C324:D324"/>
    <mergeCell ref="F324:G324"/>
    <mergeCell ref="A325:A335"/>
    <mergeCell ref="C325:D325"/>
    <mergeCell ref="F325:G325"/>
    <mergeCell ref="C326:D326"/>
    <mergeCell ref="F326:G326"/>
    <mergeCell ref="A191:A201"/>
    <mergeCell ref="F193:G193"/>
    <mergeCell ref="C194:D194"/>
    <mergeCell ref="F194:G194"/>
    <mergeCell ref="C195:D195"/>
    <mergeCell ref="F195:G195"/>
    <mergeCell ref="C196:D196"/>
    <mergeCell ref="F196:G196"/>
    <mergeCell ref="F218:G218"/>
    <mergeCell ref="C213:D213"/>
    <mergeCell ref="F213:G213"/>
    <mergeCell ref="C198:D198"/>
    <mergeCell ref="F198:G198"/>
    <mergeCell ref="C202:D202"/>
    <mergeCell ref="F202:G202"/>
    <mergeCell ref="C199:D199"/>
    <mergeCell ref="F199:G199"/>
    <mergeCell ref="C200:D200"/>
    <mergeCell ref="F200:G200"/>
    <mergeCell ref="C201:D201"/>
    <mergeCell ref="F201:G201"/>
    <mergeCell ref="C191:D191"/>
    <mergeCell ref="F191:G191"/>
    <mergeCell ref="C197:D197"/>
    <mergeCell ref="F51:G51"/>
    <mergeCell ref="C62:D62"/>
    <mergeCell ref="F62:G62"/>
    <mergeCell ref="C63:D63"/>
    <mergeCell ref="F63:G63"/>
    <mergeCell ref="C64:D64"/>
    <mergeCell ref="F64:G64"/>
    <mergeCell ref="C65:D65"/>
    <mergeCell ref="F65:G65"/>
    <mergeCell ref="C56:D56"/>
    <mergeCell ref="F56:G56"/>
    <mergeCell ref="C57:D57"/>
    <mergeCell ref="F57:G57"/>
    <mergeCell ref="C58:D58"/>
    <mergeCell ref="F58:G58"/>
    <mergeCell ref="C59:D59"/>
    <mergeCell ref="F59:G59"/>
    <mergeCell ref="C60:D60"/>
    <mergeCell ref="F60:G60"/>
    <mergeCell ref="C61:D61"/>
    <mergeCell ref="F61:G61"/>
    <mergeCell ref="A47:A49"/>
    <mergeCell ref="A50:A51"/>
    <mergeCell ref="A52:A56"/>
    <mergeCell ref="A57:A69"/>
    <mergeCell ref="C79:D79"/>
    <mergeCell ref="F79:G79"/>
    <mergeCell ref="C75:D75"/>
    <mergeCell ref="F75:G75"/>
    <mergeCell ref="C76:D76"/>
    <mergeCell ref="F76:G76"/>
    <mergeCell ref="C77:D77"/>
    <mergeCell ref="F77:G77"/>
    <mergeCell ref="C78:D78"/>
    <mergeCell ref="F78:G78"/>
    <mergeCell ref="C71:D71"/>
    <mergeCell ref="F71:G71"/>
    <mergeCell ref="C72:D72"/>
    <mergeCell ref="F72:G72"/>
    <mergeCell ref="C74:D74"/>
    <mergeCell ref="F74:G74"/>
    <mergeCell ref="C66:D66"/>
    <mergeCell ref="F66:G66"/>
    <mergeCell ref="C67:D67"/>
    <mergeCell ref="F67:G67"/>
    <mergeCell ref="C192:D192"/>
    <mergeCell ref="F192:G192"/>
    <mergeCell ref="C73:D73"/>
    <mergeCell ref="F73:G73"/>
    <mergeCell ref="C43:D43"/>
    <mergeCell ref="F43:G43"/>
    <mergeCell ref="C85:D85"/>
    <mergeCell ref="F85:G85"/>
    <mergeCell ref="C86:D86"/>
    <mergeCell ref="F86:I86"/>
    <mergeCell ref="C82:D82"/>
    <mergeCell ref="F82:G82"/>
    <mergeCell ref="C83:D83"/>
    <mergeCell ref="F83:G83"/>
    <mergeCell ref="C84:D84"/>
    <mergeCell ref="F84:G84"/>
    <mergeCell ref="C68:D68"/>
    <mergeCell ref="F68:G68"/>
    <mergeCell ref="C69:D69"/>
    <mergeCell ref="F69:G69"/>
    <mergeCell ref="C80:D80"/>
    <mergeCell ref="F80:G80"/>
    <mergeCell ref="C48:D48"/>
    <mergeCell ref="F48:G48"/>
    <mergeCell ref="A70:A80"/>
    <mergeCell ref="C81:D81"/>
    <mergeCell ref="F81:G81"/>
    <mergeCell ref="A81:A82"/>
    <mergeCell ref="C181:D181"/>
    <mergeCell ref="F181:G181"/>
    <mergeCell ref="A178:A181"/>
    <mergeCell ref="A83:A84"/>
    <mergeCell ref="C70:D70"/>
    <mergeCell ref="F70:G70"/>
    <mergeCell ref="F173:G173"/>
    <mergeCell ref="C174:D174"/>
    <mergeCell ref="A173:A174"/>
    <mergeCell ref="C171:D171"/>
    <mergeCell ref="F171:G171"/>
    <mergeCell ref="C172:D172"/>
    <mergeCell ref="F172:G172"/>
    <mergeCell ref="F174:G174"/>
    <mergeCell ref="C173:D173"/>
    <mergeCell ref="A176:A177"/>
    <mergeCell ref="C176:D176"/>
    <mergeCell ref="F176:G176"/>
    <mergeCell ref="C175:D175"/>
    <mergeCell ref="F175:G175"/>
    <mergeCell ref="C235:D235"/>
    <mergeCell ref="A253:A257"/>
    <mergeCell ref="A245:A248"/>
    <mergeCell ref="A233:A239"/>
    <mergeCell ref="C242:D242"/>
    <mergeCell ref="C240:D240"/>
    <mergeCell ref="F240:G240"/>
    <mergeCell ref="C241:D241"/>
    <mergeCell ref="F241:G241"/>
    <mergeCell ref="F242:G242"/>
    <mergeCell ref="F235:G235"/>
    <mergeCell ref="C236:D236"/>
    <mergeCell ref="F236:G236"/>
    <mergeCell ref="A249:A252"/>
    <mergeCell ref="F245:G245"/>
    <mergeCell ref="C246:D246"/>
    <mergeCell ref="F246:G246"/>
    <mergeCell ref="C247:D247"/>
    <mergeCell ref="F247:G247"/>
    <mergeCell ref="C257:D257"/>
    <mergeCell ref="F257:G257"/>
    <mergeCell ref="C251:D251"/>
    <mergeCell ref="C238:D238"/>
    <mergeCell ref="F238:G238"/>
    <mergeCell ref="C209:D209"/>
    <mergeCell ref="F209:G209"/>
    <mergeCell ref="C231:D231"/>
    <mergeCell ref="F231:G231"/>
    <mergeCell ref="F211:G211"/>
    <mergeCell ref="C212:D212"/>
    <mergeCell ref="F212:G212"/>
    <mergeCell ref="C217:D217"/>
    <mergeCell ref="F234:G234"/>
    <mergeCell ref="F225:G225"/>
    <mergeCell ref="C226:D226"/>
    <mergeCell ref="F226:G226"/>
    <mergeCell ref="C227:D227"/>
    <mergeCell ref="F227:G227"/>
    <mergeCell ref="C223:D223"/>
    <mergeCell ref="F223:G223"/>
    <mergeCell ref="C233:D233"/>
    <mergeCell ref="F233:G233"/>
    <mergeCell ref="C234:D234"/>
    <mergeCell ref="C230:D230"/>
    <mergeCell ref="F230:G230"/>
    <mergeCell ref="C221:D221"/>
    <mergeCell ref="F221:G221"/>
    <mergeCell ref="C347:D347"/>
    <mergeCell ref="F347:G347"/>
    <mergeCell ref="C315:D315"/>
    <mergeCell ref="C296:D296"/>
    <mergeCell ref="F296:G296"/>
    <mergeCell ref="C307:D307"/>
    <mergeCell ref="F298:G298"/>
    <mergeCell ref="C327:D327"/>
    <mergeCell ref="F327:G327"/>
    <mergeCell ref="A338:D338"/>
    <mergeCell ref="C302:D302"/>
    <mergeCell ref="F302:G302"/>
    <mergeCell ref="C303:D303"/>
    <mergeCell ref="F303:G303"/>
    <mergeCell ref="C317:D317"/>
    <mergeCell ref="F317:G317"/>
    <mergeCell ref="C318:D318"/>
    <mergeCell ref="F318:G318"/>
    <mergeCell ref="C319:D319"/>
    <mergeCell ref="F319:G319"/>
    <mergeCell ref="A316:A324"/>
    <mergeCell ref="C316:D316"/>
    <mergeCell ref="C297:D297"/>
    <mergeCell ref="F297:G297"/>
    <mergeCell ref="C298:D298"/>
    <mergeCell ref="F315:G315"/>
    <mergeCell ref="C313:D313"/>
    <mergeCell ref="F313:G313"/>
    <mergeCell ref="A299:A300"/>
    <mergeCell ref="A301:A303"/>
    <mergeCell ref="C335:D335"/>
    <mergeCell ref="F335:G335"/>
    <mergeCell ref="C322:D322"/>
    <mergeCell ref="F322:G322"/>
    <mergeCell ref="C323:D323"/>
    <mergeCell ref="F323:G323"/>
    <mergeCell ref="C299:D299"/>
    <mergeCell ref="F299:G299"/>
    <mergeCell ref="C300:D300"/>
    <mergeCell ref="F300:G300"/>
    <mergeCell ref="C301:D301"/>
    <mergeCell ref="F301:G301"/>
    <mergeCell ref="C308:D308"/>
    <mergeCell ref="F316:G316"/>
    <mergeCell ref="F307:G307"/>
    <mergeCell ref="F348:G348"/>
    <mergeCell ref="C349:D349"/>
    <mergeCell ref="F349:G349"/>
    <mergeCell ref="A275:A277"/>
    <mergeCell ref="C304:D304"/>
    <mergeCell ref="F304:G304"/>
    <mergeCell ref="C305:D305"/>
    <mergeCell ref="F305:G305"/>
    <mergeCell ref="C306:D306"/>
    <mergeCell ref="F306:G306"/>
    <mergeCell ref="F289:G289"/>
    <mergeCell ref="A287:A292"/>
    <mergeCell ref="F286:G286"/>
    <mergeCell ref="C280:D280"/>
    <mergeCell ref="F280:G280"/>
    <mergeCell ref="C281:D281"/>
    <mergeCell ref="F281:G281"/>
    <mergeCell ref="C282:D282"/>
    <mergeCell ref="F282:G282"/>
    <mergeCell ref="C311:D311"/>
    <mergeCell ref="F311:G311"/>
    <mergeCell ref="C312:D312"/>
    <mergeCell ref="F312:G312"/>
    <mergeCell ref="A295:C295"/>
    <mergeCell ref="A348:A349"/>
    <mergeCell ref="C340:D340"/>
    <mergeCell ref="F340:G340"/>
    <mergeCell ref="A340:A344"/>
    <mergeCell ref="C320:D320"/>
    <mergeCell ref="F320:G320"/>
    <mergeCell ref="C321:D321"/>
    <mergeCell ref="F321:G321"/>
    <mergeCell ref="A401:E401"/>
    <mergeCell ref="F401:G401"/>
    <mergeCell ref="C328:D328"/>
    <mergeCell ref="C360:D360"/>
    <mergeCell ref="F360:G360"/>
    <mergeCell ref="A358:A360"/>
    <mergeCell ref="C376:D376"/>
    <mergeCell ref="F376:G376"/>
    <mergeCell ref="A375:A376"/>
    <mergeCell ref="A352:A354"/>
    <mergeCell ref="A362:A364"/>
    <mergeCell ref="A367:A370"/>
    <mergeCell ref="C375:D375"/>
    <mergeCell ref="C374:D374"/>
    <mergeCell ref="A377:A378"/>
    <mergeCell ref="C362:D362"/>
    <mergeCell ref="C402:D402"/>
    <mergeCell ref="F402:G402"/>
    <mergeCell ref="A346:A347"/>
    <mergeCell ref="A373:A374"/>
    <mergeCell ref="C351:D351"/>
    <mergeCell ref="F351:G351"/>
    <mergeCell ref="C341:D341"/>
    <mergeCell ref="F341:G341"/>
    <mergeCell ref="C352:D352"/>
    <mergeCell ref="F352:G352"/>
    <mergeCell ref="C344:D344"/>
    <mergeCell ref="F344:G344"/>
    <mergeCell ref="C345:D345"/>
    <mergeCell ref="F345:G345"/>
    <mergeCell ref="F362:G362"/>
    <mergeCell ref="C363:D363"/>
    <mergeCell ref="F363:G363"/>
    <mergeCell ref="C355:D355"/>
    <mergeCell ref="F355:G355"/>
    <mergeCell ref="C346:D346"/>
    <mergeCell ref="F346:G346"/>
    <mergeCell ref="F375:G375"/>
    <mergeCell ref="C380:D380"/>
    <mergeCell ref="F380:G380"/>
    <mergeCell ref="C408:D408"/>
    <mergeCell ref="F408:G408"/>
    <mergeCell ref="C409:D409"/>
    <mergeCell ref="F409:G409"/>
    <mergeCell ref="C410:D410"/>
    <mergeCell ref="F410:G410"/>
    <mergeCell ref="C403:D403"/>
    <mergeCell ref="F403:G403"/>
    <mergeCell ref="C404:D404"/>
    <mergeCell ref="F404:G404"/>
    <mergeCell ref="C405:D405"/>
    <mergeCell ref="F405:G405"/>
    <mergeCell ref="C406:D406"/>
    <mergeCell ref="F406:G406"/>
    <mergeCell ref="C407:D407"/>
    <mergeCell ref="F407:G407"/>
    <mergeCell ref="F239:G239"/>
    <mergeCell ref="C310:D310"/>
    <mergeCell ref="F310:G310"/>
    <mergeCell ref="C342:D342"/>
    <mergeCell ref="F342:G342"/>
    <mergeCell ref="C359:D359"/>
    <mergeCell ref="F308:G308"/>
    <mergeCell ref="C309:D309"/>
    <mergeCell ref="F309:G309"/>
    <mergeCell ref="F359:G359"/>
    <mergeCell ref="C314:D314"/>
    <mergeCell ref="F314:G314"/>
    <mergeCell ref="C292:D292"/>
    <mergeCell ref="C350:D350"/>
    <mergeCell ref="F350:G350"/>
    <mergeCell ref="C353:D353"/>
    <mergeCell ref="F353:G353"/>
    <mergeCell ref="C354:D354"/>
    <mergeCell ref="F354:G354"/>
    <mergeCell ref="C358:D358"/>
    <mergeCell ref="F358:G358"/>
    <mergeCell ref="C343:D343"/>
    <mergeCell ref="F343:G343"/>
    <mergeCell ref="C348:D348"/>
    <mergeCell ref="F373:G373"/>
    <mergeCell ref="C377:D377"/>
    <mergeCell ref="F377:G377"/>
    <mergeCell ref="C378:D378"/>
    <mergeCell ref="F378:G378"/>
    <mergeCell ref="C379:D379"/>
    <mergeCell ref="F379:G379"/>
    <mergeCell ref="F374:G374"/>
    <mergeCell ref="C370:D370"/>
    <mergeCell ref="C371:D371"/>
    <mergeCell ref="F371:G371"/>
    <mergeCell ref="C373:D373"/>
    <mergeCell ref="C364:D364"/>
    <mergeCell ref="F364:G364"/>
    <mergeCell ref="C365:D365"/>
    <mergeCell ref="F365:G365"/>
    <mergeCell ref="C367:D367"/>
    <mergeCell ref="F367:G367"/>
    <mergeCell ref="C369:D369"/>
    <mergeCell ref="F369:G369"/>
    <mergeCell ref="F370:G370"/>
  </mergeCells>
  <phoneticPr fontId="2"/>
  <pageMargins left="0.51" right="0.16" top="0.24" bottom="0.16" header="0.2" footer="0.16"/>
  <pageSetup paperSize="1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9004F-6D86-43BF-880E-645531A5B2C3}">
  <dimension ref="A1:EH175"/>
  <sheetViews>
    <sheetView topLeftCell="A10" zoomScale="80" zoomScaleNormal="80" workbookViewId="0">
      <selection activeCell="C143" sqref="C143:D144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6384" width="6.25" style="46"/>
  </cols>
  <sheetData>
    <row r="1" spans="1:10" ht="20.25" customHeight="1">
      <c r="A1" s="45" t="s">
        <v>476</v>
      </c>
      <c r="E1" s="127"/>
      <c r="J1" s="85"/>
    </row>
    <row r="2" spans="1:10" ht="20.25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</row>
    <row r="3" spans="1:10" ht="20.25" customHeight="1">
      <c r="A3" s="122" t="s">
        <v>253</v>
      </c>
      <c r="B3" s="56" t="s">
        <v>67</v>
      </c>
      <c r="C3" s="243"/>
      <c r="D3" s="244"/>
      <c r="E3" s="82">
        <v>400</v>
      </c>
      <c r="F3" s="251" t="s">
        <v>469</v>
      </c>
      <c r="G3" s="252"/>
      <c r="H3" s="55" t="s">
        <v>98</v>
      </c>
      <c r="I3" s="83" t="s">
        <v>152</v>
      </c>
    </row>
    <row r="4" spans="1:10" ht="20.25" customHeight="1">
      <c r="A4" s="254" t="s">
        <v>258</v>
      </c>
      <c r="B4" s="56" t="s">
        <v>96</v>
      </c>
      <c r="C4" s="243"/>
      <c r="D4" s="244"/>
      <c r="E4" s="82">
        <v>3000</v>
      </c>
      <c r="F4" s="251" t="s">
        <v>469</v>
      </c>
      <c r="G4" s="252"/>
      <c r="H4" s="55" t="s">
        <v>54</v>
      </c>
      <c r="I4" s="83" t="s">
        <v>347</v>
      </c>
    </row>
    <row r="5" spans="1:10" ht="20.25" customHeight="1">
      <c r="A5" s="255"/>
      <c r="B5" s="56" t="s">
        <v>120</v>
      </c>
      <c r="C5" s="243"/>
      <c r="D5" s="244"/>
      <c r="E5" s="82">
        <v>1504</v>
      </c>
      <c r="F5" s="251" t="s">
        <v>469</v>
      </c>
      <c r="G5" s="252"/>
      <c r="H5" s="55"/>
      <c r="I5" s="83"/>
    </row>
    <row r="6" spans="1:10" ht="20.25" customHeight="1">
      <c r="A6" s="255"/>
      <c r="B6" s="56" t="s">
        <v>200</v>
      </c>
      <c r="C6" s="243"/>
      <c r="D6" s="244"/>
      <c r="E6" s="82">
        <v>185</v>
      </c>
      <c r="F6" s="251" t="s">
        <v>469</v>
      </c>
      <c r="G6" s="252"/>
      <c r="H6" s="55" t="s">
        <v>474</v>
      </c>
      <c r="I6" s="83" t="s">
        <v>49</v>
      </c>
    </row>
    <row r="7" spans="1:10" ht="20.25" customHeight="1">
      <c r="A7" s="255"/>
      <c r="B7" s="56" t="s">
        <v>120</v>
      </c>
      <c r="C7" s="243"/>
      <c r="D7" s="244"/>
      <c r="E7" s="82">
        <v>88169</v>
      </c>
      <c r="F7" s="251" t="s">
        <v>469</v>
      </c>
      <c r="G7" s="252"/>
      <c r="H7" s="55" t="s">
        <v>54</v>
      </c>
      <c r="I7" s="83" t="s">
        <v>504</v>
      </c>
    </row>
    <row r="8" spans="1:10" ht="20.25" customHeight="1">
      <c r="A8" s="256"/>
      <c r="B8" s="56" t="s">
        <v>96</v>
      </c>
      <c r="C8" s="257"/>
      <c r="D8" s="257"/>
      <c r="E8" s="82">
        <v>3917</v>
      </c>
      <c r="F8" s="251" t="s">
        <v>469</v>
      </c>
      <c r="G8" s="252"/>
      <c r="H8" s="55" t="s">
        <v>105</v>
      </c>
      <c r="I8" s="83" t="s">
        <v>347</v>
      </c>
    </row>
    <row r="9" spans="1:10" ht="20.25" customHeight="1">
      <c r="A9" s="254" t="s">
        <v>263</v>
      </c>
      <c r="B9" s="56" t="s">
        <v>96</v>
      </c>
      <c r="C9" s="253"/>
      <c r="D9" s="253"/>
      <c r="E9" s="82">
        <v>4500</v>
      </c>
      <c r="F9" s="251" t="s">
        <v>469</v>
      </c>
      <c r="G9" s="252"/>
      <c r="H9" s="55" t="s">
        <v>98</v>
      </c>
      <c r="I9" s="83" t="s">
        <v>347</v>
      </c>
    </row>
    <row r="10" spans="1:10" ht="20.25" customHeight="1">
      <c r="A10" s="256"/>
      <c r="B10" s="56" t="s">
        <v>67</v>
      </c>
      <c r="C10" s="251"/>
      <c r="D10" s="252"/>
      <c r="E10" s="82">
        <v>440</v>
      </c>
      <c r="F10" s="251" t="s">
        <v>469</v>
      </c>
      <c r="G10" s="252"/>
      <c r="H10" s="55" t="s">
        <v>51</v>
      </c>
      <c r="I10" s="83" t="s">
        <v>152</v>
      </c>
    </row>
    <row r="11" spans="1:10" ht="20.25" customHeight="1">
      <c r="A11" s="246" t="s">
        <v>70</v>
      </c>
      <c r="B11" s="56" t="s">
        <v>96</v>
      </c>
      <c r="C11" s="253"/>
      <c r="D11" s="253"/>
      <c r="E11" s="82">
        <v>3670</v>
      </c>
      <c r="F11" s="251" t="s">
        <v>469</v>
      </c>
      <c r="G11" s="252"/>
      <c r="H11" s="55" t="s">
        <v>54</v>
      </c>
      <c r="I11" s="83" t="s">
        <v>347</v>
      </c>
    </row>
    <row r="12" spans="1:10" ht="20.25" customHeight="1">
      <c r="A12" s="246"/>
      <c r="B12" s="56" t="s">
        <v>67</v>
      </c>
      <c r="C12" s="253"/>
      <c r="D12" s="253"/>
      <c r="E12" s="82">
        <v>440</v>
      </c>
      <c r="F12" s="251" t="s">
        <v>469</v>
      </c>
      <c r="G12" s="252"/>
      <c r="H12" s="55" t="s">
        <v>51</v>
      </c>
      <c r="I12" s="83" t="s">
        <v>152</v>
      </c>
    </row>
    <row r="13" spans="1:10" ht="20.25" customHeight="1">
      <c r="A13" s="246"/>
      <c r="B13" s="56" t="s">
        <v>96</v>
      </c>
      <c r="C13" s="253"/>
      <c r="D13" s="253"/>
      <c r="E13" s="82">
        <v>3618</v>
      </c>
      <c r="F13" s="251" t="s">
        <v>469</v>
      </c>
      <c r="G13" s="252"/>
      <c r="H13" s="55" t="s">
        <v>105</v>
      </c>
      <c r="I13" s="83" t="s">
        <v>347</v>
      </c>
    </row>
    <row r="14" spans="1:10" ht="20.25" customHeight="1">
      <c r="A14" s="247"/>
      <c r="B14" s="56" t="s">
        <v>67</v>
      </c>
      <c r="C14" s="253"/>
      <c r="D14" s="253"/>
      <c r="E14" s="82">
        <v>440</v>
      </c>
      <c r="F14" s="251" t="s">
        <v>469</v>
      </c>
      <c r="G14" s="252"/>
      <c r="H14" s="55" t="s">
        <v>98</v>
      </c>
      <c r="I14" s="83" t="s">
        <v>152</v>
      </c>
    </row>
    <row r="15" spans="1:10" ht="20.25" customHeight="1">
      <c r="A15" s="245" t="s">
        <v>509</v>
      </c>
      <c r="B15" s="56" t="s">
        <v>311</v>
      </c>
      <c r="C15" s="253"/>
      <c r="D15" s="253"/>
      <c r="E15" s="82">
        <v>20770</v>
      </c>
      <c r="F15" s="253" t="s">
        <v>469</v>
      </c>
      <c r="G15" s="253"/>
      <c r="H15" s="55" t="s">
        <v>54</v>
      </c>
      <c r="I15" s="83" t="s">
        <v>510</v>
      </c>
    </row>
    <row r="16" spans="1:10" ht="20.25" customHeight="1">
      <c r="A16" s="246"/>
      <c r="B16" s="56" t="s">
        <v>96</v>
      </c>
      <c r="C16" s="257"/>
      <c r="D16" s="257"/>
      <c r="E16" s="82">
        <v>3000</v>
      </c>
      <c r="F16" s="253" t="s">
        <v>469</v>
      </c>
      <c r="G16" s="253"/>
      <c r="H16" s="55" t="s">
        <v>98</v>
      </c>
      <c r="I16" s="83" t="s">
        <v>347</v>
      </c>
    </row>
    <row r="17" spans="1:9" ht="20.25" customHeight="1">
      <c r="A17" s="51" t="s">
        <v>269</v>
      </c>
      <c r="B17" s="56" t="s">
        <v>120</v>
      </c>
      <c r="C17" s="251"/>
      <c r="D17" s="252"/>
      <c r="E17" s="82">
        <v>1539</v>
      </c>
      <c r="F17" s="253" t="s">
        <v>470</v>
      </c>
      <c r="G17" s="253"/>
      <c r="H17" s="55" t="s">
        <v>474</v>
      </c>
      <c r="I17" s="83" t="s">
        <v>33</v>
      </c>
    </row>
    <row r="18" spans="1:9" ht="20.25" customHeight="1">
      <c r="A18" s="246" t="s">
        <v>129</v>
      </c>
      <c r="B18" s="56" t="s">
        <v>67</v>
      </c>
      <c r="C18" s="251"/>
      <c r="D18" s="252"/>
      <c r="E18" s="82">
        <v>440</v>
      </c>
      <c r="F18" s="251" t="s">
        <v>469</v>
      </c>
      <c r="G18" s="252"/>
      <c r="H18" s="55" t="s">
        <v>51</v>
      </c>
      <c r="I18" s="83" t="s">
        <v>152</v>
      </c>
    </row>
    <row r="19" spans="1:9" ht="20.25" customHeight="1">
      <c r="A19" s="247"/>
      <c r="B19" s="56" t="s">
        <v>56</v>
      </c>
      <c r="C19" s="253"/>
      <c r="D19" s="253"/>
      <c r="E19" s="82">
        <v>6600</v>
      </c>
      <c r="F19" s="251" t="s">
        <v>469</v>
      </c>
      <c r="G19" s="252"/>
      <c r="H19" s="55" t="s">
        <v>98</v>
      </c>
      <c r="I19" s="83" t="s">
        <v>511</v>
      </c>
    </row>
    <row r="20" spans="1:9" ht="20.25" customHeight="1">
      <c r="A20" s="245" t="s">
        <v>28</v>
      </c>
      <c r="B20" s="56" t="s">
        <v>67</v>
      </c>
      <c r="C20" s="253"/>
      <c r="D20" s="253"/>
      <c r="E20" s="82">
        <v>330</v>
      </c>
      <c r="F20" s="251" t="s">
        <v>469</v>
      </c>
      <c r="G20" s="252"/>
      <c r="H20" s="55" t="s">
        <v>51</v>
      </c>
      <c r="I20" s="83" t="s">
        <v>152</v>
      </c>
    </row>
    <row r="21" spans="1:9" ht="20.25" customHeight="1">
      <c r="A21" s="246"/>
      <c r="B21" s="56" t="s">
        <v>56</v>
      </c>
      <c r="C21" s="257"/>
      <c r="D21" s="257"/>
      <c r="E21" s="82">
        <v>9040</v>
      </c>
      <c r="F21" s="251" t="s">
        <v>469</v>
      </c>
      <c r="G21" s="252"/>
      <c r="H21" s="55"/>
      <c r="I21" s="83" t="s">
        <v>108</v>
      </c>
    </row>
    <row r="22" spans="1:9" ht="20.25" customHeight="1">
      <c r="A22" s="247"/>
      <c r="B22" s="56" t="s">
        <v>120</v>
      </c>
      <c r="C22" s="257"/>
      <c r="D22" s="257"/>
      <c r="E22" s="82">
        <v>1553</v>
      </c>
      <c r="F22" s="251" t="s">
        <v>469</v>
      </c>
      <c r="G22" s="252"/>
      <c r="H22" s="55" t="s">
        <v>54</v>
      </c>
      <c r="I22" s="83" t="s">
        <v>282</v>
      </c>
    </row>
    <row r="23" spans="1:9" ht="20.25" customHeight="1">
      <c r="A23" s="245" t="s">
        <v>99</v>
      </c>
      <c r="B23" s="56" t="s">
        <v>67</v>
      </c>
      <c r="C23" s="257"/>
      <c r="D23" s="257"/>
      <c r="E23" s="82">
        <v>440</v>
      </c>
      <c r="F23" s="251" t="s">
        <v>469</v>
      </c>
      <c r="G23" s="252"/>
      <c r="H23" s="55" t="s">
        <v>51</v>
      </c>
      <c r="I23" s="83" t="s">
        <v>152</v>
      </c>
    </row>
    <row r="24" spans="1:9" ht="20.25" customHeight="1">
      <c r="A24" s="247"/>
      <c r="B24" s="56" t="s">
        <v>96</v>
      </c>
      <c r="C24" s="257"/>
      <c r="D24" s="257"/>
      <c r="E24" s="82">
        <v>4923</v>
      </c>
      <c r="F24" s="251" t="s">
        <v>469</v>
      </c>
      <c r="G24" s="252"/>
      <c r="H24" s="55"/>
      <c r="I24" s="83" t="s">
        <v>278</v>
      </c>
    </row>
    <row r="25" spans="1:9" ht="20.25" customHeight="1">
      <c r="A25" s="245" t="s">
        <v>174</v>
      </c>
      <c r="B25" s="56" t="s">
        <v>58</v>
      </c>
      <c r="C25" s="257"/>
      <c r="D25" s="257"/>
      <c r="E25" s="82">
        <v>2000</v>
      </c>
      <c r="F25" s="251" t="s">
        <v>469</v>
      </c>
      <c r="G25" s="252"/>
      <c r="H25" s="55" t="s">
        <v>54</v>
      </c>
      <c r="I25" s="83" t="s">
        <v>513</v>
      </c>
    </row>
    <row r="26" spans="1:9" ht="20.25" customHeight="1">
      <c r="A26" s="246"/>
      <c r="B26" s="56" t="s">
        <v>311</v>
      </c>
      <c r="C26" s="257"/>
      <c r="D26" s="257"/>
      <c r="E26" s="82">
        <v>2288</v>
      </c>
      <c r="F26" s="251" t="s">
        <v>469</v>
      </c>
      <c r="G26" s="252"/>
      <c r="H26" s="55" t="s">
        <v>54</v>
      </c>
      <c r="I26" s="83" t="s">
        <v>514</v>
      </c>
    </row>
    <row r="27" spans="1:9" ht="20.25" customHeight="1">
      <c r="A27" s="246"/>
      <c r="B27" s="56" t="s">
        <v>234</v>
      </c>
      <c r="C27" s="257"/>
      <c r="D27" s="257"/>
      <c r="E27" s="82">
        <v>5792</v>
      </c>
      <c r="F27" s="251" t="s">
        <v>469</v>
      </c>
      <c r="G27" s="252"/>
      <c r="H27" s="55" t="s">
        <v>54</v>
      </c>
      <c r="I27" s="83" t="s">
        <v>291</v>
      </c>
    </row>
    <row r="28" spans="1:9" ht="20.25" customHeight="1">
      <c r="A28" s="246"/>
      <c r="B28" s="56" t="s">
        <v>96</v>
      </c>
      <c r="C28" s="257"/>
      <c r="D28" s="257"/>
      <c r="E28" s="82">
        <v>2421</v>
      </c>
      <c r="F28" s="251" t="s">
        <v>469</v>
      </c>
      <c r="G28" s="252"/>
      <c r="H28" s="55" t="s">
        <v>98</v>
      </c>
      <c r="I28" s="83" t="s">
        <v>347</v>
      </c>
    </row>
    <row r="29" spans="1:9" ht="20.25" customHeight="1">
      <c r="A29" s="134" t="s">
        <v>138</v>
      </c>
      <c r="B29" s="120" t="s">
        <v>96</v>
      </c>
      <c r="C29" s="257"/>
      <c r="D29" s="257"/>
      <c r="E29" s="123">
        <v>3165</v>
      </c>
      <c r="F29" s="243" t="s">
        <v>469</v>
      </c>
      <c r="G29" s="244"/>
      <c r="H29" s="55" t="s">
        <v>98</v>
      </c>
      <c r="I29" s="84" t="s">
        <v>347</v>
      </c>
    </row>
    <row r="30" spans="1:9" ht="20.25" customHeight="1">
      <c r="A30" s="254" t="s">
        <v>138</v>
      </c>
      <c r="B30" s="120" t="s">
        <v>120</v>
      </c>
      <c r="C30" s="243"/>
      <c r="D30" s="244"/>
      <c r="E30" s="123">
        <v>6489</v>
      </c>
      <c r="F30" s="243" t="s">
        <v>469</v>
      </c>
      <c r="G30" s="244"/>
      <c r="H30" s="55" t="s">
        <v>474</v>
      </c>
      <c r="I30" s="84" t="s">
        <v>540</v>
      </c>
    </row>
    <row r="31" spans="1:9" ht="20.25" customHeight="1">
      <c r="A31" s="255"/>
      <c r="B31" s="120" t="s">
        <v>120</v>
      </c>
      <c r="C31" s="243"/>
      <c r="D31" s="244"/>
      <c r="E31" s="123">
        <v>13773</v>
      </c>
      <c r="F31" s="243" t="s">
        <v>469</v>
      </c>
      <c r="G31" s="244"/>
      <c r="H31" s="55" t="s">
        <v>474</v>
      </c>
      <c r="I31" s="84" t="s">
        <v>541</v>
      </c>
    </row>
    <row r="32" spans="1:9" ht="20.25" customHeight="1">
      <c r="A32" s="256"/>
      <c r="B32" s="120" t="s">
        <v>120</v>
      </c>
      <c r="C32" s="243"/>
      <c r="D32" s="244"/>
      <c r="E32" s="123">
        <v>15253</v>
      </c>
      <c r="F32" s="243" t="s">
        <v>470</v>
      </c>
      <c r="G32" s="244"/>
      <c r="H32" s="55" t="s">
        <v>474</v>
      </c>
      <c r="I32" s="84" t="s">
        <v>541</v>
      </c>
    </row>
    <row r="33" spans="1:138" ht="20.25" customHeight="1">
      <c r="A33" s="254" t="s">
        <v>210</v>
      </c>
      <c r="B33" s="120" t="s">
        <v>311</v>
      </c>
      <c r="C33" s="243"/>
      <c r="D33" s="244"/>
      <c r="E33" s="123">
        <v>3257</v>
      </c>
      <c r="F33" s="243" t="s">
        <v>469</v>
      </c>
      <c r="G33" s="244"/>
      <c r="H33" s="55" t="s">
        <v>98</v>
      </c>
      <c r="I33" s="84" t="s">
        <v>518</v>
      </c>
    </row>
    <row r="34" spans="1:138" ht="20.25" customHeight="1">
      <c r="A34" s="255"/>
      <c r="B34" s="120" t="s">
        <v>96</v>
      </c>
      <c r="C34" s="243"/>
      <c r="D34" s="244"/>
      <c r="E34" s="123">
        <v>4200</v>
      </c>
      <c r="F34" s="243" t="s">
        <v>469</v>
      </c>
      <c r="G34" s="244"/>
      <c r="H34" s="55" t="s">
        <v>105</v>
      </c>
      <c r="I34" s="84" t="s">
        <v>347</v>
      </c>
    </row>
    <row r="35" spans="1:138" ht="20.25" customHeight="1">
      <c r="A35" s="256"/>
      <c r="B35" s="120" t="s">
        <v>96</v>
      </c>
      <c r="C35" s="243"/>
      <c r="D35" s="244"/>
      <c r="E35" s="123">
        <v>4673</v>
      </c>
      <c r="F35" s="243" t="s">
        <v>469</v>
      </c>
      <c r="G35" s="244"/>
      <c r="H35" s="55" t="s">
        <v>54</v>
      </c>
      <c r="I35" s="84" t="s">
        <v>347</v>
      </c>
    </row>
    <row r="36" spans="1:138" ht="20.25" customHeight="1">
      <c r="A36" s="107" t="s">
        <v>37</v>
      </c>
      <c r="B36" s="120" t="s">
        <v>311</v>
      </c>
      <c r="C36" s="243"/>
      <c r="D36" s="244"/>
      <c r="E36" s="123">
        <v>4980</v>
      </c>
      <c r="F36" s="243" t="s">
        <v>469</v>
      </c>
      <c r="G36" s="244"/>
      <c r="H36" s="55" t="s">
        <v>54</v>
      </c>
      <c r="I36" s="84" t="s">
        <v>519</v>
      </c>
    </row>
    <row r="37" spans="1:138" ht="20.25" customHeight="1">
      <c r="A37" s="254" t="s">
        <v>192</v>
      </c>
      <c r="B37" s="120" t="s">
        <v>96</v>
      </c>
      <c r="C37" s="257"/>
      <c r="D37" s="257"/>
      <c r="E37" s="123">
        <v>4490</v>
      </c>
      <c r="F37" s="243" t="s">
        <v>469</v>
      </c>
      <c r="G37" s="244"/>
      <c r="H37" s="55" t="s">
        <v>98</v>
      </c>
      <c r="I37" s="84" t="s">
        <v>347</v>
      </c>
    </row>
    <row r="38" spans="1:138" ht="20.25" customHeight="1">
      <c r="A38" s="256"/>
      <c r="B38" s="120" t="s">
        <v>120</v>
      </c>
      <c r="C38" s="257"/>
      <c r="D38" s="257"/>
      <c r="E38" s="123">
        <v>165000</v>
      </c>
      <c r="F38" s="243" t="s">
        <v>469</v>
      </c>
      <c r="G38" s="244"/>
      <c r="H38" s="55" t="s">
        <v>474</v>
      </c>
      <c r="I38" s="84" t="s">
        <v>538</v>
      </c>
    </row>
    <row r="39" spans="1:138" ht="20.25" customHeight="1">
      <c r="A39" s="254" t="s">
        <v>165</v>
      </c>
      <c r="B39" s="120" t="s">
        <v>96</v>
      </c>
      <c r="C39" s="257"/>
      <c r="D39" s="257"/>
      <c r="E39" s="123">
        <v>3413</v>
      </c>
      <c r="F39" s="243" t="s">
        <v>469</v>
      </c>
      <c r="G39" s="244"/>
      <c r="H39" s="55" t="s">
        <v>321</v>
      </c>
      <c r="I39" s="84" t="s">
        <v>347</v>
      </c>
    </row>
    <row r="40" spans="1:138" ht="20.25" customHeight="1">
      <c r="A40" s="256"/>
      <c r="B40" s="120" t="s">
        <v>56</v>
      </c>
      <c r="C40" s="257"/>
      <c r="D40" s="257"/>
      <c r="E40" s="123">
        <v>3410</v>
      </c>
      <c r="F40" s="243" t="s">
        <v>469</v>
      </c>
      <c r="G40" s="244"/>
      <c r="H40" s="55" t="s">
        <v>321</v>
      </c>
      <c r="I40" s="84" t="s">
        <v>511</v>
      </c>
    </row>
    <row r="41" spans="1:138" ht="20.25" customHeight="1">
      <c r="A41" s="254" t="s">
        <v>434</v>
      </c>
      <c r="B41" s="120" t="s">
        <v>200</v>
      </c>
      <c r="C41" s="257"/>
      <c r="D41" s="257"/>
      <c r="E41" s="123">
        <v>185</v>
      </c>
      <c r="F41" s="243" t="s">
        <v>469</v>
      </c>
      <c r="G41" s="244"/>
      <c r="H41" s="55" t="s">
        <v>474</v>
      </c>
      <c r="I41" s="84" t="s">
        <v>49</v>
      </c>
    </row>
    <row r="42" spans="1:138" ht="20.25" customHeight="1">
      <c r="A42" s="256"/>
      <c r="B42" s="120" t="s">
        <v>120</v>
      </c>
      <c r="C42" s="243"/>
      <c r="D42" s="244"/>
      <c r="E42" s="123">
        <v>17643</v>
      </c>
      <c r="F42" s="243" t="s">
        <v>469</v>
      </c>
      <c r="G42" s="244"/>
      <c r="H42" s="55" t="s">
        <v>474</v>
      </c>
      <c r="I42" s="84" t="s">
        <v>539</v>
      </c>
      <c r="K42" s="355" t="s">
        <v>546</v>
      </c>
      <c r="L42" s="355"/>
      <c r="M42" s="355"/>
      <c r="N42" s="355"/>
      <c r="O42" s="355"/>
      <c r="P42" s="355"/>
      <c r="Q42" s="355" t="s">
        <v>547</v>
      </c>
      <c r="R42" s="355"/>
      <c r="S42" s="355"/>
      <c r="T42" s="355"/>
      <c r="U42" s="355"/>
      <c r="V42" s="355" t="s">
        <v>548</v>
      </c>
      <c r="W42" s="355"/>
      <c r="X42" s="355"/>
      <c r="Y42" s="355"/>
      <c r="Z42" s="355"/>
      <c r="AA42" s="355"/>
    </row>
    <row r="43" spans="1:138" s="85" customFormat="1" ht="20.25" customHeight="1">
      <c r="A43" s="107" t="s">
        <v>167</v>
      </c>
      <c r="B43" s="120" t="s">
        <v>200</v>
      </c>
      <c r="C43" s="257"/>
      <c r="D43" s="257"/>
      <c r="E43" s="123">
        <v>1000</v>
      </c>
      <c r="F43" s="243" t="s">
        <v>469</v>
      </c>
      <c r="G43" s="244"/>
      <c r="H43" s="55" t="s">
        <v>474</v>
      </c>
      <c r="I43" s="84" t="s">
        <v>242</v>
      </c>
      <c r="J43" s="46"/>
      <c r="K43" s="355"/>
      <c r="L43" s="355"/>
      <c r="M43" s="355"/>
      <c r="N43" s="355"/>
      <c r="O43" s="355"/>
      <c r="P43" s="355"/>
      <c r="Q43" s="355"/>
      <c r="R43" s="355"/>
      <c r="S43" s="355"/>
      <c r="T43" s="355"/>
      <c r="U43" s="355"/>
      <c r="V43" s="355"/>
      <c r="W43" s="355"/>
      <c r="X43" s="355"/>
      <c r="Y43" s="355"/>
      <c r="Z43" s="355"/>
      <c r="AA43" s="355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</row>
    <row r="44" spans="1:138" ht="20.25" customHeight="1">
      <c r="A44" s="254" t="s">
        <v>111</v>
      </c>
      <c r="B44" s="120" t="s">
        <v>311</v>
      </c>
      <c r="C44" s="257"/>
      <c r="D44" s="257"/>
      <c r="E44" s="123">
        <v>5410</v>
      </c>
      <c r="F44" s="243" t="s">
        <v>469</v>
      </c>
      <c r="G44" s="244"/>
      <c r="H44" s="55" t="s">
        <v>474</v>
      </c>
      <c r="I44" s="84" t="s">
        <v>520</v>
      </c>
      <c r="K44" s="418">
        <f>E50+E72</f>
        <v>461894</v>
      </c>
      <c r="L44" s="419"/>
      <c r="M44" s="419"/>
      <c r="N44" s="419"/>
      <c r="O44" s="419"/>
      <c r="P44" s="419"/>
      <c r="Q44" s="416">
        <f>E147+E162</f>
        <v>22120</v>
      </c>
      <c r="R44" s="417"/>
      <c r="S44" s="417"/>
      <c r="T44" s="417"/>
      <c r="U44" s="417"/>
      <c r="V44" s="418">
        <f>E175</f>
        <v>66841</v>
      </c>
      <c r="W44" s="419"/>
      <c r="X44" s="419"/>
      <c r="Y44" s="419"/>
      <c r="Z44" s="419"/>
      <c r="AA44" s="419"/>
    </row>
    <row r="45" spans="1:138" ht="20.25" customHeight="1">
      <c r="A45" s="255"/>
      <c r="B45" s="120" t="s">
        <v>311</v>
      </c>
      <c r="C45" s="243"/>
      <c r="D45" s="244"/>
      <c r="E45" s="123">
        <v>844</v>
      </c>
      <c r="F45" s="243" t="s">
        <v>469</v>
      </c>
      <c r="G45" s="244"/>
      <c r="H45" s="55" t="s">
        <v>474</v>
      </c>
      <c r="I45" s="84" t="s">
        <v>521</v>
      </c>
      <c r="K45" s="419"/>
      <c r="L45" s="419"/>
      <c r="M45" s="419"/>
      <c r="N45" s="419"/>
      <c r="O45" s="419"/>
      <c r="P45" s="419"/>
      <c r="Q45" s="417"/>
      <c r="R45" s="417"/>
      <c r="S45" s="417"/>
      <c r="T45" s="417"/>
      <c r="U45" s="417"/>
      <c r="V45" s="419"/>
      <c r="W45" s="419"/>
      <c r="X45" s="419"/>
      <c r="Y45" s="419"/>
      <c r="Z45" s="419"/>
      <c r="AA45" s="419"/>
    </row>
    <row r="46" spans="1:138" ht="20.25" customHeight="1">
      <c r="A46" s="101"/>
      <c r="B46" s="120" t="s">
        <v>96</v>
      </c>
      <c r="C46" s="243"/>
      <c r="D46" s="244"/>
      <c r="E46" s="123">
        <v>3962</v>
      </c>
      <c r="F46" s="243" t="s">
        <v>469</v>
      </c>
      <c r="G46" s="244"/>
      <c r="H46" s="55" t="s">
        <v>105</v>
      </c>
      <c r="I46" s="84" t="s">
        <v>347</v>
      </c>
      <c r="K46" s="419"/>
      <c r="L46" s="419"/>
      <c r="M46" s="419"/>
      <c r="N46" s="419"/>
      <c r="O46" s="419"/>
      <c r="P46" s="419"/>
      <c r="Q46" s="417"/>
      <c r="R46" s="417"/>
      <c r="S46" s="417"/>
      <c r="T46" s="417"/>
      <c r="U46" s="417"/>
      <c r="V46" s="419"/>
      <c r="W46" s="419"/>
      <c r="X46" s="419"/>
      <c r="Y46" s="419"/>
      <c r="Z46" s="419"/>
      <c r="AA46" s="419"/>
    </row>
    <row r="47" spans="1:138" s="85" customFormat="1" ht="20.25" customHeight="1">
      <c r="A47" s="107" t="s">
        <v>187</v>
      </c>
      <c r="B47" s="120" t="s">
        <v>96</v>
      </c>
      <c r="C47" s="257"/>
      <c r="D47" s="257"/>
      <c r="E47" s="123">
        <v>2850</v>
      </c>
      <c r="F47" s="243" t="s">
        <v>469</v>
      </c>
      <c r="G47" s="244"/>
      <c r="H47" s="55" t="s">
        <v>98</v>
      </c>
      <c r="I47" s="84" t="s">
        <v>347</v>
      </c>
      <c r="J47" s="46"/>
      <c r="K47" s="419"/>
      <c r="L47" s="419"/>
      <c r="M47" s="419"/>
      <c r="N47" s="419"/>
      <c r="O47" s="419"/>
      <c r="P47" s="419"/>
      <c r="Q47" s="417"/>
      <c r="R47" s="417"/>
      <c r="S47" s="417"/>
      <c r="T47" s="417"/>
      <c r="U47" s="417"/>
      <c r="V47" s="419"/>
      <c r="W47" s="419"/>
      <c r="X47" s="419"/>
      <c r="Y47" s="419"/>
      <c r="Z47" s="419"/>
      <c r="AA47" s="419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</row>
    <row r="48" spans="1:138" ht="20.25" customHeight="1">
      <c r="A48" s="284" t="s">
        <v>29</v>
      </c>
      <c r="B48" s="120" t="s">
        <v>96</v>
      </c>
      <c r="C48" s="243"/>
      <c r="D48" s="244"/>
      <c r="E48" s="130">
        <v>2069</v>
      </c>
      <c r="F48" s="243" t="s">
        <v>469</v>
      </c>
      <c r="G48" s="244"/>
      <c r="H48" s="55" t="s">
        <v>54</v>
      </c>
      <c r="I48" s="84" t="s">
        <v>347</v>
      </c>
    </row>
    <row r="49" spans="1:10" ht="20.25" customHeight="1" thickBot="1">
      <c r="A49" s="286"/>
      <c r="B49" s="120" t="s">
        <v>96</v>
      </c>
      <c r="C49" s="243"/>
      <c r="D49" s="244"/>
      <c r="E49" s="130">
        <v>1231</v>
      </c>
      <c r="F49" s="243" t="s">
        <v>469</v>
      </c>
      <c r="G49" s="244"/>
      <c r="H49" s="55" t="s">
        <v>535</v>
      </c>
      <c r="I49" s="84" t="s">
        <v>347</v>
      </c>
    </row>
    <row r="50" spans="1:10" ht="20.25" customHeight="1" thickBot="1">
      <c r="A50" s="96"/>
      <c r="B50" s="96"/>
      <c r="C50" s="258" t="s">
        <v>38</v>
      </c>
      <c r="D50" s="259"/>
      <c r="E50" s="98">
        <f>SUM(E3:E49)</f>
        <v>438716</v>
      </c>
      <c r="F50" s="260" t="s">
        <v>8</v>
      </c>
      <c r="G50" s="261"/>
      <c r="H50" s="261"/>
      <c r="I50" s="261"/>
    </row>
    <row r="51" spans="1:10" ht="33.75" customHeight="1">
      <c r="A51" s="45"/>
      <c r="B51" s="129" t="s">
        <v>170</v>
      </c>
      <c r="E51" s="127"/>
      <c r="J51" s="85"/>
    </row>
    <row r="52" spans="1:10" ht="42.75" customHeight="1">
      <c r="A52" s="251" t="s">
        <v>1</v>
      </c>
      <c r="B52" s="252"/>
      <c r="C52" s="253" t="s">
        <v>2</v>
      </c>
      <c r="D52" s="253"/>
      <c r="E52" s="49" t="s">
        <v>5</v>
      </c>
      <c r="F52" s="253" t="s">
        <v>468</v>
      </c>
      <c r="G52" s="253"/>
      <c r="H52" s="55" t="s">
        <v>424</v>
      </c>
      <c r="I52" s="50" t="s">
        <v>6</v>
      </c>
    </row>
    <row r="53" spans="1:10" ht="42.75" customHeight="1">
      <c r="A53" s="241">
        <v>45687</v>
      </c>
      <c r="B53" s="242"/>
      <c r="C53" s="257" t="s">
        <v>120</v>
      </c>
      <c r="D53" s="257"/>
      <c r="E53" s="123">
        <v>13385</v>
      </c>
      <c r="F53" s="243" t="s">
        <v>469</v>
      </c>
      <c r="G53" s="244"/>
      <c r="H53" s="55" t="s">
        <v>321</v>
      </c>
      <c r="I53" s="84" t="s">
        <v>371</v>
      </c>
    </row>
    <row r="54" spans="1:10" ht="42.75" customHeight="1">
      <c r="A54" s="377"/>
      <c r="B54" s="378"/>
      <c r="C54" s="257"/>
      <c r="D54" s="257"/>
      <c r="E54" s="123"/>
      <c r="F54" s="243"/>
      <c r="G54" s="244"/>
      <c r="H54" s="55"/>
      <c r="I54" s="84"/>
    </row>
    <row r="55" spans="1:10" ht="42.75" customHeight="1">
      <c r="A55" s="377">
        <v>45702</v>
      </c>
      <c r="B55" s="378"/>
      <c r="C55" s="257" t="s">
        <v>311</v>
      </c>
      <c r="D55" s="257"/>
      <c r="E55" s="123">
        <v>2123</v>
      </c>
      <c r="F55" s="243" t="s">
        <v>469</v>
      </c>
      <c r="G55" s="244"/>
      <c r="H55" s="55" t="s">
        <v>321</v>
      </c>
      <c r="I55" s="84" t="s">
        <v>533</v>
      </c>
    </row>
    <row r="56" spans="1:10" ht="42.75" customHeight="1">
      <c r="A56" s="377">
        <v>45714</v>
      </c>
      <c r="B56" s="378"/>
      <c r="C56" s="257" t="s">
        <v>311</v>
      </c>
      <c r="D56" s="257"/>
      <c r="E56" s="123">
        <v>6500</v>
      </c>
      <c r="F56" s="243" t="s">
        <v>469</v>
      </c>
      <c r="G56" s="244"/>
      <c r="H56" s="55" t="s">
        <v>54</v>
      </c>
      <c r="I56" s="84" t="s">
        <v>314</v>
      </c>
    </row>
    <row r="57" spans="1:10" ht="42.75" customHeight="1">
      <c r="A57" s="379">
        <v>45715</v>
      </c>
      <c r="B57" s="371"/>
      <c r="C57" s="257" t="s">
        <v>67</v>
      </c>
      <c r="D57" s="257"/>
      <c r="E57" s="123">
        <v>1170</v>
      </c>
      <c r="F57" s="243" t="s">
        <v>469</v>
      </c>
      <c r="G57" s="244"/>
      <c r="H57" s="55" t="s">
        <v>321</v>
      </c>
      <c r="I57" s="84" t="s">
        <v>152</v>
      </c>
    </row>
    <row r="58" spans="1:10" ht="42.75" customHeight="1">
      <c r="A58" s="241"/>
      <c r="B58" s="242"/>
      <c r="C58" s="257"/>
      <c r="D58" s="257"/>
      <c r="E58" s="123"/>
      <c r="F58" s="243"/>
      <c r="G58" s="244"/>
      <c r="H58" s="55"/>
      <c r="I58" s="84"/>
    </row>
    <row r="59" spans="1:10" ht="42.75" customHeight="1">
      <c r="A59" s="377"/>
      <c r="B59" s="378"/>
      <c r="C59" s="257"/>
      <c r="D59" s="257"/>
      <c r="E59" s="123"/>
      <c r="F59" s="243"/>
      <c r="G59" s="244"/>
      <c r="H59" s="55"/>
      <c r="I59" s="84"/>
    </row>
    <row r="60" spans="1:10" ht="42.75" customHeight="1">
      <c r="A60" s="377"/>
      <c r="B60" s="378"/>
      <c r="C60" s="257"/>
      <c r="D60" s="257"/>
      <c r="E60" s="123"/>
      <c r="F60" s="243"/>
      <c r="G60" s="244"/>
      <c r="H60" s="55"/>
      <c r="I60" s="84"/>
    </row>
    <row r="61" spans="1:10" ht="42.75" customHeight="1">
      <c r="A61" s="379"/>
      <c r="B61" s="371"/>
      <c r="C61" s="257"/>
      <c r="D61" s="257"/>
      <c r="E61" s="123"/>
      <c r="F61" s="243"/>
      <c r="G61" s="244"/>
      <c r="H61" s="55"/>
      <c r="I61" s="84"/>
    </row>
    <row r="62" spans="1:10" ht="42.75" customHeight="1">
      <c r="A62" s="241"/>
      <c r="B62" s="242"/>
      <c r="C62" s="257"/>
      <c r="D62" s="257"/>
      <c r="E62" s="123"/>
      <c r="F62" s="243"/>
      <c r="G62" s="244"/>
      <c r="H62" s="55"/>
      <c r="I62" s="84"/>
    </row>
    <row r="63" spans="1:10" ht="42.75" customHeight="1">
      <c r="A63" s="377"/>
      <c r="B63" s="378"/>
      <c r="C63" s="257"/>
      <c r="D63" s="257"/>
      <c r="E63" s="123"/>
      <c r="F63" s="243"/>
      <c r="G63" s="244"/>
      <c r="H63" s="55"/>
      <c r="I63" s="84"/>
    </row>
    <row r="64" spans="1:10" ht="42.75" customHeight="1">
      <c r="A64" s="377"/>
      <c r="B64" s="378"/>
      <c r="C64" s="257"/>
      <c r="D64" s="257"/>
      <c r="E64" s="123"/>
      <c r="F64" s="243"/>
      <c r="G64" s="244"/>
      <c r="H64" s="55"/>
      <c r="I64" s="84"/>
    </row>
    <row r="65" spans="1:9" ht="42.75" customHeight="1">
      <c r="A65" s="377"/>
      <c r="B65" s="378"/>
      <c r="C65" s="257"/>
      <c r="D65" s="257"/>
      <c r="E65" s="123"/>
      <c r="F65" s="243"/>
      <c r="G65" s="244"/>
      <c r="H65" s="55"/>
      <c r="I65" s="84"/>
    </row>
    <row r="66" spans="1:9" ht="42.75" customHeight="1">
      <c r="A66" s="379"/>
      <c r="B66" s="371"/>
      <c r="C66" s="257"/>
      <c r="D66" s="257"/>
      <c r="E66" s="123"/>
      <c r="F66" s="243"/>
      <c r="G66" s="244"/>
      <c r="H66" s="55"/>
      <c r="I66" s="84"/>
    </row>
    <row r="67" spans="1:9" ht="42.75" customHeight="1">
      <c r="A67" s="241"/>
      <c r="B67" s="242"/>
      <c r="C67" s="257"/>
      <c r="D67" s="257"/>
      <c r="E67" s="123"/>
      <c r="F67" s="243"/>
      <c r="G67" s="244"/>
      <c r="H67" s="55"/>
      <c r="I67" s="84"/>
    </row>
    <row r="68" spans="1:9" ht="42.75" customHeight="1">
      <c r="A68" s="377"/>
      <c r="B68" s="378"/>
      <c r="C68" s="257"/>
      <c r="D68" s="257"/>
      <c r="E68" s="123"/>
      <c r="F68" s="243"/>
      <c r="G68" s="244"/>
      <c r="H68" s="55"/>
      <c r="I68" s="84"/>
    </row>
    <row r="69" spans="1:9" ht="42.75" customHeight="1">
      <c r="A69" s="377"/>
      <c r="B69" s="378"/>
      <c r="C69" s="257"/>
      <c r="D69" s="257"/>
      <c r="E69" s="123"/>
      <c r="F69" s="243"/>
      <c r="G69" s="244"/>
      <c r="H69" s="55"/>
      <c r="I69" s="84"/>
    </row>
    <row r="70" spans="1:9" ht="42.75" customHeight="1">
      <c r="A70" s="377"/>
      <c r="B70" s="378"/>
      <c r="C70" s="257"/>
      <c r="D70" s="257"/>
      <c r="E70" s="123"/>
      <c r="F70" s="243"/>
      <c r="G70" s="244"/>
      <c r="H70" s="55"/>
      <c r="I70" s="84"/>
    </row>
    <row r="71" spans="1:9" ht="42.75" customHeight="1" thickBot="1">
      <c r="A71" s="379"/>
      <c r="B71" s="371"/>
      <c r="C71" s="257"/>
      <c r="D71" s="257"/>
      <c r="E71" s="130"/>
      <c r="F71" s="243"/>
      <c r="G71" s="244"/>
      <c r="H71" s="55"/>
      <c r="I71" s="84"/>
    </row>
    <row r="72" spans="1:9" ht="42.75" customHeight="1" thickBot="1">
      <c r="E72" s="133">
        <f>E53+E54+E55+E56+E57</f>
        <v>23178</v>
      </c>
      <c r="H72" s="46"/>
      <c r="I72" s="46"/>
    </row>
    <row r="73" spans="1:9" ht="33.75" customHeight="1">
      <c r="E73" s="46"/>
      <c r="H73" s="46"/>
      <c r="I73" s="46"/>
    </row>
    <row r="74" spans="1:9" ht="55.5" customHeight="1">
      <c r="A74" s="264" t="s">
        <v>477</v>
      </c>
      <c r="B74" s="264"/>
      <c r="C74" s="264"/>
      <c r="F74" s="265"/>
      <c r="G74" s="265"/>
      <c r="H74" s="265"/>
      <c r="I74" s="265"/>
    </row>
    <row r="75" spans="1:9" ht="55.5" customHeight="1">
      <c r="A75" s="53" t="s">
        <v>543</v>
      </c>
      <c r="B75" s="53" t="s">
        <v>2</v>
      </c>
      <c r="C75" s="243"/>
      <c r="D75" s="244"/>
      <c r="E75" s="53" t="s">
        <v>5</v>
      </c>
      <c r="F75" s="243" t="s">
        <v>480</v>
      </c>
      <c r="G75" s="244"/>
      <c r="H75" s="55"/>
      <c r="I75" s="55" t="s">
        <v>6</v>
      </c>
    </row>
    <row r="76" spans="1:9" ht="55.5" customHeight="1">
      <c r="A76" s="58" t="s">
        <v>261</v>
      </c>
      <c r="B76" s="53"/>
      <c r="C76" s="243" t="s">
        <v>524</v>
      </c>
      <c r="D76" s="244"/>
      <c r="E76" s="54">
        <v>58410</v>
      </c>
      <c r="F76" s="243" t="s">
        <v>487</v>
      </c>
      <c r="G76" s="244"/>
      <c r="H76" s="55"/>
      <c r="I76" s="84" t="s">
        <v>544</v>
      </c>
    </row>
    <row r="77" spans="1:9" ht="55.5" customHeight="1">
      <c r="A77" s="58" t="s">
        <v>261</v>
      </c>
      <c r="B77" s="53"/>
      <c r="C77" s="243" t="s">
        <v>524</v>
      </c>
      <c r="D77" s="244"/>
      <c r="E77" s="54">
        <v>4427</v>
      </c>
      <c r="F77" s="243" t="s">
        <v>487</v>
      </c>
      <c r="G77" s="244"/>
      <c r="H77" s="55"/>
      <c r="I77" s="84" t="s">
        <v>517</v>
      </c>
    </row>
    <row r="78" spans="1:9" ht="55.5" customHeight="1">
      <c r="A78" s="58" t="s">
        <v>261</v>
      </c>
      <c r="B78" s="53"/>
      <c r="C78" s="243" t="s">
        <v>523</v>
      </c>
      <c r="D78" s="244"/>
      <c r="E78" s="54">
        <v>20154</v>
      </c>
      <c r="F78" s="243" t="s">
        <v>481</v>
      </c>
      <c r="G78" s="244"/>
      <c r="H78" s="55"/>
      <c r="I78" s="84" t="s">
        <v>525</v>
      </c>
    </row>
    <row r="79" spans="1:9" ht="55.5" customHeight="1">
      <c r="A79" s="58" t="s">
        <v>261</v>
      </c>
      <c r="B79" s="53"/>
      <c r="C79" s="243" t="s">
        <v>523</v>
      </c>
      <c r="D79" s="244"/>
      <c r="E79" s="54">
        <v>218125</v>
      </c>
      <c r="F79" s="243"/>
      <c r="G79" s="244"/>
      <c r="H79" s="55"/>
      <c r="I79" s="136" t="s">
        <v>526</v>
      </c>
    </row>
    <row r="80" spans="1:9" ht="55.5" customHeight="1">
      <c r="A80" s="58" t="s">
        <v>129</v>
      </c>
      <c r="B80" s="53"/>
      <c r="C80" s="243" t="s">
        <v>524</v>
      </c>
      <c r="D80" s="244"/>
      <c r="E80" s="54">
        <v>471188</v>
      </c>
      <c r="F80" s="243"/>
      <c r="G80" s="244"/>
      <c r="H80" s="55"/>
      <c r="I80" s="136" t="s">
        <v>545</v>
      </c>
    </row>
    <row r="81" spans="1:9" ht="55.5" customHeight="1">
      <c r="A81" s="58" t="s">
        <v>161</v>
      </c>
      <c r="B81" s="53"/>
      <c r="C81" s="243" t="s">
        <v>523</v>
      </c>
      <c r="D81" s="244"/>
      <c r="E81" s="54">
        <v>837859</v>
      </c>
      <c r="F81" s="243" t="s">
        <v>481</v>
      </c>
      <c r="G81" s="244"/>
      <c r="H81" s="55"/>
      <c r="I81" s="84" t="s">
        <v>527</v>
      </c>
    </row>
    <row r="82" spans="1:9" ht="55.5" customHeight="1">
      <c r="A82" s="58" t="s">
        <v>174</v>
      </c>
      <c r="B82" s="53"/>
      <c r="C82" s="243" t="s">
        <v>524</v>
      </c>
      <c r="D82" s="244"/>
      <c r="E82" s="54">
        <v>500000</v>
      </c>
      <c r="F82" s="243"/>
      <c r="G82" s="244"/>
      <c r="H82" s="55"/>
      <c r="I82" s="136" t="s">
        <v>545</v>
      </c>
    </row>
    <row r="83" spans="1:9" ht="55.5" customHeight="1">
      <c r="A83" s="58" t="s">
        <v>47</v>
      </c>
      <c r="B83" s="53"/>
      <c r="C83" s="243" t="s">
        <v>523</v>
      </c>
      <c r="D83" s="244"/>
      <c r="E83" s="54">
        <v>255699</v>
      </c>
      <c r="F83" s="243"/>
      <c r="G83" s="244"/>
      <c r="H83" s="55"/>
      <c r="I83" s="136" t="s">
        <v>528</v>
      </c>
    </row>
    <row r="84" spans="1:9" ht="55.5" customHeight="1">
      <c r="A84" s="58" t="s">
        <v>233</v>
      </c>
      <c r="B84" s="53"/>
      <c r="C84" s="243" t="s">
        <v>523</v>
      </c>
      <c r="D84" s="244"/>
      <c r="E84" s="54">
        <v>3509</v>
      </c>
      <c r="F84" s="243" t="s">
        <v>481</v>
      </c>
      <c r="G84" s="244"/>
      <c r="H84" s="55"/>
      <c r="I84" s="84" t="s">
        <v>478</v>
      </c>
    </row>
    <row r="85" spans="1:9" ht="55.5" customHeight="1">
      <c r="A85" s="58" t="s">
        <v>233</v>
      </c>
      <c r="B85" s="53"/>
      <c r="C85" s="243" t="s">
        <v>523</v>
      </c>
      <c r="D85" s="244"/>
      <c r="E85" s="54">
        <v>210526</v>
      </c>
      <c r="F85" s="243" t="s">
        <v>481</v>
      </c>
      <c r="G85" s="244"/>
      <c r="H85" s="55"/>
      <c r="I85" s="84" t="s">
        <v>478</v>
      </c>
    </row>
    <row r="86" spans="1:9" ht="55.5" customHeight="1">
      <c r="A86" s="58" t="s">
        <v>233</v>
      </c>
      <c r="B86" s="53"/>
      <c r="C86" s="243" t="s">
        <v>523</v>
      </c>
      <c r="D86" s="244"/>
      <c r="E86" s="54">
        <v>396000</v>
      </c>
      <c r="F86" s="243" t="s">
        <v>481</v>
      </c>
      <c r="G86" s="244"/>
      <c r="H86" s="55"/>
      <c r="I86" s="84" t="s">
        <v>542</v>
      </c>
    </row>
    <row r="87" spans="1:9" ht="55.5" customHeight="1">
      <c r="A87" s="58" t="s">
        <v>233</v>
      </c>
      <c r="B87" s="53"/>
      <c r="C87" s="243" t="s">
        <v>524</v>
      </c>
      <c r="D87" s="244"/>
      <c r="E87" s="54">
        <v>33220</v>
      </c>
      <c r="F87" s="243" t="s">
        <v>481</v>
      </c>
      <c r="G87" s="244"/>
      <c r="H87" s="55"/>
      <c r="I87" s="84" t="s">
        <v>479</v>
      </c>
    </row>
    <row r="88" spans="1:9" ht="55.5" customHeight="1">
      <c r="A88" s="58" t="s">
        <v>193</v>
      </c>
      <c r="B88" s="53"/>
      <c r="C88" s="243" t="s">
        <v>524</v>
      </c>
      <c r="D88" s="244"/>
      <c r="E88" s="54">
        <v>110220</v>
      </c>
      <c r="F88" s="243" t="s">
        <v>481</v>
      </c>
      <c r="G88" s="244"/>
      <c r="H88" s="55"/>
      <c r="I88" s="84" t="s">
        <v>530</v>
      </c>
    </row>
    <row r="89" spans="1:9" ht="55.5" customHeight="1">
      <c r="A89" s="58" t="s">
        <v>186</v>
      </c>
      <c r="B89" s="53"/>
      <c r="C89" s="243" t="s">
        <v>523</v>
      </c>
      <c r="D89" s="244"/>
      <c r="E89" s="54">
        <v>453486</v>
      </c>
      <c r="F89" s="243" t="s">
        <v>481</v>
      </c>
      <c r="G89" s="244"/>
      <c r="H89" s="55"/>
      <c r="I89" s="84" t="s">
        <v>529</v>
      </c>
    </row>
    <row r="90" spans="1:9" ht="55.5" customHeight="1" thickBot="1">
      <c r="A90" s="58" t="s">
        <v>280</v>
      </c>
      <c r="B90" s="53"/>
      <c r="C90" s="243" t="s">
        <v>523</v>
      </c>
      <c r="D90" s="244"/>
      <c r="E90" s="54">
        <v>58000</v>
      </c>
      <c r="F90" s="243" t="s">
        <v>481</v>
      </c>
      <c r="G90" s="244"/>
      <c r="H90" s="55"/>
      <c r="I90" s="84" t="s">
        <v>531</v>
      </c>
    </row>
    <row r="91" spans="1:9" ht="55.5" customHeight="1" thickBot="1">
      <c r="A91" s="85"/>
      <c r="B91" s="85"/>
      <c r="C91" s="85"/>
      <c r="D91" s="85"/>
      <c r="E91" s="103">
        <f>SUM(E76:E90)</f>
        <v>3630823</v>
      </c>
      <c r="F91" s="85"/>
      <c r="G91" s="85"/>
      <c r="H91" s="85"/>
      <c r="I91" s="104"/>
    </row>
    <row r="92" spans="1:9" ht="23.25" customHeight="1">
      <c r="A92" s="389" t="s">
        <v>462</v>
      </c>
      <c r="B92" s="389"/>
      <c r="C92" s="389"/>
      <c r="E92" s="46"/>
      <c r="H92" s="46"/>
      <c r="I92" s="93"/>
    </row>
    <row r="93" spans="1:9" ht="23.25" customHeight="1">
      <c r="A93" s="68" t="s">
        <v>1</v>
      </c>
      <c r="B93" s="68" t="s">
        <v>2</v>
      </c>
      <c r="C93" s="380" t="s">
        <v>4</v>
      </c>
      <c r="D93" s="381"/>
      <c r="E93" s="68" t="s">
        <v>5</v>
      </c>
      <c r="F93" s="380" t="str">
        <f>F75</f>
        <v>支払</v>
      </c>
      <c r="G93" s="381"/>
      <c r="H93" s="70" t="s">
        <v>424</v>
      </c>
      <c r="I93" s="94" t="s">
        <v>6</v>
      </c>
    </row>
    <row r="94" spans="1:9" ht="23.25" customHeight="1">
      <c r="A94" s="125" t="s">
        <v>253</v>
      </c>
      <c r="B94" s="117" t="s">
        <v>120</v>
      </c>
      <c r="C94" s="380"/>
      <c r="D94" s="381"/>
      <c r="E94" s="121">
        <v>1210</v>
      </c>
      <c r="F94" s="380" t="s">
        <v>469</v>
      </c>
      <c r="G94" s="381"/>
      <c r="H94" s="70" t="s">
        <v>321</v>
      </c>
      <c r="I94" s="94" t="s">
        <v>33</v>
      </c>
    </row>
    <row r="95" spans="1:9" ht="23.25" customHeight="1">
      <c r="A95" s="71" t="s">
        <v>257</v>
      </c>
      <c r="B95" s="117" t="s">
        <v>120</v>
      </c>
      <c r="C95" s="380"/>
      <c r="D95" s="381"/>
      <c r="E95" s="121">
        <v>1280</v>
      </c>
      <c r="F95" s="380" t="s">
        <v>469</v>
      </c>
      <c r="G95" s="381"/>
      <c r="H95" s="70" t="s">
        <v>54</v>
      </c>
      <c r="I95" s="94" t="s">
        <v>282</v>
      </c>
    </row>
    <row r="96" spans="1:9" ht="23.25" customHeight="1">
      <c r="A96" s="397" t="s">
        <v>261</v>
      </c>
      <c r="B96" s="117" t="s">
        <v>120</v>
      </c>
      <c r="C96" s="380"/>
      <c r="D96" s="381"/>
      <c r="E96" s="121">
        <v>13800</v>
      </c>
      <c r="F96" s="380" t="s">
        <v>426</v>
      </c>
      <c r="G96" s="381"/>
      <c r="H96" s="70"/>
      <c r="I96" s="94" t="s">
        <v>505</v>
      </c>
    </row>
    <row r="97" spans="1:138" ht="23.25" customHeight="1">
      <c r="A97" s="398"/>
      <c r="B97" s="117" t="s">
        <v>120</v>
      </c>
      <c r="C97" s="380"/>
      <c r="D97" s="381"/>
      <c r="E97" s="121">
        <v>13696</v>
      </c>
      <c r="F97" s="380" t="s">
        <v>469</v>
      </c>
      <c r="G97" s="381"/>
      <c r="H97" s="70" t="s">
        <v>54</v>
      </c>
      <c r="I97" s="94" t="s">
        <v>282</v>
      </c>
    </row>
    <row r="98" spans="1:138" ht="23.25" customHeight="1">
      <c r="A98" s="399"/>
      <c r="B98" s="117" t="s">
        <v>311</v>
      </c>
      <c r="C98" s="380"/>
      <c r="D98" s="381"/>
      <c r="E98" s="121">
        <v>2680</v>
      </c>
      <c r="F98" s="380" t="s">
        <v>469</v>
      </c>
      <c r="G98" s="381"/>
      <c r="H98" s="70" t="s">
        <v>321</v>
      </c>
      <c r="I98" s="94" t="s">
        <v>534</v>
      </c>
    </row>
    <row r="99" spans="1:138" ht="23.25" customHeight="1">
      <c r="A99" s="397" t="s">
        <v>206</v>
      </c>
      <c r="B99" s="117" t="s">
        <v>120</v>
      </c>
      <c r="C99" s="380"/>
      <c r="D99" s="381"/>
      <c r="E99" s="121">
        <v>2087</v>
      </c>
      <c r="F99" s="380" t="s">
        <v>469</v>
      </c>
      <c r="G99" s="381"/>
      <c r="H99" s="70" t="s">
        <v>54</v>
      </c>
      <c r="I99" s="94" t="s">
        <v>282</v>
      </c>
    </row>
    <row r="100" spans="1:138" ht="23.25" customHeight="1">
      <c r="A100" s="398"/>
      <c r="B100" s="117" t="s">
        <v>120</v>
      </c>
      <c r="C100" s="380"/>
      <c r="D100" s="381"/>
      <c r="E100" s="121">
        <v>5506</v>
      </c>
      <c r="F100" s="380" t="s">
        <v>469</v>
      </c>
      <c r="G100" s="381"/>
      <c r="H100" s="70" t="s">
        <v>54</v>
      </c>
      <c r="I100" s="94" t="s">
        <v>282</v>
      </c>
    </row>
    <row r="101" spans="1:138" s="85" customFormat="1" ht="23.25" customHeight="1">
      <c r="A101" s="398"/>
      <c r="B101" s="117" t="s">
        <v>120</v>
      </c>
      <c r="C101" s="380"/>
      <c r="D101" s="381"/>
      <c r="E101" s="121">
        <v>42958</v>
      </c>
      <c r="F101" s="380" t="s">
        <v>426</v>
      </c>
      <c r="G101" s="381"/>
      <c r="H101" s="70" t="s">
        <v>474</v>
      </c>
      <c r="I101" s="94" t="s">
        <v>506</v>
      </c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B101" s="46"/>
      <c r="EC101" s="46"/>
      <c r="ED101" s="46"/>
      <c r="EE101" s="46"/>
      <c r="EF101" s="46"/>
      <c r="EG101" s="46"/>
      <c r="EH101" s="46"/>
    </row>
    <row r="102" spans="1:138" ht="23.25" customHeight="1">
      <c r="A102" s="399"/>
      <c r="B102" s="117" t="s">
        <v>120</v>
      </c>
      <c r="C102" s="380"/>
      <c r="D102" s="381"/>
      <c r="E102" s="121">
        <v>1543</v>
      </c>
      <c r="F102" s="380" t="s">
        <v>469</v>
      </c>
      <c r="G102" s="381"/>
      <c r="H102" s="70" t="s">
        <v>474</v>
      </c>
      <c r="I102" s="94" t="s">
        <v>507</v>
      </c>
    </row>
    <row r="103" spans="1:138" ht="23.25" customHeight="1">
      <c r="A103" s="397" t="s">
        <v>266</v>
      </c>
      <c r="B103" s="117" t="s">
        <v>120</v>
      </c>
      <c r="C103" s="380"/>
      <c r="D103" s="381"/>
      <c r="E103" s="121">
        <v>1408</v>
      </c>
      <c r="F103" s="380" t="s">
        <v>469</v>
      </c>
      <c r="G103" s="381"/>
      <c r="H103" s="70" t="s">
        <v>51</v>
      </c>
      <c r="I103" s="94" t="s">
        <v>282</v>
      </c>
    </row>
    <row r="104" spans="1:138" ht="23.25" customHeight="1">
      <c r="A104" s="398"/>
      <c r="B104" s="117" t="s">
        <v>67</v>
      </c>
      <c r="C104" s="380"/>
      <c r="D104" s="381"/>
      <c r="E104" s="121">
        <v>900</v>
      </c>
      <c r="F104" s="380" t="s">
        <v>469</v>
      </c>
      <c r="G104" s="381"/>
      <c r="H104" s="70"/>
      <c r="I104" s="94" t="s">
        <v>152</v>
      </c>
    </row>
    <row r="105" spans="1:138" ht="23.25" customHeight="1">
      <c r="A105" s="398"/>
      <c r="B105" s="117" t="s">
        <v>120</v>
      </c>
      <c r="C105" s="380"/>
      <c r="D105" s="381"/>
      <c r="E105" s="121">
        <v>1433</v>
      </c>
      <c r="F105" s="380" t="s">
        <v>469</v>
      </c>
      <c r="G105" s="381"/>
      <c r="H105" s="70"/>
      <c r="I105" s="94" t="s">
        <v>507</v>
      </c>
    </row>
    <row r="106" spans="1:138" ht="23.25" customHeight="1">
      <c r="A106" s="399"/>
      <c r="B106" s="117" t="s">
        <v>311</v>
      </c>
      <c r="C106" s="380"/>
      <c r="D106" s="381"/>
      <c r="E106" s="121">
        <v>5790</v>
      </c>
      <c r="F106" s="380" t="s">
        <v>469</v>
      </c>
      <c r="G106" s="381"/>
      <c r="H106" s="70"/>
      <c r="I106" s="94" t="s">
        <v>508</v>
      </c>
    </row>
    <row r="107" spans="1:138" ht="23.25" customHeight="1">
      <c r="A107" s="128" t="s">
        <v>268</v>
      </c>
      <c r="B107" s="117" t="s">
        <v>120</v>
      </c>
      <c r="C107" s="380"/>
      <c r="D107" s="381"/>
      <c r="E107" s="121">
        <v>2232</v>
      </c>
      <c r="F107" s="380" t="s">
        <v>426</v>
      </c>
      <c r="G107" s="381"/>
      <c r="H107" s="70" t="s">
        <v>474</v>
      </c>
      <c r="I107" s="94" t="s">
        <v>506</v>
      </c>
    </row>
    <row r="108" spans="1:138" s="85" customFormat="1" ht="23.25" customHeight="1">
      <c r="A108" s="397" t="s">
        <v>161</v>
      </c>
      <c r="B108" s="117" t="s">
        <v>120</v>
      </c>
      <c r="C108" s="380"/>
      <c r="D108" s="381"/>
      <c r="E108" s="121">
        <v>9082</v>
      </c>
      <c r="F108" s="380" t="s">
        <v>469</v>
      </c>
      <c r="G108" s="381"/>
      <c r="H108" s="70" t="s">
        <v>321</v>
      </c>
      <c r="I108" s="94" t="s">
        <v>282</v>
      </c>
    </row>
    <row r="109" spans="1:138" ht="23.25" customHeight="1">
      <c r="A109" s="399"/>
      <c r="B109" s="117" t="s">
        <v>120</v>
      </c>
      <c r="C109" s="380"/>
      <c r="D109" s="381"/>
      <c r="E109" s="121">
        <v>2068</v>
      </c>
      <c r="F109" s="380" t="s">
        <v>469</v>
      </c>
      <c r="G109" s="381"/>
      <c r="H109" s="70" t="s">
        <v>321</v>
      </c>
      <c r="I109" s="94" t="s">
        <v>283</v>
      </c>
    </row>
    <row r="110" spans="1:138" ht="23.25" customHeight="1">
      <c r="A110" s="118" t="s">
        <v>174</v>
      </c>
      <c r="B110" s="117" t="s">
        <v>234</v>
      </c>
      <c r="C110" s="380"/>
      <c r="D110" s="381"/>
      <c r="E110" s="121">
        <v>2730</v>
      </c>
      <c r="F110" s="380" t="s">
        <v>469</v>
      </c>
      <c r="G110" s="381"/>
      <c r="H110" s="70" t="s">
        <v>321</v>
      </c>
      <c r="I110" s="94" t="s">
        <v>512</v>
      </c>
    </row>
    <row r="111" spans="1:138" ht="23.25" customHeight="1">
      <c r="A111" s="71" t="s">
        <v>233</v>
      </c>
      <c r="B111" s="117" t="s">
        <v>439</v>
      </c>
      <c r="C111" s="380"/>
      <c r="D111" s="381"/>
      <c r="E111" s="121">
        <v>3874</v>
      </c>
      <c r="F111" s="380" t="s">
        <v>469</v>
      </c>
      <c r="G111" s="381"/>
      <c r="H111" s="70"/>
      <c r="I111" s="94" t="s">
        <v>515</v>
      </c>
    </row>
    <row r="112" spans="1:138" ht="23.25" customHeight="1">
      <c r="A112" s="126" t="s">
        <v>140</v>
      </c>
      <c r="B112" s="117" t="s">
        <v>234</v>
      </c>
      <c r="C112" s="380"/>
      <c r="D112" s="381"/>
      <c r="E112" s="121">
        <v>50000</v>
      </c>
      <c r="F112" s="380" t="s">
        <v>469</v>
      </c>
      <c r="G112" s="381"/>
      <c r="H112" s="70" t="s">
        <v>321</v>
      </c>
      <c r="I112" s="94" t="s">
        <v>516</v>
      </c>
    </row>
    <row r="113" spans="1:9" ht="23.25" customHeight="1">
      <c r="A113" s="71" t="s">
        <v>141</v>
      </c>
      <c r="B113" s="117" t="s">
        <v>200</v>
      </c>
      <c r="C113" s="380"/>
      <c r="D113" s="381"/>
      <c r="E113" s="121">
        <v>20000</v>
      </c>
      <c r="F113" s="380" t="s">
        <v>469</v>
      </c>
      <c r="G113" s="381"/>
      <c r="H113" s="70" t="s">
        <v>54</v>
      </c>
      <c r="I113" s="94" t="s">
        <v>242</v>
      </c>
    </row>
    <row r="114" spans="1:9" ht="23.25" customHeight="1">
      <c r="A114" s="71" t="s">
        <v>191</v>
      </c>
      <c r="B114" s="117" t="s">
        <v>439</v>
      </c>
      <c r="C114" s="380"/>
      <c r="D114" s="381"/>
      <c r="E114" s="121">
        <v>8181</v>
      </c>
      <c r="F114" s="380" t="s">
        <v>469</v>
      </c>
      <c r="G114" s="381"/>
      <c r="H114" s="70"/>
      <c r="I114" s="94" t="s">
        <v>517</v>
      </c>
    </row>
    <row r="115" spans="1:9" ht="23.25" customHeight="1">
      <c r="A115" s="71" t="s">
        <v>145</v>
      </c>
      <c r="B115" s="68" t="s">
        <v>200</v>
      </c>
      <c r="C115" s="380"/>
      <c r="D115" s="381"/>
      <c r="E115" s="121">
        <v>185</v>
      </c>
      <c r="F115" s="380" t="s">
        <v>469</v>
      </c>
      <c r="G115" s="381"/>
      <c r="H115" s="70" t="s">
        <v>474</v>
      </c>
      <c r="I115" s="94" t="s">
        <v>49</v>
      </c>
    </row>
    <row r="116" spans="1:9" ht="23.25" customHeight="1">
      <c r="A116" s="397" t="s">
        <v>167</v>
      </c>
      <c r="B116" s="68" t="s">
        <v>96</v>
      </c>
      <c r="C116" s="380"/>
      <c r="D116" s="381"/>
      <c r="E116" s="121">
        <v>4153</v>
      </c>
      <c r="F116" s="380" t="s">
        <v>469</v>
      </c>
      <c r="G116" s="381"/>
      <c r="H116" s="70" t="s">
        <v>54</v>
      </c>
      <c r="I116" s="94" t="s">
        <v>347</v>
      </c>
    </row>
    <row r="117" spans="1:9" ht="23.25" customHeight="1">
      <c r="A117" s="399"/>
      <c r="B117" s="68" t="s">
        <v>120</v>
      </c>
      <c r="C117" s="380"/>
      <c r="D117" s="381"/>
      <c r="E117" s="121">
        <v>5478</v>
      </c>
      <c r="F117" s="380" t="s">
        <v>469</v>
      </c>
      <c r="G117" s="381"/>
      <c r="H117" s="70" t="s">
        <v>321</v>
      </c>
      <c r="I117" s="94" t="s">
        <v>536</v>
      </c>
    </row>
    <row r="118" spans="1:9" ht="23.25" customHeight="1">
      <c r="A118" s="397" t="s">
        <v>149</v>
      </c>
      <c r="B118" s="68" t="s">
        <v>311</v>
      </c>
      <c r="C118" s="380"/>
      <c r="D118" s="381"/>
      <c r="E118" s="121">
        <v>7800</v>
      </c>
      <c r="F118" s="380" t="s">
        <v>469</v>
      </c>
      <c r="G118" s="381"/>
      <c r="H118" s="70" t="s">
        <v>54</v>
      </c>
      <c r="I118" s="94" t="s">
        <v>314</v>
      </c>
    </row>
    <row r="119" spans="1:9" ht="23.25" customHeight="1">
      <c r="A119" s="399"/>
      <c r="B119" s="68" t="s">
        <v>311</v>
      </c>
      <c r="C119" s="380"/>
      <c r="D119" s="381"/>
      <c r="E119" s="121">
        <v>7950</v>
      </c>
      <c r="F119" s="380" t="s">
        <v>469</v>
      </c>
      <c r="G119" s="381"/>
      <c r="H119" s="70" t="s">
        <v>54</v>
      </c>
      <c r="I119" s="94" t="s">
        <v>314</v>
      </c>
    </row>
    <row r="120" spans="1:9" ht="23.25" customHeight="1">
      <c r="A120" s="397" t="s">
        <v>107</v>
      </c>
      <c r="B120" s="68" t="s">
        <v>120</v>
      </c>
      <c r="C120" s="380"/>
      <c r="D120" s="381"/>
      <c r="E120" s="121">
        <v>3923</v>
      </c>
      <c r="F120" s="380" t="s">
        <v>469</v>
      </c>
      <c r="G120" s="381"/>
      <c r="H120" s="70" t="s">
        <v>321</v>
      </c>
      <c r="I120" s="94" t="s">
        <v>282</v>
      </c>
    </row>
    <row r="121" spans="1:9" ht="23.25" customHeight="1">
      <c r="A121" s="398"/>
      <c r="B121" s="68" t="s">
        <v>120</v>
      </c>
      <c r="C121" s="380"/>
      <c r="D121" s="381"/>
      <c r="E121" s="121">
        <v>400</v>
      </c>
      <c r="F121" s="380" t="s">
        <v>469</v>
      </c>
      <c r="G121" s="381"/>
      <c r="H121" s="70" t="s">
        <v>321</v>
      </c>
      <c r="I121" s="94" t="s">
        <v>152</v>
      </c>
    </row>
    <row r="122" spans="1:9" ht="23.25" customHeight="1">
      <c r="A122" s="399"/>
      <c r="B122" s="68" t="s">
        <v>120</v>
      </c>
      <c r="C122" s="380"/>
      <c r="D122" s="381"/>
      <c r="E122" s="121">
        <v>4090</v>
      </c>
      <c r="F122" s="380" t="s">
        <v>469</v>
      </c>
      <c r="G122" s="381"/>
      <c r="H122" s="70" t="s">
        <v>321</v>
      </c>
      <c r="I122" s="94" t="s">
        <v>347</v>
      </c>
    </row>
    <row r="123" spans="1:9" ht="23.25" customHeight="1">
      <c r="A123" s="119" t="s">
        <v>145</v>
      </c>
      <c r="B123" s="68" t="s">
        <v>200</v>
      </c>
      <c r="C123" s="380"/>
      <c r="D123" s="381"/>
      <c r="E123" s="121">
        <v>185</v>
      </c>
      <c r="F123" s="380" t="s">
        <v>469</v>
      </c>
      <c r="G123" s="381"/>
      <c r="H123" s="70" t="s">
        <v>474</v>
      </c>
      <c r="I123" s="94" t="s">
        <v>49</v>
      </c>
    </row>
    <row r="124" spans="1:9" ht="23.25" customHeight="1">
      <c r="A124" s="397" t="s">
        <v>111</v>
      </c>
      <c r="B124" s="68" t="s">
        <v>120</v>
      </c>
      <c r="C124" s="380"/>
      <c r="D124" s="381"/>
      <c r="E124" s="121">
        <v>36450</v>
      </c>
      <c r="F124" s="380" t="s">
        <v>426</v>
      </c>
      <c r="G124" s="381"/>
      <c r="H124" s="70"/>
      <c r="I124" s="94" t="s">
        <v>282</v>
      </c>
    </row>
    <row r="125" spans="1:9" ht="23.25" customHeight="1">
      <c r="A125" s="398"/>
      <c r="B125" s="68" t="s">
        <v>120</v>
      </c>
      <c r="C125" s="380"/>
      <c r="D125" s="381"/>
      <c r="E125" s="121">
        <v>7310</v>
      </c>
      <c r="F125" s="380" t="s">
        <v>469</v>
      </c>
      <c r="G125" s="381"/>
      <c r="H125" s="70"/>
      <c r="I125" s="94" t="s">
        <v>522</v>
      </c>
    </row>
    <row r="126" spans="1:9" ht="23.25" customHeight="1">
      <c r="A126" s="398"/>
      <c r="B126" s="68" t="s">
        <v>120</v>
      </c>
      <c r="C126" s="380"/>
      <c r="D126" s="381"/>
      <c r="E126" s="121">
        <v>13596</v>
      </c>
      <c r="F126" s="380" t="s">
        <v>469</v>
      </c>
      <c r="G126" s="381"/>
      <c r="H126" s="70"/>
      <c r="I126" s="94" t="s">
        <v>522</v>
      </c>
    </row>
    <row r="127" spans="1:9" ht="23.25" customHeight="1">
      <c r="A127" s="398"/>
      <c r="B127" s="68" t="s">
        <v>120</v>
      </c>
      <c r="C127" s="380"/>
      <c r="D127" s="381"/>
      <c r="E127" s="124">
        <v>3480</v>
      </c>
      <c r="F127" s="380" t="s">
        <v>469</v>
      </c>
      <c r="G127" s="381"/>
      <c r="H127" s="70"/>
      <c r="I127" s="94" t="s">
        <v>522</v>
      </c>
    </row>
    <row r="128" spans="1:9" ht="23.25" customHeight="1">
      <c r="A128" s="398"/>
      <c r="B128" s="68" t="s">
        <v>120</v>
      </c>
      <c r="C128" s="380"/>
      <c r="D128" s="381"/>
      <c r="E128" s="121">
        <v>25711</v>
      </c>
      <c r="F128" s="380" t="s">
        <v>469</v>
      </c>
      <c r="G128" s="381"/>
      <c r="H128" s="70" t="s">
        <v>321</v>
      </c>
      <c r="I128" s="94" t="s">
        <v>532</v>
      </c>
    </row>
    <row r="129" spans="1:9" ht="23.25" customHeight="1">
      <c r="A129" s="399"/>
      <c r="B129" s="68" t="s">
        <v>311</v>
      </c>
      <c r="C129" s="380"/>
      <c r="D129" s="381"/>
      <c r="E129" s="124">
        <v>3697</v>
      </c>
      <c r="F129" s="380" t="s">
        <v>469</v>
      </c>
      <c r="G129" s="381"/>
      <c r="H129" s="70" t="s">
        <v>54</v>
      </c>
      <c r="I129" s="94" t="s">
        <v>127</v>
      </c>
    </row>
    <row r="130" spans="1:9" ht="23.25" customHeight="1">
      <c r="A130" s="132" t="s">
        <v>29</v>
      </c>
      <c r="B130" s="68" t="s">
        <v>311</v>
      </c>
      <c r="C130" s="380"/>
      <c r="D130" s="381"/>
      <c r="E130" s="121">
        <v>33900</v>
      </c>
      <c r="F130" s="380" t="s">
        <v>426</v>
      </c>
      <c r="G130" s="381"/>
      <c r="H130" s="70" t="s">
        <v>54</v>
      </c>
      <c r="I130" s="94" t="s">
        <v>314</v>
      </c>
    </row>
    <row r="131" spans="1:9" ht="23.25" customHeight="1">
      <c r="A131" s="398" t="s">
        <v>280</v>
      </c>
      <c r="B131" s="68" t="s">
        <v>311</v>
      </c>
      <c r="C131" s="380"/>
      <c r="D131" s="381"/>
      <c r="E131" s="124">
        <v>26400</v>
      </c>
      <c r="F131" s="380" t="s">
        <v>426</v>
      </c>
      <c r="G131" s="381"/>
      <c r="H131" s="70" t="s">
        <v>54</v>
      </c>
      <c r="I131" s="94" t="s">
        <v>314</v>
      </c>
    </row>
    <row r="132" spans="1:9" ht="23.25" customHeight="1">
      <c r="A132" s="398"/>
      <c r="B132" s="68" t="s">
        <v>311</v>
      </c>
      <c r="C132" s="380"/>
      <c r="D132" s="381"/>
      <c r="E132" s="124">
        <v>6400</v>
      </c>
      <c r="F132" s="380" t="s">
        <v>469</v>
      </c>
      <c r="G132" s="381"/>
      <c r="H132" s="70" t="s">
        <v>54</v>
      </c>
      <c r="I132" s="94" t="s">
        <v>314</v>
      </c>
    </row>
    <row r="133" spans="1:9" ht="23.25" customHeight="1" thickBot="1">
      <c r="A133" s="398"/>
      <c r="B133" s="68" t="s">
        <v>311</v>
      </c>
      <c r="C133" s="380"/>
      <c r="D133" s="381"/>
      <c r="E133" s="124">
        <v>170</v>
      </c>
      <c r="F133" s="380" t="s">
        <v>469</v>
      </c>
      <c r="G133" s="381"/>
      <c r="H133" s="70" t="s">
        <v>54</v>
      </c>
      <c r="I133" s="94" t="s">
        <v>537</v>
      </c>
    </row>
    <row r="134" spans="1:9" ht="23.25" customHeight="1" thickBot="1">
      <c r="E134" s="131">
        <f>SUM(E94:E133)</f>
        <v>383736</v>
      </c>
      <c r="H134" s="46"/>
      <c r="I134" s="46"/>
    </row>
    <row r="135" spans="1:9" ht="70.5" customHeight="1">
      <c r="A135" s="393" t="s">
        <v>490</v>
      </c>
      <c r="B135" s="393"/>
      <c r="C135" s="393"/>
      <c r="D135" s="393"/>
      <c r="E135" s="114" t="s">
        <v>396</v>
      </c>
    </row>
    <row r="136" spans="1:9" ht="70.5" customHeight="1">
      <c r="A136" s="53" t="s">
        <v>1</v>
      </c>
      <c r="B136" s="53" t="s">
        <v>2</v>
      </c>
      <c r="C136" s="257" t="s">
        <v>4</v>
      </c>
      <c r="D136" s="257"/>
      <c r="E136" s="53" t="s">
        <v>5</v>
      </c>
      <c r="F136" s="257"/>
      <c r="G136" s="257"/>
      <c r="H136" s="55" t="s">
        <v>424</v>
      </c>
      <c r="I136" s="55" t="s">
        <v>6</v>
      </c>
    </row>
    <row r="137" spans="1:9" ht="70.5" customHeight="1">
      <c r="A137" s="58" t="s">
        <v>47</v>
      </c>
      <c r="B137" s="53" t="s">
        <v>67</v>
      </c>
      <c r="C137" s="243"/>
      <c r="D137" s="244"/>
      <c r="E137" s="108">
        <v>3360</v>
      </c>
      <c r="F137" s="243"/>
      <c r="G137" s="244"/>
      <c r="H137" s="55" t="s">
        <v>321</v>
      </c>
      <c r="I137" s="113" t="s">
        <v>346</v>
      </c>
    </row>
    <row r="138" spans="1:9" ht="70.5" customHeight="1">
      <c r="A138" s="106" t="s">
        <v>145</v>
      </c>
      <c r="B138" s="53" t="s">
        <v>67</v>
      </c>
      <c r="C138" s="257"/>
      <c r="D138" s="257"/>
      <c r="E138" s="108">
        <v>3180</v>
      </c>
      <c r="F138" s="243"/>
      <c r="G138" s="244"/>
      <c r="H138" s="55" t="s">
        <v>321</v>
      </c>
      <c r="I138" s="113" t="s">
        <v>346</v>
      </c>
    </row>
    <row r="139" spans="1:9" ht="70.5" customHeight="1">
      <c r="A139" s="107" t="s">
        <v>165</v>
      </c>
      <c r="B139" s="53" t="s">
        <v>67</v>
      </c>
      <c r="C139" s="243"/>
      <c r="D139" s="244"/>
      <c r="E139" s="108">
        <v>2800</v>
      </c>
      <c r="F139" s="243"/>
      <c r="G139" s="244"/>
      <c r="H139" s="55" t="s">
        <v>321</v>
      </c>
      <c r="I139" s="113" t="s">
        <v>346</v>
      </c>
    </row>
    <row r="140" spans="1:9" ht="70.5" customHeight="1">
      <c r="A140" s="107" t="s">
        <v>167</v>
      </c>
      <c r="B140" s="53" t="s">
        <v>67</v>
      </c>
      <c r="C140" s="257"/>
      <c r="D140" s="257"/>
      <c r="E140" s="108">
        <v>1830</v>
      </c>
      <c r="F140" s="243"/>
      <c r="G140" s="244"/>
      <c r="H140" s="55" t="s">
        <v>321</v>
      </c>
      <c r="I140" s="113" t="s">
        <v>346</v>
      </c>
    </row>
    <row r="141" spans="1:9" ht="70.5" customHeight="1">
      <c r="A141" s="106" t="s">
        <v>167</v>
      </c>
      <c r="B141" s="53" t="s">
        <v>67</v>
      </c>
      <c r="C141" s="257"/>
      <c r="D141" s="257"/>
      <c r="E141" s="108">
        <v>1310</v>
      </c>
      <c r="F141" s="243"/>
      <c r="G141" s="244"/>
      <c r="H141" s="55" t="s">
        <v>321</v>
      </c>
      <c r="I141" s="113" t="s">
        <v>346</v>
      </c>
    </row>
    <row r="142" spans="1:9" ht="70.5" customHeight="1">
      <c r="A142" s="107" t="s">
        <v>167</v>
      </c>
      <c r="B142" s="53" t="s">
        <v>67</v>
      </c>
      <c r="C142" s="257"/>
      <c r="D142" s="257"/>
      <c r="E142" s="108">
        <v>590</v>
      </c>
      <c r="F142" s="243"/>
      <c r="G142" s="244"/>
      <c r="H142" s="55" t="s">
        <v>321</v>
      </c>
      <c r="I142" s="113" t="s">
        <v>346</v>
      </c>
    </row>
    <row r="143" spans="1:9" ht="70.5" customHeight="1">
      <c r="A143" s="106"/>
      <c r="B143" s="53"/>
      <c r="C143" s="257"/>
      <c r="D143" s="257"/>
      <c r="E143" s="54"/>
      <c r="F143" s="243"/>
      <c r="G143" s="244"/>
      <c r="H143" s="55"/>
      <c r="I143" s="84"/>
    </row>
    <row r="144" spans="1:9" ht="70.5" customHeight="1">
      <c r="A144" s="58"/>
      <c r="B144" s="53"/>
      <c r="C144" s="257"/>
      <c r="D144" s="257"/>
      <c r="E144" s="54"/>
      <c r="F144" s="257"/>
      <c r="G144" s="257"/>
      <c r="H144" s="55"/>
      <c r="I144" s="84"/>
    </row>
    <row r="145" spans="1:9" ht="70.5" customHeight="1">
      <c r="A145" s="106"/>
      <c r="B145" s="53"/>
      <c r="C145" s="257"/>
      <c r="D145" s="257"/>
      <c r="E145" s="54"/>
      <c r="F145" s="243"/>
      <c r="G145" s="244"/>
      <c r="H145" s="55"/>
      <c r="I145" s="84"/>
    </row>
    <row r="146" spans="1:9" ht="70.5" customHeight="1" thickBot="1">
      <c r="A146" s="58"/>
      <c r="B146" s="53"/>
      <c r="C146" s="257"/>
      <c r="D146" s="257"/>
      <c r="E146" s="54"/>
      <c r="F146" s="257"/>
      <c r="G146" s="257"/>
      <c r="H146" s="55"/>
      <c r="I146" s="84"/>
    </row>
    <row r="147" spans="1:9" ht="70.5" customHeight="1" thickBot="1">
      <c r="A147" s="85"/>
      <c r="B147" s="85"/>
      <c r="C147" s="85"/>
      <c r="D147" s="85"/>
      <c r="E147" s="110">
        <f>SUM(E137:E144)</f>
        <v>13070</v>
      </c>
      <c r="F147" s="85"/>
      <c r="G147" s="85"/>
      <c r="H147" s="85"/>
      <c r="I147" s="104"/>
    </row>
    <row r="150" spans="1:9" ht="70.5" customHeight="1">
      <c r="A150" s="393" t="s">
        <v>490</v>
      </c>
      <c r="B150" s="393"/>
      <c r="C150" s="393"/>
      <c r="D150" s="393"/>
      <c r="E150" s="114" t="s">
        <v>476</v>
      </c>
    </row>
    <row r="151" spans="1:9" ht="70.5" customHeight="1">
      <c r="A151" s="53" t="s">
        <v>1</v>
      </c>
      <c r="B151" s="53" t="s">
        <v>2</v>
      </c>
      <c r="C151" s="257" t="s">
        <v>4</v>
      </c>
      <c r="D151" s="257"/>
      <c r="E151" s="53" t="s">
        <v>5</v>
      </c>
      <c r="F151" s="257"/>
      <c r="G151" s="257"/>
      <c r="H151" s="55" t="s">
        <v>424</v>
      </c>
      <c r="I151" s="55" t="s">
        <v>6</v>
      </c>
    </row>
    <row r="152" spans="1:9" ht="70.5" customHeight="1">
      <c r="A152" s="58" t="s">
        <v>257</v>
      </c>
      <c r="B152" s="53" t="s">
        <v>67</v>
      </c>
      <c r="C152" s="243"/>
      <c r="D152" s="244"/>
      <c r="E152" s="108">
        <v>2800</v>
      </c>
      <c r="F152" s="243"/>
      <c r="G152" s="244"/>
      <c r="H152" s="55" t="s">
        <v>321</v>
      </c>
      <c r="I152" s="113" t="s">
        <v>346</v>
      </c>
    </row>
    <row r="153" spans="1:9" ht="70.5" customHeight="1">
      <c r="A153" s="106" t="s">
        <v>128</v>
      </c>
      <c r="B153" s="53" t="s">
        <v>67</v>
      </c>
      <c r="C153" s="257"/>
      <c r="D153" s="257"/>
      <c r="E153" s="108">
        <v>2960</v>
      </c>
      <c r="F153" s="243"/>
      <c r="G153" s="244"/>
      <c r="H153" s="55" t="s">
        <v>321</v>
      </c>
      <c r="I153" s="113" t="s">
        <v>346</v>
      </c>
    </row>
    <row r="154" spans="1:9" ht="70.5" customHeight="1">
      <c r="A154" s="107" t="s">
        <v>174</v>
      </c>
      <c r="B154" s="53" t="s">
        <v>67</v>
      </c>
      <c r="C154" s="243"/>
      <c r="D154" s="244"/>
      <c r="E154" s="108">
        <v>3290</v>
      </c>
      <c r="F154" s="243"/>
      <c r="G154" s="244"/>
      <c r="H154" s="55" t="s">
        <v>321</v>
      </c>
      <c r="I154" s="113" t="s">
        <v>346</v>
      </c>
    </row>
    <row r="155" spans="1:9" ht="70.5" customHeight="1">
      <c r="A155" s="107"/>
      <c r="B155" s="53"/>
      <c r="C155" s="257"/>
      <c r="D155" s="257"/>
      <c r="E155" s="108"/>
      <c r="F155" s="243"/>
      <c r="G155" s="244"/>
      <c r="H155" s="55"/>
      <c r="I155" s="113"/>
    </row>
    <row r="156" spans="1:9" ht="70.5" customHeight="1">
      <c r="A156" s="106"/>
      <c r="B156" s="53"/>
      <c r="C156" s="257"/>
      <c r="D156" s="257"/>
      <c r="E156" s="108"/>
      <c r="F156" s="243"/>
      <c r="G156" s="244"/>
      <c r="H156" s="55"/>
      <c r="I156" s="113"/>
    </row>
    <row r="157" spans="1:9" ht="70.5" customHeight="1">
      <c r="A157" s="107"/>
      <c r="B157" s="53"/>
      <c r="C157" s="257"/>
      <c r="D157" s="257"/>
      <c r="E157" s="108"/>
      <c r="F157" s="243"/>
      <c r="G157" s="244"/>
      <c r="H157" s="55"/>
      <c r="I157" s="113"/>
    </row>
    <row r="158" spans="1:9" ht="70.5" customHeight="1">
      <c r="A158" s="106"/>
      <c r="B158" s="53"/>
      <c r="C158" s="257"/>
      <c r="D158" s="257"/>
      <c r="E158" s="54"/>
      <c r="F158" s="243"/>
      <c r="G158" s="244"/>
      <c r="H158" s="55"/>
      <c r="I158" s="84"/>
    </row>
    <row r="159" spans="1:9" ht="70.5" customHeight="1">
      <c r="A159" s="58"/>
      <c r="B159" s="53"/>
      <c r="C159" s="257"/>
      <c r="D159" s="257"/>
      <c r="E159" s="54"/>
      <c r="F159" s="257"/>
      <c r="G159" s="257"/>
      <c r="H159" s="55"/>
      <c r="I159" s="84"/>
    </row>
    <row r="160" spans="1:9" ht="70.5" customHeight="1">
      <c r="A160" s="106"/>
      <c r="B160" s="53"/>
      <c r="C160" s="257"/>
      <c r="D160" s="257"/>
      <c r="E160" s="54"/>
      <c r="F160" s="243"/>
      <c r="G160" s="244"/>
      <c r="H160" s="55"/>
      <c r="I160" s="84"/>
    </row>
    <row r="161" spans="1:18" ht="70.5" customHeight="1" thickBot="1">
      <c r="A161" s="58"/>
      <c r="B161" s="53"/>
      <c r="C161" s="257"/>
      <c r="D161" s="257"/>
      <c r="E161" s="54"/>
      <c r="F161" s="257"/>
      <c r="G161" s="257"/>
      <c r="H161" s="55"/>
      <c r="I161" s="84"/>
    </row>
    <row r="162" spans="1:18" ht="70.5" customHeight="1" thickBot="1">
      <c r="A162" s="85"/>
      <c r="B162" s="85"/>
      <c r="C162" s="85"/>
      <c r="D162" s="85"/>
      <c r="E162" s="110">
        <f>SUM(E152:E161)</f>
        <v>9050</v>
      </c>
      <c r="F162" s="85"/>
      <c r="G162" s="85"/>
      <c r="H162" s="85"/>
      <c r="I162" s="104"/>
    </row>
    <row r="164" spans="1:18" ht="81" customHeight="1">
      <c r="A164" s="409" t="s">
        <v>489</v>
      </c>
      <c r="B164" s="409"/>
      <c r="C164" s="409"/>
      <c r="D164" s="409"/>
      <c r="E164" s="409"/>
      <c r="F164" s="268" t="s">
        <v>476</v>
      </c>
      <c r="G164" s="268"/>
      <c r="H164" s="135"/>
      <c r="I164" s="135"/>
      <c r="N164" s="47"/>
      <c r="Q164" s="80"/>
      <c r="R164" s="81"/>
    </row>
    <row r="165" spans="1:18" ht="81" customHeight="1" thickBot="1">
      <c r="A165" s="53" t="s">
        <v>1</v>
      </c>
      <c r="B165" s="53" t="s">
        <v>2</v>
      </c>
      <c r="C165" s="257" t="s">
        <v>4</v>
      </c>
      <c r="D165" s="257"/>
      <c r="E165" s="53" t="s">
        <v>5</v>
      </c>
      <c r="F165" s="257"/>
      <c r="G165" s="257"/>
      <c r="H165" s="55" t="s">
        <v>424</v>
      </c>
      <c r="I165" s="55" t="s">
        <v>6</v>
      </c>
      <c r="N165" s="47"/>
      <c r="Q165" s="80"/>
      <c r="R165" s="81"/>
    </row>
    <row r="166" spans="1:18" ht="81" customHeight="1">
      <c r="A166" s="58" t="s">
        <v>268</v>
      </c>
      <c r="B166" s="53" t="s">
        <v>311</v>
      </c>
      <c r="C166" s="243"/>
      <c r="D166" s="244"/>
      <c r="E166" s="108">
        <v>21944</v>
      </c>
      <c r="F166" s="243"/>
      <c r="G166" s="244"/>
      <c r="H166" s="55" t="s">
        <v>321</v>
      </c>
      <c r="I166" s="113" t="s">
        <v>314</v>
      </c>
      <c r="N166" s="47"/>
      <c r="P166" s="269" t="s">
        <v>38</v>
      </c>
      <c r="Q166" s="272">
        <f>E91+E50+E147+E72</f>
        <v>4105787</v>
      </c>
      <c r="R166" s="273"/>
    </row>
    <row r="167" spans="1:18" ht="81" customHeight="1">
      <c r="A167" s="106" t="s">
        <v>128</v>
      </c>
      <c r="B167" s="53" t="s">
        <v>96</v>
      </c>
      <c r="C167" s="257"/>
      <c r="D167" s="257"/>
      <c r="E167" s="108">
        <v>5429</v>
      </c>
      <c r="F167" s="243"/>
      <c r="G167" s="244"/>
      <c r="H167" s="55" t="s">
        <v>321</v>
      </c>
      <c r="I167" s="113" t="s">
        <v>347</v>
      </c>
      <c r="N167" s="47"/>
      <c r="P167" s="270"/>
      <c r="Q167" s="274"/>
      <c r="R167" s="275"/>
    </row>
    <row r="168" spans="1:18" ht="81" customHeight="1" thickBot="1">
      <c r="A168" s="107" t="s">
        <v>128</v>
      </c>
      <c r="B168" s="53" t="s">
        <v>96</v>
      </c>
      <c r="C168" s="243"/>
      <c r="D168" s="244"/>
      <c r="E168" s="108">
        <v>3584</v>
      </c>
      <c r="F168" s="243"/>
      <c r="G168" s="244"/>
      <c r="H168" s="55" t="s">
        <v>321</v>
      </c>
      <c r="I168" s="113" t="s">
        <v>347</v>
      </c>
      <c r="N168" s="47"/>
      <c r="P168" s="271"/>
      <c r="Q168" s="276"/>
      <c r="R168" s="277"/>
    </row>
    <row r="169" spans="1:18" ht="81" customHeight="1">
      <c r="A169" s="107" t="s">
        <v>434</v>
      </c>
      <c r="B169" s="53" t="s">
        <v>96</v>
      </c>
      <c r="C169" s="257"/>
      <c r="D169" s="257"/>
      <c r="E169" s="108">
        <v>4914</v>
      </c>
      <c r="F169" s="243"/>
      <c r="G169" s="244"/>
      <c r="H169" s="55" t="s">
        <v>321</v>
      </c>
      <c r="I169" s="113" t="s">
        <v>347</v>
      </c>
      <c r="N169" s="47"/>
      <c r="Q169" s="80"/>
      <c r="R169" s="81"/>
    </row>
    <row r="170" spans="1:18" ht="81" customHeight="1">
      <c r="A170" s="106" t="s">
        <v>111</v>
      </c>
      <c r="B170" s="53" t="s">
        <v>311</v>
      </c>
      <c r="C170" s="257"/>
      <c r="D170" s="257"/>
      <c r="E170" s="108">
        <v>30970</v>
      </c>
      <c r="F170" s="243"/>
      <c r="G170" s="244"/>
      <c r="H170" s="55" t="s">
        <v>54</v>
      </c>
      <c r="I170" s="113" t="s">
        <v>549</v>
      </c>
      <c r="N170" s="47"/>
      <c r="Q170" s="80"/>
      <c r="R170" s="81"/>
    </row>
    <row r="171" spans="1:18" ht="81" customHeight="1">
      <c r="A171" s="106"/>
      <c r="B171" s="53"/>
      <c r="C171" s="257"/>
      <c r="D171" s="257"/>
      <c r="E171" s="54"/>
      <c r="F171" s="243"/>
      <c r="G171" s="244"/>
      <c r="H171" s="55"/>
      <c r="I171" s="84"/>
      <c r="N171" s="47"/>
      <c r="Q171" s="80"/>
      <c r="R171" s="81"/>
    </row>
    <row r="172" spans="1:18" ht="81" customHeight="1">
      <c r="A172" s="58"/>
      <c r="B172" s="53"/>
      <c r="C172" s="257"/>
      <c r="D172" s="257"/>
      <c r="E172" s="54"/>
      <c r="F172" s="257"/>
      <c r="G172" s="257"/>
      <c r="H172" s="55"/>
      <c r="I172" s="84"/>
      <c r="N172" s="47"/>
      <c r="Q172" s="80"/>
      <c r="R172" s="81"/>
    </row>
    <row r="173" spans="1:18" ht="81" customHeight="1">
      <c r="A173" s="106"/>
      <c r="B173" s="53"/>
      <c r="C173" s="257"/>
      <c r="D173" s="257"/>
      <c r="E173" s="54"/>
      <c r="F173" s="243"/>
      <c r="G173" s="244"/>
      <c r="H173" s="55"/>
      <c r="I173" s="84"/>
      <c r="N173" s="47"/>
      <c r="Q173" s="80"/>
      <c r="R173" s="81"/>
    </row>
    <row r="174" spans="1:18" ht="81" customHeight="1" thickBot="1">
      <c r="A174" s="58"/>
      <c r="B174" s="53"/>
      <c r="C174" s="257"/>
      <c r="D174" s="257"/>
      <c r="E174" s="54"/>
      <c r="F174" s="257"/>
      <c r="G174" s="257"/>
      <c r="H174" s="55"/>
      <c r="I174" s="84"/>
      <c r="N174" s="47"/>
      <c r="Q174" s="80"/>
      <c r="R174" s="81"/>
    </row>
    <row r="175" spans="1:18" ht="81" customHeight="1" thickBot="1">
      <c r="A175" s="85"/>
      <c r="B175" s="85"/>
      <c r="C175" s="85"/>
      <c r="D175" s="85"/>
      <c r="E175" s="110">
        <f>SUM(E166:E172)</f>
        <v>66841</v>
      </c>
      <c r="F175" s="85"/>
      <c r="G175" s="85"/>
      <c r="H175" s="85"/>
      <c r="I175" s="104"/>
      <c r="N175" s="47"/>
      <c r="Q175" s="80"/>
      <c r="R175" s="81"/>
    </row>
  </sheetData>
  <mergeCells count="375">
    <mergeCell ref="A11:A14"/>
    <mergeCell ref="A18:A19"/>
    <mergeCell ref="C2:D2"/>
    <mergeCell ref="F2:G2"/>
    <mergeCell ref="C3:D3"/>
    <mergeCell ref="F3:G3"/>
    <mergeCell ref="C95:D95"/>
    <mergeCell ref="F95:G95"/>
    <mergeCell ref="C4:D4"/>
    <mergeCell ref="A4:A8"/>
    <mergeCell ref="C8:D8"/>
    <mergeCell ref="F8:G8"/>
    <mergeCell ref="F4:G4"/>
    <mergeCell ref="C5:D5"/>
    <mergeCell ref="A52:B52"/>
    <mergeCell ref="A53:B53"/>
    <mergeCell ref="A54:B54"/>
    <mergeCell ref="A55:B55"/>
    <mergeCell ref="A56:B56"/>
    <mergeCell ref="A57:B57"/>
    <mergeCell ref="A58:B58"/>
    <mergeCell ref="C9:D9"/>
    <mergeCell ref="F9:G9"/>
    <mergeCell ref="C10:D10"/>
    <mergeCell ref="F10:G10"/>
    <mergeCell ref="C102:D102"/>
    <mergeCell ref="F102:G102"/>
    <mergeCell ref="C103:D103"/>
    <mergeCell ref="F103:G103"/>
    <mergeCell ref="F5:G5"/>
    <mergeCell ref="C6:D6"/>
    <mergeCell ref="F6:G6"/>
    <mergeCell ref="C7:D7"/>
    <mergeCell ref="F7:G7"/>
    <mergeCell ref="C99:D99"/>
    <mergeCell ref="F99:G99"/>
    <mergeCell ref="C100:D100"/>
    <mergeCell ref="F100:G100"/>
    <mergeCell ref="C96:D96"/>
    <mergeCell ref="F96:G96"/>
    <mergeCell ref="C97:D97"/>
    <mergeCell ref="F97:G97"/>
    <mergeCell ref="C67:D67"/>
    <mergeCell ref="F67:G67"/>
    <mergeCell ref="C68:D68"/>
    <mergeCell ref="C16:D16"/>
    <mergeCell ref="F16:G16"/>
    <mergeCell ref="F24:G24"/>
    <mergeCell ref="C106:D106"/>
    <mergeCell ref="F106:G106"/>
    <mergeCell ref="C11:D11"/>
    <mergeCell ref="F11:G11"/>
    <mergeCell ref="C12:D12"/>
    <mergeCell ref="F12:G12"/>
    <mergeCell ref="C104:D104"/>
    <mergeCell ref="F104:G104"/>
    <mergeCell ref="C105:D105"/>
    <mergeCell ref="F105:G105"/>
    <mergeCell ref="C14:D14"/>
    <mergeCell ref="F14:G14"/>
    <mergeCell ref="C15:D15"/>
    <mergeCell ref="F15:G15"/>
    <mergeCell ref="C101:D101"/>
    <mergeCell ref="F101:G101"/>
    <mergeCell ref="F68:G68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3:D23"/>
    <mergeCell ref="F23:G23"/>
    <mergeCell ref="C29:D29"/>
    <mergeCell ref="F29:G29"/>
    <mergeCell ref="C27:D27"/>
    <mergeCell ref="F27:G27"/>
    <mergeCell ref="C28:D28"/>
    <mergeCell ref="F28:G28"/>
    <mergeCell ref="C25:D25"/>
    <mergeCell ref="F25:G25"/>
    <mergeCell ref="C26:D26"/>
    <mergeCell ref="F26:G26"/>
    <mergeCell ref="C24:D24"/>
    <mergeCell ref="C111:D111"/>
    <mergeCell ref="F111:G111"/>
    <mergeCell ref="C110:D110"/>
    <mergeCell ref="F110:G110"/>
    <mergeCell ref="A59:B59"/>
    <mergeCell ref="A60:B60"/>
    <mergeCell ref="A61:B61"/>
    <mergeCell ref="A62:B62"/>
    <mergeCell ref="A63:B63"/>
    <mergeCell ref="A64:B64"/>
    <mergeCell ref="A65:B65"/>
    <mergeCell ref="A74:C74"/>
    <mergeCell ref="C109:D109"/>
    <mergeCell ref="F109:G109"/>
    <mergeCell ref="F74:I74"/>
    <mergeCell ref="C75:D75"/>
    <mergeCell ref="F75:G75"/>
    <mergeCell ref="C81:D81"/>
    <mergeCell ref="F81:G81"/>
    <mergeCell ref="C83:D83"/>
    <mergeCell ref="F83:G83"/>
    <mergeCell ref="C87:D87"/>
    <mergeCell ref="F87:G87"/>
    <mergeCell ref="C108:D108"/>
    <mergeCell ref="C112:D112"/>
    <mergeCell ref="F112:G112"/>
    <mergeCell ref="C113:D113"/>
    <mergeCell ref="F113:G113"/>
    <mergeCell ref="C31:D31"/>
    <mergeCell ref="F31:G31"/>
    <mergeCell ref="C52:D52"/>
    <mergeCell ref="F52:G52"/>
    <mergeCell ref="A66:B66"/>
    <mergeCell ref="A67:B67"/>
    <mergeCell ref="A68:B68"/>
    <mergeCell ref="A69:B69"/>
    <mergeCell ref="A70:B70"/>
    <mergeCell ref="A44:A45"/>
    <mergeCell ref="F44:G44"/>
    <mergeCell ref="C45:D45"/>
    <mergeCell ref="F45:G45"/>
    <mergeCell ref="C34:D34"/>
    <mergeCell ref="F34:G34"/>
    <mergeCell ref="C36:D36"/>
    <mergeCell ref="F36:G36"/>
    <mergeCell ref="C37:D37"/>
    <mergeCell ref="C57:D57"/>
    <mergeCell ref="F57:G57"/>
    <mergeCell ref="C136:D136"/>
    <mergeCell ref="F136:G136"/>
    <mergeCell ref="C137:D137"/>
    <mergeCell ref="F137:G137"/>
    <mergeCell ref="C138:D138"/>
    <mergeCell ref="F138:G138"/>
    <mergeCell ref="C90:D90"/>
    <mergeCell ref="F90:G90"/>
    <mergeCell ref="A92:C92"/>
    <mergeCell ref="C93:D93"/>
    <mergeCell ref="F93:G93"/>
    <mergeCell ref="C94:D94"/>
    <mergeCell ref="F94:G94"/>
    <mergeCell ref="F114:G114"/>
    <mergeCell ref="A135:D135"/>
    <mergeCell ref="C115:D115"/>
    <mergeCell ref="F115:G115"/>
    <mergeCell ref="C123:D123"/>
    <mergeCell ref="F123:G123"/>
    <mergeCell ref="C128:D128"/>
    <mergeCell ref="F128:G128"/>
    <mergeCell ref="C129:D129"/>
    <mergeCell ref="C114:D114"/>
    <mergeCell ref="F129:G129"/>
    <mergeCell ref="C143:D143"/>
    <mergeCell ref="F143:G143"/>
    <mergeCell ref="C144:D144"/>
    <mergeCell ref="F144:G144"/>
    <mergeCell ref="P166:P168"/>
    <mergeCell ref="Q166:R168"/>
    <mergeCell ref="C139:D139"/>
    <mergeCell ref="F139:G139"/>
    <mergeCell ref="C140:D140"/>
    <mergeCell ref="F140:G140"/>
    <mergeCell ref="C141:D141"/>
    <mergeCell ref="F141:G141"/>
    <mergeCell ref="C142:D142"/>
    <mergeCell ref="F142:G142"/>
    <mergeCell ref="C145:D145"/>
    <mergeCell ref="F145:G145"/>
    <mergeCell ref="C146:D146"/>
    <mergeCell ref="F146:G146"/>
    <mergeCell ref="C168:D168"/>
    <mergeCell ref="F168:G168"/>
    <mergeCell ref="F158:G158"/>
    <mergeCell ref="C159:D159"/>
    <mergeCell ref="F159:G159"/>
    <mergeCell ref="C160:D160"/>
    <mergeCell ref="C84:D84"/>
    <mergeCell ref="F84:G84"/>
    <mergeCell ref="C85:D85"/>
    <mergeCell ref="F85:G85"/>
    <mergeCell ref="C86:D86"/>
    <mergeCell ref="F86:G86"/>
    <mergeCell ref="C54:D54"/>
    <mergeCell ref="F54:G54"/>
    <mergeCell ref="C55:D55"/>
    <mergeCell ref="F55:G55"/>
    <mergeCell ref="C56:D56"/>
    <mergeCell ref="F56:G56"/>
    <mergeCell ref="C58:D58"/>
    <mergeCell ref="F58:G58"/>
    <mergeCell ref="C76:D76"/>
    <mergeCell ref="F76:G76"/>
    <mergeCell ref="C80:D80"/>
    <mergeCell ref="F80:G80"/>
    <mergeCell ref="C82:D82"/>
    <mergeCell ref="C30:D30"/>
    <mergeCell ref="F30:G30"/>
    <mergeCell ref="C46:D46"/>
    <mergeCell ref="F46:G46"/>
    <mergeCell ref="A39:A40"/>
    <mergeCell ref="A41:A42"/>
    <mergeCell ref="A108:A109"/>
    <mergeCell ref="F82:G82"/>
    <mergeCell ref="F108:G108"/>
    <mergeCell ref="F37:G37"/>
    <mergeCell ref="C77:D77"/>
    <mergeCell ref="C39:D39"/>
    <mergeCell ref="F39:G39"/>
    <mergeCell ref="C40:D40"/>
    <mergeCell ref="F40:G40"/>
    <mergeCell ref="C41:D41"/>
    <mergeCell ref="F41:G41"/>
    <mergeCell ref="C42:D42"/>
    <mergeCell ref="F42:G42"/>
    <mergeCell ref="C43:D43"/>
    <mergeCell ref="F43:G43"/>
    <mergeCell ref="C53:D53"/>
    <mergeCell ref="A30:A32"/>
    <mergeCell ref="F77:G77"/>
    <mergeCell ref="C50:D50"/>
    <mergeCell ref="F50:I50"/>
    <mergeCell ref="C32:D32"/>
    <mergeCell ref="F32:G32"/>
    <mergeCell ref="C78:D78"/>
    <mergeCell ref="F78:G78"/>
    <mergeCell ref="C44:D44"/>
    <mergeCell ref="C61:D61"/>
    <mergeCell ref="F61:G61"/>
    <mergeCell ref="C62:D62"/>
    <mergeCell ref="F62:G62"/>
    <mergeCell ref="C66:D66"/>
    <mergeCell ref="F66:G66"/>
    <mergeCell ref="C63:D63"/>
    <mergeCell ref="F63:G63"/>
    <mergeCell ref="C64:D64"/>
    <mergeCell ref="F64:G64"/>
    <mergeCell ref="C65:D65"/>
    <mergeCell ref="C130:D130"/>
    <mergeCell ref="F130:G130"/>
    <mergeCell ref="C131:D131"/>
    <mergeCell ref="F131:G131"/>
    <mergeCell ref="C120:D120"/>
    <mergeCell ref="F120:G120"/>
    <mergeCell ref="C121:D121"/>
    <mergeCell ref="F121:G121"/>
    <mergeCell ref="C122:D122"/>
    <mergeCell ref="F122:G122"/>
    <mergeCell ref="C124:D124"/>
    <mergeCell ref="F124:G124"/>
    <mergeCell ref="C125:D125"/>
    <mergeCell ref="F125:G125"/>
    <mergeCell ref="C126:D126"/>
    <mergeCell ref="F126:G126"/>
    <mergeCell ref="C127:D127"/>
    <mergeCell ref="F127:G127"/>
    <mergeCell ref="C88:D88"/>
    <mergeCell ref="F88:G88"/>
    <mergeCell ref="C79:D79"/>
    <mergeCell ref="F79:G79"/>
    <mergeCell ref="C13:D13"/>
    <mergeCell ref="F13:G13"/>
    <mergeCell ref="C33:D33"/>
    <mergeCell ref="F33:G33"/>
    <mergeCell ref="A124:A129"/>
    <mergeCell ref="A120:A122"/>
    <mergeCell ref="C118:D118"/>
    <mergeCell ref="F118:G118"/>
    <mergeCell ref="C116:D116"/>
    <mergeCell ref="F116:G116"/>
    <mergeCell ref="C98:D98"/>
    <mergeCell ref="F47:G47"/>
    <mergeCell ref="A23:A24"/>
    <mergeCell ref="A99:A102"/>
    <mergeCell ref="A103:A106"/>
    <mergeCell ref="C47:D47"/>
    <mergeCell ref="C59:D59"/>
    <mergeCell ref="F59:G59"/>
    <mergeCell ref="C60:D60"/>
    <mergeCell ref="F60:G60"/>
    <mergeCell ref="A9:A10"/>
    <mergeCell ref="C107:D107"/>
    <mergeCell ref="F107:G107"/>
    <mergeCell ref="C165:D165"/>
    <mergeCell ref="F165:G165"/>
    <mergeCell ref="C166:D166"/>
    <mergeCell ref="F166:G166"/>
    <mergeCell ref="C167:D167"/>
    <mergeCell ref="F167:G167"/>
    <mergeCell ref="C152:D152"/>
    <mergeCell ref="F152:G152"/>
    <mergeCell ref="C153:D153"/>
    <mergeCell ref="F153:G153"/>
    <mergeCell ref="C154:D154"/>
    <mergeCell ref="F154:G154"/>
    <mergeCell ref="C155:D155"/>
    <mergeCell ref="F155:G155"/>
    <mergeCell ref="C156:D156"/>
    <mergeCell ref="F156:G156"/>
    <mergeCell ref="C157:D157"/>
    <mergeCell ref="F157:G157"/>
    <mergeCell ref="C158:D158"/>
    <mergeCell ref="C132:D132"/>
    <mergeCell ref="F132:G132"/>
    <mergeCell ref="C161:D161"/>
    <mergeCell ref="F161:G161"/>
    <mergeCell ref="C173:D173"/>
    <mergeCell ref="F173:G173"/>
    <mergeCell ref="C174:D174"/>
    <mergeCell ref="F174:G174"/>
    <mergeCell ref="F164:G164"/>
    <mergeCell ref="A164:E164"/>
    <mergeCell ref="C169:D169"/>
    <mergeCell ref="F169:G169"/>
    <mergeCell ref="C170:D170"/>
    <mergeCell ref="F170:G170"/>
    <mergeCell ref="C171:D171"/>
    <mergeCell ref="F171:G171"/>
    <mergeCell ref="C172:D172"/>
    <mergeCell ref="F172:G172"/>
    <mergeCell ref="F160:G160"/>
    <mergeCell ref="C133:D133"/>
    <mergeCell ref="F133:G133"/>
    <mergeCell ref="A131:A133"/>
    <mergeCell ref="C38:D38"/>
    <mergeCell ref="F38:G38"/>
    <mergeCell ref="A37:A38"/>
    <mergeCell ref="C117:D117"/>
    <mergeCell ref="F117:G117"/>
    <mergeCell ref="A116:A117"/>
    <mergeCell ref="C119:D119"/>
    <mergeCell ref="F119:G119"/>
    <mergeCell ref="A118:A119"/>
    <mergeCell ref="F98:G98"/>
    <mergeCell ref="A96:A98"/>
    <mergeCell ref="C48:D48"/>
    <mergeCell ref="F48:G48"/>
    <mergeCell ref="C49:D49"/>
    <mergeCell ref="F49:G49"/>
    <mergeCell ref="A48:A49"/>
    <mergeCell ref="C69:D69"/>
    <mergeCell ref="F69:G69"/>
    <mergeCell ref="C70:D70"/>
    <mergeCell ref="F70:G70"/>
    <mergeCell ref="Q44:U47"/>
    <mergeCell ref="Q42:U43"/>
    <mergeCell ref="V44:AA47"/>
    <mergeCell ref="V42:AA43"/>
    <mergeCell ref="A15:A16"/>
    <mergeCell ref="A20:A22"/>
    <mergeCell ref="A25:A28"/>
    <mergeCell ref="A150:D150"/>
    <mergeCell ref="C151:D151"/>
    <mergeCell ref="F151:G151"/>
    <mergeCell ref="K44:P47"/>
    <mergeCell ref="K42:P43"/>
    <mergeCell ref="C35:D35"/>
    <mergeCell ref="F35:G35"/>
    <mergeCell ref="A33:A35"/>
    <mergeCell ref="C22:D22"/>
    <mergeCell ref="F22:G22"/>
    <mergeCell ref="C71:D71"/>
    <mergeCell ref="F71:G71"/>
    <mergeCell ref="F65:G65"/>
    <mergeCell ref="F53:G53"/>
    <mergeCell ref="A71:B71"/>
    <mergeCell ref="C89:D89"/>
    <mergeCell ref="F89:G89"/>
  </mergeCells>
  <phoneticPr fontId="2"/>
  <pageMargins left="0.51" right="0.16" top="0.24" bottom="0.16" header="0.2" footer="0.16"/>
  <pageSetup paperSize="1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2A44D-5F18-40BF-A588-CEF2FBC7002F}">
  <dimension ref="A1:EH140"/>
  <sheetViews>
    <sheetView topLeftCell="A106" zoomScale="90" zoomScaleNormal="90" workbookViewId="0">
      <selection activeCell="F50" sqref="F50:G50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80" customWidth="1"/>
    <col min="9" max="9" width="31" style="81" customWidth="1"/>
    <col min="10" max="10" width="6.25" style="46" customWidth="1"/>
    <col min="11" max="16384" width="6.25" style="46"/>
  </cols>
  <sheetData>
    <row r="1" spans="1:9" ht="17.25" customHeight="1">
      <c r="A1" s="45" t="s">
        <v>396</v>
      </c>
    </row>
    <row r="2" spans="1:9" ht="17.25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468</v>
      </c>
      <c r="G2" s="253"/>
      <c r="H2" s="55" t="s">
        <v>424</v>
      </c>
      <c r="I2" s="50" t="s">
        <v>6</v>
      </c>
    </row>
    <row r="3" spans="1:9" ht="17.25" customHeight="1">
      <c r="A3" s="49" t="s">
        <v>253</v>
      </c>
      <c r="B3" s="56" t="s">
        <v>120</v>
      </c>
      <c r="C3" s="253"/>
      <c r="D3" s="253"/>
      <c r="E3" s="82">
        <v>32041</v>
      </c>
      <c r="F3" s="251" t="s">
        <v>469</v>
      </c>
      <c r="G3" s="252"/>
      <c r="H3" s="55" t="s">
        <v>474</v>
      </c>
      <c r="I3" s="83" t="s">
        <v>428</v>
      </c>
    </row>
    <row r="4" spans="1:9" ht="17.25" customHeight="1">
      <c r="A4" s="245" t="s">
        <v>257</v>
      </c>
      <c r="B4" s="49" t="s">
        <v>160</v>
      </c>
      <c r="C4" s="243"/>
      <c r="D4" s="244"/>
      <c r="E4" s="52">
        <v>1640</v>
      </c>
      <c r="F4" s="251" t="s">
        <v>469</v>
      </c>
      <c r="G4" s="252"/>
      <c r="H4" s="55" t="s">
        <v>54</v>
      </c>
      <c r="I4" s="83" t="s">
        <v>425</v>
      </c>
    </row>
    <row r="5" spans="1:9" ht="17.25" customHeight="1">
      <c r="A5" s="246"/>
      <c r="B5" s="49" t="s">
        <v>96</v>
      </c>
      <c r="C5" s="243"/>
      <c r="D5" s="244"/>
      <c r="E5" s="52">
        <v>4400</v>
      </c>
      <c r="F5" s="251" t="s">
        <v>469</v>
      </c>
      <c r="G5" s="252"/>
      <c r="H5" s="55" t="s">
        <v>54</v>
      </c>
      <c r="I5" s="83" t="s">
        <v>347</v>
      </c>
    </row>
    <row r="6" spans="1:9" ht="17.25" customHeight="1">
      <c r="A6" s="246"/>
      <c r="B6" s="49" t="s">
        <v>96</v>
      </c>
      <c r="C6" s="243"/>
      <c r="D6" s="244"/>
      <c r="E6" s="52">
        <v>3444</v>
      </c>
      <c r="F6" s="251" t="s">
        <v>469</v>
      </c>
      <c r="G6" s="252"/>
      <c r="H6" s="55" t="s">
        <v>98</v>
      </c>
      <c r="I6" s="83" t="s">
        <v>347</v>
      </c>
    </row>
    <row r="7" spans="1:9" ht="17.25" customHeight="1">
      <c r="A7" s="246"/>
      <c r="B7" s="49" t="s">
        <v>96</v>
      </c>
      <c r="C7" s="243"/>
      <c r="D7" s="244"/>
      <c r="E7" s="52">
        <v>2196</v>
      </c>
      <c r="F7" s="251" t="s">
        <v>469</v>
      </c>
      <c r="G7" s="252"/>
      <c r="H7" s="55" t="s">
        <v>411</v>
      </c>
      <c r="I7" s="83" t="s">
        <v>347</v>
      </c>
    </row>
    <row r="8" spans="1:9" ht="17.25" customHeight="1">
      <c r="A8" s="246"/>
      <c r="B8" s="49" t="s">
        <v>96</v>
      </c>
      <c r="C8" s="243"/>
      <c r="D8" s="244"/>
      <c r="E8" s="52">
        <v>3722</v>
      </c>
      <c r="F8" s="251" t="s">
        <v>469</v>
      </c>
      <c r="G8" s="252"/>
      <c r="H8" s="55" t="s">
        <v>412</v>
      </c>
      <c r="I8" s="83" t="s">
        <v>347</v>
      </c>
    </row>
    <row r="9" spans="1:9" ht="17.25" customHeight="1">
      <c r="A9" s="246"/>
      <c r="B9" s="49" t="s">
        <v>160</v>
      </c>
      <c r="C9" s="243"/>
      <c r="D9" s="244"/>
      <c r="E9" s="52">
        <v>23830</v>
      </c>
      <c r="F9" s="251" t="s">
        <v>469</v>
      </c>
      <c r="G9" s="252"/>
      <c r="H9" s="55" t="s">
        <v>474</v>
      </c>
      <c r="I9" s="83" t="s">
        <v>413</v>
      </c>
    </row>
    <row r="10" spans="1:9" ht="17.25" customHeight="1">
      <c r="A10" s="246"/>
      <c r="B10" s="49" t="s">
        <v>311</v>
      </c>
      <c r="C10" s="243"/>
      <c r="D10" s="244"/>
      <c r="E10" s="52">
        <v>1300</v>
      </c>
      <c r="F10" s="420" t="s">
        <v>426</v>
      </c>
      <c r="G10" s="421"/>
      <c r="H10" s="55" t="s">
        <v>54</v>
      </c>
      <c r="I10" s="83" t="s">
        <v>496</v>
      </c>
    </row>
    <row r="11" spans="1:9" ht="17.25" customHeight="1">
      <c r="A11" s="247"/>
      <c r="B11" s="49" t="s">
        <v>67</v>
      </c>
      <c r="C11" s="243"/>
      <c r="D11" s="244"/>
      <c r="E11" s="52">
        <v>2850</v>
      </c>
      <c r="F11" s="420" t="s">
        <v>426</v>
      </c>
      <c r="G11" s="421"/>
      <c r="H11" s="55" t="s">
        <v>321</v>
      </c>
      <c r="I11" s="83" t="s">
        <v>346</v>
      </c>
    </row>
    <row r="12" spans="1:9" ht="17.25" customHeight="1">
      <c r="A12" s="254" t="s">
        <v>444</v>
      </c>
      <c r="B12" s="53" t="s">
        <v>120</v>
      </c>
      <c r="C12" s="257"/>
      <c r="D12" s="257"/>
      <c r="E12" s="54">
        <v>3131</v>
      </c>
      <c r="F12" s="251" t="s">
        <v>426</v>
      </c>
      <c r="G12" s="252"/>
      <c r="H12" s="55" t="s">
        <v>474</v>
      </c>
      <c r="I12" s="84" t="s">
        <v>465</v>
      </c>
    </row>
    <row r="13" spans="1:9" ht="17.25" customHeight="1">
      <c r="A13" s="255"/>
      <c r="B13" s="53" t="s">
        <v>96</v>
      </c>
      <c r="C13" s="257"/>
      <c r="D13" s="257"/>
      <c r="E13" s="54">
        <v>1594</v>
      </c>
      <c r="F13" s="420" t="s">
        <v>426</v>
      </c>
      <c r="G13" s="421"/>
      <c r="H13" s="55" t="s">
        <v>321</v>
      </c>
      <c r="I13" s="84" t="s">
        <v>347</v>
      </c>
    </row>
    <row r="14" spans="1:9" ht="17.25" customHeight="1">
      <c r="A14" s="256"/>
      <c r="B14" s="53" t="s">
        <v>67</v>
      </c>
      <c r="C14" s="257"/>
      <c r="D14" s="257"/>
      <c r="E14" s="54">
        <v>2300</v>
      </c>
      <c r="F14" s="420" t="s">
        <v>426</v>
      </c>
      <c r="G14" s="421"/>
      <c r="H14" s="55" t="s">
        <v>321</v>
      </c>
      <c r="I14" s="84" t="s">
        <v>346</v>
      </c>
    </row>
    <row r="15" spans="1:9" ht="17.25" customHeight="1">
      <c r="A15" s="101" t="s">
        <v>263</v>
      </c>
      <c r="B15" s="53" t="s">
        <v>96</v>
      </c>
      <c r="C15" s="253"/>
      <c r="D15" s="253"/>
      <c r="E15" s="54">
        <v>3986</v>
      </c>
      <c r="F15" s="420" t="s">
        <v>426</v>
      </c>
      <c r="G15" s="421"/>
      <c r="H15" s="55" t="s">
        <v>321</v>
      </c>
      <c r="I15" s="84" t="s">
        <v>347</v>
      </c>
    </row>
    <row r="16" spans="1:9" ht="17.25" customHeight="1">
      <c r="A16" s="245" t="s">
        <v>445</v>
      </c>
      <c r="B16" s="53" t="s">
        <v>96</v>
      </c>
      <c r="C16" s="253"/>
      <c r="D16" s="253"/>
      <c r="E16" s="54">
        <v>8101</v>
      </c>
      <c r="F16" s="251" t="s">
        <v>469</v>
      </c>
      <c r="G16" s="252"/>
      <c r="H16" s="55"/>
      <c r="I16" s="84" t="s">
        <v>475</v>
      </c>
    </row>
    <row r="17" spans="1:138" ht="17.25" customHeight="1">
      <c r="A17" s="246"/>
      <c r="B17" s="53" t="s">
        <v>120</v>
      </c>
      <c r="C17" s="253"/>
      <c r="D17" s="253"/>
      <c r="E17" s="54">
        <v>2420</v>
      </c>
      <c r="F17" s="251" t="s">
        <v>469</v>
      </c>
      <c r="G17" s="252"/>
      <c r="H17" s="55" t="s">
        <v>474</v>
      </c>
      <c r="I17" s="84" t="s">
        <v>33</v>
      </c>
    </row>
    <row r="18" spans="1:138" ht="17.25" customHeight="1">
      <c r="A18" s="247"/>
      <c r="B18" s="53" t="s">
        <v>67</v>
      </c>
      <c r="C18" s="253"/>
      <c r="D18" s="253"/>
      <c r="E18" s="54">
        <v>3360</v>
      </c>
      <c r="F18" s="251" t="s">
        <v>426</v>
      </c>
      <c r="G18" s="252"/>
      <c r="H18" s="55"/>
      <c r="I18" s="84" t="s">
        <v>346</v>
      </c>
    </row>
    <row r="19" spans="1:138" ht="17.25" customHeight="1">
      <c r="A19" s="245" t="s">
        <v>446</v>
      </c>
      <c r="B19" s="53" t="s">
        <v>96</v>
      </c>
      <c r="C19" s="253"/>
      <c r="D19" s="253"/>
      <c r="E19" s="54">
        <v>4560</v>
      </c>
      <c r="F19" s="251" t="s">
        <v>469</v>
      </c>
      <c r="G19" s="252"/>
      <c r="H19" s="55" t="s">
        <v>98</v>
      </c>
      <c r="I19" s="84" t="s">
        <v>347</v>
      </c>
    </row>
    <row r="20" spans="1:138" ht="17.25" customHeight="1">
      <c r="A20" s="247"/>
      <c r="B20" s="53" t="s">
        <v>67</v>
      </c>
      <c r="C20" s="251"/>
      <c r="D20" s="252"/>
      <c r="E20" s="54">
        <v>3010</v>
      </c>
      <c r="F20" s="420" t="s">
        <v>426</v>
      </c>
      <c r="G20" s="421"/>
      <c r="H20" s="55"/>
      <c r="I20" s="84" t="s">
        <v>346</v>
      </c>
    </row>
    <row r="21" spans="1:138" ht="17.25" customHeight="1">
      <c r="A21" s="254" t="s">
        <v>60</v>
      </c>
      <c r="B21" s="53" t="s">
        <v>120</v>
      </c>
      <c r="C21" s="243"/>
      <c r="D21" s="244"/>
      <c r="E21" s="54">
        <v>11544</v>
      </c>
      <c r="F21" s="251" t="s">
        <v>426</v>
      </c>
      <c r="G21" s="252"/>
      <c r="H21" s="55" t="s">
        <v>474</v>
      </c>
      <c r="I21" s="84" t="s">
        <v>33</v>
      </c>
    </row>
    <row r="22" spans="1:138" s="85" customFormat="1" ht="17.25" customHeight="1">
      <c r="A22" s="255"/>
      <c r="B22" s="53" t="s">
        <v>234</v>
      </c>
      <c r="C22" s="253"/>
      <c r="D22" s="253"/>
      <c r="E22" s="54">
        <v>1878</v>
      </c>
      <c r="F22" s="251" t="s">
        <v>469</v>
      </c>
      <c r="G22" s="252"/>
      <c r="H22" s="55" t="s">
        <v>54</v>
      </c>
      <c r="I22" s="84" t="s">
        <v>464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</row>
    <row r="23" spans="1:138" ht="17.25" customHeight="1">
      <c r="A23" s="255"/>
      <c r="B23" s="53" t="s">
        <v>96</v>
      </c>
      <c r="C23" s="253"/>
      <c r="D23" s="253"/>
      <c r="E23" s="54">
        <v>4825</v>
      </c>
      <c r="F23" s="251" t="s">
        <v>469</v>
      </c>
      <c r="G23" s="252"/>
      <c r="H23" s="55" t="s">
        <v>321</v>
      </c>
      <c r="I23" s="84" t="s">
        <v>347</v>
      </c>
    </row>
    <row r="24" spans="1:138" ht="17.25" customHeight="1">
      <c r="A24" s="255"/>
      <c r="B24" s="53" t="s">
        <v>160</v>
      </c>
      <c r="C24" s="251"/>
      <c r="D24" s="252"/>
      <c r="E24" s="54">
        <v>3278</v>
      </c>
      <c r="F24" s="251" t="s">
        <v>469</v>
      </c>
      <c r="G24" s="252"/>
      <c r="H24" s="55" t="s">
        <v>54</v>
      </c>
      <c r="I24" s="84" t="s">
        <v>415</v>
      </c>
    </row>
    <row r="25" spans="1:138" ht="17.25" customHeight="1">
      <c r="A25" s="255"/>
      <c r="B25" s="49" t="s">
        <v>58</v>
      </c>
      <c r="C25" s="243"/>
      <c r="D25" s="244"/>
      <c r="E25" s="52">
        <v>800</v>
      </c>
      <c r="F25" s="251" t="s">
        <v>469</v>
      </c>
      <c r="G25" s="252"/>
      <c r="H25" s="55" t="s">
        <v>54</v>
      </c>
      <c r="I25" s="83" t="s">
        <v>416</v>
      </c>
    </row>
    <row r="26" spans="1:138" ht="17.25" customHeight="1">
      <c r="A26" s="256"/>
      <c r="B26" s="53" t="s">
        <v>160</v>
      </c>
      <c r="C26" s="253"/>
      <c r="D26" s="253"/>
      <c r="E26" s="54">
        <v>2610</v>
      </c>
      <c r="F26" s="251" t="s">
        <v>469</v>
      </c>
      <c r="G26" s="252"/>
      <c r="H26" s="55" t="s">
        <v>54</v>
      </c>
      <c r="I26" s="84" t="s">
        <v>417</v>
      </c>
    </row>
    <row r="27" spans="1:138" ht="17.25" customHeight="1">
      <c r="A27" s="245" t="s">
        <v>448</v>
      </c>
      <c r="B27" s="53" t="s">
        <v>200</v>
      </c>
      <c r="C27" s="253"/>
      <c r="D27" s="253"/>
      <c r="E27" s="54">
        <v>185</v>
      </c>
      <c r="F27" s="251" t="s">
        <v>469</v>
      </c>
      <c r="G27" s="252"/>
      <c r="H27" s="55" t="s">
        <v>474</v>
      </c>
      <c r="I27" s="84" t="s">
        <v>49</v>
      </c>
    </row>
    <row r="28" spans="1:138" ht="17.25" customHeight="1">
      <c r="A28" s="247"/>
      <c r="B28" s="53" t="s">
        <v>56</v>
      </c>
      <c r="C28" s="257"/>
      <c r="D28" s="257"/>
      <c r="E28" s="54">
        <v>7925</v>
      </c>
      <c r="F28" s="251" t="s">
        <v>469</v>
      </c>
      <c r="G28" s="252"/>
      <c r="H28" s="55" t="s">
        <v>474</v>
      </c>
      <c r="I28" s="84" t="s">
        <v>429</v>
      </c>
    </row>
    <row r="29" spans="1:138" ht="17.25" customHeight="1">
      <c r="A29" s="51" t="s">
        <v>132</v>
      </c>
      <c r="B29" s="53" t="s">
        <v>96</v>
      </c>
      <c r="C29" s="253"/>
      <c r="D29" s="253"/>
      <c r="E29" s="54">
        <v>4403</v>
      </c>
      <c r="F29" s="251" t="s">
        <v>469</v>
      </c>
      <c r="G29" s="252"/>
      <c r="H29" s="55" t="s">
        <v>105</v>
      </c>
      <c r="I29" s="84" t="s">
        <v>347</v>
      </c>
    </row>
    <row r="30" spans="1:138" ht="17.25" customHeight="1">
      <c r="A30" s="51" t="s">
        <v>449</v>
      </c>
      <c r="B30" s="53" t="s">
        <v>200</v>
      </c>
      <c r="C30" s="253"/>
      <c r="D30" s="253"/>
      <c r="E30" s="54">
        <v>185</v>
      </c>
      <c r="F30" s="251" t="s">
        <v>469</v>
      </c>
      <c r="G30" s="252"/>
      <c r="H30" s="55" t="s">
        <v>474</v>
      </c>
      <c r="I30" s="84" t="s">
        <v>49</v>
      </c>
    </row>
    <row r="31" spans="1:138" ht="17.25" customHeight="1">
      <c r="A31" s="245" t="s">
        <v>174</v>
      </c>
      <c r="B31" s="53" t="s">
        <v>200</v>
      </c>
      <c r="C31" s="253"/>
      <c r="D31" s="253"/>
      <c r="E31" s="54">
        <v>185</v>
      </c>
      <c r="F31" s="251" t="s">
        <v>469</v>
      </c>
      <c r="G31" s="252"/>
      <c r="H31" s="55" t="s">
        <v>474</v>
      </c>
      <c r="I31" s="84" t="s">
        <v>49</v>
      </c>
    </row>
    <row r="32" spans="1:138" ht="17.25" customHeight="1">
      <c r="A32" s="247"/>
      <c r="B32" s="53" t="s">
        <v>120</v>
      </c>
      <c r="C32" s="253"/>
      <c r="D32" s="253"/>
      <c r="E32" s="54">
        <v>22999</v>
      </c>
      <c r="F32" s="253" t="s">
        <v>426</v>
      </c>
      <c r="G32" s="253"/>
      <c r="H32" s="55" t="s">
        <v>321</v>
      </c>
      <c r="I32" s="84" t="s">
        <v>283</v>
      </c>
    </row>
    <row r="33" spans="1:9" ht="17.25" customHeight="1">
      <c r="A33" s="245" t="s">
        <v>136</v>
      </c>
      <c r="B33" s="53" t="s">
        <v>120</v>
      </c>
      <c r="C33" s="253"/>
      <c r="D33" s="253"/>
      <c r="E33" s="54">
        <v>14750</v>
      </c>
      <c r="F33" s="253" t="s">
        <v>426</v>
      </c>
      <c r="G33" s="253"/>
      <c r="H33" s="55" t="s">
        <v>474</v>
      </c>
      <c r="I33" s="84" t="s">
        <v>418</v>
      </c>
    </row>
    <row r="34" spans="1:9" ht="17.25" customHeight="1">
      <c r="A34" s="246"/>
      <c r="B34" s="53" t="s">
        <v>120</v>
      </c>
      <c r="C34" s="253"/>
      <c r="D34" s="253"/>
      <c r="E34" s="54">
        <v>2480</v>
      </c>
      <c r="F34" s="253" t="s">
        <v>469</v>
      </c>
      <c r="G34" s="253"/>
      <c r="H34" s="55" t="s">
        <v>105</v>
      </c>
      <c r="I34" s="84" t="s">
        <v>419</v>
      </c>
    </row>
    <row r="35" spans="1:9" ht="17.25" customHeight="1">
      <c r="A35" s="247"/>
      <c r="B35" s="53" t="s">
        <v>56</v>
      </c>
      <c r="C35" s="257"/>
      <c r="D35" s="257"/>
      <c r="E35" s="54">
        <v>14894</v>
      </c>
      <c r="F35" s="253" t="s">
        <v>469</v>
      </c>
      <c r="G35" s="253"/>
      <c r="H35" s="55" t="s">
        <v>54</v>
      </c>
      <c r="I35" s="84" t="s">
        <v>473</v>
      </c>
    </row>
    <row r="36" spans="1:9" ht="17.25" customHeight="1">
      <c r="A36" s="245" t="s">
        <v>451</v>
      </c>
      <c r="B36" s="53" t="s">
        <v>56</v>
      </c>
      <c r="C36" s="251"/>
      <c r="D36" s="252"/>
      <c r="E36" s="54">
        <v>96520</v>
      </c>
      <c r="F36" s="253" t="s">
        <v>426</v>
      </c>
      <c r="G36" s="253"/>
      <c r="H36" s="55" t="s">
        <v>54</v>
      </c>
      <c r="I36" s="84" t="s">
        <v>420</v>
      </c>
    </row>
    <row r="37" spans="1:9" ht="17.25" customHeight="1">
      <c r="A37" s="247"/>
      <c r="B37" s="53" t="s">
        <v>56</v>
      </c>
      <c r="C37" s="251"/>
      <c r="D37" s="252"/>
      <c r="E37" s="54">
        <v>94660</v>
      </c>
      <c r="F37" s="253" t="s">
        <v>426</v>
      </c>
      <c r="G37" s="253"/>
      <c r="H37" s="55" t="s">
        <v>54</v>
      </c>
      <c r="I37" s="84" t="s">
        <v>421</v>
      </c>
    </row>
    <row r="38" spans="1:9" ht="17.25" customHeight="1">
      <c r="A38" s="245" t="s">
        <v>452</v>
      </c>
      <c r="B38" s="53" t="s">
        <v>120</v>
      </c>
      <c r="C38" s="251"/>
      <c r="D38" s="252"/>
      <c r="E38" s="54">
        <v>165000</v>
      </c>
      <c r="F38" s="423" t="s">
        <v>426</v>
      </c>
      <c r="G38" s="423"/>
      <c r="H38" s="55" t="s">
        <v>474</v>
      </c>
      <c r="I38" s="84" t="s">
        <v>463</v>
      </c>
    </row>
    <row r="39" spans="1:9" ht="17.25" customHeight="1">
      <c r="A39" s="247"/>
      <c r="B39" s="53" t="s">
        <v>56</v>
      </c>
      <c r="C39" s="251"/>
      <c r="D39" s="252"/>
      <c r="E39" s="54">
        <v>13300</v>
      </c>
      <c r="F39" s="251" t="s">
        <v>469</v>
      </c>
      <c r="G39" s="252"/>
      <c r="H39" s="55" t="s">
        <v>98</v>
      </c>
      <c r="I39" s="84" t="s">
        <v>108</v>
      </c>
    </row>
    <row r="40" spans="1:9" ht="17.25" customHeight="1">
      <c r="A40" s="245" t="s">
        <v>453</v>
      </c>
      <c r="B40" s="53" t="s">
        <v>96</v>
      </c>
      <c r="C40" s="253"/>
      <c r="D40" s="253"/>
      <c r="E40" s="54">
        <v>4000</v>
      </c>
      <c r="F40" s="251" t="s">
        <v>469</v>
      </c>
      <c r="G40" s="252"/>
      <c r="H40" s="55" t="s">
        <v>98</v>
      </c>
      <c r="I40" s="84" t="s">
        <v>347</v>
      </c>
    </row>
    <row r="41" spans="1:9" ht="17.25" customHeight="1">
      <c r="A41" s="247"/>
      <c r="B41" s="53" t="s">
        <v>96</v>
      </c>
      <c r="C41" s="253"/>
      <c r="D41" s="253"/>
      <c r="E41" s="54">
        <v>3700</v>
      </c>
      <c r="F41" s="251" t="s">
        <v>469</v>
      </c>
      <c r="G41" s="252"/>
      <c r="H41" s="55" t="s">
        <v>321</v>
      </c>
      <c r="I41" s="84" t="s">
        <v>347</v>
      </c>
    </row>
    <row r="42" spans="1:9" ht="17.25" customHeight="1">
      <c r="A42" s="245" t="s">
        <v>454</v>
      </c>
      <c r="B42" s="53" t="s">
        <v>200</v>
      </c>
      <c r="C42" s="257"/>
      <c r="D42" s="257"/>
      <c r="E42" s="54">
        <v>185</v>
      </c>
      <c r="F42" s="251" t="s">
        <v>469</v>
      </c>
      <c r="G42" s="252"/>
      <c r="H42" s="55" t="s">
        <v>474</v>
      </c>
      <c r="I42" s="84" t="s">
        <v>49</v>
      </c>
    </row>
    <row r="43" spans="1:9" ht="17.25" customHeight="1">
      <c r="A43" s="247"/>
      <c r="B43" s="53" t="s">
        <v>200</v>
      </c>
      <c r="C43" s="257"/>
      <c r="D43" s="257"/>
      <c r="E43" s="54">
        <v>185</v>
      </c>
      <c r="F43" s="251" t="s">
        <v>469</v>
      </c>
      <c r="G43" s="252"/>
      <c r="H43" s="55" t="s">
        <v>474</v>
      </c>
      <c r="I43" s="84" t="s">
        <v>49</v>
      </c>
    </row>
    <row r="44" spans="1:9" ht="17.25" customHeight="1">
      <c r="A44" s="58" t="s">
        <v>455</v>
      </c>
      <c r="B44" s="53" t="s">
        <v>96</v>
      </c>
      <c r="C44" s="257"/>
      <c r="D44" s="257"/>
      <c r="E44" s="54">
        <v>3582</v>
      </c>
      <c r="F44" s="251" t="s">
        <v>469</v>
      </c>
      <c r="G44" s="252"/>
      <c r="H44" s="55" t="s">
        <v>105</v>
      </c>
      <c r="I44" s="84" t="s">
        <v>347</v>
      </c>
    </row>
    <row r="45" spans="1:9" s="85" customFormat="1" ht="17.25" customHeight="1">
      <c r="A45" s="245" t="s">
        <v>456</v>
      </c>
      <c r="B45" s="53" t="s">
        <v>56</v>
      </c>
      <c r="C45" s="257"/>
      <c r="D45" s="257"/>
      <c r="E45" s="54">
        <v>7960</v>
      </c>
      <c r="F45" s="251" t="s">
        <v>469</v>
      </c>
      <c r="G45" s="252"/>
      <c r="H45" s="55" t="s">
        <v>321</v>
      </c>
      <c r="I45" s="84" t="s">
        <v>108</v>
      </c>
    </row>
    <row r="46" spans="1:9" ht="17.25" customHeight="1">
      <c r="A46" s="247"/>
      <c r="B46" s="53" t="s">
        <v>120</v>
      </c>
      <c r="C46" s="257"/>
      <c r="D46" s="257"/>
      <c r="E46" s="54">
        <v>5540</v>
      </c>
      <c r="F46" s="251" t="s">
        <v>469</v>
      </c>
      <c r="G46" s="252"/>
      <c r="H46" s="55" t="s">
        <v>321</v>
      </c>
      <c r="I46" s="84" t="s">
        <v>283</v>
      </c>
    </row>
    <row r="47" spans="1:9" ht="17.25" customHeight="1">
      <c r="A47" s="245" t="s">
        <v>165</v>
      </c>
      <c r="B47" s="53" t="s">
        <v>96</v>
      </c>
      <c r="C47" s="257"/>
      <c r="D47" s="257"/>
      <c r="E47" s="54">
        <v>4600</v>
      </c>
      <c r="F47" s="251" t="s">
        <v>469</v>
      </c>
      <c r="G47" s="252"/>
      <c r="H47" s="55" t="s">
        <v>98</v>
      </c>
      <c r="I47" s="84" t="s">
        <v>347</v>
      </c>
    </row>
    <row r="48" spans="1:9" ht="17.25" customHeight="1">
      <c r="A48" s="247"/>
      <c r="B48" s="53" t="s">
        <v>96</v>
      </c>
      <c r="C48" s="257"/>
      <c r="D48" s="257"/>
      <c r="E48" s="54">
        <v>4920</v>
      </c>
      <c r="F48" s="251" t="s">
        <v>469</v>
      </c>
      <c r="G48" s="252"/>
      <c r="H48" s="55" t="s">
        <v>105</v>
      </c>
      <c r="I48" s="84" t="s">
        <v>347</v>
      </c>
    </row>
    <row r="49" spans="1:17" ht="17.25" customHeight="1">
      <c r="A49" s="245" t="s">
        <v>434</v>
      </c>
      <c r="B49" s="53" t="s">
        <v>200</v>
      </c>
      <c r="C49" s="257"/>
      <c r="D49" s="257"/>
      <c r="E49" s="54">
        <v>185</v>
      </c>
      <c r="F49" s="251" t="s">
        <v>469</v>
      </c>
      <c r="G49" s="252"/>
      <c r="H49" s="55" t="s">
        <v>474</v>
      </c>
      <c r="I49" s="84" t="s">
        <v>49</v>
      </c>
    </row>
    <row r="50" spans="1:17" ht="17.25" customHeight="1">
      <c r="A50" s="247"/>
      <c r="B50" s="53" t="s">
        <v>200</v>
      </c>
      <c r="C50" s="257"/>
      <c r="D50" s="257"/>
      <c r="E50" s="54">
        <v>1665</v>
      </c>
      <c r="F50" s="420" t="s">
        <v>426</v>
      </c>
      <c r="G50" s="421"/>
      <c r="H50" s="55"/>
      <c r="I50" s="84" t="s">
        <v>497</v>
      </c>
    </row>
    <row r="51" spans="1:17" ht="17.25" customHeight="1">
      <c r="A51" s="245" t="s">
        <v>167</v>
      </c>
      <c r="B51" s="53" t="s">
        <v>200</v>
      </c>
      <c r="C51" s="257"/>
      <c r="D51" s="257"/>
      <c r="E51" s="54">
        <v>1150</v>
      </c>
      <c r="F51" s="251" t="s">
        <v>469</v>
      </c>
      <c r="G51" s="252"/>
      <c r="H51" s="55" t="s">
        <v>474</v>
      </c>
      <c r="I51" s="84" t="s">
        <v>93</v>
      </c>
    </row>
    <row r="52" spans="1:17" ht="17.25" customHeight="1">
      <c r="A52" s="247"/>
      <c r="B52" s="53" t="s">
        <v>200</v>
      </c>
      <c r="C52" s="257"/>
      <c r="D52" s="257"/>
      <c r="E52" s="54">
        <v>2200</v>
      </c>
      <c r="F52" s="251" t="s">
        <v>469</v>
      </c>
      <c r="G52" s="252"/>
      <c r="H52" s="55" t="s">
        <v>474</v>
      </c>
      <c r="I52" s="84" t="s">
        <v>93</v>
      </c>
    </row>
    <row r="53" spans="1:17" ht="17.25" customHeight="1">
      <c r="A53" s="51" t="s">
        <v>168</v>
      </c>
      <c r="B53" s="53" t="s">
        <v>67</v>
      </c>
      <c r="C53" s="243"/>
      <c r="D53" s="244"/>
      <c r="E53" s="54">
        <v>440</v>
      </c>
      <c r="F53" s="251" t="s">
        <v>469</v>
      </c>
      <c r="G53" s="252"/>
      <c r="H53" s="55" t="s">
        <v>98</v>
      </c>
      <c r="I53" s="84" t="s">
        <v>435</v>
      </c>
    </row>
    <row r="54" spans="1:17" ht="17.25" customHeight="1">
      <c r="A54" s="245" t="s">
        <v>186</v>
      </c>
      <c r="B54" s="53" t="s">
        <v>67</v>
      </c>
      <c r="C54" s="243"/>
      <c r="D54" s="244"/>
      <c r="E54" s="54">
        <v>440</v>
      </c>
      <c r="F54" s="251" t="s">
        <v>469</v>
      </c>
      <c r="G54" s="252"/>
      <c r="H54" s="55" t="s">
        <v>98</v>
      </c>
      <c r="I54" s="84" t="s">
        <v>435</v>
      </c>
    </row>
    <row r="55" spans="1:17" ht="17.25" customHeight="1">
      <c r="A55" s="246"/>
      <c r="B55" s="53" t="s">
        <v>96</v>
      </c>
      <c r="C55" s="243"/>
      <c r="D55" s="244"/>
      <c r="E55" s="54">
        <v>4135</v>
      </c>
      <c r="F55" s="251" t="s">
        <v>469</v>
      </c>
      <c r="G55" s="252"/>
      <c r="H55" s="55" t="s">
        <v>98</v>
      </c>
      <c r="I55" s="84" t="s">
        <v>347</v>
      </c>
      <c r="K55" s="355">
        <v>103895</v>
      </c>
      <c r="L55" s="355"/>
      <c r="M55" s="355"/>
      <c r="N55" s="355"/>
      <c r="O55" s="441">
        <f>E57+K55</f>
        <v>732508</v>
      </c>
      <c r="P55" s="355"/>
      <c r="Q55" s="355"/>
    </row>
    <row r="56" spans="1:17" ht="17.25" customHeight="1" thickBot="1">
      <c r="A56" s="247"/>
      <c r="B56" s="53" t="s">
        <v>466</v>
      </c>
      <c r="C56" s="422"/>
      <c r="D56" s="422"/>
      <c r="E56" s="97">
        <v>13420</v>
      </c>
      <c r="F56" s="257" t="s">
        <v>470</v>
      </c>
      <c r="G56" s="257"/>
      <c r="H56" s="55" t="s">
        <v>54</v>
      </c>
      <c r="I56" s="84" t="s">
        <v>438</v>
      </c>
      <c r="K56" s="355"/>
      <c r="L56" s="355"/>
      <c r="M56" s="355"/>
      <c r="N56" s="355"/>
      <c r="O56" s="355"/>
      <c r="P56" s="355"/>
      <c r="Q56" s="355"/>
    </row>
    <row r="57" spans="1:17" ht="17.25" customHeight="1" thickBot="1">
      <c r="A57" s="96"/>
      <c r="B57" s="96"/>
      <c r="C57" s="258" t="s">
        <v>38</v>
      </c>
      <c r="D57" s="259"/>
      <c r="E57" s="116">
        <f>SUM(E3:E56)</f>
        <v>628613</v>
      </c>
      <c r="F57" s="260" t="s">
        <v>8</v>
      </c>
      <c r="G57" s="261"/>
      <c r="H57" s="261"/>
      <c r="I57" s="261"/>
    </row>
    <row r="58" spans="1:17" ht="21" customHeight="1" thickBot="1">
      <c r="B58" s="115" t="s">
        <v>501</v>
      </c>
      <c r="C58" s="442">
        <v>103895</v>
      </c>
      <c r="D58" s="443"/>
      <c r="E58" s="93" t="s">
        <v>503</v>
      </c>
      <c r="F58" s="444">
        <f>E57+C58</f>
        <v>732508</v>
      </c>
      <c r="G58" s="445"/>
      <c r="H58" s="446" t="s">
        <v>502</v>
      </c>
      <c r="I58" s="447"/>
    </row>
    <row r="59" spans="1:17" ht="29.25" customHeight="1">
      <c r="A59" s="389" t="s">
        <v>461</v>
      </c>
      <c r="B59" s="389"/>
      <c r="C59" s="389"/>
      <c r="F59" s="265"/>
      <c r="G59" s="265"/>
      <c r="H59" s="265"/>
      <c r="I59" s="265"/>
    </row>
    <row r="60" spans="1:17" ht="29.25" customHeight="1">
      <c r="A60" s="86" t="s">
        <v>1</v>
      </c>
      <c r="B60" s="86" t="s">
        <v>2</v>
      </c>
      <c r="C60" s="326" t="s">
        <v>4</v>
      </c>
      <c r="D60" s="326"/>
      <c r="E60" s="86" t="s">
        <v>5</v>
      </c>
      <c r="F60" s="326" t="str">
        <f>F2</f>
        <v>現金/カード</v>
      </c>
      <c r="G60" s="326"/>
      <c r="H60" s="87" t="s">
        <v>424</v>
      </c>
      <c r="I60" s="88" t="s">
        <v>6</v>
      </c>
    </row>
    <row r="61" spans="1:17" ht="29.25" customHeight="1">
      <c r="A61" s="89"/>
      <c r="B61" s="86"/>
      <c r="C61" s="327"/>
      <c r="D61" s="328"/>
      <c r="E61" s="90">
        <v>50000</v>
      </c>
      <c r="F61" s="327" t="s">
        <v>469</v>
      </c>
      <c r="G61" s="328"/>
      <c r="H61" s="87" t="s">
        <v>321</v>
      </c>
      <c r="I61" s="88" t="s">
        <v>500</v>
      </c>
    </row>
    <row r="62" spans="1:17" ht="29.25" customHeight="1">
      <c r="A62" s="89" t="s">
        <v>261</v>
      </c>
      <c r="B62" s="86" t="s">
        <v>120</v>
      </c>
      <c r="C62" s="327"/>
      <c r="D62" s="328"/>
      <c r="E62" s="90">
        <v>4712</v>
      </c>
      <c r="F62" s="327" t="s">
        <v>426</v>
      </c>
      <c r="G62" s="328"/>
      <c r="H62" s="87" t="s">
        <v>54</v>
      </c>
      <c r="I62" s="88" t="s">
        <v>395</v>
      </c>
    </row>
    <row r="63" spans="1:17" ht="29.25" customHeight="1">
      <c r="A63" s="89"/>
      <c r="B63" s="86" t="s">
        <v>200</v>
      </c>
      <c r="C63" s="327"/>
      <c r="D63" s="328"/>
      <c r="E63" s="90">
        <v>5500</v>
      </c>
      <c r="F63" s="326" t="s">
        <v>469</v>
      </c>
      <c r="G63" s="326"/>
      <c r="H63" s="87" t="s">
        <v>474</v>
      </c>
      <c r="I63" s="88" t="s">
        <v>93</v>
      </c>
    </row>
    <row r="64" spans="1:17" ht="29.25" customHeight="1">
      <c r="A64" s="89" t="s">
        <v>263</v>
      </c>
      <c r="B64" s="86" t="s">
        <v>249</v>
      </c>
      <c r="C64" s="327"/>
      <c r="D64" s="328"/>
      <c r="E64" s="90">
        <v>84430</v>
      </c>
      <c r="F64" s="326" t="s">
        <v>469</v>
      </c>
      <c r="G64" s="326"/>
      <c r="H64" s="87" t="s">
        <v>474</v>
      </c>
      <c r="I64" s="88" t="s">
        <v>467</v>
      </c>
    </row>
    <row r="65" spans="1:9" ht="29.25" customHeight="1">
      <c r="A65" s="89" t="s">
        <v>268</v>
      </c>
      <c r="B65" s="86" t="s">
        <v>200</v>
      </c>
      <c r="C65" s="327"/>
      <c r="D65" s="328"/>
      <c r="E65" s="90">
        <v>925</v>
      </c>
      <c r="F65" s="326" t="s">
        <v>469</v>
      </c>
      <c r="G65" s="326"/>
      <c r="H65" s="87" t="s">
        <v>474</v>
      </c>
      <c r="I65" s="88" t="s">
        <v>437</v>
      </c>
    </row>
    <row r="66" spans="1:9" ht="29.25" customHeight="1">
      <c r="A66" s="89" t="s">
        <v>447</v>
      </c>
      <c r="B66" s="86" t="s">
        <v>120</v>
      </c>
      <c r="C66" s="327"/>
      <c r="D66" s="328"/>
      <c r="E66" s="90">
        <v>1849</v>
      </c>
      <c r="F66" s="326" t="s">
        <v>426</v>
      </c>
      <c r="G66" s="326"/>
      <c r="H66" s="87" t="s">
        <v>54</v>
      </c>
      <c r="I66" s="88" t="s">
        <v>395</v>
      </c>
    </row>
    <row r="67" spans="1:9" ht="29.25" customHeight="1">
      <c r="A67" s="89" t="s">
        <v>129</v>
      </c>
      <c r="B67" s="86" t="s">
        <v>120</v>
      </c>
      <c r="C67" s="327"/>
      <c r="D67" s="328"/>
      <c r="E67" s="90">
        <v>5463</v>
      </c>
      <c r="F67" s="326" t="s">
        <v>469</v>
      </c>
      <c r="G67" s="326"/>
      <c r="H67" s="87" t="s">
        <v>54</v>
      </c>
      <c r="I67" s="88" t="s">
        <v>400</v>
      </c>
    </row>
    <row r="68" spans="1:9" ht="29.25" customHeight="1">
      <c r="A68" s="89" t="s">
        <v>132</v>
      </c>
      <c r="B68" s="86" t="s">
        <v>96</v>
      </c>
      <c r="C68" s="327"/>
      <c r="D68" s="328"/>
      <c r="E68" s="90">
        <v>3500</v>
      </c>
      <c r="F68" s="326" t="s">
        <v>469</v>
      </c>
      <c r="G68" s="326"/>
      <c r="H68" s="87" t="s">
        <v>54</v>
      </c>
      <c r="I68" s="88" t="s">
        <v>347</v>
      </c>
    </row>
    <row r="69" spans="1:9" ht="29.25" customHeight="1">
      <c r="A69" s="89"/>
      <c r="B69" s="86" t="s">
        <v>120</v>
      </c>
      <c r="C69" s="327"/>
      <c r="D69" s="328"/>
      <c r="E69" s="90">
        <v>4788</v>
      </c>
      <c r="F69" s="326" t="s">
        <v>469</v>
      </c>
      <c r="G69" s="326"/>
      <c r="H69" s="87" t="s">
        <v>54</v>
      </c>
      <c r="I69" s="88" t="s">
        <v>400</v>
      </c>
    </row>
    <row r="70" spans="1:9" ht="29.25" customHeight="1">
      <c r="A70" s="89"/>
      <c r="B70" s="86" t="s">
        <v>120</v>
      </c>
      <c r="C70" s="327"/>
      <c r="D70" s="328"/>
      <c r="E70" s="90">
        <v>880</v>
      </c>
      <c r="F70" s="326" t="s">
        <v>469</v>
      </c>
      <c r="G70" s="326"/>
      <c r="H70" s="87" t="s">
        <v>54</v>
      </c>
      <c r="I70" s="88" t="s">
        <v>395</v>
      </c>
    </row>
    <row r="71" spans="1:9" ht="29.25" customHeight="1">
      <c r="A71" s="89" t="s">
        <v>450</v>
      </c>
      <c r="B71" s="86" t="s">
        <v>120</v>
      </c>
      <c r="C71" s="327"/>
      <c r="D71" s="328"/>
      <c r="E71" s="90">
        <v>4044</v>
      </c>
      <c r="F71" s="326" t="s">
        <v>469</v>
      </c>
      <c r="G71" s="326"/>
      <c r="H71" s="87" t="s">
        <v>54</v>
      </c>
      <c r="I71" s="88" t="s">
        <v>395</v>
      </c>
    </row>
    <row r="72" spans="1:9" ht="29.25" customHeight="1">
      <c r="A72" s="89" t="s">
        <v>138</v>
      </c>
      <c r="B72" s="86" t="s">
        <v>120</v>
      </c>
      <c r="C72" s="327"/>
      <c r="D72" s="328"/>
      <c r="E72" s="90">
        <v>2117</v>
      </c>
      <c r="F72" s="326" t="s">
        <v>469</v>
      </c>
      <c r="G72" s="326"/>
      <c r="H72" s="87" t="s">
        <v>54</v>
      </c>
      <c r="I72" s="88" t="s">
        <v>395</v>
      </c>
    </row>
    <row r="73" spans="1:9" ht="29.25" customHeight="1">
      <c r="A73" s="89" t="s">
        <v>140</v>
      </c>
      <c r="B73" s="86" t="s">
        <v>96</v>
      </c>
      <c r="C73" s="326"/>
      <c r="D73" s="326"/>
      <c r="E73" s="90">
        <v>4885</v>
      </c>
      <c r="F73" s="326" t="s">
        <v>469</v>
      </c>
      <c r="G73" s="326"/>
      <c r="H73" s="87" t="s">
        <v>54</v>
      </c>
      <c r="I73" s="88" t="s">
        <v>347</v>
      </c>
    </row>
    <row r="74" spans="1:9" ht="29.25" customHeight="1" thickBot="1">
      <c r="A74" s="89" t="s">
        <v>141</v>
      </c>
      <c r="B74" s="86" t="s">
        <v>160</v>
      </c>
      <c r="C74" s="326"/>
      <c r="D74" s="326"/>
      <c r="E74" s="91">
        <v>120400</v>
      </c>
      <c r="F74" s="326" t="s">
        <v>469</v>
      </c>
      <c r="G74" s="326"/>
      <c r="H74" s="87" t="s">
        <v>474</v>
      </c>
      <c r="I74" s="88" t="s">
        <v>405</v>
      </c>
    </row>
    <row r="75" spans="1:9" ht="29.25" customHeight="1" thickBot="1">
      <c r="E75" s="92">
        <f>SUM(E61:E74)</f>
        <v>293493</v>
      </c>
      <c r="H75" s="46"/>
      <c r="I75" s="93"/>
    </row>
    <row r="76" spans="1:9" ht="29.25" customHeight="1">
      <c r="E76" s="46"/>
      <c r="H76" s="46"/>
      <c r="I76" s="93"/>
    </row>
    <row r="77" spans="1:9" ht="29.25" customHeight="1">
      <c r="A77" s="389" t="s">
        <v>462</v>
      </c>
      <c r="B77" s="389"/>
      <c r="C77" s="389"/>
      <c r="E77" s="46"/>
      <c r="H77" s="46"/>
      <c r="I77" s="93"/>
    </row>
    <row r="78" spans="1:9" ht="29.25" customHeight="1">
      <c r="A78" s="68" t="s">
        <v>1</v>
      </c>
      <c r="B78" s="68" t="s">
        <v>2</v>
      </c>
      <c r="C78" s="424" t="s">
        <v>4</v>
      </c>
      <c r="D78" s="424"/>
      <c r="E78" s="68" t="s">
        <v>5</v>
      </c>
      <c r="F78" s="424" t="str">
        <f>F60</f>
        <v>現金/カード</v>
      </c>
      <c r="G78" s="424"/>
      <c r="H78" s="70" t="s">
        <v>424</v>
      </c>
      <c r="I78" s="94" t="s">
        <v>6</v>
      </c>
    </row>
    <row r="79" spans="1:9" ht="29.25" customHeight="1">
      <c r="A79" s="397" t="s">
        <v>143</v>
      </c>
      <c r="B79" s="68" t="s">
        <v>96</v>
      </c>
      <c r="C79" s="380"/>
      <c r="D79" s="381"/>
      <c r="E79" s="69">
        <v>3928</v>
      </c>
      <c r="F79" s="380" t="s">
        <v>469</v>
      </c>
      <c r="G79" s="381"/>
      <c r="H79" s="70" t="s">
        <v>321</v>
      </c>
      <c r="I79" s="94" t="s">
        <v>347</v>
      </c>
    </row>
    <row r="80" spans="1:9" ht="29.25" customHeight="1">
      <c r="A80" s="399"/>
      <c r="B80" s="68" t="s">
        <v>160</v>
      </c>
      <c r="C80" s="424"/>
      <c r="D80" s="424"/>
      <c r="E80" s="69">
        <v>6963</v>
      </c>
      <c r="F80" s="424" t="s">
        <v>470</v>
      </c>
      <c r="G80" s="424"/>
      <c r="H80" s="70" t="s">
        <v>321</v>
      </c>
      <c r="I80" s="94" t="s">
        <v>431</v>
      </c>
    </row>
    <row r="81" spans="1:9" ht="29.25" customHeight="1">
      <c r="A81" s="397" t="s">
        <v>210</v>
      </c>
      <c r="B81" s="68" t="s">
        <v>120</v>
      </c>
      <c r="C81" s="424"/>
      <c r="D81" s="424"/>
      <c r="E81" s="69">
        <v>10644</v>
      </c>
      <c r="F81" s="424" t="s">
        <v>470</v>
      </c>
      <c r="G81" s="424"/>
      <c r="H81" s="70" t="s">
        <v>321</v>
      </c>
      <c r="I81" s="94" t="s">
        <v>432</v>
      </c>
    </row>
    <row r="82" spans="1:9" ht="29.25" customHeight="1">
      <c r="A82" s="399"/>
      <c r="B82" s="68" t="s">
        <v>120</v>
      </c>
      <c r="C82" s="424"/>
      <c r="D82" s="424"/>
      <c r="E82" s="69">
        <v>3711</v>
      </c>
      <c r="F82" s="424" t="s">
        <v>470</v>
      </c>
      <c r="G82" s="424"/>
      <c r="H82" s="70" t="s">
        <v>321</v>
      </c>
      <c r="I82" s="94" t="s">
        <v>33</v>
      </c>
    </row>
    <row r="83" spans="1:9" ht="29.25" customHeight="1">
      <c r="A83" s="71" t="s">
        <v>457</v>
      </c>
      <c r="B83" s="68" t="s">
        <v>409</v>
      </c>
      <c r="C83" s="380"/>
      <c r="D83" s="381"/>
      <c r="E83" s="69">
        <v>14278</v>
      </c>
      <c r="F83" s="424" t="s">
        <v>470</v>
      </c>
      <c r="G83" s="424"/>
      <c r="H83" s="70" t="s">
        <v>321</v>
      </c>
      <c r="I83" s="94" t="s">
        <v>410</v>
      </c>
    </row>
    <row r="84" spans="1:9" ht="29.25" customHeight="1">
      <c r="A84" s="397" t="s">
        <v>153</v>
      </c>
      <c r="B84" s="68" t="s">
        <v>120</v>
      </c>
      <c r="C84" s="380"/>
      <c r="D84" s="381"/>
      <c r="E84" s="69">
        <v>440</v>
      </c>
      <c r="F84" s="424" t="s">
        <v>470</v>
      </c>
      <c r="G84" s="424"/>
      <c r="H84" s="70" t="s">
        <v>321</v>
      </c>
      <c r="I84" s="94" t="s">
        <v>408</v>
      </c>
    </row>
    <row r="85" spans="1:9" ht="29.25" customHeight="1">
      <c r="A85" s="398"/>
      <c r="B85" s="68" t="s">
        <v>200</v>
      </c>
      <c r="C85" s="424"/>
      <c r="D85" s="424"/>
      <c r="E85" s="69">
        <v>25900</v>
      </c>
      <c r="F85" s="424" t="s">
        <v>470</v>
      </c>
      <c r="G85" s="424"/>
      <c r="H85" s="70" t="s">
        <v>474</v>
      </c>
      <c r="I85" s="94" t="s">
        <v>441</v>
      </c>
    </row>
    <row r="86" spans="1:9" ht="29.25" customHeight="1">
      <c r="A86" s="398"/>
      <c r="B86" s="68" t="s">
        <v>200</v>
      </c>
      <c r="C86" s="424"/>
      <c r="D86" s="424"/>
      <c r="E86" s="69">
        <v>320</v>
      </c>
      <c r="F86" s="424" t="s">
        <v>470</v>
      </c>
      <c r="G86" s="424"/>
      <c r="H86" s="70" t="s">
        <v>474</v>
      </c>
      <c r="I86" s="94" t="s">
        <v>442</v>
      </c>
    </row>
    <row r="87" spans="1:9" ht="29.25" customHeight="1">
      <c r="A87" s="398"/>
      <c r="B87" s="68" t="s">
        <v>200</v>
      </c>
      <c r="C87" s="424"/>
      <c r="D87" s="424"/>
      <c r="E87" s="69">
        <v>1380</v>
      </c>
      <c r="F87" s="424" t="s">
        <v>470</v>
      </c>
      <c r="G87" s="424"/>
      <c r="H87" s="70" t="s">
        <v>474</v>
      </c>
      <c r="I87" s="94" t="s">
        <v>443</v>
      </c>
    </row>
    <row r="88" spans="1:9" ht="29.25" customHeight="1" thickBot="1">
      <c r="A88" s="399"/>
      <c r="B88" s="68" t="s">
        <v>200</v>
      </c>
      <c r="C88" s="424"/>
      <c r="D88" s="424"/>
      <c r="E88" s="69">
        <v>2460</v>
      </c>
      <c r="F88" s="424" t="s">
        <v>470</v>
      </c>
      <c r="G88" s="424"/>
      <c r="H88" s="70" t="s">
        <v>474</v>
      </c>
      <c r="I88" s="94" t="s">
        <v>443</v>
      </c>
    </row>
    <row r="89" spans="1:9" ht="29.25" customHeight="1" thickBot="1">
      <c r="E89" s="95">
        <f>SUM(E79:E88)</f>
        <v>70024</v>
      </c>
      <c r="H89" s="46"/>
      <c r="I89" s="93"/>
    </row>
    <row r="90" spans="1:9" ht="29.25" customHeight="1">
      <c r="G90" s="269" t="s">
        <v>38</v>
      </c>
      <c r="H90" s="425">
        <f>E89+E75+E57+E118</f>
        <v>1096025</v>
      </c>
      <c r="I90" s="426"/>
    </row>
    <row r="91" spans="1:9" ht="29.25" customHeight="1">
      <c r="G91" s="270"/>
      <c r="H91" s="427"/>
      <c r="I91" s="428"/>
    </row>
    <row r="92" spans="1:9" ht="29.25" customHeight="1" thickBot="1">
      <c r="G92" s="271"/>
      <c r="H92" s="429"/>
      <c r="I92" s="430"/>
    </row>
    <row r="94" spans="1:9" ht="48.75" customHeight="1">
      <c r="A94" s="264" t="s">
        <v>477</v>
      </c>
      <c r="B94" s="264"/>
      <c r="C94" s="264"/>
      <c r="D94" s="393" t="s">
        <v>498</v>
      </c>
      <c r="E94" s="393"/>
      <c r="H94" s="46"/>
      <c r="I94" s="93"/>
    </row>
    <row r="95" spans="1:9" ht="96.75" customHeight="1">
      <c r="A95" s="53" t="s">
        <v>1</v>
      </c>
      <c r="B95" s="53" t="s">
        <v>2</v>
      </c>
      <c r="C95" s="257" t="s">
        <v>4</v>
      </c>
      <c r="D95" s="257"/>
      <c r="E95" s="53" t="s">
        <v>5</v>
      </c>
      <c r="F95" s="257" t="s">
        <v>480</v>
      </c>
      <c r="G95" s="257"/>
      <c r="H95" s="55"/>
      <c r="I95" s="55" t="s">
        <v>6</v>
      </c>
    </row>
    <row r="96" spans="1:9" ht="96.75" customHeight="1">
      <c r="A96" s="58" t="s">
        <v>47</v>
      </c>
      <c r="B96" s="53"/>
      <c r="C96" s="243"/>
      <c r="D96" s="244"/>
      <c r="E96" s="54">
        <v>110220</v>
      </c>
      <c r="F96" s="243" t="s">
        <v>487</v>
      </c>
      <c r="G96" s="244"/>
      <c r="H96" s="55"/>
      <c r="I96" s="84" t="s">
        <v>486</v>
      </c>
    </row>
    <row r="97" spans="1:9" ht="96.75" customHeight="1">
      <c r="A97" s="106" t="s">
        <v>141</v>
      </c>
      <c r="B97" s="53"/>
      <c r="C97" s="257"/>
      <c r="D97" s="257"/>
      <c r="E97" s="108">
        <v>80307</v>
      </c>
      <c r="F97" s="243" t="s">
        <v>487</v>
      </c>
      <c r="G97" s="244"/>
      <c r="H97" s="55"/>
      <c r="I97" s="109" t="s">
        <v>483</v>
      </c>
    </row>
    <row r="98" spans="1:9" ht="96.75" customHeight="1">
      <c r="A98" s="107" t="s">
        <v>149</v>
      </c>
      <c r="B98" s="53"/>
      <c r="C98" s="243"/>
      <c r="D98" s="244"/>
      <c r="E98" s="108">
        <v>1303</v>
      </c>
      <c r="F98" s="243" t="s">
        <v>487</v>
      </c>
      <c r="G98" s="244"/>
      <c r="H98" s="55"/>
      <c r="I98" s="109" t="s">
        <v>482</v>
      </c>
    </row>
    <row r="99" spans="1:9" ht="96.75" customHeight="1">
      <c r="A99" s="107" t="s">
        <v>149</v>
      </c>
      <c r="B99" s="53"/>
      <c r="C99" s="257"/>
      <c r="D99" s="257"/>
      <c r="E99" s="108">
        <v>158700</v>
      </c>
      <c r="F99" s="243" t="s">
        <v>487</v>
      </c>
      <c r="G99" s="244"/>
      <c r="H99" s="55"/>
      <c r="I99" s="109" t="s">
        <v>484</v>
      </c>
    </row>
    <row r="100" spans="1:9" ht="96.75" customHeight="1">
      <c r="A100" s="106" t="s">
        <v>149</v>
      </c>
      <c r="B100" s="53"/>
      <c r="C100" s="257"/>
      <c r="D100" s="257"/>
      <c r="E100" s="108">
        <v>93810</v>
      </c>
      <c r="F100" s="243" t="s">
        <v>487</v>
      </c>
      <c r="G100" s="244"/>
      <c r="H100" s="55"/>
      <c r="I100" s="109" t="s">
        <v>485</v>
      </c>
    </row>
    <row r="101" spans="1:9" ht="78" customHeight="1">
      <c r="A101" s="107"/>
      <c r="B101" s="53"/>
      <c r="C101" s="257"/>
      <c r="D101" s="257"/>
      <c r="E101" s="54"/>
      <c r="F101" s="243"/>
      <c r="G101" s="244"/>
      <c r="H101" s="55"/>
      <c r="I101" s="84"/>
    </row>
    <row r="102" spans="1:9" ht="78" customHeight="1">
      <c r="A102" s="107"/>
      <c r="B102" s="53"/>
      <c r="C102" s="257"/>
      <c r="D102" s="257"/>
      <c r="E102" s="54"/>
      <c r="F102" s="243"/>
      <c r="G102" s="244"/>
      <c r="H102" s="55"/>
      <c r="I102" s="84"/>
    </row>
    <row r="103" spans="1:9" ht="78" customHeight="1" thickBot="1">
      <c r="A103" s="107"/>
      <c r="B103" s="53"/>
      <c r="C103" s="257"/>
      <c r="D103" s="257"/>
      <c r="E103" s="54"/>
      <c r="F103" s="243"/>
      <c r="G103" s="244"/>
      <c r="H103" s="55"/>
      <c r="I103" s="84"/>
    </row>
    <row r="104" spans="1:9" ht="64.5" customHeight="1" thickBot="1">
      <c r="A104" s="85"/>
      <c r="B104" s="85"/>
      <c r="C104" s="85"/>
      <c r="D104" s="85"/>
      <c r="E104" s="105">
        <f>SUM(E96:E100)</f>
        <v>444340</v>
      </c>
      <c r="F104" s="85"/>
      <c r="G104" s="85"/>
      <c r="H104" s="85"/>
      <c r="I104" s="104"/>
    </row>
    <row r="105" spans="1:9" ht="44.25" customHeight="1">
      <c r="E105" s="46"/>
      <c r="H105" s="46"/>
      <c r="I105" s="46"/>
    </row>
    <row r="106" spans="1:9" ht="78" customHeight="1">
      <c r="A106" s="393" t="s">
        <v>489</v>
      </c>
      <c r="B106" s="393"/>
      <c r="C106" s="393"/>
      <c r="D106" s="393"/>
      <c r="E106" s="114" t="s">
        <v>498</v>
      </c>
    </row>
    <row r="107" spans="1:9" ht="78" customHeight="1">
      <c r="A107" s="53" t="s">
        <v>1</v>
      </c>
      <c r="B107" s="53" t="s">
        <v>2</v>
      </c>
      <c r="C107" s="257" t="s">
        <v>4</v>
      </c>
      <c r="D107" s="257"/>
      <c r="E107" s="53" t="s">
        <v>5</v>
      </c>
      <c r="F107" s="257"/>
      <c r="G107" s="257"/>
      <c r="H107" s="55" t="s">
        <v>424</v>
      </c>
      <c r="I107" s="55" t="s">
        <v>6</v>
      </c>
    </row>
    <row r="108" spans="1:9" ht="78" customHeight="1">
      <c r="A108" s="58" t="s">
        <v>129</v>
      </c>
      <c r="B108" s="53"/>
      <c r="C108" s="243"/>
      <c r="D108" s="244"/>
      <c r="E108" s="108">
        <v>86880</v>
      </c>
      <c r="F108" s="243"/>
      <c r="G108" s="244"/>
      <c r="H108" s="55" t="s">
        <v>321</v>
      </c>
      <c r="I108" s="113" t="s">
        <v>499</v>
      </c>
    </row>
    <row r="109" spans="1:9" ht="78" customHeight="1">
      <c r="A109" s="106" t="s">
        <v>129</v>
      </c>
      <c r="B109" s="53" t="s">
        <v>96</v>
      </c>
      <c r="C109" s="257"/>
      <c r="D109" s="257"/>
      <c r="E109" s="108">
        <v>3129</v>
      </c>
      <c r="F109" s="243"/>
      <c r="G109" s="244"/>
      <c r="H109" s="55" t="s">
        <v>321</v>
      </c>
      <c r="I109" s="113" t="s">
        <v>347</v>
      </c>
    </row>
    <row r="110" spans="1:9" ht="78" customHeight="1">
      <c r="A110" s="107" t="s">
        <v>174</v>
      </c>
      <c r="B110" s="53" t="s">
        <v>96</v>
      </c>
      <c r="C110" s="243"/>
      <c r="D110" s="244"/>
      <c r="E110" s="108">
        <v>3196</v>
      </c>
      <c r="F110" s="243"/>
      <c r="G110" s="244"/>
      <c r="H110" s="55" t="s">
        <v>321</v>
      </c>
      <c r="I110" s="113" t="s">
        <v>347</v>
      </c>
    </row>
    <row r="111" spans="1:9" ht="78" customHeight="1">
      <c r="A111" s="107" t="s">
        <v>136</v>
      </c>
      <c r="B111" s="53" t="s">
        <v>311</v>
      </c>
      <c r="C111" s="257"/>
      <c r="D111" s="257"/>
      <c r="E111" s="108">
        <v>7800</v>
      </c>
      <c r="F111" s="243"/>
      <c r="G111" s="244"/>
      <c r="H111" s="55" t="s">
        <v>321</v>
      </c>
      <c r="I111" s="113" t="s">
        <v>488</v>
      </c>
    </row>
    <row r="112" spans="1:9" ht="78" customHeight="1">
      <c r="A112" s="106" t="s">
        <v>210</v>
      </c>
      <c r="B112" s="53" t="s">
        <v>96</v>
      </c>
      <c r="C112" s="257"/>
      <c r="D112" s="257"/>
      <c r="E112" s="108">
        <v>2890</v>
      </c>
      <c r="F112" s="243"/>
      <c r="G112" s="244"/>
      <c r="H112" s="55" t="s">
        <v>321</v>
      </c>
      <c r="I112" s="113" t="s">
        <v>347</v>
      </c>
    </row>
    <row r="113" spans="1:9" ht="78" customHeight="1">
      <c r="A113" s="107"/>
      <c r="B113" s="53"/>
      <c r="C113" s="257"/>
      <c r="D113" s="257"/>
      <c r="E113" s="54"/>
      <c r="F113" s="243"/>
      <c r="G113" s="244"/>
      <c r="H113" s="55"/>
      <c r="I113" s="84"/>
    </row>
    <row r="114" spans="1:9" ht="78" customHeight="1">
      <c r="A114" s="106"/>
      <c r="B114" s="53"/>
      <c r="C114" s="257"/>
      <c r="D114" s="257"/>
      <c r="E114" s="54"/>
      <c r="F114" s="243"/>
      <c r="G114" s="244"/>
      <c r="H114" s="55"/>
      <c r="I114" s="84"/>
    </row>
    <row r="115" spans="1:9" ht="78" customHeight="1">
      <c r="A115" s="58"/>
      <c r="B115" s="53"/>
      <c r="C115" s="257"/>
      <c r="D115" s="257"/>
      <c r="E115" s="54"/>
      <c r="F115" s="257"/>
      <c r="G115" s="257"/>
      <c r="H115" s="55"/>
      <c r="I115" s="84"/>
    </row>
    <row r="116" spans="1:9" ht="78" customHeight="1">
      <c r="A116" s="106"/>
      <c r="B116" s="53"/>
      <c r="C116" s="257"/>
      <c r="D116" s="257"/>
      <c r="E116" s="54"/>
      <c r="F116" s="243"/>
      <c r="G116" s="244"/>
      <c r="H116" s="55"/>
      <c r="I116" s="84"/>
    </row>
    <row r="117" spans="1:9" ht="78" customHeight="1" thickBot="1">
      <c r="A117" s="58"/>
      <c r="B117" s="53"/>
      <c r="C117" s="257"/>
      <c r="D117" s="257"/>
      <c r="E117" s="54"/>
      <c r="F117" s="257"/>
      <c r="G117" s="257"/>
      <c r="H117" s="55"/>
      <c r="I117" s="84"/>
    </row>
    <row r="118" spans="1:9" ht="78" customHeight="1" thickBot="1">
      <c r="A118" s="85"/>
      <c r="B118" s="85"/>
      <c r="C118" s="85"/>
      <c r="D118" s="85"/>
      <c r="E118" s="110">
        <f>SUM(E108:E115)</f>
        <v>103895</v>
      </c>
      <c r="F118" s="85"/>
      <c r="G118" s="85"/>
      <c r="H118" s="85"/>
      <c r="I118" s="104"/>
    </row>
    <row r="120" spans="1:9" ht="36.75" customHeight="1">
      <c r="A120" s="263" t="s">
        <v>490</v>
      </c>
      <c r="B120" s="263"/>
      <c r="C120" s="263"/>
      <c r="D120" s="263"/>
      <c r="E120" s="289" t="s">
        <v>491</v>
      </c>
      <c r="F120" s="289"/>
      <c r="G120" s="289"/>
    </row>
    <row r="121" spans="1:9" ht="46.5" customHeight="1">
      <c r="A121" s="243" t="s">
        <v>1</v>
      </c>
      <c r="B121" s="244"/>
      <c r="C121" s="257" t="s">
        <v>2</v>
      </c>
      <c r="D121" s="257"/>
      <c r="E121" s="243" t="s">
        <v>5</v>
      </c>
      <c r="F121" s="440"/>
      <c r="G121" s="244"/>
      <c r="H121" s="55" t="s">
        <v>424</v>
      </c>
      <c r="I121" s="55" t="s">
        <v>6</v>
      </c>
    </row>
    <row r="122" spans="1:9" ht="46.5" customHeight="1">
      <c r="A122" s="241">
        <v>45921</v>
      </c>
      <c r="B122" s="242"/>
      <c r="C122" s="243" t="s">
        <v>67</v>
      </c>
      <c r="D122" s="244"/>
      <c r="E122" s="434">
        <v>13600</v>
      </c>
      <c r="F122" s="435"/>
      <c r="G122" s="436"/>
      <c r="H122" s="112"/>
      <c r="I122" s="112" t="s">
        <v>494</v>
      </c>
    </row>
    <row r="123" spans="1:9" ht="46.5" customHeight="1">
      <c r="A123" s="241"/>
      <c r="B123" s="242"/>
      <c r="C123" s="257"/>
      <c r="D123" s="257"/>
      <c r="E123" s="434"/>
      <c r="F123" s="435"/>
      <c r="G123" s="436"/>
      <c r="H123" s="112"/>
      <c r="I123" s="112"/>
    </row>
    <row r="124" spans="1:9" ht="46.5" customHeight="1">
      <c r="A124" s="241">
        <v>45936</v>
      </c>
      <c r="B124" s="242"/>
      <c r="C124" s="243" t="s">
        <v>120</v>
      </c>
      <c r="D124" s="244"/>
      <c r="E124" s="434">
        <v>131500</v>
      </c>
      <c r="F124" s="435"/>
      <c r="G124" s="436"/>
      <c r="H124" s="112"/>
      <c r="I124" s="112" t="s">
        <v>493</v>
      </c>
    </row>
    <row r="125" spans="1:9" ht="46.5" customHeight="1">
      <c r="A125" s="241"/>
      <c r="B125" s="242"/>
      <c r="C125" s="257"/>
      <c r="D125" s="257"/>
      <c r="E125" s="434"/>
      <c r="F125" s="435"/>
      <c r="G125" s="436"/>
      <c r="H125" s="112"/>
      <c r="I125" s="112"/>
    </row>
    <row r="126" spans="1:9" ht="46.5" customHeight="1">
      <c r="A126" s="241">
        <v>45983</v>
      </c>
      <c r="B126" s="242"/>
      <c r="C126" s="257" t="s">
        <v>56</v>
      </c>
      <c r="D126" s="257"/>
      <c r="E126" s="434">
        <v>90990</v>
      </c>
      <c r="F126" s="435"/>
      <c r="G126" s="436"/>
      <c r="H126" s="112"/>
      <c r="I126" s="112" t="s">
        <v>495</v>
      </c>
    </row>
    <row r="127" spans="1:9" ht="46.5" customHeight="1">
      <c r="A127" s="241"/>
      <c r="B127" s="242"/>
      <c r="C127" s="257"/>
      <c r="D127" s="257"/>
      <c r="E127" s="434"/>
      <c r="F127" s="435"/>
      <c r="G127" s="436"/>
      <c r="H127" s="112"/>
      <c r="I127" s="112"/>
    </row>
    <row r="128" spans="1:9" ht="46.5" customHeight="1">
      <c r="A128" s="241">
        <v>46020</v>
      </c>
      <c r="B128" s="242"/>
      <c r="C128" s="257" t="s">
        <v>96</v>
      </c>
      <c r="D128" s="257"/>
      <c r="E128" s="434">
        <v>2578</v>
      </c>
      <c r="F128" s="435"/>
      <c r="G128" s="436"/>
      <c r="H128" s="112"/>
      <c r="I128" s="112" t="s">
        <v>347</v>
      </c>
    </row>
    <row r="129" spans="1:9" ht="46.5" customHeight="1">
      <c r="A129" s="241">
        <v>46020</v>
      </c>
      <c r="B129" s="242"/>
      <c r="C129" s="257" t="s">
        <v>96</v>
      </c>
      <c r="D129" s="257"/>
      <c r="E129" s="434">
        <v>1568</v>
      </c>
      <c r="F129" s="435"/>
      <c r="G129" s="436"/>
      <c r="H129" s="112"/>
      <c r="I129" s="112" t="s">
        <v>347</v>
      </c>
    </row>
    <row r="130" spans="1:9" ht="46.5" customHeight="1">
      <c r="A130" s="241">
        <v>46021</v>
      </c>
      <c r="B130" s="242"/>
      <c r="C130" s="257" t="s">
        <v>96</v>
      </c>
      <c r="D130" s="257"/>
      <c r="E130" s="434">
        <v>3843</v>
      </c>
      <c r="F130" s="435"/>
      <c r="G130" s="436"/>
      <c r="H130" s="112"/>
      <c r="I130" s="112" t="s">
        <v>347</v>
      </c>
    </row>
    <row r="131" spans="1:9" ht="46.5" customHeight="1">
      <c r="A131" s="241"/>
      <c r="B131" s="242"/>
      <c r="C131" s="257"/>
      <c r="D131" s="257"/>
      <c r="E131" s="437"/>
      <c r="F131" s="438"/>
      <c r="G131" s="439"/>
      <c r="H131" s="112"/>
      <c r="I131" s="112"/>
    </row>
    <row r="132" spans="1:9" ht="46.5" customHeight="1">
      <c r="A132" s="241">
        <v>45677</v>
      </c>
      <c r="B132" s="242"/>
      <c r="C132" s="243" t="s">
        <v>67</v>
      </c>
      <c r="D132" s="244"/>
      <c r="E132" s="434">
        <v>3070</v>
      </c>
      <c r="F132" s="435"/>
      <c r="G132" s="436"/>
      <c r="H132" s="112"/>
      <c r="I132" s="112" t="s">
        <v>346</v>
      </c>
    </row>
    <row r="133" spans="1:9" ht="46.5" customHeight="1">
      <c r="A133" s="241">
        <v>45678</v>
      </c>
      <c r="B133" s="242"/>
      <c r="C133" s="243" t="s">
        <v>67</v>
      </c>
      <c r="D133" s="244"/>
      <c r="E133" s="434">
        <v>3370</v>
      </c>
      <c r="F133" s="435"/>
      <c r="G133" s="436"/>
      <c r="H133" s="112"/>
      <c r="I133" s="112" t="s">
        <v>346</v>
      </c>
    </row>
    <row r="134" spans="1:9" ht="46.5" customHeight="1">
      <c r="A134" s="241">
        <v>45686</v>
      </c>
      <c r="B134" s="242"/>
      <c r="C134" s="243" t="s">
        <v>67</v>
      </c>
      <c r="D134" s="244"/>
      <c r="E134" s="434">
        <v>3070</v>
      </c>
      <c r="F134" s="435"/>
      <c r="G134" s="436"/>
      <c r="H134" s="112"/>
      <c r="I134" s="112" t="s">
        <v>346</v>
      </c>
    </row>
    <row r="135" spans="1:9" ht="46.5" customHeight="1">
      <c r="A135" s="241">
        <v>45688</v>
      </c>
      <c r="B135" s="242"/>
      <c r="C135" s="243" t="s">
        <v>67</v>
      </c>
      <c r="D135" s="244"/>
      <c r="E135" s="434">
        <v>2110</v>
      </c>
      <c r="F135" s="435"/>
      <c r="G135" s="436"/>
      <c r="H135" s="112"/>
      <c r="I135" s="112" t="s">
        <v>346</v>
      </c>
    </row>
    <row r="136" spans="1:9" ht="46.5" customHeight="1">
      <c r="A136" s="241"/>
      <c r="B136" s="242"/>
      <c r="C136" s="257"/>
      <c r="D136" s="257"/>
      <c r="E136" s="434"/>
      <c r="F136" s="435"/>
      <c r="G136" s="436"/>
      <c r="H136" s="55"/>
      <c r="I136" s="55"/>
    </row>
    <row r="137" spans="1:9" ht="46.5" customHeight="1">
      <c r="A137" s="241"/>
      <c r="B137" s="242"/>
      <c r="C137" s="257"/>
      <c r="D137" s="257"/>
      <c r="E137" s="434"/>
      <c r="F137" s="435"/>
      <c r="G137" s="436"/>
      <c r="H137" s="112"/>
      <c r="I137" s="112"/>
    </row>
    <row r="138" spans="1:9" ht="46.5" customHeight="1">
      <c r="A138" s="241"/>
      <c r="B138" s="242"/>
      <c r="C138" s="257"/>
      <c r="D138" s="257"/>
      <c r="E138" s="434"/>
      <c r="F138" s="435"/>
      <c r="G138" s="436"/>
      <c r="H138" s="55"/>
      <c r="I138" s="55"/>
    </row>
    <row r="139" spans="1:9" ht="46.5" customHeight="1">
      <c r="A139" s="241"/>
      <c r="B139" s="242"/>
      <c r="C139" s="257"/>
      <c r="D139" s="257"/>
      <c r="E139" s="434"/>
      <c r="F139" s="435"/>
      <c r="G139" s="436"/>
      <c r="H139" s="112"/>
      <c r="I139" s="112"/>
    </row>
    <row r="140" spans="1:9" ht="46.5" customHeight="1" thickBot="1">
      <c r="A140" s="85"/>
      <c r="B140" s="85"/>
      <c r="C140" s="85"/>
      <c r="D140" s="85"/>
      <c r="E140" s="431">
        <f>SUM(E122:E139)</f>
        <v>255699</v>
      </c>
      <c r="F140" s="432"/>
      <c r="G140" s="433"/>
      <c r="H140" s="85"/>
      <c r="I140" s="104"/>
    </row>
  </sheetData>
  <mergeCells count="298">
    <mergeCell ref="K55:N56"/>
    <mergeCell ref="O55:Q56"/>
    <mergeCell ref="C58:D58"/>
    <mergeCell ref="F58:G58"/>
    <mergeCell ref="H58:I58"/>
    <mergeCell ref="A49:A50"/>
    <mergeCell ref="D94:E94"/>
    <mergeCell ref="A139:B139"/>
    <mergeCell ref="C139:D139"/>
    <mergeCell ref="E139:G139"/>
    <mergeCell ref="A137:B137"/>
    <mergeCell ref="C137:D137"/>
    <mergeCell ref="E137:G137"/>
    <mergeCell ref="E124:G124"/>
    <mergeCell ref="E125:G125"/>
    <mergeCell ref="E126:G126"/>
    <mergeCell ref="E127:G127"/>
    <mergeCell ref="E128:G128"/>
    <mergeCell ref="C125:D125"/>
    <mergeCell ref="C126:D126"/>
    <mergeCell ref="C127:D127"/>
    <mergeCell ref="C128:D128"/>
    <mergeCell ref="C129:D129"/>
    <mergeCell ref="E129:G129"/>
    <mergeCell ref="A4:A11"/>
    <mergeCell ref="C12:D12"/>
    <mergeCell ref="F12:G12"/>
    <mergeCell ref="C13:D13"/>
    <mergeCell ref="F13:G13"/>
    <mergeCell ref="A12:A14"/>
    <mergeCell ref="C4:D4"/>
    <mergeCell ref="F4:G4"/>
    <mergeCell ref="C5:D5"/>
    <mergeCell ref="F5:G5"/>
    <mergeCell ref="C15:D15"/>
    <mergeCell ref="F15:G15"/>
    <mergeCell ref="C18:D18"/>
    <mergeCell ref="F18:G18"/>
    <mergeCell ref="A16:A18"/>
    <mergeCell ref="C19:D19"/>
    <mergeCell ref="F19:G19"/>
    <mergeCell ref="A19:A20"/>
    <mergeCell ref="A138:B138"/>
    <mergeCell ref="C138:D138"/>
    <mergeCell ref="E138:G138"/>
    <mergeCell ref="E120:G120"/>
    <mergeCell ref="A121:B121"/>
    <mergeCell ref="E121:G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E122:G122"/>
    <mergeCell ref="E123:G123"/>
    <mergeCell ref="E140:G140"/>
    <mergeCell ref="A135:B135"/>
    <mergeCell ref="C135:D135"/>
    <mergeCell ref="E135:G135"/>
    <mergeCell ref="A136:B136"/>
    <mergeCell ref="C136:D136"/>
    <mergeCell ref="E136:G136"/>
    <mergeCell ref="E130:G130"/>
    <mergeCell ref="E131:G131"/>
    <mergeCell ref="A132:B132"/>
    <mergeCell ref="C132:D132"/>
    <mergeCell ref="E132:G132"/>
    <mergeCell ref="A133:B133"/>
    <mergeCell ref="C133:D133"/>
    <mergeCell ref="E133:G133"/>
    <mergeCell ref="A134:B134"/>
    <mergeCell ref="C134:D134"/>
    <mergeCell ref="E134:G134"/>
    <mergeCell ref="C130:D130"/>
    <mergeCell ref="C131:D131"/>
    <mergeCell ref="A130:B130"/>
    <mergeCell ref="A131:B131"/>
    <mergeCell ref="A120:D120"/>
    <mergeCell ref="C121:D121"/>
    <mergeCell ref="C122:D122"/>
    <mergeCell ref="C123:D123"/>
    <mergeCell ref="C124:D124"/>
    <mergeCell ref="C114:D114"/>
    <mergeCell ref="F114:G114"/>
    <mergeCell ref="C115:D115"/>
    <mergeCell ref="F115:G115"/>
    <mergeCell ref="A106:D106"/>
    <mergeCell ref="C116:D116"/>
    <mergeCell ref="F116:G116"/>
    <mergeCell ref="C117:D117"/>
    <mergeCell ref="F117:G117"/>
    <mergeCell ref="C112:D112"/>
    <mergeCell ref="F112:G112"/>
    <mergeCell ref="C113:D113"/>
    <mergeCell ref="F113:G113"/>
    <mergeCell ref="C107:D107"/>
    <mergeCell ref="F107:G107"/>
    <mergeCell ref="C108:D108"/>
    <mergeCell ref="F108:G108"/>
    <mergeCell ref="C109:D109"/>
    <mergeCell ref="F109:G109"/>
    <mergeCell ref="C110:D110"/>
    <mergeCell ref="F110:G110"/>
    <mergeCell ref="C111:D111"/>
    <mergeCell ref="F111:G111"/>
    <mergeCell ref="A51:A52"/>
    <mergeCell ref="C51:D51"/>
    <mergeCell ref="F51:G51"/>
    <mergeCell ref="C52:D52"/>
    <mergeCell ref="F52:G52"/>
    <mergeCell ref="G90:G92"/>
    <mergeCell ref="H90:I92"/>
    <mergeCell ref="F78:G78"/>
    <mergeCell ref="F59:I59"/>
    <mergeCell ref="F57:I57"/>
    <mergeCell ref="A77:C77"/>
    <mergeCell ref="A59:C59"/>
    <mergeCell ref="F82:G82"/>
    <mergeCell ref="C83:D83"/>
    <mergeCell ref="F83:G83"/>
    <mergeCell ref="C81:D81"/>
    <mergeCell ref="F81:G81"/>
    <mergeCell ref="C79:D79"/>
    <mergeCell ref="F79:G79"/>
    <mergeCell ref="C80:D80"/>
    <mergeCell ref="F80:G80"/>
    <mergeCell ref="C74:D74"/>
    <mergeCell ref="C61:D61"/>
    <mergeCell ref="F61:G61"/>
    <mergeCell ref="A45:A46"/>
    <mergeCell ref="A47:A48"/>
    <mergeCell ref="A79:A80"/>
    <mergeCell ref="A81:A82"/>
    <mergeCell ref="A84:A85"/>
    <mergeCell ref="A86:A88"/>
    <mergeCell ref="A54:A56"/>
    <mergeCell ref="C78:D78"/>
    <mergeCell ref="F63:G63"/>
    <mergeCell ref="C88:D88"/>
    <mergeCell ref="F88:G88"/>
    <mergeCell ref="C86:D86"/>
    <mergeCell ref="F86:G86"/>
    <mergeCell ref="C87:D87"/>
    <mergeCell ref="F87:G87"/>
    <mergeCell ref="C48:D48"/>
    <mergeCell ref="F50:G50"/>
    <mergeCell ref="F48:G48"/>
    <mergeCell ref="C50:D50"/>
    <mergeCell ref="C85:D85"/>
    <mergeCell ref="F85:G85"/>
    <mergeCell ref="C84:D84"/>
    <mergeCell ref="F84:G84"/>
    <mergeCell ref="C82:D82"/>
    <mergeCell ref="A31:A32"/>
    <mergeCell ref="A33:A35"/>
    <mergeCell ref="A36:A37"/>
    <mergeCell ref="A38:A39"/>
    <mergeCell ref="A40:A41"/>
    <mergeCell ref="A42:A43"/>
    <mergeCell ref="F60:G60"/>
    <mergeCell ref="A21:A26"/>
    <mergeCell ref="A27:A28"/>
    <mergeCell ref="C60:D60"/>
    <mergeCell ref="C57:D57"/>
    <mergeCell ref="C55:D55"/>
    <mergeCell ref="F55:G55"/>
    <mergeCell ref="C56:D56"/>
    <mergeCell ref="F56:G56"/>
    <mergeCell ref="C54:D54"/>
    <mergeCell ref="F54:G54"/>
    <mergeCell ref="C53:D53"/>
    <mergeCell ref="F53:G53"/>
    <mergeCell ref="C47:D47"/>
    <mergeCell ref="F47:G47"/>
    <mergeCell ref="C46:D46"/>
    <mergeCell ref="C38:D38"/>
    <mergeCell ref="F38:G38"/>
    <mergeCell ref="F74:G74"/>
    <mergeCell ref="C73:D73"/>
    <mergeCell ref="F73:G73"/>
    <mergeCell ref="C40:D40"/>
    <mergeCell ref="F40:G40"/>
    <mergeCell ref="F39:G39"/>
    <mergeCell ref="C39:D39"/>
    <mergeCell ref="C44:D44"/>
    <mergeCell ref="F44:G44"/>
    <mergeCell ref="C71:D71"/>
    <mergeCell ref="F71:G71"/>
    <mergeCell ref="C42:D42"/>
    <mergeCell ref="F43:G43"/>
    <mergeCell ref="F42:G42"/>
    <mergeCell ref="C43:D43"/>
    <mergeCell ref="F46:G46"/>
    <mergeCell ref="C72:D72"/>
    <mergeCell ref="F72:G72"/>
    <mergeCell ref="C45:D45"/>
    <mergeCell ref="C49:D49"/>
    <mergeCell ref="F49:G49"/>
    <mergeCell ref="C70:D70"/>
    <mergeCell ref="F70:G70"/>
    <mergeCell ref="C37:D37"/>
    <mergeCell ref="F37:G37"/>
    <mergeCell ref="C69:D69"/>
    <mergeCell ref="F69:G69"/>
    <mergeCell ref="C36:D36"/>
    <mergeCell ref="F36:G36"/>
    <mergeCell ref="C41:D41"/>
    <mergeCell ref="F41:G41"/>
    <mergeCell ref="F45:G45"/>
    <mergeCell ref="C68:D68"/>
    <mergeCell ref="F68:G68"/>
    <mergeCell ref="C67:D67"/>
    <mergeCell ref="F67:G67"/>
    <mergeCell ref="C66:D66"/>
    <mergeCell ref="F66:G66"/>
    <mergeCell ref="C27:D27"/>
    <mergeCell ref="F27:G27"/>
    <mergeCell ref="C28:D28"/>
    <mergeCell ref="F28:G28"/>
    <mergeCell ref="C26:D26"/>
    <mergeCell ref="F26:G26"/>
    <mergeCell ref="C29:D29"/>
    <mergeCell ref="F29:G29"/>
    <mergeCell ref="F33:G33"/>
    <mergeCell ref="F34:G34"/>
    <mergeCell ref="C30:D30"/>
    <mergeCell ref="F30:G30"/>
    <mergeCell ref="C31:D31"/>
    <mergeCell ref="F31:G31"/>
    <mergeCell ref="C32:D32"/>
    <mergeCell ref="F32:G32"/>
    <mergeCell ref="C35:D35"/>
    <mergeCell ref="F35:G35"/>
    <mergeCell ref="C33:D33"/>
    <mergeCell ref="C20:D20"/>
    <mergeCell ref="F20:G20"/>
    <mergeCell ref="C65:D65"/>
    <mergeCell ref="F65:G65"/>
    <mergeCell ref="C16:D16"/>
    <mergeCell ref="F16:G16"/>
    <mergeCell ref="C17:D17"/>
    <mergeCell ref="F17:G17"/>
    <mergeCell ref="C63:D63"/>
    <mergeCell ref="F64:G64"/>
    <mergeCell ref="C64:D64"/>
    <mergeCell ref="C62:D62"/>
    <mergeCell ref="F62:G62"/>
    <mergeCell ref="C22:D22"/>
    <mergeCell ref="F22:G22"/>
    <mergeCell ref="C23:D23"/>
    <mergeCell ref="F23:G23"/>
    <mergeCell ref="C21:D21"/>
    <mergeCell ref="F21:G21"/>
    <mergeCell ref="C24:D24"/>
    <mergeCell ref="F24:G24"/>
    <mergeCell ref="C25:D25"/>
    <mergeCell ref="F25:G25"/>
    <mergeCell ref="C34:D34"/>
    <mergeCell ref="C2:D2"/>
    <mergeCell ref="F2:G2"/>
    <mergeCell ref="C3:D3"/>
    <mergeCell ref="F3:G3"/>
    <mergeCell ref="C14:D14"/>
    <mergeCell ref="F14:G14"/>
    <mergeCell ref="C8:D8"/>
    <mergeCell ref="F8:G8"/>
    <mergeCell ref="C10:D10"/>
    <mergeCell ref="F10:G10"/>
    <mergeCell ref="C6:D6"/>
    <mergeCell ref="F6:G6"/>
    <mergeCell ref="C7:D7"/>
    <mergeCell ref="F7:G7"/>
    <mergeCell ref="C9:D9"/>
    <mergeCell ref="F9:G9"/>
    <mergeCell ref="C11:D11"/>
    <mergeCell ref="F11:G11"/>
    <mergeCell ref="C101:D101"/>
    <mergeCell ref="F101:G101"/>
    <mergeCell ref="C103:D103"/>
    <mergeCell ref="F103:G103"/>
    <mergeCell ref="C100:D100"/>
    <mergeCell ref="F100:G100"/>
    <mergeCell ref="C102:D102"/>
    <mergeCell ref="F102:G102"/>
    <mergeCell ref="A94:C94"/>
    <mergeCell ref="C95:D95"/>
    <mergeCell ref="F95:G95"/>
    <mergeCell ref="C98:D98"/>
    <mergeCell ref="F98:G98"/>
    <mergeCell ref="C97:D97"/>
    <mergeCell ref="F97:G97"/>
    <mergeCell ref="C99:D99"/>
    <mergeCell ref="F99:G99"/>
    <mergeCell ref="C96:D96"/>
    <mergeCell ref="F96:G96"/>
  </mergeCells>
  <phoneticPr fontId="2"/>
  <pageMargins left="0.51" right="0.16" top="0.24" bottom="0.16" header="0.2" footer="0.16"/>
  <pageSetup paperSize="1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8C568-A0CA-4A3A-9CC4-88271394E73B}">
  <dimension ref="A1:S285"/>
  <sheetViews>
    <sheetView topLeftCell="A61" zoomScale="86" zoomScaleNormal="86" workbookViewId="0">
      <selection activeCell="S106" sqref="S106"/>
    </sheetView>
  </sheetViews>
  <sheetFormatPr defaultColWidth="6.25" defaultRowHeight="17.25" customHeight="1"/>
  <cols>
    <col min="1" max="1" width="6.375" style="1" customWidth="1"/>
    <col min="2" max="3" width="5.125" style="1" customWidth="1"/>
    <col min="4" max="5" width="7.375" style="1" customWidth="1"/>
    <col min="6" max="7" width="7.25" style="1" customWidth="1"/>
    <col min="8" max="9" width="7.375" style="1" customWidth="1"/>
    <col min="10" max="10" width="7.375" style="23" customWidth="1"/>
    <col min="11" max="13" width="7.375" style="6" customWidth="1"/>
    <col min="14" max="16384" width="6.25" style="1"/>
  </cols>
  <sheetData>
    <row r="1" spans="1:13" ht="16.5" customHeight="1">
      <c r="A1" s="18" t="s">
        <v>396</v>
      </c>
    </row>
    <row r="2" spans="1:13" ht="16.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1" t="s">
        <v>424</v>
      </c>
      <c r="K2" s="486" t="s">
        <v>6</v>
      </c>
      <c r="L2" s="486"/>
      <c r="M2" s="486"/>
    </row>
    <row r="3" spans="1:13" ht="16.5" customHeight="1">
      <c r="A3" s="2" t="s">
        <v>253</v>
      </c>
      <c r="B3" s="464" t="s">
        <v>120</v>
      </c>
      <c r="C3" s="465"/>
      <c r="D3" s="476"/>
      <c r="E3" s="476"/>
      <c r="F3" s="482">
        <v>32041</v>
      </c>
      <c r="G3" s="483"/>
      <c r="H3" s="464"/>
      <c r="I3" s="465"/>
      <c r="J3" s="41"/>
      <c r="K3" s="479" t="s">
        <v>428</v>
      </c>
      <c r="L3" s="480"/>
      <c r="M3" s="481"/>
    </row>
    <row r="4" spans="1:13" ht="16.5" customHeight="1">
      <c r="A4" s="30" t="s">
        <v>257</v>
      </c>
      <c r="B4" s="476" t="s">
        <v>160</v>
      </c>
      <c r="C4" s="476"/>
      <c r="D4" s="484"/>
      <c r="E4" s="485"/>
      <c r="F4" s="492">
        <v>1640</v>
      </c>
      <c r="G4" s="476"/>
      <c r="H4" s="484"/>
      <c r="I4" s="485"/>
      <c r="J4" s="41" t="s">
        <v>54</v>
      </c>
      <c r="K4" s="486" t="s">
        <v>425</v>
      </c>
      <c r="L4" s="486"/>
      <c r="M4" s="486"/>
    </row>
    <row r="5" spans="1:13" ht="16.5" customHeight="1">
      <c r="A5" s="30"/>
      <c r="B5" s="476" t="s">
        <v>96</v>
      </c>
      <c r="C5" s="476"/>
      <c r="D5" s="484"/>
      <c r="E5" s="485"/>
      <c r="F5" s="492">
        <v>4400</v>
      </c>
      <c r="G5" s="476"/>
      <c r="H5" s="484"/>
      <c r="I5" s="485"/>
      <c r="J5" s="41" t="s">
        <v>54</v>
      </c>
      <c r="K5" s="486" t="s">
        <v>347</v>
      </c>
      <c r="L5" s="486"/>
      <c r="M5" s="486"/>
    </row>
    <row r="6" spans="1:13" ht="16.5" customHeight="1">
      <c r="A6" s="30"/>
      <c r="B6" s="476" t="s">
        <v>96</v>
      </c>
      <c r="C6" s="476"/>
      <c r="D6" s="484"/>
      <c r="E6" s="485"/>
      <c r="F6" s="492">
        <v>3444</v>
      </c>
      <c r="G6" s="476"/>
      <c r="H6" s="484"/>
      <c r="I6" s="485"/>
      <c r="J6" s="41" t="s">
        <v>98</v>
      </c>
      <c r="K6" s="486" t="s">
        <v>347</v>
      </c>
      <c r="L6" s="486"/>
      <c r="M6" s="486"/>
    </row>
    <row r="7" spans="1:13" ht="16.5" customHeight="1">
      <c r="A7" s="30"/>
      <c r="B7" s="476" t="s">
        <v>96</v>
      </c>
      <c r="C7" s="476"/>
      <c r="D7" s="484"/>
      <c r="E7" s="485"/>
      <c r="F7" s="492">
        <v>2196</v>
      </c>
      <c r="G7" s="476"/>
      <c r="H7" s="484"/>
      <c r="I7" s="485"/>
      <c r="J7" s="41" t="s">
        <v>411</v>
      </c>
      <c r="K7" s="486" t="s">
        <v>347</v>
      </c>
      <c r="L7" s="486"/>
      <c r="M7" s="486"/>
    </row>
    <row r="8" spans="1:13" ht="16.5" customHeight="1">
      <c r="A8" s="30"/>
      <c r="B8" s="476" t="s">
        <v>96</v>
      </c>
      <c r="C8" s="476"/>
      <c r="D8" s="484"/>
      <c r="E8" s="485"/>
      <c r="F8" s="492">
        <v>3722</v>
      </c>
      <c r="G8" s="476"/>
      <c r="H8" s="484"/>
      <c r="I8" s="485"/>
      <c r="J8" s="41" t="s">
        <v>412</v>
      </c>
      <c r="K8" s="486" t="s">
        <v>347</v>
      </c>
      <c r="L8" s="486"/>
      <c r="M8" s="486"/>
    </row>
    <row r="9" spans="1:13" ht="16.5" customHeight="1">
      <c r="A9" s="30"/>
      <c r="B9" s="476" t="s">
        <v>160</v>
      </c>
      <c r="C9" s="476"/>
      <c r="D9" s="484"/>
      <c r="E9" s="485"/>
      <c r="F9" s="492">
        <v>23830</v>
      </c>
      <c r="G9" s="476"/>
      <c r="H9" s="484"/>
      <c r="I9" s="485"/>
      <c r="J9" s="41"/>
      <c r="K9" s="486" t="s">
        <v>413</v>
      </c>
      <c r="L9" s="486"/>
      <c r="M9" s="486"/>
    </row>
    <row r="10" spans="1:13" ht="16.5" customHeight="1">
      <c r="A10" s="37" t="s">
        <v>261</v>
      </c>
      <c r="B10" s="471" t="s">
        <v>120</v>
      </c>
      <c r="C10" s="471"/>
      <c r="D10" s="471"/>
      <c r="E10" s="471"/>
      <c r="F10" s="474">
        <v>4712</v>
      </c>
      <c r="G10" s="471"/>
      <c r="H10" s="471"/>
      <c r="I10" s="471"/>
      <c r="J10" s="41"/>
      <c r="K10" s="475" t="s">
        <v>395</v>
      </c>
      <c r="L10" s="475"/>
      <c r="M10" s="475"/>
    </row>
    <row r="11" spans="1:13" ht="16.5" customHeight="1">
      <c r="A11" s="39"/>
      <c r="B11" s="463" t="s">
        <v>120</v>
      </c>
      <c r="C11" s="463"/>
      <c r="D11" s="463"/>
      <c r="E11" s="463"/>
      <c r="F11" s="466">
        <v>3131</v>
      </c>
      <c r="G11" s="463"/>
      <c r="H11" s="463"/>
      <c r="I11" s="463"/>
      <c r="J11" s="41"/>
      <c r="K11" s="467" t="s">
        <v>397</v>
      </c>
      <c r="L11" s="467"/>
      <c r="M11" s="467"/>
    </row>
    <row r="12" spans="1:13" ht="16.5" customHeight="1">
      <c r="A12" s="37"/>
      <c r="B12" s="471" t="s">
        <v>200</v>
      </c>
      <c r="C12" s="471"/>
      <c r="D12" s="472"/>
      <c r="E12" s="473"/>
      <c r="F12" s="474">
        <v>5500</v>
      </c>
      <c r="G12" s="471"/>
      <c r="H12" s="472"/>
      <c r="I12" s="473"/>
      <c r="J12" s="41"/>
      <c r="K12" s="475" t="s">
        <v>93</v>
      </c>
      <c r="L12" s="475"/>
      <c r="M12" s="475"/>
    </row>
    <row r="13" spans="1:13" ht="16.5" customHeight="1">
      <c r="A13" s="37" t="s">
        <v>263</v>
      </c>
      <c r="B13" s="471" t="s">
        <v>249</v>
      </c>
      <c r="C13" s="471"/>
      <c r="D13" s="472"/>
      <c r="E13" s="473"/>
      <c r="F13" s="474">
        <v>84430</v>
      </c>
      <c r="G13" s="471"/>
      <c r="H13" s="472"/>
      <c r="I13" s="473"/>
      <c r="J13" s="41"/>
      <c r="K13" s="475" t="s">
        <v>398</v>
      </c>
      <c r="L13" s="475"/>
      <c r="M13" s="475"/>
    </row>
    <row r="14" spans="1:13" ht="16.5" customHeight="1">
      <c r="A14" s="37" t="s">
        <v>266</v>
      </c>
      <c r="B14" s="471" t="s">
        <v>120</v>
      </c>
      <c r="C14" s="471"/>
      <c r="D14" s="472"/>
      <c r="E14" s="473"/>
      <c r="F14" s="474">
        <v>13200</v>
      </c>
      <c r="G14" s="471"/>
      <c r="H14" s="472"/>
      <c r="I14" s="473"/>
      <c r="J14" s="41"/>
      <c r="K14" s="475" t="s">
        <v>395</v>
      </c>
      <c r="L14" s="475"/>
      <c r="M14" s="475"/>
    </row>
    <row r="15" spans="1:13" ht="16.5" customHeight="1">
      <c r="A15" s="37"/>
      <c r="B15" s="471" t="s">
        <v>120</v>
      </c>
      <c r="C15" s="471"/>
      <c r="D15" s="472"/>
      <c r="E15" s="473"/>
      <c r="F15" s="474">
        <v>9572</v>
      </c>
      <c r="G15" s="471"/>
      <c r="H15" s="472"/>
      <c r="I15" s="473"/>
      <c r="J15" s="41"/>
      <c r="K15" s="475" t="s">
        <v>395</v>
      </c>
      <c r="L15" s="475"/>
      <c r="M15" s="475"/>
    </row>
    <row r="16" spans="1:13" ht="16.5" customHeight="1">
      <c r="A16" s="30"/>
      <c r="B16" s="463" t="s">
        <v>96</v>
      </c>
      <c r="C16" s="463"/>
      <c r="D16" s="476"/>
      <c r="E16" s="476"/>
      <c r="F16" s="466">
        <v>8101</v>
      </c>
      <c r="G16" s="463"/>
      <c r="H16" s="476"/>
      <c r="I16" s="476"/>
      <c r="J16" s="41"/>
      <c r="K16" s="467" t="s">
        <v>239</v>
      </c>
      <c r="L16" s="467"/>
      <c r="M16" s="467"/>
    </row>
    <row r="17" spans="1:13" ht="16.5" customHeight="1">
      <c r="A17" s="30"/>
      <c r="B17" s="463" t="s">
        <v>120</v>
      </c>
      <c r="C17" s="463"/>
      <c r="D17" s="476"/>
      <c r="E17" s="476"/>
      <c r="F17" s="466">
        <v>2420</v>
      </c>
      <c r="G17" s="463"/>
      <c r="H17" s="476"/>
      <c r="I17" s="476"/>
      <c r="J17" s="41"/>
      <c r="K17" s="467" t="s">
        <v>33</v>
      </c>
      <c r="L17" s="467"/>
      <c r="M17" s="467"/>
    </row>
    <row r="18" spans="1:13" ht="16.5" customHeight="1">
      <c r="A18" s="37" t="s">
        <v>268</v>
      </c>
      <c r="B18" s="471" t="s">
        <v>200</v>
      </c>
      <c r="C18" s="471"/>
      <c r="D18" s="472"/>
      <c r="E18" s="473"/>
      <c r="F18" s="474">
        <v>925</v>
      </c>
      <c r="G18" s="471"/>
      <c r="H18" s="472"/>
      <c r="I18" s="473"/>
      <c r="J18" s="41"/>
      <c r="K18" s="475" t="s">
        <v>437</v>
      </c>
      <c r="L18" s="475"/>
      <c r="M18" s="475"/>
    </row>
    <row r="19" spans="1:13" ht="16.5" customHeight="1">
      <c r="A19" s="37"/>
      <c r="B19" s="472" t="s">
        <v>160</v>
      </c>
      <c r="C19" s="473"/>
      <c r="D19" s="472"/>
      <c r="E19" s="473"/>
      <c r="F19" s="487">
        <v>6985</v>
      </c>
      <c r="G19" s="488"/>
      <c r="H19" s="472"/>
      <c r="I19" s="473"/>
      <c r="J19" s="41" t="s">
        <v>54</v>
      </c>
      <c r="K19" s="489" t="s">
        <v>402</v>
      </c>
      <c r="L19" s="490"/>
      <c r="M19" s="491"/>
    </row>
    <row r="20" spans="1:13" ht="16.5" customHeight="1">
      <c r="A20" s="37"/>
      <c r="B20" s="472" t="s">
        <v>120</v>
      </c>
      <c r="C20" s="473"/>
      <c r="D20" s="472"/>
      <c r="E20" s="473"/>
      <c r="F20" s="487">
        <v>21357</v>
      </c>
      <c r="G20" s="488"/>
      <c r="H20" s="472"/>
      <c r="I20" s="473"/>
      <c r="J20" s="41" t="s">
        <v>54</v>
      </c>
      <c r="K20" s="489" t="s">
        <v>282</v>
      </c>
      <c r="L20" s="490"/>
      <c r="M20" s="491"/>
    </row>
    <row r="21" spans="1:13" ht="16.5" customHeight="1">
      <c r="A21" s="30"/>
      <c r="B21" s="463" t="s">
        <v>96</v>
      </c>
      <c r="C21" s="463"/>
      <c r="D21" s="476"/>
      <c r="E21" s="476"/>
      <c r="F21" s="466">
        <v>4560</v>
      </c>
      <c r="G21" s="463"/>
      <c r="H21" s="476"/>
      <c r="I21" s="476"/>
      <c r="J21" s="41" t="s">
        <v>98</v>
      </c>
      <c r="K21" s="467" t="s">
        <v>347</v>
      </c>
      <c r="L21" s="467"/>
      <c r="M21" s="467"/>
    </row>
    <row r="22" spans="1:13" s="22" customFormat="1" ht="16.5" customHeight="1">
      <c r="A22" s="39" t="s">
        <v>60</v>
      </c>
      <c r="B22" s="463" t="s">
        <v>120</v>
      </c>
      <c r="C22" s="463"/>
      <c r="D22" s="484"/>
      <c r="E22" s="485"/>
      <c r="F22" s="466">
        <v>11544</v>
      </c>
      <c r="G22" s="463"/>
      <c r="H22" s="484"/>
      <c r="I22" s="485"/>
      <c r="J22" s="41"/>
      <c r="K22" s="467" t="s">
        <v>33</v>
      </c>
      <c r="L22" s="467"/>
      <c r="M22" s="467"/>
    </row>
    <row r="23" spans="1:13" ht="16.5" customHeight="1">
      <c r="A23" s="37"/>
      <c r="B23" s="471" t="s">
        <v>120</v>
      </c>
      <c r="C23" s="471"/>
      <c r="D23" s="472"/>
      <c r="E23" s="473"/>
      <c r="F23" s="474">
        <v>1849</v>
      </c>
      <c r="G23" s="471"/>
      <c r="H23" s="471"/>
      <c r="I23" s="471"/>
      <c r="J23" s="41"/>
      <c r="K23" s="475" t="s">
        <v>395</v>
      </c>
      <c r="L23" s="475"/>
      <c r="M23" s="475"/>
    </row>
    <row r="24" spans="1:13" ht="16.5" customHeight="1">
      <c r="A24" s="30"/>
      <c r="B24" s="463" t="s">
        <v>234</v>
      </c>
      <c r="C24" s="463"/>
      <c r="D24" s="476"/>
      <c r="E24" s="476"/>
      <c r="F24" s="466">
        <v>1878</v>
      </c>
      <c r="G24" s="463"/>
      <c r="H24" s="476"/>
      <c r="I24" s="476"/>
      <c r="J24" s="41" t="s">
        <v>54</v>
      </c>
      <c r="K24" s="467" t="s">
        <v>414</v>
      </c>
      <c r="L24" s="467"/>
      <c r="M24" s="467"/>
    </row>
    <row r="25" spans="1:13" ht="16.5" customHeight="1">
      <c r="A25" s="30"/>
      <c r="B25" s="463" t="s">
        <v>96</v>
      </c>
      <c r="C25" s="463"/>
      <c r="D25" s="476"/>
      <c r="E25" s="476"/>
      <c r="F25" s="466">
        <v>4825</v>
      </c>
      <c r="G25" s="463"/>
      <c r="H25" s="476"/>
      <c r="I25" s="476"/>
      <c r="J25" s="41" t="s">
        <v>321</v>
      </c>
      <c r="K25" s="467" t="s">
        <v>347</v>
      </c>
      <c r="L25" s="467"/>
      <c r="M25" s="467"/>
    </row>
    <row r="26" spans="1:13" ht="16.5" customHeight="1">
      <c r="A26" s="30"/>
      <c r="B26" s="463" t="s">
        <v>160</v>
      </c>
      <c r="C26" s="463"/>
      <c r="D26" s="464"/>
      <c r="E26" s="465"/>
      <c r="F26" s="466">
        <v>3278</v>
      </c>
      <c r="G26" s="463"/>
      <c r="H26" s="464"/>
      <c r="I26" s="465"/>
      <c r="J26" s="41" t="s">
        <v>54</v>
      </c>
      <c r="K26" s="467" t="s">
        <v>415</v>
      </c>
      <c r="L26" s="467"/>
      <c r="M26" s="467"/>
    </row>
    <row r="27" spans="1:13" ht="16.5" customHeight="1">
      <c r="A27" s="30"/>
      <c r="B27" s="476" t="s">
        <v>58</v>
      </c>
      <c r="C27" s="476"/>
      <c r="D27" s="484"/>
      <c r="E27" s="485"/>
      <c r="F27" s="492">
        <v>800</v>
      </c>
      <c r="G27" s="476"/>
      <c r="H27" s="484"/>
      <c r="I27" s="485"/>
      <c r="J27" s="41" t="s">
        <v>54</v>
      </c>
      <c r="K27" s="486" t="s">
        <v>416</v>
      </c>
      <c r="L27" s="486"/>
      <c r="M27" s="486"/>
    </row>
    <row r="28" spans="1:13" ht="16.5" customHeight="1">
      <c r="A28" s="30"/>
      <c r="B28" s="463" t="s">
        <v>160</v>
      </c>
      <c r="C28" s="463"/>
      <c r="D28" s="476"/>
      <c r="E28" s="476"/>
      <c r="F28" s="466">
        <v>2610</v>
      </c>
      <c r="G28" s="463"/>
      <c r="H28" s="476"/>
      <c r="I28" s="476"/>
      <c r="J28" s="41" t="s">
        <v>54</v>
      </c>
      <c r="K28" s="467" t="s">
        <v>417</v>
      </c>
      <c r="L28" s="467"/>
      <c r="M28" s="467"/>
    </row>
    <row r="29" spans="1:13" ht="16.5" customHeight="1">
      <c r="A29" s="37" t="s">
        <v>129</v>
      </c>
      <c r="B29" s="471" t="s">
        <v>120</v>
      </c>
      <c r="C29" s="471"/>
      <c r="D29" s="472"/>
      <c r="E29" s="473"/>
      <c r="F29" s="474">
        <v>5463</v>
      </c>
      <c r="G29" s="471"/>
      <c r="H29" s="472"/>
      <c r="I29" s="473"/>
      <c r="J29" s="41" t="s">
        <v>54</v>
      </c>
      <c r="K29" s="475" t="s">
        <v>400</v>
      </c>
      <c r="L29" s="475"/>
      <c r="M29" s="475"/>
    </row>
    <row r="30" spans="1:13" ht="16.5" customHeight="1">
      <c r="A30" s="30"/>
      <c r="B30" s="463" t="s">
        <v>200</v>
      </c>
      <c r="C30" s="463"/>
      <c r="D30" s="476"/>
      <c r="E30" s="476"/>
      <c r="F30" s="466">
        <v>185</v>
      </c>
      <c r="G30" s="463"/>
      <c r="H30" s="476"/>
      <c r="I30" s="476"/>
      <c r="J30" s="41"/>
      <c r="K30" s="467" t="s">
        <v>49</v>
      </c>
      <c r="L30" s="467"/>
      <c r="M30" s="467"/>
    </row>
    <row r="31" spans="1:13" ht="16.5" customHeight="1">
      <c r="A31" s="30"/>
      <c r="B31" s="463" t="s">
        <v>56</v>
      </c>
      <c r="C31" s="463"/>
      <c r="D31" s="463"/>
      <c r="E31" s="463"/>
      <c r="F31" s="466">
        <v>7925</v>
      </c>
      <c r="G31" s="463"/>
      <c r="H31" s="463"/>
      <c r="I31" s="463"/>
      <c r="J31" s="41"/>
      <c r="K31" s="467" t="s">
        <v>429</v>
      </c>
      <c r="L31" s="467"/>
      <c r="M31" s="467"/>
    </row>
    <row r="32" spans="1:13" ht="16.5" customHeight="1">
      <c r="A32" s="37" t="s">
        <v>132</v>
      </c>
      <c r="B32" s="471" t="s">
        <v>96</v>
      </c>
      <c r="C32" s="471"/>
      <c r="D32" s="472"/>
      <c r="E32" s="473"/>
      <c r="F32" s="474">
        <v>3500</v>
      </c>
      <c r="G32" s="471"/>
      <c r="H32" s="472"/>
      <c r="I32" s="473"/>
      <c r="J32" s="41" t="s">
        <v>54</v>
      </c>
      <c r="K32" s="475" t="s">
        <v>347</v>
      </c>
      <c r="L32" s="475"/>
      <c r="M32" s="475"/>
    </row>
    <row r="33" spans="1:19" ht="16.5" customHeight="1">
      <c r="A33" s="37"/>
      <c r="B33" s="471" t="s">
        <v>160</v>
      </c>
      <c r="C33" s="471"/>
      <c r="D33" s="472"/>
      <c r="E33" s="473"/>
      <c r="F33" s="474">
        <v>6590</v>
      </c>
      <c r="G33" s="471"/>
      <c r="H33" s="472"/>
      <c r="I33" s="473"/>
      <c r="J33" s="41" t="s">
        <v>54</v>
      </c>
      <c r="K33" s="475" t="s">
        <v>402</v>
      </c>
      <c r="L33" s="475"/>
      <c r="M33" s="475"/>
    </row>
    <row r="34" spans="1:19" ht="16.5" customHeight="1">
      <c r="A34" s="37"/>
      <c r="B34" s="471" t="s">
        <v>160</v>
      </c>
      <c r="C34" s="471"/>
      <c r="D34" s="472"/>
      <c r="E34" s="473"/>
      <c r="F34" s="474">
        <v>12304</v>
      </c>
      <c r="G34" s="471"/>
      <c r="H34" s="472"/>
      <c r="I34" s="473"/>
      <c r="J34" s="41"/>
      <c r="K34" s="475" t="s">
        <v>399</v>
      </c>
      <c r="L34" s="475"/>
      <c r="M34" s="475"/>
    </row>
    <row r="35" spans="1:19" ht="16.5" customHeight="1">
      <c r="A35" s="37"/>
      <c r="B35" s="471" t="s">
        <v>160</v>
      </c>
      <c r="C35" s="471"/>
      <c r="D35" s="472"/>
      <c r="E35" s="473"/>
      <c r="F35" s="474">
        <v>5214</v>
      </c>
      <c r="G35" s="471"/>
      <c r="H35" s="472"/>
      <c r="I35" s="473"/>
      <c r="J35" s="41" t="s">
        <v>54</v>
      </c>
      <c r="K35" s="475" t="s">
        <v>401</v>
      </c>
      <c r="L35" s="475"/>
      <c r="M35" s="475"/>
    </row>
    <row r="36" spans="1:19" ht="16.5" customHeight="1">
      <c r="A36" s="37"/>
      <c r="B36" s="471" t="s">
        <v>120</v>
      </c>
      <c r="C36" s="471"/>
      <c r="D36" s="472"/>
      <c r="E36" s="473"/>
      <c r="F36" s="474">
        <v>4788</v>
      </c>
      <c r="G36" s="471"/>
      <c r="H36" s="472"/>
      <c r="I36" s="473"/>
      <c r="J36" s="41" t="s">
        <v>54</v>
      </c>
      <c r="K36" s="475" t="s">
        <v>400</v>
      </c>
      <c r="L36" s="475"/>
      <c r="M36" s="475"/>
    </row>
    <row r="37" spans="1:19" ht="16.5" customHeight="1">
      <c r="A37" s="30"/>
      <c r="B37" s="463" t="s">
        <v>96</v>
      </c>
      <c r="C37" s="463"/>
      <c r="D37" s="476"/>
      <c r="E37" s="476"/>
      <c r="F37" s="466">
        <v>4403</v>
      </c>
      <c r="G37" s="463"/>
      <c r="H37" s="476"/>
      <c r="I37" s="476"/>
      <c r="J37" s="41" t="s">
        <v>105</v>
      </c>
      <c r="K37" s="467" t="s">
        <v>347</v>
      </c>
      <c r="L37" s="467"/>
      <c r="M37" s="467"/>
    </row>
    <row r="38" spans="1:19" ht="16.5" customHeight="1">
      <c r="A38" s="37" t="s">
        <v>99</v>
      </c>
      <c r="B38" s="471" t="s">
        <v>160</v>
      </c>
      <c r="C38" s="471"/>
      <c r="D38" s="472"/>
      <c r="E38" s="473"/>
      <c r="F38" s="474">
        <v>2520</v>
      </c>
      <c r="G38" s="471"/>
      <c r="H38" s="472"/>
      <c r="I38" s="473"/>
      <c r="J38" s="41" t="s">
        <v>54</v>
      </c>
      <c r="K38" s="475" t="s">
        <v>402</v>
      </c>
      <c r="L38" s="475"/>
      <c r="M38" s="475"/>
    </row>
    <row r="39" spans="1:19" ht="16.5" customHeight="1">
      <c r="A39" s="37"/>
      <c r="B39" s="471" t="s">
        <v>160</v>
      </c>
      <c r="C39" s="471"/>
      <c r="D39" s="472"/>
      <c r="E39" s="473"/>
      <c r="F39" s="474">
        <v>3619</v>
      </c>
      <c r="G39" s="471"/>
      <c r="H39" s="471"/>
      <c r="I39" s="471"/>
      <c r="J39" s="41"/>
      <c r="K39" s="475" t="s">
        <v>403</v>
      </c>
      <c r="L39" s="475"/>
      <c r="M39" s="475"/>
    </row>
    <row r="40" spans="1:19" ht="16.5" customHeight="1">
      <c r="A40" s="37"/>
      <c r="B40" s="471" t="s">
        <v>120</v>
      </c>
      <c r="C40" s="471"/>
      <c r="D40" s="472"/>
      <c r="E40" s="473"/>
      <c r="F40" s="474">
        <v>880</v>
      </c>
      <c r="G40" s="471"/>
      <c r="H40" s="472"/>
      <c r="I40" s="473"/>
      <c r="J40" s="41"/>
      <c r="K40" s="475" t="s">
        <v>395</v>
      </c>
      <c r="L40" s="475"/>
      <c r="M40" s="475"/>
    </row>
    <row r="41" spans="1:19" ht="16.5" customHeight="1">
      <c r="A41" s="30"/>
      <c r="B41" s="463" t="s">
        <v>200</v>
      </c>
      <c r="C41" s="463"/>
      <c r="D41" s="476"/>
      <c r="E41" s="476"/>
      <c r="F41" s="466">
        <v>185</v>
      </c>
      <c r="G41" s="463"/>
      <c r="H41" s="476"/>
      <c r="I41" s="476"/>
      <c r="J41" s="41"/>
      <c r="K41" s="467" t="s">
        <v>49</v>
      </c>
      <c r="L41" s="467"/>
      <c r="M41" s="467"/>
      <c r="S41" s="1" t="s">
        <v>216</v>
      </c>
    </row>
    <row r="42" spans="1:19" ht="16.5" customHeight="1">
      <c r="A42" s="30" t="s">
        <v>174</v>
      </c>
      <c r="B42" s="463" t="s">
        <v>200</v>
      </c>
      <c r="C42" s="463"/>
      <c r="D42" s="476"/>
      <c r="E42" s="476"/>
      <c r="F42" s="466">
        <v>185</v>
      </c>
      <c r="G42" s="463"/>
      <c r="H42" s="476"/>
      <c r="I42" s="476"/>
      <c r="J42" s="41"/>
      <c r="K42" s="467" t="s">
        <v>49</v>
      </c>
      <c r="L42" s="467"/>
      <c r="M42" s="467"/>
    </row>
    <row r="43" spans="1:19" ht="16.5" customHeight="1">
      <c r="A43" s="30"/>
      <c r="B43" s="463" t="s">
        <v>120</v>
      </c>
      <c r="C43" s="463"/>
      <c r="D43" s="476"/>
      <c r="E43" s="476"/>
      <c r="F43" s="466">
        <v>22999</v>
      </c>
      <c r="G43" s="463"/>
      <c r="H43" s="476"/>
      <c r="I43" s="476"/>
      <c r="J43" s="41" t="s">
        <v>321</v>
      </c>
      <c r="K43" s="467" t="s">
        <v>283</v>
      </c>
      <c r="L43" s="467"/>
      <c r="M43" s="467"/>
    </row>
    <row r="44" spans="1:19" ht="16.5" customHeight="1">
      <c r="A44" s="30" t="s">
        <v>136</v>
      </c>
      <c r="B44" s="463" t="s">
        <v>120</v>
      </c>
      <c r="C44" s="463"/>
      <c r="D44" s="476"/>
      <c r="E44" s="476"/>
      <c r="F44" s="466">
        <v>14750</v>
      </c>
      <c r="G44" s="463"/>
      <c r="H44" s="476"/>
      <c r="I44" s="476"/>
      <c r="J44" s="41"/>
      <c r="K44" s="467" t="s">
        <v>418</v>
      </c>
      <c r="L44" s="467"/>
      <c r="M44" s="467"/>
    </row>
    <row r="45" spans="1:19" ht="16.5" customHeight="1">
      <c r="A45" s="30"/>
      <c r="B45" s="463" t="s">
        <v>120</v>
      </c>
      <c r="C45" s="463"/>
      <c r="D45" s="476"/>
      <c r="E45" s="476"/>
      <c r="F45" s="466">
        <v>2480</v>
      </c>
      <c r="G45" s="463"/>
      <c r="H45" s="476"/>
      <c r="I45" s="476"/>
      <c r="J45" s="41" t="s">
        <v>105</v>
      </c>
      <c r="K45" s="467" t="s">
        <v>419</v>
      </c>
      <c r="L45" s="467"/>
      <c r="M45" s="467"/>
    </row>
    <row r="46" spans="1:19" ht="16.5" customHeight="1">
      <c r="A46" s="30"/>
      <c r="B46" s="463" t="s">
        <v>56</v>
      </c>
      <c r="C46" s="463"/>
      <c r="D46" s="463"/>
      <c r="E46" s="463"/>
      <c r="F46" s="466">
        <v>14894</v>
      </c>
      <c r="G46" s="463"/>
      <c r="H46" s="463"/>
      <c r="I46" s="463"/>
      <c r="J46" s="41"/>
      <c r="K46" s="467" t="s">
        <v>430</v>
      </c>
      <c r="L46" s="467"/>
      <c r="M46" s="467"/>
    </row>
    <row r="47" spans="1:19" ht="16.5" customHeight="1" thickBot="1">
      <c r="A47" s="37"/>
      <c r="B47" s="471" t="s">
        <v>120</v>
      </c>
      <c r="C47" s="471"/>
      <c r="D47" s="472"/>
      <c r="E47" s="473"/>
      <c r="F47" s="474">
        <v>4044</v>
      </c>
      <c r="G47" s="471"/>
      <c r="H47" s="472"/>
      <c r="I47" s="473"/>
      <c r="J47" s="41" t="s">
        <v>54</v>
      </c>
      <c r="K47" s="475" t="s">
        <v>395</v>
      </c>
      <c r="L47" s="475"/>
      <c r="M47" s="475"/>
    </row>
    <row r="48" spans="1:19" ht="16.5" customHeight="1" thickTop="1">
      <c r="A48" s="15"/>
      <c r="B48" s="454"/>
      <c r="C48" s="455"/>
      <c r="D48" s="456" t="s">
        <v>38</v>
      </c>
      <c r="E48" s="457"/>
      <c r="F48" s="458">
        <f>SUM(F3:G46)</f>
        <v>375834</v>
      </c>
      <c r="G48" s="459"/>
      <c r="H48" s="454"/>
      <c r="I48" s="455"/>
      <c r="K48" s="460"/>
      <c r="L48" s="461"/>
      <c r="M48" s="462"/>
    </row>
    <row r="49" spans="1:13" ht="17.25" customHeight="1">
      <c r="J49" s="22"/>
      <c r="K49" s="1"/>
      <c r="L49" s="1"/>
      <c r="M49" s="1"/>
    </row>
    <row r="50" spans="1:13" ht="17.25" customHeight="1">
      <c r="J50" s="22"/>
      <c r="K50" s="1"/>
      <c r="L50" s="1"/>
      <c r="M50" s="1"/>
    </row>
    <row r="51" spans="1:13" ht="17.25" customHeight="1">
      <c r="A51" s="2" t="s">
        <v>1</v>
      </c>
      <c r="B51" s="476" t="s">
        <v>2</v>
      </c>
      <c r="C51" s="476"/>
      <c r="D51" s="476" t="s">
        <v>4</v>
      </c>
      <c r="E51" s="476"/>
      <c r="F51" s="476" t="s">
        <v>5</v>
      </c>
      <c r="G51" s="476"/>
      <c r="H51" s="476" t="s">
        <v>3</v>
      </c>
      <c r="I51" s="476"/>
      <c r="J51" s="41" t="s">
        <v>424</v>
      </c>
      <c r="K51" s="486" t="s">
        <v>6</v>
      </c>
      <c r="L51" s="486"/>
      <c r="M51" s="486"/>
    </row>
    <row r="52" spans="1:13" ht="17.25" customHeight="1">
      <c r="A52" s="37" t="s">
        <v>138</v>
      </c>
      <c r="B52" s="471" t="s">
        <v>120</v>
      </c>
      <c r="C52" s="471"/>
      <c r="D52" s="472"/>
      <c r="E52" s="473"/>
      <c r="F52" s="474">
        <v>2117</v>
      </c>
      <c r="G52" s="471"/>
      <c r="H52" s="472"/>
      <c r="I52" s="473"/>
      <c r="J52" s="41" t="s">
        <v>54</v>
      </c>
      <c r="K52" s="475" t="s">
        <v>395</v>
      </c>
      <c r="L52" s="475"/>
      <c r="M52" s="475"/>
    </row>
    <row r="53" spans="1:13" ht="17.25" customHeight="1">
      <c r="A53" s="30"/>
      <c r="B53" s="463" t="s">
        <v>56</v>
      </c>
      <c r="C53" s="463"/>
      <c r="D53" s="464"/>
      <c r="E53" s="465"/>
      <c r="F53" s="466">
        <v>96520</v>
      </c>
      <c r="G53" s="463"/>
      <c r="H53" s="464"/>
      <c r="I53" s="465"/>
      <c r="J53" s="41" t="s">
        <v>54</v>
      </c>
      <c r="K53" s="467" t="s">
        <v>420</v>
      </c>
      <c r="L53" s="467"/>
      <c r="M53" s="467"/>
    </row>
    <row r="54" spans="1:13" ht="17.25" customHeight="1">
      <c r="A54" s="30"/>
      <c r="B54" s="463" t="s">
        <v>56</v>
      </c>
      <c r="C54" s="463"/>
      <c r="D54" s="464"/>
      <c r="E54" s="465"/>
      <c r="F54" s="466">
        <v>94660</v>
      </c>
      <c r="G54" s="463"/>
      <c r="H54" s="464"/>
      <c r="I54" s="465"/>
      <c r="J54" s="41" t="s">
        <v>54</v>
      </c>
      <c r="K54" s="467" t="s">
        <v>421</v>
      </c>
      <c r="L54" s="467"/>
      <c r="M54" s="467"/>
    </row>
    <row r="55" spans="1:13" ht="17.25" customHeight="1">
      <c r="A55" s="37" t="s">
        <v>46</v>
      </c>
      <c r="B55" s="471" t="s">
        <v>234</v>
      </c>
      <c r="C55" s="471"/>
      <c r="D55" s="471"/>
      <c r="E55" s="471"/>
      <c r="F55" s="474">
        <v>6450</v>
      </c>
      <c r="G55" s="471"/>
      <c r="H55" s="471"/>
      <c r="I55" s="471"/>
      <c r="J55" s="41" t="s">
        <v>54</v>
      </c>
      <c r="K55" s="475" t="s">
        <v>291</v>
      </c>
      <c r="L55" s="475"/>
      <c r="M55" s="475"/>
    </row>
    <row r="56" spans="1:13" ht="17.25" customHeight="1">
      <c r="A56" s="37"/>
      <c r="B56" s="471" t="s">
        <v>234</v>
      </c>
      <c r="C56" s="471"/>
      <c r="D56" s="472"/>
      <c r="E56" s="473"/>
      <c r="F56" s="474">
        <v>5454</v>
      </c>
      <c r="G56" s="471"/>
      <c r="H56" s="472"/>
      <c r="I56" s="473"/>
      <c r="J56" s="41" t="s">
        <v>54</v>
      </c>
      <c r="K56" s="475" t="s">
        <v>404</v>
      </c>
      <c r="L56" s="475"/>
      <c r="M56" s="475"/>
    </row>
    <row r="57" spans="1:13" ht="17.25" customHeight="1">
      <c r="A57" s="30"/>
      <c r="B57" s="463" t="s">
        <v>120</v>
      </c>
      <c r="C57" s="463"/>
      <c r="D57" s="476"/>
      <c r="E57" s="476"/>
      <c r="F57" s="466">
        <v>99000</v>
      </c>
      <c r="G57" s="463"/>
      <c r="H57" s="476"/>
      <c r="I57" s="476"/>
      <c r="J57" s="41"/>
      <c r="K57" s="467" t="s">
        <v>271</v>
      </c>
      <c r="L57" s="467"/>
      <c r="M57" s="467"/>
    </row>
    <row r="58" spans="1:13" ht="17.25" customHeight="1">
      <c r="A58" s="30"/>
      <c r="B58" s="463" t="s">
        <v>120</v>
      </c>
      <c r="C58" s="463"/>
      <c r="D58" s="476"/>
      <c r="E58" s="476"/>
      <c r="F58" s="466">
        <v>33000</v>
      </c>
      <c r="G58" s="463"/>
      <c r="H58" s="476"/>
      <c r="I58" s="476"/>
      <c r="J58" s="41"/>
      <c r="K58" s="467" t="s">
        <v>271</v>
      </c>
      <c r="L58" s="467"/>
      <c r="M58" s="467"/>
    </row>
    <row r="59" spans="1:13" ht="17.25" customHeight="1">
      <c r="A59" s="30"/>
      <c r="B59" s="463" t="s">
        <v>56</v>
      </c>
      <c r="C59" s="463"/>
      <c r="D59" s="464"/>
      <c r="E59" s="465"/>
      <c r="F59" s="466">
        <v>13300</v>
      </c>
      <c r="G59" s="463"/>
      <c r="H59" s="464"/>
      <c r="I59" s="465"/>
      <c r="J59" s="41" t="s">
        <v>98</v>
      </c>
      <c r="K59" s="467" t="s">
        <v>108</v>
      </c>
      <c r="L59" s="467"/>
      <c r="M59" s="467"/>
    </row>
    <row r="60" spans="1:13" ht="17.25" customHeight="1">
      <c r="A60" s="37" t="s">
        <v>140</v>
      </c>
      <c r="B60" s="471" t="s">
        <v>96</v>
      </c>
      <c r="C60" s="471"/>
      <c r="D60" s="471"/>
      <c r="E60" s="471"/>
      <c r="F60" s="474">
        <v>4885</v>
      </c>
      <c r="G60" s="471"/>
      <c r="H60" s="471"/>
      <c r="I60" s="471"/>
      <c r="J60" s="41" t="s">
        <v>54</v>
      </c>
      <c r="K60" s="475" t="s">
        <v>347</v>
      </c>
      <c r="L60" s="475"/>
      <c r="M60" s="475"/>
    </row>
    <row r="61" spans="1:13" ht="17.25" customHeight="1">
      <c r="A61" s="30"/>
      <c r="B61" s="463" t="s">
        <v>96</v>
      </c>
      <c r="C61" s="463"/>
      <c r="D61" s="476"/>
      <c r="E61" s="476"/>
      <c r="F61" s="466">
        <v>4000</v>
      </c>
      <c r="G61" s="463"/>
      <c r="H61" s="476"/>
      <c r="I61" s="476"/>
      <c r="J61" s="41" t="s">
        <v>98</v>
      </c>
      <c r="K61" s="467" t="s">
        <v>347</v>
      </c>
      <c r="L61" s="467"/>
      <c r="M61" s="467"/>
    </row>
    <row r="62" spans="1:13" ht="17.25" customHeight="1">
      <c r="A62" s="30"/>
      <c r="B62" s="463" t="s">
        <v>96</v>
      </c>
      <c r="C62" s="463"/>
      <c r="D62" s="476"/>
      <c r="E62" s="476"/>
      <c r="F62" s="466">
        <v>3700</v>
      </c>
      <c r="G62" s="463"/>
      <c r="H62" s="476"/>
      <c r="I62" s="476"/>
      <c r="J62" s="41" t="s">
        <v>321</v>
      </c>
      <c r="K62" s="467" t="s">
        <v>347</v>
      </c>
      <c r="L62" s="467"/>
      <c r="M62" s="467"/>
    </row>
    <row r="63" spans="1:13" ht="17.25" customHeight="1">
      <c r="A63" s="37" t="s">
        <v>141</v>
      </c>
      <c r="B63" s="471" t="s">
        <v>160</v>
      </c>
      <c r="C63" s="471"/>
      <c r="D63" s="471"/>
      <c r="E63" s="471"/>
      <c r="F63" s="474">
        <v>120400</v>
      </c>
      <c r="G63" s="471"/>
      <c r="H63" s="471"/>
      <c r="I63" s="471"/>
      <c r="J63" s="41"/>
      <c r="K63" s="475" t="s">
        <v>405</v>
      </c>
      <c r="L63" s="475"/>
      <c r="M63" s="475"/>
    </row>
    <row r="64" spans="1:13" ht="17.25" customHeight="1">
      <c r="A64" s="37"/>
      <c r="B64" s="471" t="s">
        <v>160</v>
      </c>
      <c r="C64" s="471"/>
      <c r="D64" s="471"/>
      <c r="E64" s="471"/>
      <c r="F64" s="474">
        <v>47000</v>
      </c>
      <c r="G64" s="471"/>
      <c r="H64" s="471"/>
      <c r="I64" s="471"/>
      <c r="J64" s="41"/>
      <c r="K64" s="475" t="s">
        <v>406</v>
      </c>
      <c r="L64" s="475"/>
      <c r="M64" s="475"/>
    </row>
    <row r="65" spans="1:13" ht="17.25" customHeight="1">
      <c r="A65" s="37"/>
      <c r="B65" s="471" t="s">
        <v>160</v>
      </c>
      <c r="C65" s="471"/>
      <c r="D65" s="471"/>
      <c r="E65" s="471"/>
      <c r="F65" s="474">
        <v>54600</v>
      </c>
      <c r="G65" s="471"/>
      <c r="H65" s="471"/>
      <c r="I65" s="471"/>
      <c r="J65" s="41"/>
      <c r="K65" s="475" t="s">
        <v>407</v>
      </c>
      <c r="L65" s="475"/>
      <c r="M65" s="475"/>
    </row>
    <row r="66" spans="1:13" ht="17.25" customHeight="1">
      <c r="A66" s="30"/>
      <c r="B66" s="463" t="s">
        <v>200</v>
      </c>
      <c r="C66" s="463"/>
      <c r="D66" s="463"/>
      <c r="E66" s="463"/>
      <c r="F66" s="466">
        <v>185</v>
      </c>
      <c r="G66" s="463"/>
      <c r="H66" s="463"/>
      <c r="I66" s="463"/>
      <c r="J66" s="41"/>
      <c r="K66" s="467" t="s">
        <v>49</v>
      </c>
      <c r="L66" s="467"/>
      <c r="M66" s="467"/>
    </row>
    <row r="67" spans="1:13" ht="17.25" customHeight="1">
      <c r="A67" s="30"/>
      <c r="B67" s="463" t="s">
        <v>200</v>
      </c>
      <c r="C67" s="463"/>
      <c r="D67" s="463"/>
      <c r="E67" s="463"/>
      <c r="F67" s="466">
        <v>185</v>
      </c>
      <c r="G67" s="463"/>
      <c r="H67" s="463"/>
      <c r="I67" s="463"/>
      <c r="J67" s="41"/>
      <c r="K67" s="467" t="s">
        <v>49</v>
      </c>
      <c r="L67" s="467"/>
      <c r="M67" s="467"/>
    </row>
    <row r="68" spans="1:13" ht="17.25" customHeight="1">
      <c r="A68" s="36" t="s">
        <v>143</v>
      </c>
      <c r="B68" s="468" t="s">
        <v>96</v>
      </c>
      <c r="C68" s="468"/>
      <c r="D68" s="477"/>
      <c r="E68" s="478"/>
      <c r="F68" s="469">
        <v>3928</v>
      </c>
      <c r="G68" s="468"/>
      <c r="H68" s="477"/>
      <c r="I68" s="478"/>
      <c r="J68" s="41" t="s">
        <v>321</v>
      </c>
      <c r="K68" s="470" t="s">
        <v>347</v>
      </c>
      <c r="L68" s="470"/>
      <c r="M68" s="470"/>
    </row>
    <row r="69" spans="1:13" ht="17.25" customHeight="1">
      <c r="A69" s="36"/>
      <c r="B69" s="468" t="s">
        <v>160</v>
      </c>
      <c r="C69" s="468"/>
      <c r="D69" s="468"/>
      <c r="E69" s="468"/>
      <c r="F69" s="469">
        <v>6963</v>
      </c>
      <c r="G69" s="468"/>
      <c r="H69" s="468"/>
      <c r="I69" s="468"/>
      <c r="J69" s="41" t="s">
        <v>321</v>
      </c>
      <c r="K69" s="470" t="s">
        <v>431</v>
      </c>
      <c r="L69" s="470"/>
      <c r="M69" s="470"/>
    </row>
    <row r="70" spans="1:13" s="22" customFormat="1" ht="17.25" customHeight="1">
      <c r="A70" s="39"/>
      <c r="B70" s="463" t="s">
        <v>96</v>
      </c>
      <c r="C70" s="463"/>
      <c r="D70" s="463"/>
      <c r="E70" s="463"/>
      <c r="F70" s="466">
        <v>3582</v>
      </c>
      <c r="G70" s="463"/>
      <c r="H70" s="463"/>
      <c r="I70" s="463"/>
      <c r="J70" s="41" t="s">
        <v>105</v>
      </c>
      <c r="K70" s="467" t="s">
        <v>347</v>
      </c>
      <c r="L70" s="467"/>
      <c r="M70" s="467"/>
    </row>
    <row r="71" spans="1:13" ht="17.25" customHeight="1">
      <c r="A71" s="36" t="s">
        <v>210</v>
      </c>
      <c r="B71" s="468" t="s">
        <v>120</v>
      </c>
      <c r="C71" s="468"/>
      <c r="D71" s="468"/>
      <c r="E71" s="468"/>
      <c r="F71" s="469">
        <v>10644</v>
      </c>
      <c r="G71" s="468"/>
      <c r="H71" s="468"/>
      <c r="I71" s="468"/>
      <c r="J71" s="41" t="s">
        <v>321</v>
      </c>
      <c r="K71" s="470" t="s">
        <v>432</v>
      </c>
      <c r="L71" s="470"/>
      <c r="M71" s="470"/>
    </row>
    <row r="72" spans="1:13" ht="17.25" customHeight="1">
      <c r="A72" s="36"/>
      <c r="B72" s="468" t="s">
        <v>120</v>
      </c>
      <c r="C72" s="468"/>
      <c r="D72" s="468"/>
      <c r="E72" s="468"/>
      <c r="F72" s="469">
        <v>3711</v>
      </c>
      <c r="G72" s="468"/>
      <c r="H72" s="468"/>
      <c r="I72" s="468"/>
      <c r="J72" s="41" t="s">
        <v>321</v>
      </c>
      <c r="K72" s="470" t="s">
        <v>33</v>
      </c>
      <c r="L72" s="470"/>
      <c r="M72" s="470"/>
    </row>
    <row r="73" spans="1:13" ht="17.25" customHeight="1">
      <c r="A73" s="36" t="s">
        <v>146</v>
      </c>
      <c r="B73" s="468" t="s">
        <v>409</v>
      </c>
      <c r="C73" s="468"/>
      <c r="D73" s="477"/>
      <c r="E73" s="478"/>
      <c r="F73" s="469">
        <v>14278</v>
      </c>
      <c r="G73" s="468"/>
      <c r="H73" s="477"/>
      <c r="I73" s="478"/>
      <c r="J73" s="41" t="s">
        <v>321</v>
      </c>
      <c r="K73" s="470" t="s">
        <v>410</v>
      </c>
      <c r="L73" s="470"/>
      <c r="M73" s="470"/>
    </row>
    <row r="74" spans="1:13" ht="17.25" customHeight="1">
      <c r="A74" s="36" t="s">
        <v>153</v>
      </c>
      <c r="B74" s="468" t="s">
        <v>120</v>
      </c>
      <c r="C74" s="468"/>
      <c r="D74" s="477"/>
      <c r="E74" s="478"/>
      <c r="F74" s="469">
        <v>440</v>
      </c>
      <c r="G74" s="468"/>
      <c r="H74" s="477"/>
      <c r="I74" s="478"/>
      <c r="J74" s="41" t="s">
        <v>321</v>
      </c>
      <c r="K74" s="470" t="s">
        <v>408</v>
      </c>
      <c r="L74" s="470"/>
      <c r="M74" s="470"/>
    </row>
    <row r="75" spans="1:13" ht="17.25" customHeight="1">
      <c r="A75" s="30"/>
      <c r="B75" s="463" t="s">
        <v>56</v>
      </c>
      <c r="C75" s="463"/>
      <c r="D75" s="463"/>
      <c r="E75" s="463"/>
      <c r="F75" s="466">
        <v>7960</v>
      </c>
      <c r="G75" s="463"/>
      <c r="H75" s="463"/>
      <c r="I75" s="463"/>
      <c r="J75" s="41" t="s">
        <v>321</v>
      </c>
      <c r="K75" s="467" t="s">
        <v>433</v>
      </c>
      <c r="L75" s="467"/>
      <c r="M75" s="467"/>
    </row>
    <row r="76" spans="1:13" ht="17.25" customHeight="1">
      <c r="A76" s="30"/>
      <c r="B76" s="463" t="s">
        <v>120</v>
      </c>
      <c r="C76" s="463"/>
      <c r="D76" s="463"/>
      <c r="E76" s="463"/>
      <c r="F76" s="466">
        <v>5540</v>
      </c>
      <c r="G76" s="463"/>
      <c r="H76" s="463"/>
      <c r="I76" s="463"/>
      <c r="J76" s="41" t="s">
        <v>321</v>
      </c>
      <c r="K76" s="467" t="s">
        <v>283</v>
      </c>
      <c r="L76" s="467"/>
      <c r="M76" s="467"/>
    </row>
    <row r="77" spans="1:13" ht="17.25" customHeight="1">
      <c r="A77" s="36"/>
      <c r="B77" s="468" t="s">
        <v>200</v>
      </c>
      <c r="C77" s="468"/>
      <c r="D77" s="468"/>
      <c r="E77" s="468"/>
      <c r="F77" s="469">
        <v>3700</v>
      </c>
      <c r="G77" s="468"/>
      <c r="H77" s="468"/>
      <c r="I77" s="468"/>
      <c r="J77" s="41"/>
      <c r="K77" s="470" t="s">
        <v>441</v>
      </c>
      <c r="L77" s="470"/>
      <c r="M77" s="470"/>
    </row>
    <row r="78" spans="1:13" ht="17.25" customHeight="1">
      <c r="A78" s="36"/>
      <c r="B78" s="468" t="s">
        <v>200</v>
      </c>
      <c r="C78" s="468"/>
      <c r="D78" s="468"/>
      <c r="E78" s="468"/>
      <c r="F78" s="469">
        <v>4625</v>
      </c>
      <c r="G78" s="468"/>
      <c r="H78" s="468"/>
      <c r="I78" s="468"/>
      <c r="J78" s="41"/>
      <c r="K78" s="470" t="s">
        <v>441</v>
      </c>
      <c r="L78" s="470"/>
      <c r="M78" s="470"/>
    </row>
    <row r="79" spans="1:13" ht="17.25" customHeight="1">
      <c r="A79" s="30" t="s">
        <v>165</v>
      </c>
      <c r="B79" s="463" t="s">
        <v>96</v>
      </c>
      <c r="C79" s="463"/>
      <c r="D79" s="463"/>
      <c r="E79" s="463"/>
      <c r="F79" s="466">
        <v>4600</v>
      </c>
      <c r="G79" s="463"/>
      <c r="H79" s="463"/>
      <c r="I79" s="463"/>
      <c r="J79" s="41" t="s">
        <v>98</v>
      </c>
      <c r="K79" s="467" t="s">
        <v>347</v>
      </c>
      <c r="L79" s="467"/>
      <c r="M79" s="467"/>
    </row>
    <row r="80" spans="1:13" ht="17.25" customHeight="1">
      <c r="A80" s="30"/>
      <c r="B80" s="463" t="s">
        <v>96</v>
      </c>
      <c r="C80" s="463"/>
      <c r="D80" s="463"/>
      <c r="E80" s="463"/>
      <c r="F80" s="466">
        <v>4920</v>
      </c>
      <c r="G80" s="463"/>
      <c r="H80" s="463"/>
      <c r="I80" s="463"/>
      <c r="J80" s="41" t="s">
        <v>105</v>
      </c>
      <c r="K80" s="467" t="s">
        <v>347</v>
      </c>
      <c r="L80" s="467"/>
      <c r="M80" s="467"/>
    </row>
    <row r="81" spans="1:13" ht="17.25" customHeight="1">
      <c r="A81" s="30" t="s">
        <v>434</v>
      </c>
      <c r="B81" s="463" t="s">
        <v>200</v>
      </c>
      <c r="C81" s="463"/>
      <c r="D81" s="463"/>
      <c r="E81" s="463"/>
      <c r="F81" s="466">
        <v>185</v>
      </c>
      <c r="G81" s="463"/>
      <c r="H81" s="463"/>
      <c r="I81" s="463"/>
      <c r="J81" s="41"/>
      <c r="K81" s="467" t="s">
        <v>49</v>
      </c>
      <c r="L81" s="467"/>
      <c r="M81" s="467"/>
    </row>
    <row r="82" spans="1:13" ht="17.25" customHeight="1">
      <c r="A82" s="36" t="s">
        <v>331</v>
      </c>
      <c r="B82" s="468" t="s">
        <v>200</v>
      </c>
      <c r="C82" s="468"/>
      <c r="D82" s="468"/>
      <c r="E82" s="468"/>
      <c r="F82" s="469">
        <v>1150</v>
      </c>
      <c r="G82" s="468"/>
      <c r="H82" s="468"/>
      <c r="I82" s="468"/>
      <c r="J82" s="41"/>
      <c r="K82" s="470" t="s">
        <v>93</v>
      </c>
      <c r="L82" s="470"/>
      <c r="M82" s="470"/>
    </row>
    <row r="83" spans="1:13" ht="17.25" customHeight="1">
      <c r="A83" s="36"/>
      <c r="B83" s="468" t="s">
        <v>200</v>
      </c>
      <c r="C83" s="468"/>
      <c r="D83" s="477"/>
      <c r="E83" s="478"/>
      <c r="F83" s="469">
        <v>2200</v>
      </c>
      <c r="G83" s="468"/>
      <c r="H83" s="477"/>
      <c r="I83" s="478"/>
      <c r="J83" s="41"/>
      <c r="K83" s="470" t="s">
        <v>93</v>
      </c>
      <c r="L83" s="470"/>
      <c r="M83" s="470"/>
    </row>
    <row r="84" spans="1:13" ht="17.25" customHeight="1">
      <c r="A84" s="36"/>
      <c r="B84" s="468" t="s">
        <v>200</v>
      </c>
      <c r="C84" s="468"/>
      <c r="D84" s="468"/>
      <c r="E84" s="468"/>
      <c r="F84" s="469">
        <v>320</v>
      </c>
      <c r="G84" s="468"/>
      <c r="H84" s="468"/>
      <c r="I84" s="468"/>
      <c r="J84" s="41"/>
      <c r="K84" s="470" t="s">
        <v>442</v>
      </c>
      <c r="L84" s="470"/>
      <c r="M84" s="470"/>
    </row>
    <row r="85" spans="1:13" ht="17.25" customHeight="1">
      <c r="A85" s="36"/>
      <c r="B85" s="468" t="s">
        <v>200</v>
      </c>
      <c r="C85" s="468"/>
      <c r="D85" s="468"/>
      <c r="E85" s="468"/>
      <c r="F85" s="469">
        <v>1380</v>
      </c>
      <c r="G85" s="468"/>
      <c r="H85" s="468"/>
      <c r="I85" s="468"/>
      <c r="J85" s="41"/>
      <c r="K85" s="470" t="s">
        <v>443</v>
      </c>
      <c r="L85" s="470"/>
      <c r="M85" s="470"/>
    </row>
    <row r="86" spans="1:13" ht="17.25" customHeight="1">
      <c r="A86" s="36"/>
      <c r="B86" s="468" t="s">
        <v>200</v>
      </c>
      <c r="C86" s="468"/>
      <c r="D86" s="468"/>
      <c r="E86" s="468"/>
      <c r="F86" s="469">
        <v>2460</v>
      </c>
      <c r="G86" s="468"/>
      <c r="H86" s="468"/>
      <c r="I86" s="468"/>
      <c r="J86" s="41"/>
      <c r="K86" s="470" t="s">
        <v>443</v>
      </c>
      <c r="L86" s="470"/>
      <c r="M86" s="470"/>
    </row>
    <row r="87" spans="1:13" ht="17.25" customHeight="1">
      <c r="A87" s="30" t="s">
        <v>168</v>
      </c>
      <c r="B87" s="463" t="s">
        <v>67</v>
      </c>
      <c r="C87" s="463"/>
      <c r="D87" s="484"/>
      <c r="E87" s="485"/>
      <c r="F87" s="466">
        <v>440</v>
      </c>
      <c r="G87" s="463"/>
      <c r="H87" s="484"/>
      <c r="I87" s="485"/>
      <c r="J87" s="41" t="s">
        <v>98</v>
      </c>
      <c r="K87" s="467" t="s">
        <v>435</v>
      </c>
      <c r="L87" s="467"/>
      <c r="M87" s="467"/>
    </row>
    <row r="88" spans="1:13" ht="17.25" customHeight="1">
      <c r="A88" s="36"/>
      <c r="B88" s="468" t="s">
        <v>439</v>
      </c>
      <c r="C88" s="468"/>
      <c r="D88" s="468"/>
      <c r="E88" s="468"/>
      <c r="F88" s="469">
        <v>1303</v>
      </c>
      <c r="G88" s="468"/>
      <c r="H88" s="468"/>
      <c r="I88" s="468"/>
      <c r="J88" s="41" t="s">
        <v>321</v>
      </c>
      <c r="K88" s="470" t="s">
        <v>440</v>
      </c>
      <c r="L88" s="470"/>
      <c r="M88" s="470"/>
    </row>
    <row r="89" spans="1:13" ht="17.25" customHeight="1">
      <c r="A89" s="30" t="s">
        <v>186</v>
      </c>
      <c r="B89" s="463" t="s">
        <v>67</v>
      </c>
      <c r="C89" s="463"/>
      <c r="D89" s="484"/>
      <c r="E89" s="485"/>
      <c r="F89" s="466">
        <v>440</v>
      </c>
      <c r="G89" s="463"/>
      <c r="H89" s="484"/>
      <c r="I89" s="485"/>
      <c r="J89" s="41" t="s">
        <v>98</v>
      </c>
      <c r="K89" s="467" t="s">
        <v>435</v>
      </c>
      <c r="L89" s="467"/>
      <c r="M89" s="467"/>
    </row>
    <row r="90" spans="1:13" ht="17.25" customHeight="1">
      <c r="A90" s="30"/>
      <c r="B90" s="463" t="s">
        <v>96</v>
      </c>
      <c r="C90" s="463"/>
      <c r="D90" s="484"/>
      <c r="E90" s="485"/>
      <c r="F90" s="466">
        <v>4135</v>
      </c>
      <c r="G90" s="463"/>
      <c r="H90" s="484"/>
      <c r="I90" s="485"/>
      <c r="J90" s="41" t="s">
        <v>98</v>
      </c>
      <c r="K90" s="467" t="s">
        <v>347</v>
      </c>
      <c r="L90" s="467"/>
      <c r="M90" s="467"/>
    </row>
    <row r="91" spans="1:13" ht="17.25" customHeight="1">
      <c r="A91" s="30"/>
      <c r="B91" s="463"/>
      <c r="C91" s="463"/>
      <c r="D91" s="463"/>
      <c r="E91" s="463"/>
      <c r="F91" s="466">
        <v>13420</v>
      </c>
      <c r="G91" s="463"/>
      <c r="H91" s="463"/>
      <c r="I91" s="463"/>
      <c r="J91" s="41" t="s">
        <v>54</v>
      </c>
      <c r="K91" s="467" t="s">
        <v>438</v>
      </c>
      <c r="L91" s="467"/>
      <c r="M91" s="467"/>
    </row>
    <row r="92" spans="1:13" ht="17.25" customHeight="1">
      <c r="A92" s="30"/>
      <c r="B92" s="463"/>
      <c r="C92" s="463"/>
      <c r="D92" s="464"/>
      <c r="E92" s="465"/>
      <c r="F92" s="466"/>
      <c r="G92" s="463"/>
      <c r="H92" s="464"/>
      <c r="I92" s="465"/>
      <c r="J92" s="41"/>
      <c r="K92" s="467"/>
      <c r="L92" s="467"/>
      <c r="M92" s="467"/>
    </row>
    <row r="93" spans="1:13" ht="17.25" customHeight="1">
      <c r="A93" s="30"/>
      <c r="B93" s="463"/>
      <c r="C93" s="463"/>
      <c r="D93" s="464"/>
      <c r="E93" s="465"/>
      <c r="F93" s="466"/>
      <c r="G93" s="463"/>
      <c r="H93" s="464"/>
      <c r="I93" s="465"/>
      <c r="J93" s="41"/>
      <c r="K93" s="467"/>
      <c r="L93" s="467"/>
      <c r="M93" s="467"/>
    </row>
    <row r="94" spans="1:13" ht="17.25" customHeight="1" thickBot="1">
      <c r="A94" s="30"/>
      <c r="B94" s="463"/>
      <c r="C94" s="463"/>
      <c r="D94" s="464"/>
      <c r="E94" s="465"/>
      <c r="F94" s="466"/>
      <c r="G94" s="463"/>
      <c r="H94" s="464"/>
      <c r="I94" s="465"/>
      <c r="J94" s="43"/>
      <c r="K94" s="467"/>
      <c r="L94" s="467"/>
      <c r="M94" s="467"/>
    </row>
    <row r="95" spans="1:13" ht="17.25" customHeight="1" thickTop="1">
      <c r="A95" s="15"/>
      <c r="B95" s="454"/>
      <c r="C95" s="455"/>
      <c r="D95" s="456" t="s">
        <v>38</v>
      </c>
      <c r="E95" s="457"/>
      <c r="F95" s="458">
        <f>SUM(F52:F94)</f>
        <v>687780</v>
      </c>
      <c r="G95" s="459"/>
      <c r="H95" s="454"/>
      <c r="I95" s="455"/>
      <c r="J95" s="44"/>
      <c r="K95" s="460"/>
      <c r="L95" s="461"/>
      <c r="M95" s="462"/>
    </row>
    <row r="96" spans="1:13" ht="17.25" customHeight="1" thickBot="1">
      <c r="I96" s="448" t="s">
        <v>8</v>
      </c>
      <c r="J96" s="448"/>
      <c r="K96" s="448"/>
      <c r="L96" s="448"/>
      <c r="M96" s="448"/>
    </row>
    <row r="97" spans="1:13" ht="17.25" customHeight="1" thickBot="1">
      <c r="B97" s="449" t="s">
        <v>382</v>
      </c>
      <c r="C97" s="450"/>
      <c r="D97" s="451">
        <f>F95+F48</f>
        <v>1063614</v>
      </c>
      <c r="E97" s="452"/>
      <c r="F97" s="452"/>
      <c r="G97" s="453"/>
      <c r="J97" s="22"/>
      <c r="K97" s="1"/>
      <c r="L97" s="1"/>
      <c r="M97" s="1"/>
    </row>
    <row r="98" spans="1:13" ht="17.25" customHeight="1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</row>
    <row r="99" spans="1:13" ht="17.25" customHeight="1">
      <c r="A99" s="494" t="s">
        <v>472</v>
      </c>
      <c r="B99" s="494"/>
      <c r="C99" s="494"/>
      <c r="D99" s="494"/>
      <c r="E99" s="494"/>
      <c r="F99" s="494"/>
      <c r="G99" s="494"/>
      <c r="H99" s="494"/>
      <c r="I99" s="494"/>
      <c r="J99" s="494"/>
      <c r="K99" s="494"/>
      <c r="L99" s="494"/>
      <c r="M99" s="494"/>
    </row>
    <row r="100" spans="1:13" ht="17.25" customHeight="1">
      <c r="A100" s="494"/>
      <c r="B100" s="494"/>
      <c r="C100" s="494"/>
      <c r="D100" s="494"/>
      <c r="E100" s="494"/>
      <c r="F100" s="494"/>
      <c r="G100" s="494"/>
      <c r="H100" s="494"/>
      <c r="I100" s="494"/>
      <c r="J100" s="494"/>
      <c r="K100" s="494"/>
      <c r="L100" s="494"/>
      <c r="M100" s="494"/>
    </row>
    <row r="101" spans="1:13" ht="17.25" customHeight="1">
      <c r="A101" s="494"/>
      <c r="B101" s="494"/>
      <c r="C101" s="494"/>
      <c r="D101" s="494"/>
      <c r="E101" s="494"/>
      <c r="F101" s="494"/>
      <c r="G101" s="494"/>
      <c r="H101" s="494"/>
      <c r="I101" s="494"/>
      <c r="J101" s="494"/>
      <c r="K101" s="494"/>
      <c r="L101" s="494"/>
      <c r="M101" s="494"/>
    </row>
    <row r="102" spans="1:13" ht="17.25" customHeight="1">
      <c r="A102" s="494"/>
      <c r="B102" s="494"/>
      <c r="C102" s="494"/>
      <c r="D102" s="494"/>
      <c r="E102" s="494"/>
      <c r="F102" s="494"/>
      <c r="G102" s="494"/>
      <c r="H102" s="494"/>
      <c r="I102" s="494"/>
      <c r="J102" s="494"/>
      <c r="K102" s="494"/>
      <c r="L102" s="494"/>
      <c r="M102" s="494"/>
    </row>
    <row r="103" spans="1:13" ht="17.25" customHeight="1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</row>
    <row r="104" spans="1:13" ht="17.25" customHeight="1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</row>
    <row r="105" spans="1:13" ht="17.25" customHeight="1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</row>
    <row r="106" spans="1:13" ht="17.25" customHeight="1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</row>
    <row r="107" spans="1:13" ht="17.25" customHeight="1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</row>
    <row r="108" spans="1:13" ht="17.25" customHeight="1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</row>
    <row r="109" spans="1:13" ht="17.25" customHeight="1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</row>
    <row r="110" spans="1:13" ht="17.25" customHeight="1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</row>
    <row r="111" spans="1:13" ht="17.25" customHeight="1">
      <c r="A111" s="100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</row>
    <row r="112" spans="1:13" ht="17.25" customHeight="1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</row>
    <row r="113" spans="1:13" ht="17.25" customHeight="1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</row>
    <row r="114" spans="1:13" ht="17.25" customHeight="1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</row>
    <row r="115" spans="1:13" ht="17.25" customHeight="1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</row>
    <row r="116" spans="1:13" ht="17.25" customHeight="1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</row>
    <row r="117" spans="1:13" ht="17.25" customHeight="1">
      <c r="A117" s="100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</row>
    <row r="118" spans="1:13" ht="17.25" customHeight="1">
      <c r="A118" s="493" t="s">
        <v>471</v>
      </c>
      <c r="B118" s="493"/>
      <c r="C118" s="493"/>
      <c r="D118" s="493"/>
      <c r="E118" s="493"/>
      <c r="F118" s="493"/>
      <c r="G118" s="493"/>
      <c r="H118" s="493"/>
      <c r="I118" s="493"/>
      <c r="J118" s="493"/>
      <c r="K118" s="493"/>
      <c r="L118" s="493"/>
      <c r="M118" s="493"/>
    </row>
    <row r="119" spans="1:13" ht="17.25" customHeight="1">
      <c r="A119" s="493"/>
      <c r="B119" s="493"/>
      <c r="C119" s="493"/>
      <c r="D119" s="493"/>
      <c r="E119" s="493"/>
      <c r="F119" s="493"/>
      <c r="G119" s="493"/>
      <c r="H119" s="493"/>
      <c r="I119" s="493"/>
      <c r="J119" s="493"/>
      <c r="K119" s="493"/>
      <c r="L119" s="493"/>
      <c r="M119" s="493"/>
    </row>
    <row r="120" spans="1:13" ht="17.25" customHeight="1">
      <c r="A120" s="493"/>
      <c r="B120" s="493"/>
      <c r="C120" s="493"/>
      <c r="D120" s="493"/>
      <c r="E120" s="493"/>
      <c r="F120" s="493"/>
      <c r="G120" s="493"/>
      <c r="H120" s="493"/>
      <c r="I120" s="493"/>
      <c r="J120" s="493"/>
      <c r="K120" s="493"/>
      <c r="L120" s="493"/>
      <c r="M120" s="493"/>
    </row>
    <row r="121" spans="1:13" ht="17.25" customHeight="1">
      <c r="A121" s="493"/>
      <c r="B121" s="493"/>
      <c r="C121" s="493"/>
      <c r="D121" s="493"/>
      <c r="E121" s="493"/>
      <c r="F121" s="493"/>
      <c r="G121" s="493"/>
      <c r="H121" s="493"/>
      <c r="I121" s="493"/>
      <c r="J121" s="493"/>
      <c r="K121" s="493"/>
      <c r="L121" s="493"/>
      <c r="M121" s="493"/>
    </row>
    <row r="122" spans="1:13" ht="17.25" customHeight="1">
      <c r="A122" s="493"/>
      <c r="B122" s="493"/>
      <c r="C122" s="493"/>
      <c r="D122" s="493"/>
      <c r="E122" s="493"/>
      <c r="F122" s="493"/>
      <c r="G122" s="493"/>
      <c r="H122" s="493"/>
      <c r="I122" s="493"/>
      <c r="J122" s="493"/>
      <c r="K122" s="493"/>
      <c r="L122" s="493"/>
      <c r="M122" s="493"/>
    </row>
    <row r="123" spans="1:13" ht="17.25" customHeight="1">
      <c r="A123" s="493"/>
      <c r="B123" s="493"/>
      <c r="C123" s="493"/>
      <c r="D123" s="493"/>
      <c r="E123" s="493"/>
      <c r="F123" s="493"/>
      <c r="G123" s="493"/>
      <c r="H123" s="493"/>
      <c r="I123" s="493"/>
      <c r="J123" s="493"/>
      <c r="K123" s="493"/>
      <c r="L123" s="493"/>
      <c r="M123" s="493"/>
    </row>
    <row r="124" spans="1:13" ht="17.25" customHeight="1">
      <c r="A124" s="493"/>
      <c r="B124" s="493"/>
      <c r="C124" s="493"/>
      <c r="D124" s="493"/>
      <c r="E124" s="493"/>
      <c r="F124" s="493"/>
      <c r="G124" s="493"/>
      <c r="H124" s="493"/>
      <c r="I124" s="493"/>
      <c r="J124" s="493"/>
      <c r="K124" s="493"/>
      <c r="L124" s="493"/>
      <c r="M124" s="493"/>
    </row>
    <row r="125" spans="1:13" ht="17.25" customHeight="1">
      <c r="A125" s="493"/>
      <c r="B125" s="493"/>
      <c r="C125" s="493"/>
      <c r="D125" s="493"/>
      <c r="E125" s="493"/>
      <c r="F125" s="493"/>
      <c r="G125" s="493"/>
      <c r="H125" s="493"/>
      <c r="I125" s="493"/>
      <c r="J125" s="493"/>
      <c r="K125" s="493"/>
      <c r="L125" s="493"/>
      <c r="M125" s="493"/>
    </row>
    <row r="126" spans="1:13" ht="17.25" customHeight="1">
      <c r="A126" s="493"/>
      <c r="B126" s="493"/>
      <c r="C126" s="493"/>
      <c r="D126" s="493"/>
      <c r="E126" s="493"/>
      <c r="F126" s="493"/>
      <c r="G126" s="493"/>
      <c r="H126" s="493"/>
      <c r="I126" s="493"/>
      <c r="J126" s="493"/>
      <c r="K126" s="493"/>
      <c r="L126" s="493"/>
      <c r="M126" s="493"/>
    </row>
    <row r="127" spans="1:13" ht="17.25" customHeight="1">
      <c r="A127" s="493"/>
      <c r="B127" s="493"/>
      <c r="C127" s="493"/>
      <c r="D127" s="493"/>
      <c r="E127" s="493"/>
      <c r="F127" s="493"/>
      <c r="G127" s="493"/>
      <c r="H127" s="493"/>
      <c r="I127" s="493"/>
      <c r="J127" s="493"/>
      <c r="K127" s="493"/>
      <c r="L127" s="493"/>
      <c r="M127" s="493"/>
    </row>
    <row r="128" spans="1:13" ht="17.25" customHeight="1">
      <c r="A128" s="493"/>
      <c r="B128" s="493"/>
      <c r="C128" s="493"/>
      <c r="D128" s="493"/>
      <c r="E128" s="493"/>
      <c r="F128" s="493"/>
      <c r="G128" s="493"/>
      <c r="H128" s="493"/>
      <c r="I128" s="493"/>
      <c r="J128" s="493"/>
      <c r="K128" s="493"/>
      <c r="L128" s="493"/>
      <c r="M128" s="493"/>
    </row>
    <row r="129" spans="1:13" ht="17.25" customHeight="1">
      <c r="A129" s="493"/>
      <c r="B129" s="493"/>
      <c r="C129" s="493"/>
      <c r="D129" s="493"/>
      <c r="E129" s="493"/>
      <c r="F129" s="493"/>
      <c r="G129" s="493"/>
      <c r="H129" s="493"/>
      <c r="I129" s="493"/>
      <c r="J129" s="493"/>
      <c r="K129" s="493"/>
      <c r="L129" s="493"/>
      <c r="M129" s="493"/>
    </row>
    <row r="130" spans="1:13" ht="17.25" customHeight="1">
      <c r="A130" s="493"/>
      <c r="B130" s="493"/>
      <c r="C130" s="493"/>
      <c r="D130" s="493"/>
      <c r="E130" s="493"/>
      <c r="F130" s="493"/>
      <c r="G130" s="493"/>
      <c r="H130" s="493"/>
      <c r="I130" s="493"/>
      <c r="J130" s="493"/>
      <c r="K130" s="493"/>
      <c r="L130" s="493"/>
      <c r="M130" s="493"/>
    </row>
    <row r="131" spans="1:13" ht="17.25" customHeight="1">
      <c r="A131" s="493"/>
      <c r="B131" s="493"/>
      <c r="C131" s="493"/>
      <c r="D131" s="493"/>
      <c r="E131" s="493"/>
      <c r="F131" s="493"/>
      <c r="G131" s="493"/>
      <c r="H131" s="493"/>
      <c r="I131" s="493"/>
      <c r="J131" s="493"/>
      <c r="K131" s="493"/>
      <c r="L131" s="493"/>
      <c r="M131" s="493"/>
    </row>
    <row r="132" spans="1:13" ht="17.25" customHeight="1">
      <c r="A132" s="493"/>
      <c r="B132" s="493"/>
      <c r="C132" s="493"/>
      <c r="D132" s="493"/>
      <c r="E132" s="493"/>
      <c r="F132" s="493"/>
      <c r="G132" s="493"/>
      <c r="H132" s="493"/>
      <c r="I132" s="493"/>
      <c r="J132" s="493"/>
      <c r="K132" s="493"/>
      <c r="L132" s="493"/>
      <c r="M132" s="493"/>
    </row>
    <row r="133" spans="1:13" ht="17.25" customHeight="1">
      <c r="A133" s="493"/>
      <c r="B133" s="493"/>
      <c r="C133" s="493"/>
      <c r="D133" s="493"/>
      <c r="E133" s="493"/>
      <c r="F133" s="493"/>
      <c r="G133" s="493"/>
      <c r="H133" s="493"/>
      <c r="I133" s="493"/>
      <c r="J133" s="493"/>
      <c r="K133" s="493"/>
      <c r="L133" s="493"/>
      <c r="M133" s="493"/>
    </row>
    <row r="134" spans="1:13" ht="17.25" customHeight="1">
      <c r="A134" s="493"/>
      <c r="B134" s="493"/>
      <c r="C134" s="493"/>
      <c r="D134" s="493"/>
      <c r="E134" s="493"/>
      <c r="F134" s="493"/>
      <c r="G134" s="493"/>
      <c r="H134" s="493"/>
      <c r="I134" s="493"/>
      <c r="J134" s="493"/>
      <c r="K134" s="493"/>
      <c r="L134" s="493"/>
      <c r="M134" s="493"/>
    </row>
    <row r="135" spans="1:13" ht="17.25" customHeight="1">
      <c r="A135" s="493"/>
      <c r="B135" s="493"/>
      <c r="C135" s="493"/>
      <c r="D135" s="493"/>
      <c r="E135" s="493"/>
      <c r="F135" s="493"/>
      <c r="G135" s="493"/>
      <c r="H135" s="493"/>
      <c r="I135" s="493"/>
      <c r="J135" s="493"/>
      <c r="K135" s="493"/>
      <c r="L135" s="493"/>
      <c r="M135" s="493"/>
    </row>
    <row r="136" spans="1:13" ht="17.25" customHeight="1">
      <c r="A136" s="493"/>
      <c r="B136" s="493"/>
      <c r="C136" s="493"/>
      <c r="D136" s="493"/>
      <c r="E136" s="493"/>
      <c r="F136" s="493"/>
      <c r="G136" s="493"/>
      <c r="H136" s="493"/>
      <c r="I136" s="493"/>
      <c r="J136" s="493"/>
      <c r="K136" s="493"/>
      <c r="L136" s="493"/>
      <c r="M136" s="493"/>
    </row>
    <row r="137" spans="1:13" ht="17.25" customHeight="1">
      <c r="A137" s="493"/>
      <c r="B137" s="493"/>
      <c r="C137" s="493"/>
      <c r="D137" s="493"/>
      <c r="E137" s="493"/>
      <c r="F137" s="493"/>
      <c r="G137" s="493"/>
      <c r="H137" s="493"/>
      <c r="I137" s="493"/>
      <c r="J137" s="493"/>
      <c r="K137" s="493"/>
      <c r="L137" s="493"/>
      <c r="M137" s="493"/>
    </row>
    <row r="138" spans="1:13" ht="17.25" customHeight="1">
      <c r="A138" s="493"/>
      <c r="B138" s="493"/>
      <c r="C138" s="493"/>
      <c r="D138" s="493"/>
      <c r="E138" s="493"/>
      <c r="F138" s="493"/>
      <c r="G138" s="493"/>
      <c r="H138" s="493"/>
      <c r="I138" s="493"/>
      <c r="J138" s="493"/>
      <c r="K138" s="493"/>
      <c r="L138" s="493"/>
      <c r="M138" s="493"/>
    </row>
    <row r="139" spans="1:13" ht="17.25" customHeight="1">
      <c r="A139" s="493"/>
      <c r="B139" s="493"/>
      <c r="C139" s="493"/>
      <c r="D139" s="493"/>
      <c r="E139" s="493"/>
      <c r="F139" s="493"/>
      <c r="G139" s="493"/>
      <c r="H139" s="493"/>
      <c r="I139" s="493"/>
      <c r="J139" s="493"/>
      <c r="K139" s="493"/>
      <c r="L139" s="493"/>
      <c r="M139" s="493"/>
    </row>
    <row r="140" spans="1:13" ht="17.25" customHeight="1">
      <c r="A140" s="493"/>
      <c r="B140" s="493"/>
      <c r="C140" s="493"/>
      <c r="D140" s="493"/>
      <c r="E140" s="493"/>
      <c r="F140" s="493"/>
      <c r="G140" s="493"/>
      <c r="H140" s="493"/>
      <c r="I140" s="493"/>
      <c r="J140" s="493"/>
      <c r="K140" s="493"/>
      <c r="L140" s="493"/>
      <c r="M140" s="493"/>
    </row>
    <row r="141" spans="1:13" ht="17.25" customHeight="1">
      <c r="A141" s="493"/>
      <c r="B141" s="493"/>
      <c r="C141" s="493"/>
      <c r="D141" s="493"/>
      <c r="E141" s="493"/>
      <c r="F141" s="493"/>
      <c r="G141" s="493"/>
      <c r="H141" s="493"/>
      <c r="I141" s="493"/>
      <c r="J141" s="493"/>
      <c r="K141" s="493"/>
      <c r="L141" s="493"/>
      <c r="M141" s="493"/>
    </row>
    <row r="142" spans="1:13" ht="17.25" customHeight="1">
      <c r="A142" s="493"/>
      <c r="B142" s="493"/>
      <c r="C142" s="493"/>
      <c r="D142" s="493"/>
      <c r="E142" s="493"/>
      <c r="F142" s="493"/>
      <c r="G142" s="493"/>
      <c r="H142" s="493"/>
      <c r="I142" s="493"/>
      <c r="J142" s="493"/>
      <c r="K142" s="493"/>
      <c r="L142" s="493"/>
      <c r="M142" s="493"/>
    </row>
    <row r="143" spans="1:13" ht="17.25" customHeight="1">
      <c r="A143" s="493"/>
      <c r="B143" s="493"/>
      <c r="C143" s="493"/>
      <c r="D143" s="493"/>
      <c r="E143" s="493"/>
      <c r="F143" s="493"/>
      <c r="G143" s="493"/>
      <c r="H143" s="493"/>
      <c r="I143" s="493"/>
      <c r="J143" s="493"/>
      <c r="K143" s="493"/>
      <c r="L143" s="493"/>
      <c r="M143" s="493"/>
    </row>
    <row r="144" spans="1:13" ht="17.25" customHeight="1">
      <c r="A144" s="493"/>
      <c r="B144" s="493"/>
      <c r="C144" s="493"/>
      <c r="D144" s="493"/>
      <c r="E144" s="493"/>
      <c r="F144" s="493"/>
      <c r="G144" s="493"/>
      <c r="H144" s="493"/>
      <c r="I144" s="493"/>
      <c r="J144" s="493"/>
      <c r="K144" s="493"/>
      <c r="L144" s="493"/>
      <c r="M144" s="493"/>
    </row>
    <row r="145" spans="1:13" ht="17.25" customHeight="1">
      <c r="A145" s="99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</row>
    <row r="146" spans="1:13" ht="17.25" customHeight="1">
      <c r="A146" s="99"/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</row>
    <row r="147" spans="1:13" ht="17.25" customHeight="1">
      <c r="A147" s="99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</row>
    <row r="148" spans="1:13" ht="17.25" customHeight="1">
      <c r="A148" s="99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</row>
    <row r="149" spans="1:13" ht="17.25" customHeight="1">
      <c r="A149" s="99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</row>
    <row r="150" spans="1:13" ht="17.25" customHeight="1">
      <c r="A150" s="99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</row>
    <row r="151" spans="1:13" ht="17.25" customHeight="1">
      <c r="A151" s="99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</row>
    <row r="152" spans="1:13" ht="17.25" customHeight="1">
      <c r="A152" s="99"/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</row>
    <row r="153" spans="1:13" ht="17.25" customHeight="1">
      <c r="A153" s="99"/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</row>
    <row r="154" spans="1:13" ht="17.25" customHeight="1">
      <c r="A154" s="99"/>
      <c r="B154" s="99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</row>
    <row r="155" spans="1:13" ht="17.25" customHeight="1">
      <c r="A155" s="99"/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</row>
    <row r="156" spans="1:13" ht="17.25" customHeight="1">
      <c r="A156" s="99"/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</row>
    <row r="157" spans="1:13" ht="17.25" customHeight="1">
      <c r="A157" s="99"/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</row>
    <row r="158" spans="1:13" ht="17.25" customHeight="1">
      <c r="A158" s="99"/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</row>
    <row r="159" spans="1:13" ht="17.25" customHeight="1">
      <c r="A159" s="99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</row>
    <row r="160" spans="1:13" ht="17.25" customHeight="1">
      <c r="A160" s="99"/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</row>
    <row r="161" spans="1:13" ht="17.25" customHeight="1">
      <c r="A161" s="99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</row>
    <row r="162" spans="1:13" ht="17.25" customHeight="1">
      <c r="A162" s="99"/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</row>
    <row r="163" spans="1:13" ht="17.25" customHeight="1">
      <c r="A163" s="99"/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</row>
    <row r="164" spans="1:13" ht="17.25" customHeight="1">
      <c r="A164" s="99"/>
      <c r="B164" s="99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</row>
    <row r="165" spans="1:13" ht="17.25" customHeight="1">
      <c r="A165" s="99"/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</row>
    <row r="166" spans="1:13" ht="17.25" customHeight="1">
      <c r="A166" s="99"/>
      <c r="B166" s="99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</row>
    <row r="167" spans="1:13" ht="17.25" customHeight="1">
      <c r="A167" s="99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</row>
    <row r="168" spans="1:13" ht="17.25" customHeight="1">
      <c r="A168" s="99"/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</row>
    <row r="169" spans="1:13" ht="17.25" customHeight="1">
      <c r="A169" s="99"/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</row>
    <row r="170" spans="1:13" ht="17.25" customHeight="1">
      <c r="A170" s="99"/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</row>
    <row r="171" spans="1:13" ht="17.25" customHeight="1">
      <c r="A171" s="99"/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</row>
    <row r="172" spans="1:13" ht="17.25" customHeight="1">
      <c r="A172" s="99"/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</row>
    <row r="173" spans="1:13" ht="17.25" customHeight="1">
      <c r="A173" s="99"/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</row>
    <row r="174" spans="1:13" ht="17.25" customHeight="1">
      <c r="A174" s="99"/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</row>
    <row r="175" spans="1:13" ht="17.25" customHeight="1">
      <c r="A175" s="99"/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</row>
    <row r="176" spans="1:13" ht="17.25" customHeight="1">
      <c r="A176" s="99"/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</row>
    <row r="177" spans="1:13" ht="17.25" customHeight="1">
      <c r="A177" s="99"/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</row>
    <row r="178" spans="1:13" ht="17.25" customHeight="1">
      <c r="A178" s="99"/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</row>
    <row r="179" spans="1:13" ht="17.25" customHeight="1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</row>
    <row r="180" spans="1:13" ht="17.25" customHeight="1">
      <c r="A180" s="99"/>
      <c r="B180" s="99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</row>
    <row r="181" spans="1:13" ht="17.25" customHeight="1">
      <c r="A181" s="99"/>
      <c r="B181" s="99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</row>
    <row r="182" spans="1:13" ht="17.25" customHeight="1">
      <c r="A182" s="99"/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</row>
    <row r="183" spans="1:13" ht="17.25" customHeight="1">
      <c r="A183" s="99"/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</row>
    <row r="184" spans="1:13" ht="17.25" customHeight="1">
      <c r="A184" s="99"/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</row>
    <row r="185" spans="1:13" ht="17.25" customHeight="1">
      <c r="A185" s="99"/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</row>
    <row r="186" spans="1:13" ht="17.25" customHeight="1">
      <c r="A186" s="99"/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</row>
    <row r="187" spans="1:13" ht="17.25" customHeight="1">
      <c r="A187" s="99"/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</row>
    <row r="188" spans="1:13" ht="17.25" customHeight="1">
      <c r="A188" s="99"/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</row>
    <row r="189" spans="1:13" ht="17.25" customHeight="1">
      <c r="A189" s="99"/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</row>
    <row r="190" spans="1:13" ht="17.25" customHeight="1">
      <c r="A190" s="99"/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</row>
    <row r="191" spans="1:13" ht="17.25" customHeight="1">
      <c r="A191" s="99"/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</row>
    <row r="192" spans="1:13" ht="17.25" customHeight="1">
      <c r="A192" s="99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</row>
    <row r="193" spans="1:13" ht="17.25" customHeight="1">
      <c r="A193" s="99"/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</row>
    <row r="194" spans="1:13" ht="17.25" customHeight="1">
      <c r="A194" s="99"/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</row>
    <row r="195" spans="1:13" ht="17.25" customHeight="1">
      <c r="A195" s="99"/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</row>
    <row r="196" spans="1:13" ht="17.25" customHeight="1">
      <c r="A196" s="99"/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</row>
    <row r="197" spans="1:13" ht="17.25" customHeight="1">
      <c r="A197" s="99"/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</row>
    <row r="198" spans="1:13" ht="17.25" customHeight="1">
      <c r="A198" s="99"/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</row>
    <row r="199" spans="1:13" ht="17.25" customHeight="1">
      <c r="A199" s="99"/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</row>
    <row r="200" spans="1:13" ht="17.25" customHeight="1">
      <c r="A200" s="99"/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</row>
    <row r="201" spans="1:13" ht="17.25" customHeight="1">
      <c r="A201" s="99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</row>
    <row r="202" spans="1:13" ht="17.25" customHeight="1">
      <c r="A202" s="99"/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</row>
    <row r="203" spans="1:13" ht="17.25" customHeight="1">
      <c r="A203" s="99"/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</row>
    <row r="204" spans="1:13" ht="17.25" customHeight="1">
      <c r="A204" s="99"/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</row>
    <row r="205" spans="1:13" ht="17.25" customHeight="1">
      <c r="A205" s="99"/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</row>
    <row r="206" spans="1:13" ht="17.25" customHeight="1">
      <c r="A206" s="99"/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</row>
    <row r="207" spans="1:13" ht="17.25" customHeight="1">
      <c r="A207" s="99"/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</row>
    <row r="208" spans="1:13" ht="17.25" customHeight="1">
      <c r="A208" s="99"/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</row>
    <row r="209" spans="1:13" ht="17.25" customHeight="1">
      <c r="A209" s="99"/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</row>
    <row r="210" spans="1:13" ht="17.25" customHeight="1">
      <c r="A210" s="99"/>
      <c r="B210" s="99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</row>
    <row r="211" spans="1:13" ht="17.25" customHeight="1">
      <c r="A211" s="99"/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</row>
    <row r="212" spans="1:13" ht="17.25" customHeight="1">
      <c r="A212" s="99"/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</row>
    <row r="213" spans="1:13" ht="17.25" customHeight="1">
      <c r="A213" s="99"/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</row>
    <row r="214" spans="1:13" ht="17.25" customHeight="1">
      <c r="A214" s="99"/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</row>
    <row r="215" spans="1:13" ht="17.25" customHeight="1">
      <c r="A215" s="99"/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</row>
    <row r="216" spans="1:13" ht="17.25" customHeight="1">
      <c r="A216" s="99"/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</row>
    <row r="217" spans="1:13" ht="17.25" customHeight="1">
      <c r="A217" s="99"/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</row>
    <row r="218" spans="1:13" ht="17.25" customHeight="1">
      <c r="A218" s="99"/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</row>
    <row r="219" spans="1:13" ht="17.25" customHeight="1">
      <c r="A219" s="99"/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</row>
    <row r="220" spans="1:13" ht="17.25" customHeight="1">
      <c r="A220" s="99"/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</row>
    <row r="221" spans="1:13" ht="17.25" customHeight="1">
      <c r="A221" s="99"/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</row>
    <row r="222" spans="1:13" ht="17.25" customHeight="1">
      <c r="A222" s="99"/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</row>
    <row r="223" spans="1:13" ht="17.25" customHeight="1">
      <c r="A223" s="99"/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</row>
    <row r="224" spans="1:13" ht="17.25" customHeight="1">
      <c r="A224" s="99"/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</row>
    <row r="225" spans="1:13" ht="17.25" customHeight="1">
      <c r="A225" s="99"/>
      <c r="B225" s="99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</row>
    <row r="226" spans="1:13" ht="17.25" customHeight="1">
      <c r="A226" s="99"/>
      <c r="B226" s="99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</row>
    <row r="227" spans="1:13" ht="17.25" customHeight="1">
      <c r="A227" s="99"/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</row>
    <row r="228" spans="1:13" ht="17.25" customHeight="1">
      <c r="A228" s="99"/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</row>
    <row r="229" spans="1:13" ht="17.25" customHeight="1">
      <c r="A229" s="99"/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</row>
    <row r="230" spans="1:13" ht="17.25" customHeight="1">
      <c r="A230" s="99"/>
      <c r="B230" s="99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</row>
    <row r="231" spans="1:13" ht="17.25" customHeight="1">
      <c r="A231" s="99"/>
      <c r="B231" s="99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</row>
    <row r="232" spans="1:13" ht="17.25" customHeight="1">
      <c r="A232" s="99"/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</row>
    <row r="233" spans="1:13" ht="17.25" customHeight="1">
      <c r="A233" s="99"/>
      <c r="B233" s="99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</row>
    <row r="234" spans="1:13" ht="17.25" customHeight="1">
      <c r="A234" s="99"/>
      <c r="B234" s="99"/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99"/>
    </row>
    <row r="235" spans="1:13" ht="17.25" customHeight="1">
      <c r="A235" s="99"/>
      <c r="B235" s="99"/>
      <c r="C235" s="99"/>
      <c r="D235" s="99"/>
      <c r="E235" s="99"/>
      <c r="F235" s="99"/>
      <c r="G235" s="99"/>
      <c r="H235" s="99"/>
      <c r="I235" s="99"/>
      <c r="J235" s="99"/>
      <c r="K235" s="99"/>
      <c r="L235" s="99"/>
      <c r="M235" s="99"/>
    </row>
    <row r="236" spans="1:13" ht="17.25" customHeight="1">
      <c r="A236" s="99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</row>
    <row r="237" spans="1:13" ht="17.25" customHeight="1">
      <c r="A237" s="99"/>
      <c r="B237" s="99"/>
      <c r="C237" s="99"/>
      <c r="D237" s="99"/>
      <c r="E237" s="99"/>
      <c r="F237" s="99"/>
      <c r="G237" s="99"/>
      <c r="H237" s="99"/>
      <c r="I237" s="99"/>
      <c r="J237" s="99"/>
      <c r="K237" s="99"/>
      <c r="L237" s="99"/>
      <c r="M237" s="99"/>
    </row>
    <row r="238" spans="1:13" ht="17.25" customHeight="1">
      <c r="A238" s="99"/>
      <c r="B238" s="99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</row>
    <row r="239" spans="1:13" ht="17.25" customHeight="1">
      <c r="A239" s="99"/>
      <c r="B239" s="99"/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99"/>
    </row>
    <row r="240" spans="1:13" ht="17.25" customHeight="1">
      <c r="A240" s="99"/>
      <c r="B240" s="99"/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99"/>
    </row>
    <row r="241" spans="1:13" ht="17.25" customHeight="1">
      <c r="A241" s="99"/>
      <c r="B241" s="99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</row>
    <row r="242" spans="1:13" ht="17.25" customHeight="1">
      <c r="A242" s="99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</row>
    <row r="243" spans="1:13" ht="17.25" customHeight="1">
      <c r="A243" s="99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</row>
    <row r="244" spans="1:13" ht="17.25" customHeight="1">
      <c r="A244" s="99"/>
      <c r="B244" s="99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</row>
    <row r="245" spans="1:13" ht="17.25" customHeight="1">
      <c r="A245" s="99"/>
      <c r="B245" s="99"/>
      <c r="C245" s="99"/>
      <c r="D245" s="99"/>
      <c r="E245" s="99"/>
      <c r="F245" s="99"/>
      <c r="G245" s="99"/>
      <c r="H245" s="99"/>
      <c r="I245" s="99"/>
      <c r="J245" s="99"/>
      <c r="K245" s="99"/>
      <c r="L245" s="99"/>
      <c r="M245" s="99"/>
    </row>
    <row r="246" spans="1:13" ht="17.25" customHeight="1">
      <c r="A246" s="99"/>
      <c r="B246" s="99"/>
      <c r="C246" s="99"/>
      <c r="D246" s="99"/>
      <c r="E246" s="99"/>
      <c r="F246" s="99"/>
      <c r="G246" s="99"/>
      <c r="H246" s="99"/>
      <c r="I246" s="99"/>
      <c r="J246" s="99"/>
      <c r="K246" s="99"/>
      <c r="L246" s="99"/>
      <c r="M246" s="99"/>
    </row>
    <row r="247" spans="1:13" ht="17.25" customHeight="1">
      <c r="A247" s="99"/>
      <c r="B247" s="99"/>
      <c r="C247" s="99"/>
      <c r="D247" s="99"/>
      <c r="E247" s="99"/>
      <c r="F247" s="99"/>
      <c r="G247" s="99"/>
      <c r="H247" s="99"/>
      <c r="I247" s="99"/>
      <c r="J247" s="99"/>
      <c r="K247" s="99"/>
      <c r="L247" s="99"/>
      <c r="M247" s="99"/>
    </row>
    <row r="248" spans="1:13" ht="17.25" customHeight="1">
      <c r="A248" s="99"/>
      <c r="B248" s="99"/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</row>
    <row r="249" spans="1:13" ht="17.25" customHeight="1">
      <c r="A249" s="99"/>
      <c r="B249" s="99"/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99"/>
    </row>
    <row r="250" spans="1:13" ht="17.25" customHeight="1">
      <c r="A250" s="99"/>
      <c r="B250" s="99"/>
      <c r="C250" s="99"/>
      <c r="D250" s="99"/>
      <c r="E250" s="99"/>
      <c r="F250" s="99"/>
      <c r="G250" s="99"/>
      <c r="H250" s="99"/>
      <c r="I250" s="99"/>
      <c r="J250" s="99"/>
      <c r="K250" s="99"/>
      <c r="L250" s="99"/>
      <c r="M250" s="99"/>
    </row>
    <row r="251" spans="1:13" ht="17.25" customHeight="1">
      <c r="A251" s="99"/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</row>
    <row r="252" spans="1:13" ht="17.25" customHeight="1">
      <c r="A252" s="99"/>
      <c r="B252" s="99"/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99"/>
    </row>
    <row r="253" spans="1:13" ht="17.25" customHeight="1">
      <c r="A253" s="99"/>
      <c r="B253" s="99"/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</row>
    <row r="254" spans="1:13" ht="17.25" customHeight="1">
      <c r="A254" s="99"/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</row>
    <row r="255" spans="1:13" ht="17.25" customHeight="1">
      <c r="A255" s="99"/>
      <c r="B255" s="99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</row>
    <row r="256" spans="1:13" ht="17.25" customHeight="1">
      <c r="A256" s="99"/>
      <c r="B256" s="99"/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99"/>
    </row>
    <row r="257" spans="1:13" ht="17.25" customHeight="1">
      <c r="A257" s="99"/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99"/>
    </row>
    <row r="258" spans="1:13" ht="17.25" customHeight="1">
      <c r="A258" s="99"/>
      <c r="B258" s="99"/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</row>
    <row r="259" spans="1:13" ht="17.25" customHeight="1">
      <c r="A259" s="99"/>
      <c r="B259" s="99"/>
      <c r="C259" s="99"/>
      <c r="D259" s="99"/>
      <c r="E259" s="99"/>
      <c r="F259" s="99"/>
      <c r="G259" s="99"/>
      <c r="H259" s="99"/>
      <c r="I259" s="99"/>
      <c r="J259" s="99"/>
      <c r="K259" s="99"/>
      <c r="L259" s="99"/>
      <c r="M259" s="99"/>
    </row>
    <row r="260" spans="1:13" ht="17.25" customHeight="1">
      <c r="A260" s="99"/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</row>
    <row r="261" spans="1:13" ht="17.25" customHeight="1">
      <c r="A261" s="99"/>
      <c r="B261" s="99"/>
      <c r="C261" s="99"/>
      <c r="D261" s="99"/>
      <c r="E261" s="99"/>
      <c r="F261" s="99"/>
      <c r="G261" s="99"/>
      <c r="H261" s="99"/>
      <c r="I261" s="99"/>
      <c r="J261" s="99"/>
      <c r="K261" s="99"/>
      <c r="L261" s="99"/>
      <c r="M261" s="99"/>
    </row>
    <row r="262" spans="1:13" ht="17.25" customHeight="1">
      <c r="A262" s="99"/>
      <c r="B262" s="99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</row>
    <row r="263" spans="1:13" ht="17.25" customHeight="1">
      <c r="A263" s="99"/>
      <c r="B263" s="99"/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99"/>
    </row>
    <row r="264" spans="1:13" ht="17.25" customHeight="1">
      <c r="A264" s="99"/>
      <c r="B264" s="99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</row>
    <row r="265" spans="1:13" ht="17.25" customHeight="1">
      <c r="A265" s="99"/>
      <c r="B265" s="99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</row>
    <row r="266" spans="1:13" ht="17.25" customHeight="1">
      <c r="A266" s="99"/>
      <c r="B266" s="99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</row>
    <row r="267" spans="1:13" ht="17.25" customHeight="1">
      <c r="A267" s="99"/>
      <c r="B267" s="99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</row>
    <row r="268" spans="1:13" ht="17.25" customHeight="1">
      <c r="A268" s="99"/>
      <c r="B268" s="99"/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99"/>
    </row>
    <row r="269" spans="1:13" ht="17.25" customHeight="1">
      <c r="A269" s="99"/>
      <c r="B269" s="99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</row>
    <row r="270" spans="1:13" ht="17.25" customHeight="1">
      <c r="A270" s="99"/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</row>
    <row r="271" spans="1:13" ht="17.25" customHeight="1">
      <c r="A271" s="99"/>
      <c r="B271" s="99"/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99"/>
    </row>
    <row r="272" spans="1:13" ht="17.25" customHeight="1">
      <c r="A272" s="99"/>
      <c r="B272" s="99"/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99"/>
    </row>
    <row r="273" spans="1:13" ht="17.25" customHeight="1">
      <c r="A273" s="99"/>
      <c r="B273" s="99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</row>
    <row r="274" spans="1:13" ht="17.25" customHeight="1">
      <c r="A274" s="99"/>
      <c r="B274" s="99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</row>
    <row r="275" spans="1:13" ht="17.25" customHeight="1">
      <c r="A275" s="99"/>
      <c r="B275" s="99"/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99"/>
    </row>
    <row r="276" spans="1:13" ht="17.25" customHeight="1">
      <c r="A276" s="99"/>
      <c r="B276" s="99"/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99"/>
    </row>
    <row r="277" spans="1:13" ht="17.25" customHeight="1">
      <c r="A277" s="99"/>
      <c r="B277" s="99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</row>
    <row r="278" spans="1:13" ht="17.25" customHeight="1">
      <c r="A278" s="99"/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</row>
    <row r="279" spans="1:13" ht="17.25" customHeight="1">
      <c r="A279" s="99"/>
      <c r="B279" s="99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</row>
    <row r="280" spans="1:13" ht="17.25" customHeight="1">
      <c r="A280" s="99"/>
      <c r="B280" s="99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</row>
    <row r="281" spans="1:13" ht="17.25" customHeight="1">
      <c r="A281" s="99"/>
      <c r="B281" s="99"/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99"/>
    </row>
    <row r="282" spans="1:13" ht="17.25" customHeight="1">
      <c r="A282" s="99"/>
      <c r="B282" s="99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</row>
    <row r="283" spans="1:13" ht="17.25" customHeight="1">
      <c r="A283" s="99"/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</row>
    <row r="284" spans="1:13" ht="17.25" customHeight="1">
      <c r="A284" s="99"/>
      <c r="B284" s="99"/>
      <c r="C284" s="99"/>
      <c r="D284" s="99"/>
      <c r="E284" s="99"/>
      <c r="F284" s="99"/>
      <c r="G284" s="99"/>
      <c r="H284" s="99"/>
      <c r="I284" s="99"/>
      <c r="J284" s="99"/>
      <c r="K284" s="99"/>
      <c r="L284" s="99"/>
      <c r="M284" s="99"/>
    </row>
    <row r="285" spans="1:13" ht="17.25" customHeight="1">
      <c r="A285" s="99"/>
      <c r="B285" s="99"/>
      <c r="C285" s="99"/>
      <c r="D285" s="99"/>
      <c r="E285" s="99"/>
      <c r="F285" s="99"/>
      <c r="G285" s="99"/>
      <c r="H285" s="99"/>
      <c r="I285" s="99"/>
      <c r="J285" s="99"/>
      <c r="K285" s="99"/>
      <c r="L285" s="99"/>
      <c r="M285" s="99"/>
    </row>
  </sheetData>
  <mergeCells count="465">
    <mergeCell ref="K13:M13"/>
    <mergeCell ref="B27:C27"/>
    <mergeCell ref="D27:E27"/>
    <mergeCell ref="F27:G27"/>
    <mergeCell ref="H27:I27"/>
    <mergeCell ref="B28:C28"/>
    <mergeCell ref="H4:I4"/>
    <mergeCell ref="B9:C9"/>
    <mergeCell ref="D9:E9"/>
    <mergeCell ref="F9:G9"/>
    <mergeCell ref="H9:I9"/>
    <mergeCell ref="K5:M5"/>
    <mergeCell ref="K8:M8"/>
    <mergeCell ref="B7:C7"/>
    <mergeCell ref="D7:E7"/>
    <mergeCell ref="F7:G7"/>
    <mergeCell ref="H7:I7"/>
    <mergeCell ref="K7:M7"/>
    <mergeCell ref="F5:G5"/>
    <mergeCell ref="H5:I5"/>
    <mergeCell ref="D5:E5"/>
    <mergeCell ref="B6:C6"/>
    <mergeCell ref="D6:E6"/>
    <mergeCell ref="F6:G6"/>
    <mergeCell ref="A118:M144"/>
    <mergeCell ref="A99:M102"/>
    <mergeCell ref="K4:M4"/>
    <mergeCell ref="B5:C5"/>
    <mergeCell ref="B51:C51"/>
    <mergeCell ref="D51:E51"/>
    <mergeCell ref="F51:G51"/>
    <mergeCell ref="H51:I51"/>
    <mergeCell ref="K51:M51"/>
    <mergeCell ref="B48:C48"/>
    <mergeCell ref="D48:E48"/>
    <mergeCell ref="F48:G48"/>
    <mergeCell ref="H48:I48"/>
    <mergeCell ref="K48:M48"/>
    <mergeCell ref="H30:I30"/>
    <mergeCell ref="K30:M30"/>
    <mergeCell ref="H33:I33"/>
    <mergeCell ref="H13:I13"/>
    <mergeCell ref="H38:I38"/>
    <mergeCell ref="K38:M38"/>
    <mergeCell ref="B42:C42"/>
    <mergeCell ref="B39:C39"/>
    <mergeCell ref="D39:E39"/>
    <mergeCell ref="F39:G39"/>
    <mergeCell ref="B2:C2"/>
    <mergeCell ref="D2:E2"/>
    <mergeCell ref="F2:G2"/>
    <mergeCell ref="H2:I2"/>
    <mergeCell ref="K2:M2"/>
    <mergeCell ref="B11:C11"/>
    <mergeCell ref="D11:E11"/>
    <mergeCell ref="F11:G11"/>
    <mergeCell ref="H11:I11"/>
    <mergeCell ref="K11:M11"/>
    <mergeCell ref="B10:C10"/>
    <mergeCell ref="D10:E10"/>
    <mergeCell ref="F10:G10"/>
    <mergeCell ref="H10:I10"/>
    <mergeCell ref="K10:M10"/>
    <mergeCell ref="B4:C4"/>
    <mergeCell ref="D4:E4"/>
    <mergeCell ref="F4:G4"/>
    <mergeCell ref="K6:M6"/>
    <mergeCell ref="K9:M9"/>
    <mergeCell ref="B8:C8"/>
    <mergeCell ref="D8:E8"/>
    <mergeCell ref="F8:G8"/>
    <mergeCell ref="H8:I8"/>
    <mergeCell ref="K52:M52"/>
    <mergeCell ref="B56:C56"/>
    <mergeCell ref="D56:E56"/>
    <mergeCell ref="K40:M40"/>
    <mergeCell ref="B41:C41"/>
    <mergeCell ref="D41:E41"/>
    <mergeCell ref="F41:G41"/>
    <mergeCell ref="H41:I41"/>
    <mergeCell ref="K41:M41"/>
    <mergeCell ref="B43:C43"/>
    <mergeCell ref="D43:E43"/>
    <mergeCell ref="F43:G43"/>
    <mergeCell ref="H43:I43"/>
    <mergeCell ref="K43:M43"/>
    <mergeCell ref="B45:C45"/>
    <mergeCell ref="D45:E45"/>
    <mergeCell ref="F45:G45"/>
    <mergeCell ref="H45:I45"/>
    <mergeCell ref="K45:M45"/>
    <mergeCell ref="B44:C44"/>
    <mergeCell ref="D44:E44"/>
    <mergeCell ref="F44:G44"/>
    <mergeCell ref="H44:I44"/>
    <mergeCell ref="K44:M44"/>
    <mergeCell ref="K56:M56"/>
    <mergeCell ref="B55:C55"/>
    <mergeCell ref="D55:E55"/>
    <mergeCell ref="F55:G55"/>
    <mergeCell ref="H55:I55"/>
    <mergeCell ref="K55:M55"/>
    <mergeCell ref="B63:C63"/>
    <mergeCell ref="D63:E63"/>
    <mergeCell ref="F63:G63"/>
    <mergeCell ref="H63:I63"/>
    <mergeCell ref="K63:M63"/>
    <mergeCell ref="B60:C60"/>
    <mergeCell ref="D60:E60"/>
    <mergeCell ref="F60:G60"/>
    <mergeCell ref="H60:I60"/>
    <mergeCell ref="K60:M60"/>
    <mergeCell ref="B62:C62"/>
    <mergeCell ref="D62:E62"/>
    <mergeCell ref="B57:C57"/>
    <mergeCell ref="D57:E57"/>
    <mergeCell ref="F57:G57"/>
    <mergeCell ref="H57:I57"/>
    <mergeCell ref="K57:M57"/>
    <mergeCell ref="B58:C58"/>
    <mergeCell ref="K53:M53"/>
    <mergeCell ref="B54:C54"/>
    <mergeCell ref="D54:E54"/>
    <mergeCell ref="F54:G54"/>
    <mergeCell ref="H54:I54"/>
    <mergeCell ref="K54:M54"/>
    <mergeCell ref="B74:C74"/>
    <mergeCell ref="D74:E74"/>
    <mergeCell ref="F74:G74"/>
    <mergeCell ref="H74:I74"/>
    <mergeCell ref="K74:M74"/>
    <mergeCell ref="B65:C65"/>
    <mergeCell ref="D65:E65"/>
    <mergeCell ref="F65:G65"/>
    <mergeCell ref="H65:I65"/>
    <mergeCell ref="K65:M65"/>
    <mergeCell ref="B73:C73"/>
    <mergeCell ref="D73:E73"/>
    <mergeCell ref="F73:G73"/>
    <mergeCell ref="H73:I73"/>
    <mergeCell ref="K73:M73"/>
    <mergeCell ref="B68:C68"/>
    <mergeCell ref="D68:E68"/>
    <mergeCell ref="F68:G68"/>
    <mergeCell ref="H6:I6"/>
    <mergeCell ref="D53:E53"/>
    <mergeCell ref="F53:G53"/>
    <mergeCell ref="H53:I53"/>
    <mergeCell ref="F56:G56"/>
    <mergeCell ref="H56:I56"/>
    <mergeCell ref="B52:C52"/>
    <mergeCell ref="D52:E52"/>
    <mergeCell ref="F52:G52"/>
    <mergeCell ref="H52:I52"/>
    <mergeCell ref="D28:E28"/>
    <mergeCell ref="F28:G28"/>
    <mergeCell ref="H28:I28"/>
    <mergeCell ref="B32:C32"/>
    <mergeCell ref="D32:E32"/>
    <mergeCell ref="F32:G32"/>
    <mergeCell ref="D20:E20"/>
    <mergeCell ref="F20:G20"/>
    <mergeCell ref="H20:I20"/>
    <mergeCell ref="B34:C34"/>
    <mergeCell ref="D34:E34"/>
    <mergeCell ref="F34:G34"/>
    <mergeCell ref="H34:I34"/>
    <mergeCell ref="B12:C12"/>
    <mergeCell ref="K34:M34"/>
    <mergeCell ref="B33:C33"/>
    <mergeCell ref="D33:E33"/>
    <mergeCell ref="F33:G33"/>
    <mergeCell ref="K28:M28"/>
    <mergeCell ref="H32:I32"/>
    <mergeCell ref="K32:M32"/>
    <mergeCell ref="K81:M81"/>
    <mergeCell ref="B76:C76"/>
    <mergeCell ref="D76:E76"/>
    <mergeCell ref="F76:G76"/>
    <mergeCell ref="H76:I76"/>
    <mergeCell ref="K76:M76"/>
    <mergeCell ref="B80:C80"/>
    <mergeCell ref="D80:E80"/>
    <mergeCell ref="F80:G80"/>
    <mergeCell ref="H80:I80"/>
    <mergeCell ref="K80:M80"/>
    <mergeCell ref="B53:C53"/>
    <mergeCell ref="B64:C64"/>
    <mergeCell ref="D64:E64"/>
    <mergeCell ref="F64:G64"/>
    <mergeCell ref="H64:I64"/>
    <mergeCell ref="K64:M64"/>
    <mergeCell ref="B75:C75"/>
    <mergeCell ref="D75:E75"/>
    <mergeCell ref="F75:G75"/>
    <mergeCell ref="H75:I75"/>
    <mergeCell ref="B81:C81"/>
    <mergeCell ref="D81:E81"/>
    <mergeCell ref="F81:G81"/>
    <mergeCell ref="H81:I81"/>
    <mergeCell ref="B79:C79"/>
    <mergeCell ref="D79:E79"/>
    <mergeCell ref="F79:G79"/>
    <mergeCell ref="H79:I79"/>
    <mergeCell ref="B87:C87"/>
    <mergeCell ref="D87:E87"/>
    <mergeCell ref="F87:G87"/>
    <mergeCell ref="H87:I87"/>
    <mergeCell ref="K87:M87"/>
    <mergeCell ref="D85:E85"/>
    <mergeCell ref="B83:C83"/>
    <mergeCell ref="B88:C88"/>
    <mergeCell ref="D88:E88"/>
    <mergeCell ref="F88:G88"/>
    <mergeCell ref="H88:I88"/>
    <mergeCell ref="F85:G85"/>
    <mergeCell ref="H85:I85"/>
    <mergeCell ref="K85:M85"/>
    <mergeCell ref="B84:C84"/>
    <mergeCell ref="D84:E84"/>
    <mergeCell ref="F84:G84"/>
    <mergeCell ref="H84:I84"/>
    <mergeCell ref="K84:M84"/>
    <mergeCell ref="D83:E83"/>
    <mergeCell ref="F83:G83"/>
    <mergeCell ref="H83:I83"/>
    <mergeCell ref="K83:M83"/>
    <mergeCell ref="H66:I66"/>
    <mergeCell ref="K66:M66"/>
    <mergeCell ref="B69:C69"/>
    <mergeCell ref="D69:E69"/>
    <mergeCell ref="F69:G69"/>
    <mergeCell ref="H69:I69"/>
    <mergeCell ref="K90:M90"/>
    <mergeCell ref="K88:M88"/>
    <mergeCell ref="B86:C86"/>
    <mergeCell ref="D86:E86"/>
    <mergeCell ref="F86:G86"/>
    <mergeCell ref="H86:I86"/>
    <mergeCell ref="K86:M86"/>
    <mergeCell ref="B85:C85"/>
    <mergeCell ref="B82:C82"/>
    <mergeCell ref="D82:E82"/>
    <mergeCell ref="F82:G82"/>
    <mergeCell ref="H82:I82"/>
    <mergeCell ref="K82:M82"/>
    <mergeCell ref="B89:C89"/>
    <mergeCell ref="D89:E89"/>
    <mergeCell ref="F89:G89"/>
    <mergeCell ref="H89:I89"/>
    <mergeCell ref="K89:M89"/>
    <mergeCell ref="D12:E12"/>
    <mergeCell ref="F12:G12"/>
    <mergeCell ref="H12:I12"/>
    <mergeCell ref="K12:M12"/>
    <mergeCell ref="B29:C29"/>
    <mergeCell ref="D29:E29"/>
    <mergeCell ref="F29:G29"/>
    <mergeCell ref="H29:I29"/>
    <mergeCell ref="K29:M29"/>
    <mergeCell ref="B20:C20"/>
    <mergeCell ref="B14:C14"/>
    <mergeCell ref="D14:E14"/>
    <mergeCell ref="F14:G14"/>
    <mergeCell ref="H14:I14"/>
    <mergeCell ref="K14:M14"/>
    <mergeCell ref="B13:C13"/>
    <mergeCell ref="D13:E13"/>
    <mergeCell ref="F13:G13"/>
    <mergeCell ref="K20:M20"/>
    <mergeCell ref="B15:C15"/>
    <mergeCell ref="D15:E15"/>
    <mergeCell ref="F15:G15"/>
    <mergeCell ref="H15:I15"/>
    <mergeCell ref="K15:M15"/>
    <mergeCell ref="D18:E18"/>
    <mergeCell ref="F18:G18"/>
    <mergeCell ref="H18:I18"/>
    <mergeCell ref="K18:M18"/>
    <mergeCell ref="B93:C93"/>
    <mergeCell ref="D93:E93"/>
    <mergeCell ref="F93:G93"/>
    <mergeCell ref="H93:I93"/>
    <mergeCell ref="K93:M93"/>
    <mergeCell ref="B92:C92"/>
    <mergeCell ref="D92:E92"/>
    <mergeCell ref="F92:G92"/>
    <mergeCell ref="H92:I92"/>
    <mergeCell ref="K92:M92"/>
    <mergeCell ref="B91:C91"/>
    <mergeCell ref="D91:E91"/>
    <mergeCell ref="F91:G91"/>
    <mergeCell ref="H91:I91"/>
    <mergeCell ref="K91:M91"/>
    <mergeCell ref="B90:C90"/>
    <mergeCell ref="D90:E90"/>
    <mergeCell ref="F90:G90"/>
    <mergeCell ref="H90:I90"/>
    <mergeCell ref="K75:M75"/>
    <mergeCell ref="F36:G36"/>
    <mergeCell ref="H36:I36"/>
    <mergeCell ref="K36:M36"/>
    <mergeCell ref="B35:C35"/>
    <mergeCell ref="D35:E35"/>
    <mergeCell ref="F35:G35"/>
    <mergeCell ref="H35:I35"/>
    <mergeCell ref="K35:M35"/>
    <mergeCell ref="B16:C16"/>
    <mergeCell ref="D16:E16"/>
    <mergeCell ref="F16:G16"/>
    <mergeCell ref="H16:I16"/>
    <mergeCell ref="K16:M16"/>
    <mergeCell ref="B17:C17"/>
    <mergeCell ref="D17:E17"/>
    <mergeCell ref="F17:G17"/>
    <mergeCell ref="H17:I17"/>
    <mergeCell ref="K17:M17"/>
    <mergeCell ref="B19:C19"/>
    <mergeCell ref="D19:E19"/>
    <mergeCell ref="F19:G19"/>
    <mergeCell ref="H19:I19"/>
    <mergeCell ref="K19:M19"/>
    <mergeCell ref="B18:C18"/>
    <mergeCell ref="H39:I39"/>
    <mergeCell ref="K39:M39"/>
    <mergeCell ref="B38:C38"/>
    <mergeCell ref="D38:E38"/>
    <mergeCell ref="F38:G38"/>
    <mergeCell ref="B25:C25"/>
    <mergeCell ref="D25:E25"/>
    <mergeCell ref="F25:G25"/>
    <mergeCell ref="H25:I25"/>
    <mergeCell ref="K25:M25"/>
    <mergeCell ref="K27:M27"/>
    <mergeCell ref="B26:C26"/>
    <mergeCell ref="D26:E26"/>
    <mergeCell ref="F26:G26"/>
    <mergeCell ref="H26:I26"/>
    <mergeCell ref="K26:M26"/>
    <mergeCell ref="K33:M33"/>
    <mergeCell ref="B37:C37"/>
    <mergeCell ref="D37:E37"/>
    <mergeCell ref="F37:G37"/>
    <mergeCell ref="H37:I37"/>
    <mergeCell ref="K37:M37"/>
    <mergeCell ref="B36:C36"/>
    <mergeCell ref="D36:E36"/>
    <mergeCell ref="F21:G21"/>
    <mergeCell ref="H21:I21"/>
    <mergeCell ref="K21:M21"/>
    <mergeCell ref="B23:C23"/>
    <mergeCell ref="D23:E23"/>
    <mergeCell ref="F23:G23"/>
    <mergeCell ref="H23:I23"/>
    <mergeCell ref="K23:M23"/>
    <mergeCell ref="B22:C22"/>
    <mergeCell ref="D22:E22"/>
    <mergeCell ref="F22:G22"/>
    <mergeCell ref="H22:I22"/>
    <mergeCell ref="K22:M22"/>
    <mergeCell ref="B40:C40"/>
    <mergeCell ref="D40:E40"/>
    <mergeCell ref="F40:G40"/>
    <mergeCell ref="H40:I40"/>
    <mergeCell ref="B3:C3"/>
    <mergeCell ref="D3:E3"/>
    <mergeCell ref="K3:M3"/>
    <mergeCell ref="H3:I3"/>
    <mergeCell ref="F3:G3"/>
    <mergeCell ref="B31:C31"/>
    <mergeCell ref="D31:E31"/>
    <mergeCell ref="F31:G31"/>
    <mergeCell ref="H31:I31"/>
    <mergeCell ref="K31:M31"/>
    <mergeCell ref="B24:C24"/>
    <mergeCell ref="D24:E24"/>
    <mergeCell ref="F24:G24"/>
    <mergeCell ref="H24:I24"/>
    <mergeCell ref="K24:M24"/>
    <mergeCell ref="B30:C30"/>
    <mergeCell ref="D30:E30"/>
    <mergeCell ref="F30:G30"/>
    <mergeCell ref="B21:C21"/>
    <mergeCell ref="D21:E21"/>
    <mergeCell ref="B46:C46"/>
    <mergeCell ref="D46:E46"/>
    <mergeCell ref="F46:G46"/>
    <mergeCell ref="H46:I46"/>
    <mergeCell ref="K46:M46"/>
    <mergeCell ref="D42:E42"/>
    <mergeCell ref="F42:G42"/>
    <mergeCell ref="H42:I42"/>
    <mergeCell ref="K42:M42"/>
    <mergeCell ref="D58:E58"/>
    <mergeCell ref="B72:C72"/>
    <mergeCell ref="D72:E72"/>
    <mergeCell ref="F72:G72"/>
    <mergeCell ref="H72:I72"/>
    <mergeCell ref="K72:M72"/>
    <mergeCell ref="B70:C70"/>
    <mergeCell ref="D70:E70"/>
    <mergeCell ref="F70:G70"/>
    <mergeCell ref="H70:I70"/>
    <mergeCell ref="K70:M70"/>
    <mergeCell ref="F62:G62"/>
    <mergeCell ref="H62:I62"/>
    <mergeCell ref="K62:M62"/>
    <mergeCell ref="B61:C61"/>
    <mergeCell ref="D61:E61"/>
    <mergeCell ref="F61:G61"/>
    <mergeCell ref="H61:I61"/>
    <mergeCell ref="K61:M61"/>
    <mergeCell ref="F58:G58"/>
    <mergeCell ref="H58:I58"/>
    <mergeCell ref="K58:M58"/>
    <mergeCell ref="H68:I68"/>
    <mergeCell ref="K68:M68"/>
    <mergeCell ref="B47:C47"/>
    <mergeCell ref="D47:E47"/>
    <mergeCell ref="F47:G47"/>
    <mergeCell ref="H47:I47"/>
    <mergeCell ref="K47:M47"/>
    <mergeCell ref="K69:M69"/>
    <mergeCell ref="B71:C71"/>
    <mergeCell ref="D71:E71"/>
    <mergeCell ref="F71:G71"/>
    <mergeCell ref="H71:I71"/>
    <mergeCell ref="K71:M71"/>
    <mergeCell ref="B59:C59"/>
    <mergeCell ref="D59:E59"/>
    <mergeCell ref="F59:G59"/>
    <mergeCell ref="H59:I59"/>
    <mergeCell ref="K59:M59"/>
    <mergeCell ref="B67:C67"/>
    <mergeCell ref="D67:E67"/>
    <mergeCell ref="F67:G67"/>
    <mergeCell ref="H67:I67"/>
    <mergeCell ref="K67:M67"/>
    <mergeCell ref="B66:C66"/>
    <mergeCell ref="D66:E66"/>
    <mergeCell ref="F66:G66"/>
    <mergeCell ref="K79:M79"/>
    <mergeCell ref="B77:C77"/>
    <mergeCell ref="D77:E77"/>
    <mergeCell ref="F77:G77"/>
    <mergeCell ref="H77:I77"/>
    <mergeCell ref="K77:M77"/>
    <mergeCell ref="B78:C78"/>
    <mergeCell ref="D78:E78"/>
    <mergeCell ref="F78:G78"/>
    <mergeCell ref="H78:I78"/>
    <mergeCell ref="K78:M78"/>
    <mergeCell ref="I96:M96"/>
    <mergeCell ref="B97:C97"/>
    <mergeCell ref="D97:G97"/>
    <mergeCell ref="B95:C95"/>
    <mergeCell ref="D95:E95"/>
    <mergeCell ref="F95:G95"/>
    <mergeCell ref="H95:I95"/>
    <mergeCell ref="K95:M95"/>
    <mergeCell ref="B94:C94"/>
    <mergeCell ref="D94:E94"/>
    <mergeCell ref="F94:G94"/>
    <mergeCell ref="H94:I94"/>
    <mergeCell ref="K94:M94"/>
  </mergeCells>
  <phoneticPr fontId="2"/>
  <pageMargins left="0.23" right="0.16" top="0.24" bottom="0.16" header="0.2" footer="0.16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937B-E70C-45AC-A119-C8F9B77FFDDC}">
  <dimension ref="A1:O99"/>
  <sheetViews>
    <sheetView topLeftCell="A61" zoomScale="86" zoomScaleNormal="100" workbookViewId="0">
      <selection activeCell="G82" sqref="G82"/>
    </sheetView>
  </sheetViews>
  <sheetFormatPr defaultColWidth="6.25" defaultRowHeight="23.25" customHeight="1"/>
  <cols>
    <col min="1" max="1" width="6.375" style="46" customWidth="1"/>
    <col min="2" max="2" width="13.125" style="46" customWidth="1"/>
    <col min="3" max="4" width="7.375" style="46" customWidth="1"/>
    <col min="5" max="5" width="14.125" style="47" customWidth="1"/>
    <col min="6" max="7" width="7.375" style="46" customWidth="1"/>
    <col min="8" max="8" width="31.5" style="48" customWidth="1"/>
    <col min="9" max="16384" width="6.25" style="46"/>
  </cols>
  <sheetData>
    <row r="1" spans="1:8" ht="23.25" customHeight="1">
      <c r="A1" s="45" t="s">
        <v>353</v>
      </c>
    </row>
    <row r="2" spans="1:8" ht="23.25" customHeight="1">
      <c r="A2" s="49" t="s">
        <v>1</v>
      </c>
      <c r="B2" s="49" t="s">
        <v>2</v>
      </c>
      <c r="C2" s="253" t="s">
        <v>4</v>
      </c>
      <c r="D2" s="253"/>
      <c r="E2" s="49" t="s">
        <v>5</v>
      </c>
      <c r="F2" s="253" t="s">
        <v>3</v>
      </c>
      <c r="G2" s="253"/>
      <c r="H2" s="50" t="s">
        <v>6</v>
      </c>
    </row>
    <row r="3" spans="1:8" ht="23.25" customHeight="1">
      <c r="A3" s="51" t="s">
        <v>263</v>
      </c>
      <c r="B3" s="49" t="s">
        <v>160</v>
      </c>
      <c r="C3" s="253"/>
      <c r="D3" s="253"/>
      <c r="E3" s="52">
        <v>5085</v>
      </c>
      <c r="F3" s="253"/>
      <c r="G3" s="253"/>
      <c r="H3" s="50" t="s">
        <v>354</v>
      </c>
    </row>
    <row r="4" spans="1:8" ht="23.25" customHeight="1">
      <c r="A4" s="245" t="s">
        <v>97</v>
      </c>
      <c r="B4" s="49" t="s">
        <v>200</v>
      </c>
      <c r="C4" s="253"/>
      <c r="D4" s="253"/>
      <c r="E4" s="52">
        <v>185</v>
      </c>
      <c r="F4" s="253"/>
      <c r="G4" s="253"/>
      <c r="H4" s="50" t="s">
        <v>49</v>
      </c>
    </row>
    <row r="5" spans="1:8" ht="23.25" customHeight="1">
      <c r="A5" s="246"/>
      <c r="B5" s="53" t="s">
        <v>96</v>
      </c>
      <c r="C5" s="243"/>
      <c r="D5" s="244"/>
      <c r="E5" s="54">
        <v>4549</v>
      </c>
      <c r="F5" s="243"/>
      <c r="G5" s="244"/>
      <c r="H5" s="55" t="s">
        <v>98</v>
      </c>
    </row>
    <row r="6" spans="1:8" ht="23.25" customHeight="1">
      <c r="A6" s="246"/>
      <c r="B6" s="49" t="s">
        <v>96</v>
      </c>
      <c r="C6" s="251"/>
      <c r="D6" s="252"/>
      <c r="E6" s="52">
        <v>3471</v>
      </c>
      <c r="F6" s="251"/>
      <c r="G6" s="252"/>
      <c r="H6" s="50" t="s">
        <v>105</v>
      </c>
    </row>
    <row r="7" spans="1:8" ht="23.25" customHeight="1">
      <c r="A7" s="247"/>
      <c r="B7" s="49" t="s">
        <v>120</v>
      </c>
      <c r="C7" s="251"/>
      <c r="D7" s="252"/>
      <c r="E7" s="52">
        <v>1419</v>
      </c>
      <c r="F7" s="251"/>
      <c r="G7" s="252"/>
      <c r="H7" s="50" t="s">
        <v>355</v>
      </c>
    </row>
    <row r="8" spans="1:8" ht="23.25" customHeight="1">
      <c r="A8" s="245" t="s">
        <v>70</v>
      </c>
      <c r="B8" s="49" t="s">
        <v>96</v>
      </c>
      <c r="C8" s="251"/>
      <c r="D8" s="252"/>
      <c r="E8" s="52">
        <v>2913</v>
      </c>
      <c r="F8" s="251"/>
      <c r="G8" s="252"/>
      <c r="H8" s="50" t="s">
        <v>54</v>
      </c>
    </row>
    <row r="9" spans="1:8" ht="23.25" customHeight="1">
      <c r="A9" s="247"/>
      <c r="B9" s="49" t="s">
        <v>67</v>
      </c>
      <c r="C9" s="251"/>
      <c r="D9" s="252"/>
      <c r="E9" s="52">
        <v>700</v>
      </c>
      <c r="F9" s="251"/>
      <c r="G9" s="252"/>
      <c r="H9" s="50" t="s">
        <v>54</v>
      </c>
    </row>
    <row r="10" spans="1:8" ht="23.25" customHeight="1">
      <c r="A10" s="245" t="s">
        <v>60</v>
      </c>
      <c r="B10" s="49" t="s">
        <v>120</v>
      </c>
      <c r="C10" s="253"/>
      <c r="D10" s="253"/>
      <c r="E10" s="52">
        <v>6173</v>
      </c>
      <c r="F10" s="253"/>
      <c r="G10" s="253"/>
      <c r="H10" s="50" t="s">
        <v>356</v>
      </c>
    </row>
    <row r="11" spans="1:8" ht="23.25" customHeight="1">
      <c r="A11" s="246"/>
      <c r="B11" s="49" t="s">
        <v>120</v>
      </c>
      <c r="C11" s="253"/>
      <c r="D11" s="253"/>
      <c r="E11" s="52">
        <v>11093</v>
      </c>
      <c r="F11" s="253"/>
      <c r="G11" s="253"/>
      <c r="H11" s="50" t="s">
        <v>363</v>
      </c>
    </row>
    <row r="12" spans="1:8" ht="23.25" customHeight="1">
      <c r="A12" s="246"/>
      <c r="B12" s="53" t="s">
        <v>200</v>
      </c>
      <c r="C12" s="257"/>
      <c r="D12" s="257"/>
      <c r="E12" s="54">
        <v>400</v>
      </c>
      <c r="F12" s="257"/>
      <c r="G12" s="257"/>
      <c r="H12" s="55" t="s">
        <v>242</v>
      </c>
    </row>
    <row r="13" spans="1:8" ht="23.25" customHeight="1">
      <c r="A13" s="247"/>
      <c r="B13" s="53" t="s">
        <v>96</v>
      </c>
      <c r="C13" s="243"/>
      <c r="D13" s="244"/>
      <c r="E13" s="54">
        <v>3392</v>
      </c>
      <c r="F13" s="243"/>
      <c r="G13" s="244"/>
      <c r="H13" s="55" t="s">
        <v>362</v>
      </c>
    </row>
    <row r="14" spans="1:8" ht="23.25" customHeight="1">
      <c r="A14" s="254" t="s">
        <v>389</v>
      </c>
      <c r="B14" s="53" t="s">
        <v>96</v>
      </c>
      <c r="C14" s="243"/>
      <c r="D14" s="244"/>
      <c r="E14" s="54">
        <v>2760</v>
      </c>
      <c r="F14" s="243"/>
      <c r="G14" s="244"/>
      <c r="H14" s="55" t="s">
        <v>54</v>
      </c>
    </row>
    <row r="15" spans="1:8" ht="23.25" customHeight="1">
      <c r="A15" s="256"/>
      <c r="B15" s="49" t="s">
        <v>200</v>
      </c>
      <c r="C15" s="253"/>
      <c r="D15" s="253"/>
      <c r="E15" s="52">
        <v>180</v>
      </c>
      <c r="F15" s="253"/>
      <c r="G15" s="253"/>
      <c r="H15" s="50" t="s">
        <v>93</v>
      </c>
    </row>
    <row r="16" spans="1:8" ht="23.25" customHeight="1">
      <c r="A16" s="245" t="s">
        <v>99</v>
      </c>
      <c r="B16" s="49" t="s">
        <v>56</v>
      </c>
      <c r="C16" s="253"/>
      <c r="D16" s="253"/>
      <c r="E16" s="52">
        <v>3549</v>
      </c>
      <c r="F16" s="253"/>
      <c r="G16" s="253"/>
      <c r="H16" s="50" t="s">
        <v>108</v>
      </c>
    </row>
    <row r="17" spans="1:8" ht="23.25" customHeight="1">
      <c r="A17" s="246"/>
      <c r="B17" s="49" t="s">
        <v>56</v>
      </c>
      <c r="C17" s="253"/>
      <c r="D17" s="253"/>
      <c r="E17" s="52">
        <v>5860</v>
      </c>
      <c r="F17" s="253"/>
      <c r="G17" s="253"/>
      <c r="H17" s="50" t="s">
        <v>108</v>
      </c>
    </row>
    <row r="18" spans="1:8" ht="23.25" customHeight="1">
      <c r="A18" s="247"/>
      <c r="B18" s="49" t="s">
        <v>96</v>
      </c>
      <c r="C18" s="253"/>
      <c r="D18" s="253"/>
      <c r="E18" s="52">
        <v>3000</v>
      </c>
      <c r="F18" s="253"/>
      <c r="G18" s="253"/>
      <c r="H18" s="50" t="s">
        <v>54</v>
      </c>
    </row>
    <row r="19" spans="1:8" ht="23.25" customHeight="1">
      <c r="A19" s="51" t="s">
        <v>388</v>
      </c>
      <c r="B19" s="49" t="s">
        <v>96</v>
      </c>
      <c r="C19" s="253"/>
      <c r="D19" s="253"/>
      <c r="E19" s="57">
        <v>2822</v>
      </c>
      <c r="F19" s="253"/>
      <c r="G19" s="253"/>
      <c r="H19" s="50" t="s">
        <v>98</v>
      </c>
    </row>
    <row r="20" spans="1:8" ht="23.25" customHeight="1">
      <c r="A20" s="245" t="s">
        <v>451</v>
      </c>
      <c r="B20" s="49" t="s">
        <v>96</v>
      </c>
      <c r="C20" s="253"/>
      <c r="D20" s="253"/>
      <c r="E20" s="52">
        <v>3593</v>
      </c>
      <c r="F20" s="253"/>
      <c r="G20" s="253"/>
      <c r="H20" s="50" t="s">
        <v>98</v>
      </c>
    </row>
    <row r="21" spans="1:8" ht="23.25" customHeight="1">
      <c r="A21" s="247"/>
      <c r="B21" s="49" t="s">
        <v>96</v>
      </c>
      <c r="C21" s="253"/>
      <c r="D21" s="253"/>
      <c r="E21" s="52">
        <v>3702</v>
      </c>
      <c r="F21" s="253"/>
      <c r="G21" s="253"/>
      <c r="H21" s="50" t="s">
        <v>321</v>
      </c>
    </row>
    <row r="22" spans="1:8" ht="23.25" customHeight="1">
      <c r="A22" s="51" t="s">
        <v>46</v>
      </c>
      <c r="B22" s="49" t="s">
        <v>120</v>
      </c>
      <c r="C22" s="253"/>
      <c r="D22" s="253"/>
      <c r="E22" s="52">
        <v>7667</v>
      </c>
      <c r="F22" s="253"/>
      <c r="G22" s="253"/>
      <c r="H22" s="50" t="s">
        <v>357</v>
      </c>
    </row>
    <row r="23" spans="1:8" ht="23.25" customHeight="1">
      <c r="A23" s="245" t="s">
        <v>454</v>
      </c>
      <c r="B23" s="49" t="s">
        <v>200</v>
      </c>
      <c r="C23" s="251"/>
      <c r="D23" s="252"/>
      <c r="E23" s="52">
        <v>270</v>
      </c>
      <c r="F23" s="251"/>
      <c r="G23" s="252"/>
      <c r="H23" s="50" t="s">
        <v>93</v>
      </c>
    </row>
    <row r="24" spans="1:8" ht="23.25" customHeight="1">
      <c r="A24" s="246"/>
      <c r="B24" s="49" t="s">
        <v>71</v>
      </c>
      <c r="C24" s="251"/>
      <c r="D24" s="252"/>
      <c r="E24" s="52">
        <v>1366</v>
      </c>
      <c r="F24" s="251"/>
      <c r="G24" s="252"/>
      <c r="H24" s="50" t="s">
        <v>387</v>
      </c>
    </row>
    <row r="25" spans="1:8" ht="23.25" customHeight="1">
      <c r="A25" s="247"/>
      <c r="B25" s="49" t="s">
        <v>96</v>
      </c>
      <c r="C25" s="251"/>
      <c r="D25" s="252"/>
      <c r="E25" s="52">
        <v>2221</v>
      </c>
      <c r="F25" s="251"/>
      <c r="G25" s="252"/>
      <c r="H25" s="50" t="s">
        <v>54</v>
      </c>
    </row>
    <row r="26" spans="1:8" ht="23.25" customHeight="1">
      <c r="A26" s="51" t="s">
        <v>191</v>
      </c>
      <c r="B26" s="49" t="s">
        <v>96</v>
      </c>
      <c r="C26" s="253"/>
      <c r="D26" s="253"/>
      <c r="E26" s="52">
        <v>3000</v>
      </c>
      <c r="F26" s="253"/>
      <c r="G26" s="253"/>
      <c r="H26" s="50" t="s">
        <v>105</v>
      </c>
    </row>
    <row r="27" spans="1:8" ht="23.25" customHeight="1">
      <c r="A27" s="58" t="s">
        <v>459</v>
      </c>
      <c r="B27" s="53" t="s">
        <v>96</v>
      </c>
      <c r="C27" s="257"/>
      <c r="D27" s="257"/>
      <c r="E27" s="54">
        <v>4000</v>
      </c>
      <c r="F27" s="257"/>
      <c r="G27" s="257"/>
      <c r="H27" s="55" t="s">
        <v>98</v>
      </c>
    </row>
    <row r="28" spans="1:8" ht="23.25" customHeight="1">
      <c r="A28" s="51" t="s">
        <v>192</v>
      </c>
      <c r="B28" s="49" t="s">
        <v>200</v>
      </c>
      <c r="C28" s="253"/>
      <c r="D28" s="253"/>
      <c r="E28" s="52">
        <v>185</v>
      </c>
      <c r="F28" s="253"/>
      <c r="G28" s="253"/>
      <c r="H28" s="50" t="s">
        <v>49</v>
      </c>
    </row>
    <row r="29" spans="1:8" ht="23.25" customHeight="1">
      <c r="A29" s="245" t="s">
        <v>106</v>
      </c>
      <c r="B29" s="49" t="s">
        <v>120</v>
      </c>
      <c r="C29" s="253"/>
      <c r="D29" s="253"/>
      <c r="E29" s="52">
        <v>1320</v>
      </c>
      <c r="F29" s="253"/>
      <c r="G29" s="253"/>
      <c r="H29" s="50" t="s">
        <v>358</v>
      </c>
    </row>
    <row r="30" spans="1:8" ht="23.25" customHeight="1">
      <c r="A30" s="246"/>
      <c r="B30" s="49" t="s">
        <v>200</v>
      </c>
      <c r="C30" s="251"/>
      <c r="D30" s="252"/>
      <c r="E30" s="52">
        <v>1100</v>
      </c>
      <c r="F30" s="251"/>
      <c r="G30" s="252"/>
      <c r="H30" s="50" t="s">
        <v>93</v>
      </c>
    </row>
    <row r="31" spans="1:8" ht="23.25" customHeight="1">
      <c r="A31" s="247"/>
      <c r="B31" s="49" t="s">
        <v>200</v>
      </c>
      <c r="C31" s="251"/>
      <c r="D31" s="252"/>
      <c r="E31" s="52">
        <v>440</v>
      </c>
      <c r="F31" s="251"/>
      <c r="G31" s="252"/>
      <c r="H31" s="50" t="s">
        <v>93</v>
      </c>
    </row>
    <row r="32" spans="1:8" ht="23.25" customHeight="1">
      <c r="A32" s="58" t="s">
        <v>64</v>
      </c>
      <c r="B32" s="53" t="s">
        <v>96</v>
      </c>
      <c r="C32" s="257"/>
      <c r="D32" s="257"/>
      <c r="E32" s="54">
        <v>3832</v>
      </c>
      <c r="F32" s="257"/>
      <c r="G32" s="257"/>
      <c r="H32" s="55" t="s">
        <v>105</v>
      </c>
    </row>
    <row r="33" spans="1:15" ht="23.25" customHeight="1">
      <c r="A33" s="58" t="s">
        <v>386</v>
      </c>
      <c r="B33" s="53" t="s">
        <v>71</v>
      </c>
      <c r="C33" s="257"/>
      <c r="D33" s="257"/>
      <c r="E33" s="54">
        <v>4300</v>
      </c>
      <c r="F33" s="257"/>
      <c r="G33" s="257"/>
      <c r="H33" s="55" t="s">
        <v>422</v>
      </c>
    </row>
    <row r="34" spans="1:15" ht="23.25" customHeight="1">
      <c r="A34" s="245" t="s">
        <v>107</v>
      </c>
      <c r="B34" s="49" t="s">
        <v>120</v>
      </c>
      <c r="C34" s="253"/>
      <c r="D34" s="253"/>
      <c r="E34" s="52">
        <v>2528</v>
      </c>
      <c r="F34" s="253"/>
      <c r="G34" s="253"/>
      <c r="H34" s="50" t="s">
        <v>33</v>
      </c>
    </row>
    <row r="35" spans="1:15" ht="23.25" customHeight="1">
      <c r="A35" s="247"/>
      <c r="B35" s="49" t="s">
        <v>96</v>
      </c>
      <c r="C35" s="253"/>
      <c r="D35" s="253"/>
      <c r="E35" s="52">
        <v>3821</v>
      </c>
      <c r="F35" s="253"/>
      <c r="G35" s="253"/>
      <c r="H35" s="50" t="s">
        <v>98</v>
      </c>
    </row>
    <row r="36" spans="1:15" ht="23.25" customHeight="1">
      <c r="A36" s="51" t="s">
        <v>385</v>
      </c>
      <c r="B36" s="49" t="s">
        <v>96</v>
      </c>
      <c r="C36" s="253"/>
      <c r="D36" s="253"/>
      <c r="E36" s="52">
        <v>3000</v>
      </c>
      <c r="F36" s="253"/>
      <c r="G36" s="253"/>
      <c r="H36" s="50" t="s">
        <v>54</v>
      </c>
    </row>
    <row r="37" spans="1:15" ht="23.25" customHeight="1">
      <c r="A37" s="245" t="s">
        <v>222</v>
      </c>
      <c r="B37" s="56" t="s">
        <v>120</v>
      </c>
      <c r="C37" s="251"/>
      <c r="D37" s="252"/>
      <c r="E37" s="59">
        <v>25730</v>
      </c>
      <c r="F37" s="251"/>
      <c r="G37" s="252"/>
      <c r="H37" s="50" t="s">
        <v>283</v>
      </c>
    </row>
    <row r="38" spans="1:15" ht="23.25" customHeight="1">
      <c r="A38" s="247"/>
      <c r="B38" s="49" t="s">
        <v>160</v>
      </c>
      <c r="C38" s="253"/>
      <c r="D38" s="253"/>
      <c r="E38" s="52">
        <v>5881</v>
      </c>
      <c r="F38" s="253"/>
      <c r="G38" s="253"/>
      <c r="H38" s="50" t="s">
        <v>359</v>
      </c>
    </row>
    <row r="39" spans="1:15" ht="23.25" customHeight="1">
      <c r="A39" s="245" t="s">
        <v>29</v>
      </c>
      <c r="B39" s="49" t="s">
        <v>96</v>
      </c>
      <c r="C39" s="251"/>
      <c r="D39" s="252"/>
      <c r="E39" s="52">
        <v>2637</v>
      </c>
      <c r="F39" s="251"/>
      <c r="G39" s="252"/>
      <c r="H39" s="50" t="s">
        <v>105</v>
      </c>
    </row>
    <row r="40" spans="1:15" ht="23.25" customHeight="1">
      <c r="A40" s="247"/>
      <c r="B40" s="53" t="s">
        <v>120</v>
      </c>
      <c r="C40" s="251"/>
      <c r="D40" s="252"/>
      <c r="E40" s="52">
        <v>5980</v>
      </c>
      <c r="F40" s="251"/>
      <c r="G40" s="252"/>
      <c r="H40" s="50" t="s">
        <v>361</v>
      </c>
    </row>
    <row r="41" spans="1:15" ht="23.25" customHeight="1" thickBot="1">
      <c r="A41" s="60" t="s">
        <v>383</v>
      </c>
      <c r="B41" s="61" t="s">
        <v>96</v>
      </c>
      <c r="C41" s="503"/>
      <c r="D41" s="504"/>
      <c r="E41" s="62">
        <v>4185</v>
      </c>
      <c r="F41" s="503"/>
      <c r="G41" s="504"/>
      <c r="H41" s="63" t="s">
        <v>98</v>
      </c>
    </row>
    <row r="42" spans="1:15" ht="23.25" customHeight="1" thickTop="1">
      <c r="A42" s="64"/>
      <c r="B42" s="65"/>
      <c r="C42" s="499" t="s">
        <v>38</v>
      </c>
      <c r="D42" s="500"/>
      <c r="E42" s="66">
        <f>SUM(E3:E41)</f>
        <v>148309</v>
      </c>
      <c r="F42" s="501"/>
      <c r="G42" s="502"/>
      <c r="H42" s="67"/>
    </row>
    <row r="43" spans="1:15" ht="23.25" customHeight="1">
      <c r="G43" s="261" t="s">
        <v>8</v>
      </c>
      <c r="H43" s="261"/>
    </row>
    <row r="44" spans="1:15" ht="46.5" customHeight="1">
      <c r="A44" s="389" t="s">
        <v>462</v>
      </c>
      <c r="B44" s="389"/>
      <c r="C44" s="389"/>
      <c r="H44" s="46"/>
    </row>
    <row r="45" spans="1:15" ht="23.25" customHeight="1">
      <c r="A45" s="49" t="s">
        <v>1</v>
      </c>
      <c r="B45" s="49" t="s">
        <v>2</v>
      </c>
      <c r="C45" s="253" t="s">
        <v>4</v>
      </c>
      <c r="D45" s="253"/>
      <c r="E45" s="49" t="s">
        <v>5</v>
      </c>
      <c r="F45" s="253" t="s">
        <v>3</v>
      </c>
      <c r="G45" s="253"/>
      <c r="H45" s="50" t="s">
        <v>6</v>
      </c>
      <c r="N45" s="47"/>
      <c r="O45" s="47"/>
    </row>
    <row r="46" spans="1:15" ht="23.25" customHeight="1">
      <c r="A46" s="397" t="s">
        <v>445</v>
      </c>
      <c r="B46" s="68" t="s">
        <v>67</v>
      </c>
      <c r="C46" s="424"/>
      <c r="D46" s="424"/>
      <c r="E46" s="69">
        <v>1100</v>
      </c>
      <c r="F46" s="424"/>
      <c r="G46" s="424"/>
      <c r="H46" s="70" t="s">
        <v>368</v>
      </c>
      <c r="N46" s="47"/>
      <c r="O46" s="47"/>
    </row>
    <row r="47" spans="1:15" ht="23.25" customHeight="1">
      <c r="A47" s="398"/>
      <c r="B47" s="68" t="s">
        <v>120</v>
      </c>
      <c r="C47" s="424"/>
      <c r="D47" s="424"/>
      <c r="E47" s="69">
        <v>14880</v>
      </c>
      <c r="F47" s="424"/>
      <c r="G47" s="424"/>
      <c r="H47" s="70" t="s">
        <v>367</v>
      </c>
      <c r="N47" s="47"/>
      <c r="O47" s="47"/>
    </row>
    <row r="48" spans="1:15" ht="23.25" customHeight="1">
      <c r="A48" s="399"/>
      <c r="B48" s="68" t="s">
        <v>67</v>
      </c>
      <c r="C48" s="424"/>
      <c r="D48" s="424"/>
      <c r="E48" s="69">
        <v>3300</v>
      </c>
      <c r="F48" s="424"/>
      <c r="G48" s="424"/>
      <c r="H48" s="70" t="s">
        <v>368</v>
      </c>
      <c r="N48" s="47"/>
      <c r="O48" s="47"/>
    </row>
    <row r="49" spans="1:15" ht="23.25" customHeight="1">
      <c r="A49" s="71" t="s">
        <v>458</v>
      </c>
      <c r="B49" s="68" t="s">
        <v>67</v>
      </c>
      <c r="C49" s="424"/>
      <c r="D49" s="424"/>
      <c r="E49" s="69">
        <v>220</v>
      </c>
      <c r="F49" s="424"/>
      <c r="G49" s="424"/>
      <c r="H49" s="70" t="s">
        <v>368</v>
      </c>
      <c r="N49" s="47"/>
      <c r="O49" s="47"/>
    </row>
    <row r="50" spans="1:15" ht="23.25" customHeight="1">
      <c r="A50" s="397" t="s">
        <v>28</v>
      </c>
      <c r="B50" s="68" t="s">
        <v>120</v>
      </c>
      <c r="C50" s="380"/>
      <c r="D50" s="381"/>
      <c r="E50" s="69">
        <v>77000</v>
      </c>
      <c r="F50" s="380"/>
      <c r="G50" s="381"/>
      <c r="H50" s="70" t="s">
        <v>369</v>
      </c>
      <c r="N50" s="47"/>
      <c r="O50" s="47"/>
    </row>
    <row r="51" spans="1:15" ht="23.25" customHeight="1">
      <c r="A51" s="398"/>
      <c r="B51" s="68" t="s">
        <v>120</v>
      </c>
      <c r="C51" s="424"/>
      <c r="D51" s="424"/>
      <c r="E51" s="69">
        <v>40458</v>
      </c>
      <c r="F51" s="424"/>
      <c r="G51" s="424"/>
      <c r="H51" s="70" t="s">
        <v>369</v>
      </c>
      <c r="N51" s="47"/>
      <c r="O51" s="47"/>
    </row>
    <row r="52" spans="1:15" ht="23.25" customHeight="1">
      <c r="A52" s="398"/>
      <c r="B52" s="68" t="s">
        <v>120</v>
      </c>
      <c r="C52" s="424"/>
      <c r="D52" s="424"/>
      <c r="E52" s="69">
        <v>12056</v>
      </c>
      <c r="F52" s="424"/>
      <c r="G52" s="424"/>
      <c r="H52" s="70" t="s">
        <v>369</v>
      </c>
      <c r="N52" s="47"/>
      <c r="O52" s="47"/>
    </row>
    <row r="53" spans="1:15" ht="23.25" customHeight="1">
      <c r="A53" s="398"/>
      <c r="B53" s="68" t="s">
        <v>160</v>
      </c>
      <c r="C53" s="424"/>
      <c r="D53" s="424"/>
      <c r="E53" s="69">
        <v>5621</v>
      </c>
      <c r="F53" s="424"/>
      <c r="G53" s="424"/>
      <c r="H53" s="70" t="s">
        <v>370</v>
      </c>
      <c r="N53" s="47"/>
      <c r="O53" s="47"/>
    </row>
    <row r="54" spans="1:15" ht="23.25" customHeight="1">
      <c r="A54" s="398"/>
      <c r="B54" s="68" t="s">
        <v>160</v>
      </c>
      <c r="C54" s="424"/>
      <c r="D54" s="424"/>
      <c r="E54" s="69">
        <v>3250</v>
      </c>
      <c r="F54" s="424"/>
      <c r="G54" s="424"/>
      <c r="H54" s="70" t="s">
        <v>370</v>
      </c>
      <c r="N54" s="47"/>
      <c r="O54" s="47"/>
    </row>
    <row r="55" spans="1:15" ht="23.25" customHeight="1">
      <c r="A55" s="398"/>
      <c r="B55" s="68" t="s">
        <v>120</v>
      </c>
      <c r="C55" s="380"/>
      <c r="D55" s="381"/>
      <c r="E55" s="69">
        <v>8500</v>
      </c>
      <c r="F55" s="380"/>
      <c r="G55" s="381"/>
      <c r="H55" s="70" t="s">
        <v>371</v>
      </c>
      <c r="N55" s="47"/>
      <c r="O55" s="47"/>
    </row>
    <row r="56" spans="1:15" ht="23.25" customHeight="1">
      <c r="A56" s="399"/>
      <c r="B56" s="68" t="s">
        <v>120</v>
      </c>
      <c r="C56" s="380"/>
      <c r="D56" s="381"/>
      <c r="E56" s="69">
        <v>21434</v>
      </c>
      <c r="F56" s="380"/>
      <c r="G56" s="381"/>
      <c r="H56" s="70" t="s">
        <v>371</v>
      </c>
      <c r="N56" s="47"/>
      <c r="O56" s="47"/>
    </row>
    <row r="57" spans="1:15" ht="23.25" customHeight="1">
      <c r="A57" s="498" t="s">
        <v>388</v>
      </c>
      <c r="B57" s="68" t="s">
        <v>120</v>
      </c>
      <c r="C57" s="424"/>
      <c r="D57" s="424"/>
      <c r="E57" s="69">
        <v>29429</v>
      </c>
      <c r="F57" s="424"/>
      <c r="G57" s="424"/>
      <c r="H57" s="70" t="s">
        <v>371</v>
      </c>
      <c r="N57" s="47"/>
      <c r="O57" s="47"/>
    </row>
    <row r="58" spans="1:15" ht="23.25" customHeight="1">
      <c r="A58" s="498"/>
      <c r="B58" s="68" t="s">
        <v>120</v>
      </c>
      <c r="C58" s="424"/>
      <c r="D58" s="424"/>
      <c r="E58" s="69">
        <v>11898</v>
      </c>
      <c r="F58" s="424"/>
      <c r="G58" s="424"/>
      <c r="H58" s="70" t="s">
        <v>371</v>
      </c>
      <c r="N58" s="47"/>
      <c r="O58" s="47"/>
    </row>
    <row r="59" spans="1:15" ht="23.25" customHeight="1">
      <c r="A59" s="398" t="s">
        <v>101</v>
      </c>
      <c r="B59" s="68" t="s">
        <v>160</v>
      </c>
      <c r="C59" s="424"/>
      <c r="D59" s="424"/>
      <c r="E59" s="69">
        <v>3311</v>
      </c>
      <c r="F59" s="424"/>
      <c r="G59" s="424"/>
      <c r="H59" s="70" t="s">
        <v>370</v>
      </c>
      <c r="N59" s="47"/>
      <c r="O59" s="47"/>
    </row>
    <row r="60" spans="1:15" ht="23.25" customHeight="1">
      <c r="A60" s="399"/>
      <c r="B60" s="68" t="s">
        <v>160</v>
      </c>
      <c r="C60" s="424"/>
      <c r="D60" s="424"/>
      <c r="E60" s="69">
        <v>4283</v>
      </c>
      <c r="F60" s="424"/>
      <c r="G60" s="424"/>
      <c r="H60" s="70" t="s">
        <v>370</v>
      </c>
      <c r="N60" s="47"/>
      <c r="O60" s="47"/>
    </row>
    <row r="61" spans="1:15" ht="23.25" customHeight="1">
      <c r="A61" s="71" t="s">
        <v>210</v>
      </c>
      <c r="B61" s="68" t="s">
        <v>120</v>
      </c>
      <c r="C61" s="424"/>
      <c r="D61" s="424"/>
      <c r="E61" s="69">
        <v>7582</v>
      </c>
      <c r="F61" s="424"/>
      <c r="G61" s="424"/>
      <c r="H61" s="70" t="s">
        <v>371</v>
      </c>
      <c r="N61" s="47"/>
      <c r="O61" s="47"/>
    </row>
    <row r="62" spans="1:15" ht="23.25" customHeight="1" thickBot="1">
      <c r="A62" s="71" t="s">
        <v>460</v>
      </c>
      <c r="B62" s="68" t="s">
        <v>120</v>
      </c>
      <c r="C62" s="380"/>
      <c r="D62" s="381"/>
      <c r="E62" s="72">
        <v>25880</v>
      </c>
      <c r="F62" s="380"/>
      <c r="G62" s="381"/>
      <c r="H62" s="70" t="s">
        <v>360</v>
      </c>
      <c r="N62" s="47"/>
      <c r="O62" s="47"/>
    </row>
    <row r="63" spans="1:15" ht="23.25" customHeight="1" thickBot="1">
      <c r="E63" s="78">
        <f>SUM(E46:E62)</f>
        <v>270202</v>
      </c>
      <c r="H63" s="46"/>
      <c r="N63" s="47"/>
      <c r="O63" s="47"/>
    </row>
    <row r="64" spans="1:15" ht="23.25" customHeight="1">
      <c r="E64" s="46"/>
      <c r="H64" s="46"/>
      <c r="N64" s="47"/>
      <c r="O64" s="47"/>
    </row>
    <row r="65" spans="1:15" ht="39" customHeight="1">
      <c r="A65" s="389" t="s">
        <v>461</v>
      </c>
      <c r="B65" s="389"/>
      <c r="C65" s="389"/>
      <c r="E65" s="46"/>
      <c r="H65" s="46"/>
      <c r="N65" s="47"/>
      <c r="O65" s="47"/>
    </row>
    <row r="66" spans="1:15" ht="23.25" customHeight="1">
      <c r="A66" s="49" t="s">
        <v>1</v>
      </c>
      <c r="B66" s="49" t="s">
        <v>2</v>
      </c>
      <c r="C66" s="253" t="s">
        <v>4</v>
      </c>
      <c r="D66" s="253"/>
      <c r="E66" s="49" t="s">
        <v>5</v>
      </c>
      <c r="F66" s="253" t="s">
        <v>3</v>
      </c>
      <c r="G66" s="253"/>
      <c r="H66" s="50" t="s">
        <v>6</v>
      </c>
      <c r="N66" s="47"/>
      <c r="O66" s="47"/>
    </row>
    <row r="67" spans="1:15" ht="23.25" customHeight="1">
      <c r="A67" s="73" t="s">
        <v>451</v>
      </c>
      <c r="B67" s="74" t="s">
        <v>120</v>
      </c>
      <c r="C67" s="497"/>
      <c r="D67" s="497"/>
      <c r="E67" s="76">
        <v>13723</v>
      </c>
      <c r="F67" s="497"/>
      <c r="G67" s="497"/>
      <c r="H67" s="75" t="s">
        <v>395</v>
      </c>
      <c r="N67" s="47"/>
      <c r="O67" s="47"/>
    </row>
    <row r="68" spans="1:15" ht="23.25" customHeight="1">
      <c r="A68" s="505" t="s">
        <v>47</v>
      </c>
      <c r="B68" s="74" t="s">
        <v>120</v>
      </c>
      <c r="C68" s="495"/>
      <c r="D68" s="496"/>
      <c r="E68" s="76">
        <v>14205</v>
      </c>
      <c r="F68" s="495"/>
      <c r="G68" s="496"/>
      <c r="H68" s="75" t="s">
        <v>395</v>
      </c>
      <c r="N68" s="47"/>
      <c r="O68" s="47"/>
    </row>
    <row r="69" spans="1:15" ht="23.25" customHeight="1">
      <c r="A69" s="506"/>
      <c r="B69" s="74" t="s">
        <v>120</v>
      </c>
      <c r="C69" s="495"/>
      <c r="D69" s="496"/>
      <c r="E69" s="76">
        <v>1316</v>
      </c>
      <c r="F69" s="495"/>
      <c r="G69" s="496"/>
      <c r="H69" s="75" t="s">
        <v>395</v>
      </c>
      <c r="N69" s="47"/>
      <c r="O69" s="47"/>
    </row>
    <row r="70" spans="1:15" ht="23.25" customHeight="1">
      <c r="A70" s="505" t="s">
        <v>222</v>
      </c>
      <c r="B70" s="74" t="s">
        <v>71</v>
      </c>
      <c r="C70" s="497"/>
      <c r="D70" s="497"/>
      <c r="E70" s="76">
        <v>4523</v>
      </c>
      <c r="F70" s="497"/>
      <c r="G70" s="497"/>
      <c r="H70" s="75" t="s">
        <v>390</v>
      </c>
      <c r="N70" s="47"/>
      <c r="O70" s="47"/>
    </row>
    <row r="71" spans="1:15" ht="23.25" customHeight="1">
      <c r="A71" s="506"/>
      <c r="B71" s="74" t="s">
        <v>71</v>
      </c>
      <c r="C71" s="497"/>
      <c r="D71" s="497"/>
      <c r="E71" s="76">
        <v>6618</v>
      </c>
      <c r="F71" s="497"/>
      <c r="G71" s="497"/>
      <c r="H71" s="75" t="s">
        <v>390</v>
      </c>
      <c r="N71" s="47"/>
      <c r="O71" s="47"/>
    </row>
    <row r="72" spans="1:15" ht="23.25" customHeight="1" thickBot="1">
      <c r="A72" s="73" t="s">
        <v>460</v>
      </c>
      <c r="B72" s="74" t="s">
        <v>120</v>
      </c>
      <c r="C72" s="495"/>
      <c r="D72" s="496"/>
      <c r="E72" s="77">
        <v>3825</v>
      </c>
      <c r="F72" s="495"/>
      <c r="G72" s="496"/>
      <c r="H72" s="75" t="s">
        <v>391</v>
      </c>
      <c r="N72" s="47"/>
      <c r="O72" s="47"/>
    </row>
    <row r="73" spans="1:15" ht="23.25" customHeight="1" thickBot="1">
      <c r="E73" s="79">
        <f>SUM(E67:E72)</f>
        <v>44210</v>
      </c>
      <c r="H73" s="46"/>
      <c r="N73" s="47"/>
      <c r="O73" s="47"/>
    </row>
    <row r="74" spans="1:15" ht="23.25" customHeight="1">
      <c r="H74" s="46"/>
    </row>
    <row r="75" spans="1:15" ht="23.25" customHeight="1">
      <c r="H75" s="46"/>
    </row>
    <row r="76" spans="1:15" ht="23.25" customHeight="1">
      <c r="H76" s="46"/>
    </row>
    <row r="77" spans="1:15" ht="23.25" customHeight="1">
      <c r="H77" s="46"/>
    </row>
    <row r="78" spans="1:15" ht="23.25" customHeight="1" thickBot="1">
      <c r="H78" s="46"/>
    </row>
    <row r="79" spans="1:15" ht="23.25" customHeight="1">
      <c r="F79" s="269" t="s">
        <v>38</v>
      </c>
      <c r="G79" s="425">
        <f>E73+E63+E42+E99</f>
        <v>486175</v>
      </c>
      <c r="H79" s="426"/>
    </row>
    <row r="80" spans="1:15" ht="23.25" customHeight="1">
      <c r="F80" s="270"/>
      <c r="G80" s="427"/>
      <c r="H80" s="428"/>
    </row>
    <row r="81" spans="1:9" ht="23.25" customHeight="1" thickBot="1">
      <c r="F81" s="271"/>
      <c r="G81" s="429"/>
      <c r="H81" s="430"/>
    </row>
    <row r="82" spans="1:9" ht="23.25" customHeight="1">
      <c r="H82" s="46"/>
    </row>
    <row r="83" spans="1:9" ht="23.25" customHeight="1">
      <c r="H83" s="46"/>
    </row>
    <row r="84" spans="1:9" ht="78" customHeight="1">
      <c r="A84" s="263" t="s">
        <v>489</v>
      </c>
      <c r="B84" s="263"/>
      <c r="C84" s="263"/>
      <c r="D84" s="263"/>
      <c r="E84" s="111" t="s">
        <v>492</v>
      </c>
      <c r="H84" s="80"/>
      <c r="I84" s="81"/>
    </row>
    <row r="85" spans="1:9" ht="58.5" customHeight="1">
      <c r="A85" s="53" t="s">
        <v>1</v>
      </c>
      <c r="B85" s="53" t="s">
        <v>2</v>
      </c>
      <c r="C85" s="257" t="s">
        <v>4</v>
      </c>
      <c r="D85" s="257"/>
      <c r="E85" s="53" t="s">
        <v>5</v>
      </c>
      <c r="F85" s="257" t="s">
        <v>424</v>
      </c>
      <c r="G85" s="257"/>
      <c r="H85" s="507" t="s">
        <v>6</v>
      </c>
      <c r="I85" s="508"/>
    </row>
    <row r="86" spans="1:9" ht="58.5" customHeight="1">
      <c r="A86" s="58" t="s">
        <v>266</v>
      </c>
      <c r="B86" s="53" t="s">
        <v>311</v>
      </c>
      <c r="C86" s="243"/>
      <c r="D86" s="244"/>
      <c r="E86" s="108">
        <v>7000</v>
      </c>
      <c r="F86" s="243" t="s">
        <v>321</v>
      </c>
      <c r="G86" s="244"/>
      <c r="H86" s="507" t="s">
        <v>488</v>
      </c>
      <c r="I86" s="508"/>
    </row>
    <row r="87" spans="1:9" ht="58.5" customHeight="1">
      <c r="A87" s="102" t="s">
        <v>266</v>
      </c>
      <c r="B87" s="53" t="s">
        <v>96</v>
      </c>
      <c r="C87" s="257"/>
      <c r="D87" s="257"/>
      <c r="E87" s="108">
        <v>2465</v>
      </c>
      <c r="F87" s="243" t="s">
        <v>321</v>
      </c>
      <c r="G87" s="244"/>
      <c r="H87" s="509" t="s">
        <v>347</v>
      </c>
      <c r="I87" s="510"/>
    </row>
    <row r="88" spans="1:9" ht="58.5" customHeight="1">
      <c r="A88" s="58" t="s">
        <v>209</v>
      </c>
      <c r="B88" s="53" t="s">
        <v>96</v>
      </c>
      <c r="C88" s="243"/>
      <c r="D88" s="244"/>
      <c r="E88" s="108">
        <v>2228</v>
      </c>
      <c r="F88" s="243" t="s">
        <v>321</v>
      </c>
      <c r="G88" s="244"/>
      <c r="H88" s="509" t="s">
        <v>347</v>
      </c>
      <c r="I88" s="510"/>
    </row>
    <row r="89" spans="1:9" ht="58.5" customHeight="1">
      <c r="A89" s="58" t="s">
        <v>174</v>
      </c>
      <c r="B89" s="53" t="s">
        <v>96</v>
      </c>
      <c r="C89" s="257"/>
      <c r="D89" s="257"/>
      <c r="E89" s="108">
        <v>4062</v>
      </c>
      <c r="F89" s="243" t="s">
        <v>321</v>
      </c>
      <c r="G89" s="244"/>
      <c r="H89" s="509" t="s">
        <v>347</v>
      </c>
      <c r="I89" s="510"/>
    </row>
    <row r="90" spans="1:9" ht="58.5" customHeight="1">
      <c r="A90" s="102" t="s">
        <v>46</v>
      </c>
      <c r="B90" s="53" t="s">
        <v>96</v>
      </c>
      <c r="C90" s="257"/>
      <c r="D90" s="257"/>
      <c r="E90" s="108">
        <v>4968</v>
      </c>
      <c r="F90" s="243" t="s">
        <v>321</v>
      </c>
      <c r="G90" s="244"/>
      <c r="H90" s="509" t="s">
        <v>347</v>
      </c>
      <c r="I90" s="510"/>
    </row>
    <row r="91" spans="1:9" ht="58.5" customHeight="1">
      <c r="A91" s="58" t="s">
        <v>153</v>
      </c>
      <c r="B91" s="53" t="s">
        <v>96</v>
      </c>
      <c r="C91" s="257"/>
      <c r="D91" s="257"/>
      <c r="E91" s="108">
        <v>2731</v>
      </c>
      <c r="F91" s="243" t="s">
        <v>321</v>
      </c>
      <c r="G91" s="244"/>
      <c r="H91" s="509" t="s">
        <v>347</v>
      </c>
      <c r="I91" s="510"/>
    </row>
    <row r="92" spans="1:9" ht="58.5" customHeight="1">
      <c r="A92" s="107"/>
      <c r="B92" s="53"/>
      <c r="C92" s="243"/>
      <c r="D92" s="244"/>
      <c r="E92" s="108"/>
      <c r="F92" s="243"/>
      <c r="G92" s="244"/>
      <c r="H92" s="509"/>
      <c r="I92" s="510"/>
    </row>
    <row r="93" spans="1:9" ht="58.5" customHeight="1">
      <c r="A93" s="107"/>
      <c r="B93" s="53"/>
      <c r="C93" s="257"/>
      <c r="D93" s="257"/>
      <c r="E93" s="108"/>
      <c r="F93" s="243"/>
      <c r="G93" s="244"/>
      <c r="H93" s="509"/>
      <c r="I93" s="510"/>
    </row>
    <row r="94" spans="1:9" ht="58.5" customHeight="1">
      <c r="A94" s="106"/>
      <c r="B94" s="53"/>
      <c r="C94" s="257"/>
      <c r="D94" s="257"/>
      <c r="E94" s="108"/>
      <c r="F94" s="243"/>
      <c r="G94" s="244"/>
      <c r="H94" s="509"/>
      <c r="I94" s="510"/>
    </row>
    <row r="95" spans="1:9" ht="58.5" customHeight="1">
      <c r="A95" s="107"/>
      <c r="B95" s="53"/>
      <c r="C95" s="257"/>
      <c r="D95" s="257"/>
      <c r="E95" s="54"/>
      <c r="F95" s="243"/>
      <c r="G95" s="244"/>
      <c r="H95" s="507"/>
      <c r="I95" s="508"/>
    </row>
    <row r="96" spans="1:9" ht="58.5" customHeight="1">
      <c r="A96" s="106"/>
      <c r="B96" s="53"/>
      <c r="C96" s="257"/>
      <c r="D96" s="257"/>
      <c r="E96" s="54"/>
      <c r="F96" s="243"/>
      <c r="G96" s="244"/>
      <c r="H96" s="507"/>
      <c r="I96" s="508"/>
    </row>
    <row r="97" spans="1:9" ht="58.5" customHeight="1">
      <c r="A97" s="58"/>
      <c r="B97" s="53"/>
      <c r="C97" s="257"/>
      <c r="D97" s="257"/>
      <c r="E97" s="54"/>
      <c r="F97" s="257"/>
      <c r="G97" s="257"/>
      <c r="H97" s="507"/>
      <c r="I97" s="508"/>
    </row>
    <row r="98" spans="1:9" ht="58.5" customHeight="1" thickBot="1">
      <c r="A98" s="106"/>
      <c r="B98" s="53"/>
      <c r="C98" s="257"/>
      <c r="D98" s="257"/>
      <c r="E98" s="54"/>
      <c r="F98" s="243"/>
      <c r="G98" s="244"/>
      <c r="H98" s="507"/>
      <c r="I98" s="508"/>
    </row>
    <row r="99" spans="1:9" ht="58.5" customHeight="1" thickBot="1">
      <c r="A99" s="85"/>
      <c r="B99" s="85"/>
      <c r="C99" s="85"/>
      <c r="D99" s="85"/>
      <c r="E99" s="110">
        <f>SUM(E86:E91)</f>
        <v>23454</v>
      </c>
      <c r="F99" s="85"/>
      <c r="G99" s="85"/>
      <c r="H99" s="85"/>
      <c r="I99" s="104"/>
    </row>
  </sheetData>
  <mergeCells count="197">
    <mergeCell ref="C95:D95"/>
    <mergeCell ref="F95:G95"/>
    <mergeCell ref="C96:D96"/>
    <mergeCell ref="F96:G96"/>
    <mergeCell ref="C97:D97"/>
    <mergeCell ref="F97:G97"/>
    <mergeCell ref="C98:D98"/>
    <mergeCell ref="F98:G98"/>
    <mergeCell ref="H91:I91"/>
    <mergeCell ref="H95:I95"/>
    <mergeCell ref="H96:I96"/>
    <mergeCell ref="H97:I97"/>
    <mergeCell ref="H98:I98"/>
    <mergeCell ref="H85:I85"/>
    <mergeCell ref="C92:D92"/>
    <mergeCell ref="F92:G92"/>
    <mergeCell ref="H92:I92"/>
    <mergeCell ref="C93:D93"/>
    <mergeCell ref="F93:G93"/>
    <mergeCell ref="H93:I93"/>
    <mergeCell ref="C94:D94"/>
    <mergeCell ref="F94:G94"/>
    <mergeCell ref="H94:I94"/>
    <mergeCell ref="H86:I86"/>
    <mergeCell ref="H87:I87"/>
    <mergeCell ref="H88:I88"/>
    <mergeCell ref="H89:I89"/>
    <mergeCell ref="H90:I90"/>
    <mergeCell ref="C89:D89"/>
    <mergeCell ref="F89:G89"/>
    <mergeCell ref="C90:D90"/>
    <mergeCell ref="F90:G90"/>
    <mergeCell ref="C91:D91"/>
    <mergeCell ref="F91:G91"/>
    <mergeCell ref="A84:D84"/>
    <mergeCell ref="C85:D85"/>
    <mergeCell ref="F85:G85"/>
    <mergeCell ref="C86:D86"/>
    <mergeCell ref="F86:G86"/>
    <mergeCell ref="C87:D87"/>
    <mergeCell ref="F87:G87"/>
    <mergeCell ref="C88:D88"/>
    <mergeCell ref="F88:G88"/>
    <mergeCell ref="A70:A71"/>
    <mergeCell ref="A39:A40"/>
    <mergeCell ref="G79:H81"/>
    <mergeCell ref="F79:F81"/>
    <mergeCell ref="A65:C65"/>
    <mergeCell ref="A44:C44"/>
    <mergeCell ref="A20:A21"/>
    <mergeCell ref="A29:A31"/>
    <mergeCell ref="A34:A35"/>
    <mergeCell ref="A37:A38"/>
    <mergeCell ref="A23:A25"/>
    <mergeCell ref="A68:A69"/>
    <mergeCell ref="C66:D66"/>
    <mergeCell ref="F66:G66"/>
    <mergeCell ref="C72:D72"/>
    <mergeCell ref="F72:G72"/>
    <mergeCell ref="C62:D62"/>
    <mergeCell ref="F62:G62"/>
    <mergeCell ref="C71:D71"/>
    <mergeCell ref="F71:G71"/>
    <mergeCell ref="C70:D70"/>
    <mergeCell ref="F70:G70"/>
    <mergeCell ref="C36:D36"/>
    <mergeCell ref="F36:G36"/>
    <mergeCell ref="A10:A13"/>
    <mergeCell ref="A14:A15"/>
    <mergeCell ref="A50:A56"/>
    <mergeCell ref="A16:A18"/>
    <mergeCell ref="A57:A58"/>
    <mergeCell ref="A59:A60"/>
    <mergeCell ref="F45:G45"/>
    <mergeCell ref="A46:A48"/>
    <mergeCell ref="A4:A7"/>
    <mergeCell ref="A8:A9"/>
    <mergeCell ref="G43:H43"/>
    <mergeCell ref="C45:D45"/>
    <mergeCell ref="C42:D42"/>
    <mergeCell ref="F42:G42"/>
    <mergeCell ref="C41:D41"/>
    <mergeCell ref="F41:G41"/>
    <mergeCell ref="C40:D40"/>
    <mergeCell ref="F40:G40"/>
    <mergeCell ref="C39:D39"/>
    <mergeCell ref="F39:G39"/>
    <mergeCell ref="C38:D38"/>
    <mergeCell ref="F38:G38"/>
    <mergeCell ref="C37:D37"/>
    <mergeCell ref="F37:G37"/>
    <mergeCell ref="C69:D69"/>
    <mergeCell ref="F69:G69"/>
    <mergeCell ref="C68:D68"/>
    <mergeCell ref="F68:G68"/>
    <mergeCell ref="C30:D30"/>
    <mergeCell ref="F30:G30"/>
    <mergeCell ref="C29:D29"/>
    <mergeCell ref="F29:G29"/>
    <mergeCell ref="C28:D28"/>
    <mergeCell ref="F28:G28"/>
    <mergeCell ref="C61:D61"/>
    <mergeCell ref="F61:G61"/>
    <mergeCell ref="C35:D35"/>
    <mergeCell ref="F35:G35"/>
    <mergeCell ref="C34:D34"/>
    <mergeCell ref="F34:G34"/>
    <mergeCell ref="C33:D33"/>
    <mergeCell ref="F33:G33"/>
    <mergeCell ref="C32:D32"/>
    <mergeCell ref="F32:G32"/>
    <mergeCell ref="C31:D31"/>
    <mergeCell ref="F31:G31"/>
    <mergeCell ref="C67:D67"/>
    <mergeCell ref="F67:G67"/>
    <mergeCell ref="C60:D60"/>
    <mergeCell ref="F60:G60"/>
    <mergeCell ref="C59:D59"/>
    <mergeCell ref="F59:G59"/>
    <mergeCell ref="C58:D58"/>
    <mergeCell ref="F58:G58"/>
    <mergeCell ref="C57:D57"/>
    <mergeCell ref="F57:G57"/>
    <mergeCell ref="C51:D51"/>
    <mergeCell ref="F51:G51"/>
    <mergeCell ref="C56:D56"/>
    <mergeCell ref="F56:G56"/>
    <mergeCell ref="C55:D55"/>
    <mergeCell ref="F55:G55"/>
    <mergeCell ref="C54:D54"/>
    <mergeCell ref="F54:G54"/>
    <mergeCell ref="C53:D53"/>
    <mergeCell ref="F53:G53"/>
    <mergeCell ref="C52:D52"/>
    <mergeCell ref="F52:G52"/>
    <mergeCell ref="C50:D50"/>
    <mergeCell ref="F50:G50"/>
    <mergeCell ref="C22:D22"/>
    <mergeCell ref="F22:G22"/>
    <mergeCell ref="C21:D21"/>
    <mergeCell ref="F21:G21"/>
    <mergeCell ref="C20:D20"/>
    <mergeCell ref="F20:G20"/>
    <mergeCell ref="C26:D26"/>
    <mergeCell ref="F26:G26"/>
    <mergeCell ref="C25:D25"/>
    <mergeCell ref="F25:G25"/>
    <mergeCell ref="C24:D24"/>
    <mergeCell ref="F24:G24"/>
    <mergeCell ref="C23:D23"/>
    <mergeCell ref="F23:G23"/>
    <mergeCell ref="C27:D27"/>
    <mergeCell ref="F27:G27"/>
    <mergeCell ref="C11:D11"/>
    <mergeCell ref="F11:G11"/>
    <mergeCell ref="C19:D19"/>
    <mergeCell ref="F19:G19"/>
    <mergeCell ref="C18:D18"/>
    <mergeCell ref="F18:G18"/>
    <mergeCell ref="C17:D17"/>
    <mergeCell ref="F17:G17"/>
    <mergeCell ref="C16:D16"/>
    <mergeCell ref="F16:G16"/>
    <mergeCell ref="C10:D10"/>
    <mergeCell ref="F10:G10"/>
    <mergeCell ref="C49:D49"/>
    <mergeCell ref="F49:G49"/>
    <mergeCell ref="C9:D9"/>
    <mergeCell ref="F9:G9"/>
    <mergeCell ref="C8:D8"/>
    <mergeCell ref="F8:G8"/>
    <mergeCell ref="C7:D7"/>
    <mergeCell ref="F7:G7"/>
    <mergeCell ref="C48:D48"/>
    <mergeCell ref="F48:G48"/>
    <mergeCell ref="C47:D47"/>
    <mergeCell ref="F47:G47"/>
    <mergeCell ref="C46:D46"/>
    <mergeCell ref="F46:G46"/>
    <mergeCell ref="C15:D15"/>
    <mergeCell ref="F15:G15"/>
    <mergeCell ref="C14:D14"/>
    <mergeCell ref="F14:G14"/>
    <mergeCell ref="C13:D13"/>
    <mergeCell ref="F13:G13"/>
    <mergeCell ref="C12:D12"/>
    <mergeCell ref="F12:G12"/>
    <mergeCell ref="C6:D6"/>
    <mergeCell ref="F6:G6"/>
    <mergeCell ref="C5:D5"/>
    <mergeCell ref="F5:G5"/>
    <mergeCell ref="C4:D4"/>
    <mergeCell ref="F4:G4"/>
    <mergeCell ref="C3:D3"/>
    <mergeCell ref="F3:G3"/>
    <mergeCell ref="C2:D2"/>
    <mergeCell ref="F2:G2"/>
  </mergeCells>
  <phoneticPr fontId="2"/>
  <pageMargins left="0.98" right="0.16" top="0.35" bottom="0.16" header="0.31" footer="0.16"/>
  <pageSetup paperSize="1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1CA6F-64BD-4B3A-A5E2-DF5FE5C7042E}">
  <dimension ref="A1:X114"/>
  <sheetViews>
    <sheetView topLeftCell="A49" zoomScale="86" zoomScaleNormal="100" workbookViewId="0">
      <selection activeCell="L77" sqref="L77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5" width="6.25" style="1"/>
    <col min="16" max="16" width="7.375" style="1" customWidth="1"/>
    <col min="17" max="16384" width="6.25" style="1"/>
  </cols>
  <sheetData>
    <row r="1" spans="1:16" ht="23.45" customHeight="1">
      <c r="A1" s="18" t="s">
        <v>353</v>
      </c>
    </row>
    <row r="2" spans="1:16" ht="23.4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23.45" customHeight="1">
      <c r="A3" s="30" t="s">
        <v>263</v>
      </c>
      <c r="B3" s="476" t="s">
        <v>160</v>
      </c>
      <c r="C3" s="476"/>
      <c r="D3" s="476"/>
      <c r="E3" s="476"/>
      <c r="F3" s="492">
        <v>5085</v>
      </c>
      <c r="G3" s="476"/>
      <c r="H3" s="476"/>
      <c r="I3" s="476"/>
      <c r="J3" s="486" t="s">
        <v>354</v>
      </c>
      <c r="K3" s="486"/>
      <c r="L3" s="486"/>
      <c r="M3" s="476" t="s">
        <v>9</v>
      </c>
      <c r="N3" s="476"/>
      <c r="P3" s="1" t="s">
        <v>12</v>
      </c>
    </row>
    <row r="4" spans="1:16" ht="23.45" customHeight="1">
      <c r="A4" s="30" t="s">
        <v>97</v>
      </c>
      <c r="B4" s="476" t="s">
        <v>200</v>
      </c>
      <c r="C4" s="476"/>
      <c r="D4" s="476"/>
      <c r="E4" s="476"/>
      <c r="F4" s="492">
        <v>185</v>
      </c>
      <c r="G4" s="476"/>
      <c r="H4" s="476"/>
      <c r="I4" s="476"/>
      <c r="J4" s="486" t="s">
        <v>49</v>
      </c>
      <c r="K4" s="486"/>
      <c r="L4" s="486"/>
      <c r="M4" s="476" t="s">
        <v>9</v>
      </c>
      <c r="N4" s="476"/>
      <c r="P4" s="1" t="s">
        <v>12</v>
      </c>
    </row>
    <row r="5" spans="1:16" ht="23.45" customHeight="1">
      <c r="A5" s="39"/>
      <c r="B5" s="463" t="s">
        <v>96</v>
      </c>
      <c r="C5" s="463"/>
      <c r="D5" s="484"/>
      <c r="E5" s="485"/>
      <c r="F5" s="466">
        <v>4549</v>
      </c>
      <c r="G5" s="463"/>
      <c r="H5" s="484"/>
      <c r="I5" s="485"/>
      <c r="J5" s="467" t="s">
        <v>98</v>
      </c>
      <c r="K5" s="467"/>
      <c r="L5" s="467"/>
      <c r="M5" s="476" t="s">
        <v>9</v>
      </c>
      <c r="N5" s="476"/>
    </row>
    <row r="6" spans="1:16" ht="23.45" customHeight="1">
      <c r="A6" s="30"/>
      <c r="B6" s="476" t="s">
        <v>96</v>
      </c>
      <c r="C6" s="476"/>
      <c r="D6" s="464"/>
      <c r="E6" s="465"/>
      <c r="F6" s="492">
        <v>3471</v>
      </c>
      <c r="G6" s="476"/>
      <c r="H6" s="464"/>
      <c r="I6" s="465"/>
      <c r="J6" s="486" t="s">
        <v>105</v>
      </c>
      <c r="K6" s="486"/>
      <c r="L6" s="486"/>
      <c r="M6" s="476" t="s">
        <v>9</v>
      </c>
      <c r="N6" s="476"/>
      <c r="P6" s="1" t="s">
        <v>13</v>
      </c>
    </row>
    <row r="7" spans="1:16" ht="23.45" customHeight="1">
      <c r="A7" s="36"/>
      <c r="B7" s="468" t="s">
        <v>67</v>
      </c>
      <c r="C7" s="468"/>
      <c r="D7" s="468"/>
      <c r="E7" s="468"/>
      <c r="F7" s="469">
        <v>1100</v>
      </c>
      <c r="G7" s="468"/>
      <c r="H7" s="468"/>
      <c r="I7" s="468"/>
      <c r="J7" s="470" t="s">
        <v>368</v>
      </c>
      <c r="K7" s="470"/>
      <c r="L7" s="470"/>
      <c r="M7" s="476" t="s">
        <v>9</v>
      </c>
      <c r="N7" s="476"/>
    </row>
    <row r="8" spans="1:16" ht="23.45" customHeight="1">
      <c r="A8" s="36"/>
      <c r="B8" s="468" t="s">
        <v>120</v>
      </c>
      <c r="C8" s="468"/>
      <c r="D8" s="468"/>
      <c r="E8" s="468"/>
      <c r="F8" s="469">
        <v>14880</v>
      </c>
      <c r="G8" s="468"/>
      <c r="H8" s="468"/>
      <c r="I8" s="468"/>
      <c r="J8" s="470" t="s">
        <v>367</v>
      </c>
      <c r="K8" s="470"/>
      <c r="L8" s="470"/>
      <c r="M8" s="476" t="s">
        <v>9</v>
      </c>
      <c r="N8" s="476"/>
    </row>
    <row r="9" spans="1:16" ht="23.45" customHeight="1">
      <c r="A9" s="36"/>
      <c r="B9" s="468" t="s">
        <v>67</v>
      </c>
      <c r="C9" s="468"/>
      <c r="D9" s="468"/>
      <c r="E9" s="468"/>
      <c r="F9" s="469">
        <v>3300</v>
      </c>
      <c r="G9" s="468"/>
      <c r="H9" s="468"/>
      <c r="I9" s="468"/>
      <c r="J9" s="470" t="s">
        <v>368</v>
      </c>
      <c r="K9" s="470"/>
      <c r="L9" s="470"/>
      <c r="M9" s="476" t="s">
        <v>9</v>
      </c>
      <c r="N9" s="476"/>
    </row>
    <row r="10" spans="1:16" ht="23.45" customHeight="1">
      <c r="A10" s="30"/>
      <c r="B10" s="476" t="s">
        <v>120</v>
      </c>
      <c r="C10" s="476"/>
      <c r="D10" s="464"/>
      <c r="E10" s="465"/>
      <c r="F10" s="492">
        <v>1419</v>
      </c>
      <c r="G10" s="476"/>
      <c r="H10" s="464"/>
      <c r="I10" s="465"/>
      <c r="J10" s="486" t="s">
        <v>355</v>
      </c>
      <c r="K10" s="486"/>
      <c r="L10" s="486"/>
      <c r="M10" s="476" t="s">
        <v>9</v>
      </c>
      <c r="N10" s="476"/>
      <c r="P10" s="1" t="s">
        <v>13</v>
      </c>
    </row>
    <row r="11" spans="1:16" ht="23.45" customHeight="1">
      <c r="A11" s="30" t="s">
        <v>70</v>
      </c>
      <c r="B11" s="476" t="s">
        <v>96</v>
      </c>
      <c r="C11" s="476"/>
      <c r="D11" s="464"/>
      <c r="E11" s="465"/>
      <c r="F11" s="492">
        <v>2913</v>
      </c>
      <c r="G11" s="476"/>
      <c r="H11" s="464"/>
      <c r="I11" s="465"/>
      <c r="J11" s="486" t="s">
        <v>54</v>
      </c>
      <c r="K11" s="486"/>
      <c r="L11" s="486"/>
      <c r="M11" s="476" t="s">
        <v>9</v>
      </c>
      <c r="N11" s="476"/>
      <c r="P11" s="1" t="s">
        <v>13</v>
      </c>
    </row>
    <row r="12" spans="1:16" ht="23.45" customHeight="1">
      <c r="A12" s="30"/>
      <c r="B12" s="476" t="s">
        <v>67</v>
      </c>
      <c r="C12" s="476"/>
      <c r="D12" s="464"/>
      <c r="E12" s="465"/>
      <c r="F12" s="492">
        <v>700</v>
      </c>
      <c r="G12" s="476"/>
      <c r="H12" s="464"/>
      <c r="I12" s="465"/>
      <c r="J12" s="486" t="s">
        <v>54</v>
      </c>
      <c r="K12" s="486"/>
      <c r="L12" s="486"/>
      <c r="M12" s="476" t="s">
        <v>9</v>
      </c>
      <c r="N12" s="476"/>
      <c r="P12" s="1" t="s">
        <v>13</v>
      </c>
    </row>
    <row r="13" spans="1:16" ht="23.45" customHeight="1">
      <c r="A13" s="36"/>
      <c r="B13" s="468" t="s">
        <v>67</v>
      </c>
      <c r="C13" s="468"/>
      <c r="D13" s="468"/>
      <c r="E13" s="468"/>
      <c r="F13" s="469">
        <v>220</v>
      </c>
      <c r="G13" s="468"/>
      <c r="H13" s="468"/>
      <c r="I13" s="468"/>
      <c r="J13" s="470" t="s">
        <v>368</v>
      </c>
      <c r="K13" s="470"/>
      <c r="L13" s="470"/>
      <c r="M13" s="476" t="s">
        <v>9</v>
      </c>
      <c r="N13" s="476"/>
    </row>
    <row r="14" spans="1:16" ht="23.45" customHeight="1">
      <c r="A14" s="30" t="s">
        <v>60</v>
      </c>
      <c r="B14" s="476" t="s">
        <v>120</v>
      </c>
      <c r="C14" s="476"/>
      <c r="D14" s="476"/>
      <c r="E14" s="476"/>
      <c r="F14" s="492">
        <v>6173</v>
      </c>
      <c r="G14" s="476"/>
      <c r="H14" s="476"/>
      <c r="I14" s="476"/>
      <c r="J14" s="486" t="s">
        <v>356</v>
      </c>
      <c r="K14" s="486"/>
      <c r="L14" s="486"/>
      <c r="M14" s="476" t="s">
        <v>9</v>
      </c>
      <c r="N14" s="476"/>
      <c r="P14" s="1" t="s">
        <v>13</v>
      </c>
    </row>
    <row r="15" spans="1:16" ht="23.45" customHeight="1">
      <c r="A15" s="30"/>
      <c r="B15" s="476" t="s">
        <v>120</v>
      </c>
      <c r="C15" s="476"/>
      <c r="D15" s="476"/>
      <c r="E15" s="476"/>
      <c r="F15" s="492">
        <v>11093</v>
      </c>
      <c r="G15" s="476"/>
      <c r="H15" s="476"/>
      <c r="I15" s="476"/>
      <c r="J15" s="486" t="s">
        <v>363</v>
      </c>
      <c r="K15" s="486"/>
      <c r="L15" s="486"/>
      <c r="M15" s="476" t="s">
        <v>9</v>
      </c>
      <c r="N15" s="476"/>
      <c r="P15" s="1" t="s">
        <v>13</v>
      </c>
    </row>
    <row r="16" spans="1:16" ht="23.45" customHeight="1">
      <c r="A16" s="39"/>
      <c r="B16" s="463" t="s">
        <v>200</v>
      </c>
      <c r="C16" s="463"/>
      <c r="D16" s="463"/>
      <c r="E16" s="463"/>
      <c r="F16" s="466">
        <v>400</v>
      </c>
      <c r="G16" s="463"/>
      <c r="H16" s="463"/>
      <c r="I16" s="463"/>
      <c r="J16" s="467" t="s">
        <v>242</v>
      </c>
      <c r="K16" s="467"/>
      <c r="L16" s="467"/>
      <c r="M16" s="476" t="s">
        <v>9</v>
      </c>
      <c r="N16" s="476"/>
      <c r="P16" s="1" t="s">
        <v>16</v>
      </c>
    </row>
    <row r="17" spans="1:24" ht="23.45" customHeight="1">
      <c r="A17" s="39"/>
      <c r="B17" s="463" t="s">
        <v>96</v>
      </c>
      <c r="C17" s="463"/>
      <c r="D17" s="484"/>
      <c r="E17" s="485"/>
      <c r="F17" s="466">
        <v>3392</v>
      </c>
      <c r="G17" s="463"/>
      <c r="H17" s="484"/>
      <c r="I17" s="485"/>
      <c r="J17" s="467" t="s">
        <v>362</v>
      </c>
      <c r="K17" s="467"/>
      <c r="L17" s="467"/>
      <c r="M17" s="476" t="s">
        <v>9</v>
      </c>
      <c r="N17" s="476"/>
    </row>
    <row r="18" spans="1:24" ht="23.45" customHeight="1">
      <c r="A18" s="39" t="s">
        <v>389</v>
      </c>
      <c r="B18" s="463" t="s">
        <v>96</v>
      </c>
      <c r="C18" s="463"/>
      <c r="D18" s="484"/>
      <c r="E18" s="485"/>
      <c r="F18" s="466">
        <v>2760</v>
      </c>
      <c r="G18" s="463"/>
      <c r="H18" s="484"/>
      <c r="I18" s="485"/>
      <c r="J18" s="467" t="s">
        <v>54</v>
      </c>
      <c r="K18" s="467"/>
      <c r="L18" s="467"/>
      <c r="M18" s="476" t="s">
        <v>9</v>
      </c>
      <c r="N18" s="476"/>
      <c r="P18" s="1" t="s">
        <v>14</v>
      </c>
    </row>
    <row r="19" spans="1:24" ht="23.45" customHeight="1">
      <c r="A19" s="30"/>
      <c r="B19" s="476" t="s">
        <v>200</v>
      </c>
      <c r="C19" s="476"/>
      <c r="D19" s="476"/>
      <c r="E19" s="476"/>
      <c r="F19" s="492">
        <v>180</v>
      </c>
      <c r="G19" s="476"/>
      <c r="H19" s="476"/>
      <c r="I19" s="476"/>
      <c r="J19" s="486" t="s">
        <v>93</v>
      </c>
      <c r="K19" s="486"/>
      <c r="L19" s="486"/>
      <c r="M19" s="476" t="s">
        <v>9</v>
      </c>
      <c r="N19" s="476"/>
    </row>
    <row r="20" spans="1:24" ht="23.45" customHeight="1">
      <c r="A20" s="36" t="s">
        <v>28</v>
      </c>
      <c r="B20" s="468" t="s">
        <v>120</v>
      </c>
      <c r="C20" s="468"/>
      <c r="D20" s="477"/>
      <c r="E20" s="478"/>
      <c r="F20" s="469">
        <v>77000</v>
      </c>
      <c r="G20" s="468"/>
      <c r="H20" s="477"/>
      <c r="I20" s="478"/>
      <c r="J20" s="470" t="s">
        <v>369</v>
      </c>
      <c r="K20" s="470"/>
      <c r="L20" s="470"/>
      <c r="M20" s="476" t="s">
        <v>9</v>
      </c>
      <c r="N20" s="476"/>
    </row>
    <row r="21" spans="1:24" ht="23.45" customHeight="1">
      <c r="A21" s="36"/>
      <c r="B21" s="468" t="s">
        <v>120</v>
      </c>
      <c r="C21" s="468"/>
      <c r="D21" s="468"/>
      <c r="E21" s="468"/>
      <c r="F21" s="469">
        <v>40458</v>
      </c>
      <c r="G21" s="468"/>
      <c r="H21" s="468"/>
      <c r="I21" s="468"/>
      <c r="J21" s="470" t="s">
        <v>369</v>
      </c>
      <c r="K21" s="470"/>
      <c r="L21" s="470"/>
      <c r="M21" s="476" t="s">
        <v>9</v>
      </c>
      <c r="N21" s="476"/>
    </row>
    <row r="22" spans="1:24" ht="23.45" customHeight="1">
      <c r="A22" s="36"/>
      <c r="B22" s="468" t="s">
        <v>120</v>
      </c>
      <c r="C22" s="468"/>
      <c r="D22" s="468"/>
      <c r="E22" s="468"/>
      <c r="F22" s="469">
        <v>12056</v>
      </c>
      <c r="G22" s="468"/>
      <c r="H22" s="468"/>
      <c r="I22" s="468"/>
      <c r="J22" s="470" t="s">
        <v>369</v>
      </c>
      <c r="K22" s="470"/>
      <c r="L22" s="470"/>
      <c r="M22" s="476" t="s">
        <v>9</v>
      </c>
      <c r="N22" s="476"/>
      <c r="P22" s="1" t="s">
        <v>19</v>
      </c>
    </row>
    <row r="23" spans="1:24" ht="23.45" customHeight="1">
      <c r="A23" s="36"/>
      <c r="B23" s="468" t="s">
        <v>160</v>
      </c>
      <c r="C23" s="468"/>
      <c r="D23" s="468"/>
      <c r="E23" s="468"/>
      <c r="F23" s="469">
        <v>5621</v>
      </c>
      <c r="G23" s="468"/>
      <c r="H23" s="468"/>
      <c r="I23" s="468"/>
      <c r="J23" s="470" t="s">
        <v>370</v>
      </c>
      <c r="K23" s="470"/>
      <c r="L23" s="470"/>
      <c r="M23" s="476" t="s">
        <v>9</v>
      </c>
      <c r="N23" s="476"/>
      <c r="P23" s="1" t="s">
        <v>16</v>
      </c>
    </row>
    <row r="24" spans="1:24" ht="23.45" customHeight="1">
      <c r="A24" s="36"/>
      <c r="B24" s="468" t="s">
        <v>160</v>
      </c>
      <c r="C24" s="468"/>
      <c r="D24" s="468"/>
      <c r="E24" s="468"/>
      <c r="F24" s="469">
        <v>3250</v>
      </c>
      <c r="G24" s="468"/>
      <c r="H24" s="468"/>
      <c r="I24" s="468"/>
      <c r="J24" s="470" t="s">
        <v>370</v>
      </c>
      <c r="K24" s="470"/>
      <c r="L24" s="470"/>
      <c r="M24" s="476" t="s">
        <v>9</v>
      </c>
      <c r="N24" s="476"/>
    </row>
    <row r="25" spans="1:24" ht="23.45" customHeight="1">
      <c r="A25" s="36"/>
      <c r="B25" s="468" t="s">
        <v>120</v>
      </c>
      <c r="C25" s="468"/>
      <c r="D25" s="477"/>
      <c r="E25" s="478"/>
      <c r="F25" s="469">
        <v>8500</v>
      </c>
      <c r="G25" s="468"/>
      <c r="H25" s="477"/>
      <c r="I25" s="478"/>
      <c r="J25" s="470" t="s">
        <v>371</v>
      </c>
      <c r="K25" s="470"/>
      <c r="L25" s="470"/>
      <c r="M25" s="476" t="s">
        <v>9</v>
      </c>
      <c r="N25" s="476"/>
    </row>
    <row r="26" spans="1:24" ht="23.45" customHeight="1">
      <c r="A26" s="36"/>
      <c r="B26" s="468" t="s">
        <v>120</v>
      </c>
      <c r="C26" s="468"/>
      <c r="D26" s="477"/>
      <c r="E26" s="478"/>
      <c r="F26" s="469">
        <v>21434</v>
      </c>
      <c r="G26" s="468"/>
      <c r="H26" s="477"/>
      <c r="I26" s="478"/>
      <c r="J26" s="470" t="s">
        <v>371</v>
      </c>
      <c r="K26" s="470"/>
      <c r="L26" s="470"/>
      <c r="M26" s="476" t="s">
        <v>9</v>
      </c>
      <c r="N26" s="476"/>
    </row>
    <row r="27" spans="1:24" ht="23.45" customHeight="1">
      <c r="A27" s="30" t="s">
        <v>99</v>
      </c>
      <c r="B27" s="476" t="s">
        <v>56</v>
      </c>
      <c r="C27" s="476"/>
      <c r="D27" s="476"/>
      <c r="E27" s="476"/>
      <c r="F27" s="492">
        <v>3549</v>
      </c>
      <c r="G27" s="476"/>
      <c r="H27" s="476"/>
      <c r="I27" s="476"/>
      <c r="J27" s="486" t="s">
        <v>108</v>
      </c>
      <c r="K27" s="486"/>
      <c r="L27" s="486"/>
      <c r="M27" s="476" t="s">
        <v>9</v>
      </c>
      <c r="N27" s="476"/>
    </row>
    <row r="28" spans="1:24" ht="23.45" customHeight="1">
      <c r="A28" s="30"/>
      <c r="B28" s="476" t="s">
        <v>56</v>
      </c>
      <c r="C28" s="476"/>
      <c r="D28" s="476"/>
      <c r="E28" s="476"/>
      <c r="F28" s="492">
        <v>5860</v>
      </c>
      <c r="G28" s="476"/>
      <c r="H28" s="476"/>
      <c r="I28" s="476"/>
      <c r="J28" s="486" t="s">
        <v>108</v>
      </c>
      <c r="K28" s="486"/>
      <c r="L28" s="486"/>
      <c r="M28" s="476" t="s">
        <v>9</v>
      </c>
      <c r="N28" s="476"/>
      <c r="P28" s="1" t="s">
        <v>20</v>
      </c>
    </row>
    <row r="29" spans="1:24" ht="23.45" customHeight="1">
      <c r="A29" s="30"/>
      <c r="B29" s="476" t="s">
        <v>96</v>
      </c>
      <c r="C29" s="476"/>
      <c r="D29" s="476"/>
      <c r="E29" s="476"/>
      <c r="F29" s="492">
        <v>3000</v>
      </c>
      <c r="G29" s="476"/>
      <c r="H29" s="476"/>
      <c r="I29" s="476"/>
      <c r="J29" s="486" t="s">
        <v>54</v>
      </c>
      <c r="K29" s="486"/>
      <c r="L29" s="486"/>
      <c r="M29" s="476" t="s">
        <v>9</v>
      </c>
      <c r="N29" s="476"/>
    </row>
    <row r="30" spans="1:24" ht="23.45" customHeight="1">
      <c r="A30" s="30" t="s">
        <v>388</v>
      </c>
      <c r="B30" s="476" t="s">
        <v>96</v>
      </c>
      <c r="C30" s="476"/>
      <c r="D30" s="476"/>
      <c r="E30" s="476"/>
      <c r="F30" s="514">
        <v>2822</v>
      </c>
      <c r="G30" s="514"/>
      <c r="H30" s="476"/>
      <c r="I30" s="476"/>
      <c r="J30" s="479" t="s">
        <v>98</v>
      </c>
      <c r="K30" s="480"/>
      <c r="L30" s="481"/>
      <c r="M30" s="476" t="s">
        <v>9</v>
      </c>
      <c r="N30" s="476"/>
      <c r="P30" s="1" t="s">
        <v>16</v>
      </c>
      <c r="X30" s="1" t="s">
        <v>392</v>
      </c>
    </row>
    <row r="31" spans="1:24" ht="23.45" customHeight="1">
      <c r="A31" s="36"/>
      <c r="B31" s="468" t="s">
        <v>120</v>
      </c>
      <c r="C31" s="468"/>
      <c r="D31" s="468"/>
      <c r="E31" s="468"/>
      <c r="F31" s="469">
        <v>29429</v>
      </c>
      <c r="G31" s="468"/>
      <c r="H31" s="468"/>
      <c r="I31" s="468"/>
      <c r="J31" s="470" t="s">
        <v>371</v>
      </c>
      <c r="K31" s="470"/>
      <c r="L31" s="470"/>
      <c r="M31" s="476" t="s">
        <v>9</v>
      </c>
      <c r="N31" s="476"/>
      <c r="P31" s="1" t="s">
        <v>15</v>
      </c>
    </row>
    <row r="32" spans="1:24" ht="23.45" customHeight="1" thickBot="1">
      <c r="A32" s="36"/>
      <c r="B32" s="468" t="s">
        <v>120</v>
      </c>
      <c r="C32" s="468"/>
      <c r="D32" s="468"/>
      <c r="E32" s="468"/>
      <c r="F32" s="469">
        <v>11898</v>
      </c>
      <c r="G32" s="468"/>
      <c r="H32" s="468"/>
      <c r="I32" s="468"/>
      <c r="J32" s="470" t="s">
        <v>371</v>
      </c>
      <c r="K32" s="470"/>
      <c r="L32" s="470"/>
      <c r="M32" s="511" t="s">
        <v>9</v>
      </c>
      <c r="N32" s="511"/>
    </row>
    <row r="33" spans="1:16" ht="23.45" customHeight="1" thickTop="1">
      <c r="A33" s="15"/>
      <c r="B33" s="454"/>
      <c r="C33" s="455"/>
      <c r="D33" s="456" t="s">
        <v>38</v>
      </c>
      <c r="E33" s="457"/>
      <c r="F33" s="458">
        <f>SUM(F3:G32)</f>
        <v>286697</v>
      </c>
      <c r="G33" s="459"/>
      <c r="H33" s="454"/>
      <c r="I33" s="455"/>
      <c r="J33" s="460"/>
      <c r="K33" s="461"/>
      <c r="L33" s="462"/>
      <c r="M33" s="454"/>
      <c r="N33" s="455"/>
    </row>
    <row r="34" spans="1:16" ht="20.45" customHeight="1">
      <c r="A34" s="3" t="s">
        <v>353</v>
      </c>
    </row>
    <row r="35" spans="1:16" ht="20.45" customHeight="1">
      <c r="A35" s="2" t="s">
        <v>1</v>
      </c>
      <c r="B35" s="464" t="s">
        <v>2</v>
      </c>
      <c r="C35" s="465"/>
      <c r="D35" s="464" t="s">
        <v>4</v>
      </c>
      <c r="E35" s="465"/>
      <c r="F35" s="464" t="s">
        <v>5</v>
      </c>
      <c r="G35" s="465"/>
      <c r="H35" s="464" t="s">
        <v>3</v>
      </c>
      <c r="I35" s="465"/>
      <c r="J35" s="479" t="s">
        <v>6</v>
      </c>
      <c r="K35" s="480"/>
      <c r="L35" s="481"/>
      <c r="M35" s="464" t="s">
        <v>7</v>
      </c>
      <c r="N35" s="465"/>
      <c r="P35" s="1" t="s">
        <v>18</v>
      </c>
    </row>
    <row r="36" spans="1:16" ht="20.45" customHeight="1">
      <c r="A36" s="36" t="s">
        <v>101</v>
      </c>
      <c r="B36" s="468" t="s">
        <v>160</v>
      </c>
      <c r="C36" s="468"/>
      <c r="D36" s="468"/>
      <c r="E36" s="468"/>
      <c r="F36" s="469">
        <v>3311</v>
      </c>
      <c r="G36" s="468"/>
      <c r="H36" s="468"/>
      <c r="I36" s="468"/>
      <c r="J36" s="470" t="s">
        <v>370</v>
      </c>
      <c r="K36" s="470"/>
      <c r="L36" s="470"/>
      <c r="M36" s="476" t="s">
        <v>9</v>
      </c>
      <c r="N36" s="476"/>
      <c r="P36" s="1" t="s">
        <v>19</v>
      </c>
    </row>
    <row r="37" spans="1:16" ht="20.45" customHeight="1">
      <c r="A37" s="36"/>
      <c r="B37" s="468" t="s">
        <v>160</v>
      </c>
      <c r="C37" s="468"/>
      <c r="D37" s="468"/>
      <c r="E37" s="468"/>
      <c r="F37" s="469">
        <v>4283</v>
      </c>
      <c r="G37" s="468"/>
      <c r="H37" s="468"/>
      <c r="I37" s="468"/>
      <c r="J37" s="470" t="s">
        <v>370</v>
      </c>
      <c r="K37" s="470"/>
      <c r="L37" s="470"/>
      <c r="M37" s="476" t="s">
        <v>9</v>
      </c>
      <c r="N37" s="476"/>
      <c r="P37" s="1" t="s">
        <v>20</v>
      </c>
    </row>
    <row r="38" spans="1:16" ht="20.45" customHeight="1">
      <c r="A38" s="37"/>
      <c r="B38" s="471" t="s">
        <v>120</v>
      </c>
      <c r="C38" s="471"/>
      <c r="D38" s="471"/>
      <c r="E38" s="471"/>
      <c r="F38" s="474">
        <v>13723</v>
      </c>
      <c r="G38" s="471"/>
      <c r="H38" s="471"/>
      <c r="I38" s="471"/>
      <c r="J38" s="475" t="s">
        <v>395</v>
      </c>
      <c r="K38" s="475"/>
      <c r="L38" s="475"/>
      <c r="M38" s="476" t="s">
        <v>9</v>
      </c>
      <c r="N38" s="476"/>
      <c r="P38" s="1" t="s">
        <v>21</v>
      </c>
    </row>
    <row r="39" spans="1:16" ht="20.45" customHeight="1">
      <c r="A39" s="30"/>
      <c r="B39" s="476" t="s">
        <v>96</v>
      </c>
      <c r="C39" s="476"/>
      <c r="D39" s="476"/>
      <c r="E39" s="476"/>
      <c r="F39" s="492">
        <v>3593</v>
      </c>
      <c r="G39" s="476"/>
      <c r="H39" s="476"/>
      <c r="I39" s="476"/>
      <c r="J39" s="486" t="s">
        <v>98</v>
      </c>
      <c r="K39" s="486"/>
      <c r="L39" s="486"/>
      <c r="M39" s="476" t="s">
        <v>9</v>
      </c>
      <c r="N39" s="476"/>
      <c r="P39" s="1" t="s">
        <v>21</v>
      </c>
    </row>
    <row r="40" spans="1:16" ht="20.45" customHeight="1">
      <c r="A40" s="30"/>
      <c r="B40" s="476" t="s">
        <v>96</v>
      </c>
      <c r="C40" s="476"/>
      <c r="D40" s="476"/>
      <c r="E40" s="476"/>
      <c r="F40" s="492">
        <v>3702</v>
      </c>
      <c r="G40" s="476"/>
      <c r="H40" s="476"/>
      <c r="I40" s="476"/>
      <c r="J40" s="486" t="s">
        <v>321</v>
      </c>
      <c r="K40" s="486"/>
      <c r="L40" s="486"/>
      <c r="M40" s="476" t="s">
        <v>9</v>
      </c>
      <c r="N40" s="476"/>
      <c r="P40" s="1" t="s">
        <v>21</v>
      </c>
    </row>
    <row r="41" spans="1:16" ht="20.45" customHeight="1">
      <c r="A41" s="30" t="s">
        <v>46</v>
      </c>
      <c r="B41" s="476" t="s">
        <v>120</v>
      </c>
      <c r="C41" s="476"/>
      <c r="D41" s="476"/>
      <c r="E41" s="476"/>
      <c r="F41" s="492">
        <v>7667</v>
      </c>
      <c r="G41" s="476"/>
      <c r="H41" s="476"/>
      <c r="I41" s="476"/>
      <c r="J41" s="486" t="s">
        <v>357</v>
      </c>
      <c r="K41" s="486"/>
      <c r="L41" s="486"/>
      <c r="M41" s="476" t="s">
        <v>9</v>
      </c>
      <c r="N41" s="476"/>
      <c r="P41" s="1" t="s">
        <v>21</v>
      </c>
    </row>
    <row r="42" spans="1:16" ht="20.45" customHeight="1">
      <c r="A42" s="37" t="s">
        <v>47</v>
      </c>
      <c r="B42" s="471" t="s">
        <v>120</v>
      </c>
      <c r="C42" s="471"/>
      <c r="D42" s="472"/>
      <c r="E42" s="473"/>
      <c r="F42" s="474">
        <v>14205</v>
      </c>
      <c r="G42" s="471"/>
      <c r="H42" s="472"/>
      <c r="I42" s="473"/>
      <c r="J42" s="475" t="s">
        <v>395</v>
      </c>
      <c r="K42" s="475"/>
      <c r="L42" s="475"/>
      <c r="M42" s="476" t="s">
        <v>9</v>
      </c>
      <c r="N42" s="476"/>
      <c r="P42" s="1" t="s">
        <v>22</v>
      </c>
    </row>
    <row r="43" spans="1:16" ht="20.45" customHeight="1">
      <c r="A43" s="37"/>
      <c r="B43" s="471" t="s">
        <v>120</v>
      </c>
      <c r="C43" s="471"/>
      <c r="D43" s="472"/>
      <c r="E43" s="473"/>
      <c r="F43" s="474">
        <v>1316</v>
      </c>
      <c r="G43" s="471"/>
      <c r="H43" s="472"/>
      <c r="I43" s="473"/>
      <c r="J43" s="475" t="s">
        <v>395</v>
      </c>
      <c r="K43" s="475"/>
      <c r="L43" s="475"/>
      <c r="M43" s="476" t="s">
        <v>9</v>
      </c>
      <c r="N43" s="476"/>
      <c r="P43" s="1" t="s">
        <v>22</v>
      </c>
    </row>
    <row r="44" spans="1:16" ht="20.45" customHeight="1">
      <c r="A44" s="30"/>
      <c r="B44" s="476" t="s">
        <v>200</v>
      </c>
      <c r="C44" s="476"/>
      <c r="D44" s="464"/>
      <c r="E44" s="465"/>
      <c r="F44" s="492">
        <v>270</v>
      </c>
      <c r="G44" s="476"/>
      <c r="H44" s="464"/>
      <c r="I44" s="465"/>
      <c r="J44" s="486" t="s">
        <v>93</v>
      </c>
      <c r="K44" s="486"/>
      <c r="L44" s="486"/>
      <c r="M44" s="476" t="s">
        <v>9</v>
      </c>
      <c r="N44" s="476"/>
      <c r="P44" s="1" t="s">
        <v>22</v>
      </c>
    </row>
    <row r="45" spans="1:16" ht="20.45" customHeight="1">
      <c r="A45" s="30"/>
      <c r="B45" s="476" t="s">
        <v>71</v>
      </c>
      <c r="C45" s="476"/>
      <c r="D45" s="464"/>
      <c r="E45" s="465"/>
      <c r="F45" s="492">
        <v>1366</v>
      </c>
      <c r="G45" s="476"/>
      <c r="H45" s="464"/>
      <c r="I45" s="465"/>
      <c r="J45" s="486" t="s">
        <v>387</v>
      </c>
      <c r="K45" s="486"/>
      <c r="L45" s="486"/>
      <c r="M45" s="476" t="s">
        <v>9</v>
      </c>
      <c r="N45" s="476"/>
      <c r="P45" s="1" t="s">
        <v>16</v>
      </c>
    </row>
    <row r="46" spans="1:16" ht="20.45" customHeight="1">
      <c r="A46" s="34"/>
      <c r="B46" s="476" t="s">
        <v>96</v>
      </c>
      <c r="C46" s="476"/>
      <c r="D46" s="464"/>
      <c r="E46" s="465"/>
      <c r="F46" s="492">
        <v>2221</v>
      </c>
      <c r="G46" s="476"/>
      <c r="H46" s="464"/>
      <c r="I46" s="465"/>
      <c r="J46" s="486" t="s">
        <v>54</v>
      </c>
      <c r="K46" s="486"/>
      <c r="L46" s="486"/>
      <c r="M46" s="464" t="s">
        <v>9</v>
      </c>
      <c r="N46" s="465"/>
      <c r="P46" s="1" t="s">
        <v>19</v>
      </c>
    </row>
    <row r="47" spans="1:16" ht="20.45" customHeight="1">
      <c r="A47" s="30" t="s">
        <v>191</v>
      </c>
      <c r="B47" s="476" t="s">
        <v>96</v>
      </c>
      <c r="C47" s="476"/>
      <c r="D47" s="476"/>
      <c r="E47" s="476"/>
      <c r="F47" s="492">
        <v>3000</v>
      </c>
      <c r="G47" s="476"/>
      <c r="H47" s="476"/>
      <c r="I47" s="476"/>
      <c r="J47" s="486" t="s">
        <v>105</v>
      </c>
      <c r="K47" s="486"/>
      <c r="L47" s="486"/>
      <c r="M47" s="476" t="s">
        <v>9</v>
      </c>
      <c r="N47" s="476"/>
    </row>
    <row r="48" spans="1:16" ht="20.45" customHeight="1">
      <c r="A48" s="36" t="s">
        <v>210</v>
      </c>
      <c r="B48" s="468" t="s">
        <v>120</v>
      </c>
      <c r="C48" s="468"/>
      <c r="D48" s="468"/>
      <c r="E48" s="468"/>
      <c r="F48" s="469">
        <v>7582</v>
      </c>
      <c r="G48" s="468"/>
      <c r="H48" s="468"/>
      <c r="I48" s="468"/>
      <c r="J48" s="470" t="s">
        <v>371</v>
      </c>
      <c r="K48" s="470"/>
      <c r="L48" s="470"/>
      <c r="M48" s="476" t="s">
        <v>9</v>
      </c>
      <c r="N48" s="476"/>
    </row>
    <row r="49" spans="1:16" ht="20.45" customHeight="1">
      <c r="A49" s="39"/>
      <c r="B49" s="463" t="s">
        <v>96</v>
      </c>
      <c r="C49" s="463"/>
      <c r="D49" s="463"/>
      <c r="E49" s="463"/>
      <c r="F49" s="466">
        <v>4000</v>
      </c>
      <c r="G49" s="463"/>
      <c r="H49" s="463"/>
      <c r="I49" s="463"/>
      <c r="J49" s="467" t="s">
        <v>98</v>
      </c>
      <c r="K49" s="467"/>
      <c r="L49" s="467"/>
      <c r="M49" s="476" t="s">
        <v>9</v>
      </c>
      <c r="N49" s="476"/>
      <c r="P49" s="1" t="s">
        <v>16</v>
      </c>
    </row>
    <row r="50" spans="1:16" ht="20.45" customHeight="1">
      <c r="A50" s="30" t="s">
        <v>192</v>
      </c>
      <c r="B50" s="476" t="s">
        <v>200</v>
      </c>
      <c r="C50" s="476"/>
      <c r="D50" s="476"/>
      <c r="E50" s="476"/>
      <c r="F50" s="492">
        <v>185</v>
      </c>
      <c r="G50" s="476"/>
      <c r="H50" s="476"/>
      <c r="I50" s="476"/>
      <c r="J50" s="486" t="s">
        <v>49</v>
      </c>
      <c r="K50" s="486"/>
      <c r="L50" s="486"/>
      <c r="M50" s="476" t="s">
        <v>9</v>
      </c>
      <c r="N50" s="476"/>
      <c r="P50" s="1" t="s">
        <v>15</v>
      </c>
    </row>
    <row r="51" spans="1:16" ht="20.45" customHeight="1">
      <c r="A51" s="30" t="s">
        <v>106</v>
      </c>
      <c r="B51" s="476" t="s">
        <v>120</v>
      </c>
      <c r="C51" s="476"/>
      <c r="D51" s="476"/>
      <c r="E51" s="476"/>
      <c r="F51" s="492">
        <v>1320</v>
      </c>
      <c r="G51" s="476"/>
      <c r="H51" s="476"/>
      <c r="I51" s="476"/>
      <c r="J51" s="486" t="s">
        <v>358</v>
      </c>
      <c r="K51" s="486"/>
      <c r="L51" s="486"/>
      <c r="M51" s="476" t="s">
        <v>9</v>
      </c>
      <c r="N51" s="476"/>
    </row>
    <row r="52" spans="1:16" ht="20.45" customHeight="1">
      <c r="A52" s="30"/>
      <c r="B52" s="476" t="s">
        <v>200</v>
      </c>
      <c r="C52" s="476"/>
      <c r="D52" s="464"/>
      <c r="E52" s="465"/>
      <c r="F52" s="492">
        <v>1100</v>
      </c>
      <c r="G52" s="476"/>
      <c r="H52" s="464"/>
      <c r="I52" s="465"/>
      <c r="J52" s="486" t="s">
        <v>93</v>
      </c>
      <c r="K52" s="486"/>
      <c r="L52" s="486"/>
      <c r="M52" s="476" t="s">
        <v>9</v>
      </c>
      <c r="N52" s="476"/>
      <c r="P52" s="1" t="s">
        <v>20</v>
      </c>
    </row>
    <row r="53" spans="1:16" ht="20.45" customHeight="1">
      <c r="A53" s="30"/>
      <c r="B53" s="476" t="s">
        <v>200</v>
      </c>
      <c r="C53" s="476"/>
      <c r="D53" s="464"/>
      <c r="E53" s="465"/>
      <c r="F53" s="492">
        <v>440</v>
      </c>
      <c r="G53" s="476"/>
      <c r="H53" s="464"/>
      <c r="I53" s="465"/>
      <c r="J53" s="486" t="s">
        <v>93</v>
      </c>
      <c r="K53" s="486"/>
      <c r="L53" s="486"/>
      <c r="M53" s="476" t="s">
        <v>9</v>
      </c>
      <c r="N53" s="476"/>
      <c r="P53" s="1" t="s">
        <v>20</v>
      </c>
    </row>
    <row r="54" spans="1:16" ht="20.45" customHeight="1">
      <c r="A54" s="39" t="s">
        <v>64</v>
      </c>
      <c r="B54" s="463" t="s">
        <v>96</v>
      </c>
      <c r="C54" s="463"/>
      <c r="D54" s="463"/>
      <c r="E54" s="463"/>
      <c r="F54" s="466">
        <v>3832</v>
      </c>
      <c r="G54" s="463"/>
      <c r="H54" s="463"/>
      <c r="I54" s="463"/>
      <c r="J54" s="467" t="s">
        <v>105</v>
      </c>
      <c r="K54" s="467"/>
      <c r="L54" s="467"/>
      <c r="M54" s="476" t="s">
        <v>9</v>
      </c>
      <c r="N54" s="476"/>
      <c r="P54" s="1" t="s">
        <v>21</v>
      </c>
    </row>
    <row r="55" spans="1:16" ht="20.45" customHeight="1">
      <c r="A55" s="39" t="s">
        <v>386</v>
      </c>
      <c r="B55" s="463" t="s">
        <v>71</v>
      </c>
      <c r="C55" s="463"/>
      <c r="D55" s="463"/>
      <c r="E55" s="463"/>
      <c r="F55" s="466">
        <v>4300</v>
      </c>
      <c r="G55" s="463"/>
      <c r="H55" s="463"/>
      <c r="I55" s="463"/>
      <c r="J55" s="467" t="s">
        <v>422</v>
      </c>
      <c r="K55" s="467"/>
      <c r="L55" s="467"/>
      <c r="M55" s="476" t="s">
        <v>9</v>
      </c>
      <c r="N55" s="476"/>
      <c r="P55" s="1" t="s">
        <v>21</v>
      </c>
    </row>
    <row r="56" spans="1:16" ht="20.45" customHeight="1">
      <c r="A56" s="30" t="s">
        <v>107</v>
      </c>
      <c r="B56" s="476" t="s">
        <v>120</v>
      </c>
      <c r="C56" s="476"/>
      <c r="D56" s="476"/>
      <c r="E56" s="476"/>
      <c r="F56" s="492">
        <v>2528</v>
      </c>
      <c r="G56" s="476"/>
      <c r="H56" s="476"/>
      <c r="I56" s="476"/>
      <c r="J56" s="486" t="s">
        <v>33</v>
      </c>
      <c r="K56" s="486"/>
      <c r="L56" s="486"/>
      <c r="M56" s="476" t="s">
        <v>9</v>
      </c>
      <c r="N56" s="476"/>
      <c r="P56" s="1" t="s">
        <v>22</v>
      </c>
    </row>
    <row r="57" spans="1:16" ht="20.45" customHeight="1">
      <c r="A57" s="30"/>
      <c r="B57" s="476" t="s">
        <v>96</v>
      </c>
      <c r="C57" s="476"/>
      <c r="D57" s="476"/>
      <c r="E57" s="476"/>
      <c r="F57" s="492">
        <v>3821</v>
      </c>
      <c r="G57" s="476"/>
      <c r="H57" s="476"/>
      <c r="I57" s="476"/>
      <c r="J57" s="486" t="s">
        <v>98</v>
      </c>
      <c r="K57" s="486"/>
      <c r="L57" s="486"/>
      <c r="M57" s="476" t="s">
        <v>9</v>
      </c>
      <c r="N57" s="476"/>
    </row>
    <row r="58" spans="1:16" ht="20.45" customHeight="1">
      <c r="A58" s="30" t="s">
        <v>385</v>
      </c>
      <c r="B58" s="476" t="s">
        <v>96</v>
      </c>
      <c r="C58" s="476"/>
      <c r="D58" s="476"/>
      <c r="E58" s="476"/>
      <c r="F58" s="492">
        <v>3000</v>
      </c>
      <c r="G58" s="476"/>
      <c r="H58" s="476"/>
      <c r="I58" s="476"/>
      <c r="J58" s="486" t="s">
        <v>54</v>
      </c>
      <c r="K58" s="486"/>
      <c r="L58" s="486"/>
      <c r="M58" s="476" t="s">
        <v>9</v>
      </c>
      <c r="N58" s="476"/>
      <c r="P58" s="1" t="s">
        <v>16</v>
      </c>
    </row>
    <row r="59" spans="1:16" ht="20.45" customHeight="1">
      <c r="A59" s="30" t="s">
        <v>222</v>
      </c>
      <c r="B59" s="464" t="s">
        <v>120</v>
      </c>
      <c r="C59" s="465"/>
      <c r="D59" s="464"/>
      <c r="E59" s="465"/>
      <c r="F59" s="512">
        <v>25730</v>
      </c>
      <c r="G59" s="513"/>
      <c r="H59" s="464"/>
      <c r="I59" s="465"/>
      <c r="J59" s="479" t="s">
        <v>283</v>
      </c>
      <c r="K59" s="480"/>
      <c r="L59" s="481"/>
      <c r="M59" s="464" t="s">
        <v>9</v>
      </c>
      <c r="N59" s="465"/>
      <c r="P59" s="1" t="s">
        <v>15</v>
      </c>
    </row>
    <row r="60" spans="1:16" ht="20.45" customHeight="1">
      <c r="A60" s="30"/>
      <c r="B60" s="476" t="s">
        <v>160</v>
      </c>
      <c r="C60" s="476"/>
      <c r="D60" s="476"/>
      <c r="E60" s="476"/>
      <c r="F60" s="492">
        <v>5881</v>
      </c>
      <c r="G60" s="476"/>
      <c r="H60" s="476"/>
      <c r="I60" s="476"/>
      <c r="J60" s="486" t="s">
        <v>359</v>
      </c>
      <c r="K60" s="486"/>
      <c r="L60" s="486"/>
      <c r="M60" s="476" t="s">
        <v>9</v>
      </c>
      <c r="N60" s="476"/>
      <c r="P60" s="1" t="s">
        <v>15</v>
      </c>
    </row>
    <row r="61" spans="1:16" ht="20.45" customHeight="1">
      <c r="A61" s="37"/>
      <c r="B61" s="471" t="s">
        <v>71</v>
      </c>
      <c r="C61" s="471"/>
      <c r="D61" s="471"/>
      <c r="E61" s="471"/>
      <c r="F61" s="474">
        <v>4523</v>
      </c>
      <c r="G61" s="471"/>
      <c r="H61" s="471"/>
      <c r="I61" s="471"/>
      <c r="J61" s="475" t="s">
        <v>390</v>
      </c>
      <c r="K61" s="475"/>
      <c r="L61" s="475"/>
      <c r="M61" s="471" t="s">
        <v>9</v>
      </c>
      <c r="N61" s="471"/>
    </row>
    <row r="62" spans="1:16" ht="20.45" customHeight="1">
      <c r="A62" s="37"/>
      <c r="B62" s="471" t="s">
        <v>71</v>
      </c>
      <c r="C62" s="471"/>
      <c r="D62" s="471"/>
      <c r="E62" s="471"/>
      <c r="F62" s="474">
        <v>6618</v>
      </c>
      <c r="G62" s="471"/>
      <c r="H62" s="471"/>
      <c r="I62" s="471"/>
      <c r="J62" s="475" t="s">
        <v>390</v>
      </c>
      <c r="K62" s="475"/>
      <c r="L62" s="475"/>
      <c r="M62" s="471" t="s">
        <v>9</v>
      </c>
      <c r="N62" s="471"/>
      <c r="P62" s="1" t="s">
        <v>20</v>
      </c>
    </row>
    <row r="63" spans="1:16" ht="20.45" customHeight="1">
      <c r="A63" s="30" t="s">
        <v>29</v>
      </c>
      <c r="B63" s="476" t="s">
        <v>96</v>
      </c>
      <c r="C63" s="476"/>
      <c r="D63" s="464"/>
      <c r="E63" s="465"/>
      <c r="F63" s="492">
        <v>2637</v>
      </c>
      <c r="G63" s="476"/>
      <c r="H63" s="464"/>
      <c r="I63" s="465"/>
      <c r="J63" s="486" t="s">
        <v>105</v>
      </c>
      <c r="K63" s="486"/>
      <c r="L63" s="486"/>
      <c r="M63" s="476" t="s">
        <v>9</v>
      </c>
      <c r="N63" s="476"/>
      <c r="P63" s="1" t="s">
        <v>21</v>
      </c>
    </row>
    <row r="64" spans="1:16" ht="20.45" customHeight="1">
      <c r="A64" s="36"/>
      <c r="B64" s="468" t="s">
        <v>120</v>
      </c>
      <c r="C64" s="468"/>
      <c r="D64" s="477"/>
      <c r="E64" s="478"/>
      <c r="F64" s="469">
        <v>25880</v>
      </c>
      <c r="G64" s="468"/>
      <c r="H64" s="477"/>
      <c r="I64" s="478"/>
      <c r="J64" s="470" t="s">
        <v>360</v>
      </c>
      <c r="K64" s="470"/>
      <c r="L64" s="470"/>
      <c r="M64" s="468" t="s">
        <v>9</v>
      </c>
      <c r="N64" s="468"/>
      <c r="P64" s="1" t="s">
        <v>22</v>
      </c>
    </row>
    <row r="65" spans="1:14" ht="20.45" customHeight="1">
      <c r="A65" s="30"/>
      <c r="B65" s="463" t="s">
        <v>120</v>
      </c>
      <c r="C65" s="463"/>
      <c r="D65" s="464"/>
      <c r="E65" s="465"/>
      <c r="F65" s="492">
        <v>5980</v>
      </c>
      <c r="G65" s="476"/>
      <c r="H65" s="464"/>
      <c r="I65" s="465"/>
      <c r="J65" s="486" t="s">
        <v>361</v>
      </c>
      <c r="K65" s="486"/>
      <c r="L65" s="486"/>
      <c r="M65" s="476" t="s">
        <v>9</v>
      </c>
      <c r="N65" s="476"/>
    </row>
    <row r="66" spans="1:14" ht="20.45" customHeight="1">
      <c r="A66" s="30" t="s">
        <v>383</v>
      </c>
      <c r="B66" s="476" t="s">
        <v>96</v>
      </c>
      <c r="C66" s="476"/>
      <c r="D66" s="464"/>
      <c r="E66" s="465"/>
      <c r="F66" s="492">
        <v>4185</v>
      </c>
      <c r="G66" s="476"/>
      <c r="H66" s="464"/>
      <c r="I66" s="465"/>
      <c r="J66" s="486" t="s">
        <v>98</v>
      </c>
      <c r="K66" s="486"/>
      <c r="L66" s="486"/>
      <c r="M66" s="476" t="s">
        <v>9</v>
      </c>
      <c r="N66" s="476"/>
    </row>
    <row r="67" spans="1:14" ht="20.45" customHeight="1">
      <c r="A67" s="30"/>
      <c r="B67" s="476" t="s">
        <v>234</v>
      </c>
      <c r="C67" s="476"/>
      <c r="D67" s="464"/>
      <c r="E67" s="465"/>
      <c r="F67" s="492">
        <v>3132</v>
      </c>
      <c r="G67" s="476"/>
      <c r="H67" s="464"/>
      <c r="I67" s="465"/>
      <c r="J67" s="486" t="s">
        <v>384</v>
      </c>
      <c r="K67" s="486"/>
      <c r="L67" s="486"/>
      <c r="M67" s="476" t="s">
        <v>9</v>
      </c>
      <c r="N67" s="476"/>
    </row>
    <row r="68" spans="1:14" ht="20.45" customHeight="1" thickBot="1">
      <c r="A68" s="37"/>
      <c r="B68" s="471" t="s">
        <v>120</v>
      </c>
      <c r="C68" s="471"/>
      <c r="D68" s="472"/>
      <c r="E68" s="473"/>
      <c r="F68" s="474">
        <v>3825</v>
      </c>
      <c r="G68" s="471"/>
      <c r="H68" s="472"/>
      <c r="I68" s="473"/>
      <c r="J68" s="475" t="s">
        <v>391</v>
      </c>
      <c r="K68" s="475"/>
      <c r="L68" s="475"/>
      <c r="M68" s="471" t="s">
        <v>9</v>
      </c>
      <c r="N68" s="471"/>
    </row>
    <row r="69" spans="1:14" ht="20.45" customHeight="1" thickTop="1">
      <c r="A69" s="15"/>
      <c r="B69" s="454"/>
      <c r="C69" s="455"/>
      <c r="D69" s="456" t="s">
        <v>38</v>
      </c>
      <c r="E69" s="457"/>
      <c r="F69" s="458">
        <f>SUM(F36:F68)</f>
        <v>179156</v>
      </c>
      <c r="G69" s="459"/>
      <c r="H69" s="454"/>
      <c r="I69" s="455"/>
      <c r="J69" s="460"/>
      <c r="K69" s="461"/>
      <c r="L69" s="462"/>
      <c r="M69" s="454"/>
      <c r="N69" s="455"/>
    </row>
    <row r="70" spans="1:14" ht="20.45" customHeight="1" thickBot="1">
      <c r="I70" s="448" t="s">
        <v>8</v>
      </c>
      <c r="J70" s="448"/>
      <c r="K70" s="448"/>
      <c r="L70" s="448"/>
      <c r="M70" s="448"/>
      <c r="N70" s="448"/>
    </row>
    <row r="71" spans="1:14" ht="21.75" customHeight="1" thickBot="1">
      <c r="B71" s="449" t="s">
        <v>382</v>
      </c>
      <c r="C71" s="450"/>
      <c r="D71" s="451">
        <f>F33+F69</f>
        <v>465853</v>
      </c>
      <c r="E71" s="452"/>
      <c r="F71" s="452"/>
      <c r="G71" s="453"/>
      <c r="J71" s="1"/>
      <c r="K71" s="1"/>
      <c r="L71" s="1"/>
    </row>
    <row r="72" spans="1:14" ht="18.75" customHeight="1">
      <c r="J72" s="1"/>
      <c r="K72" s="1"/>
      <c r="L72" s="1"/>
    </row>
    <row r="73" spans="1:14" ht="18.75" customHeight="1">
      <c r="J73" s="1"/>
      <c r="K73" s="1"/>
      <c r="L73" s="1"/>
    </row>
    <row r="74" spans="1:14" ht="18.75" customHeight="1">
      <c r="J74" s="1"/>
      <c r="K74" s="1"/>
      <c r="L74" s="1"/>
    </row>
    <row r="75" spans="1:14" ht="18.75" customHeight="1">
      <c r="J75" s="1"/>
      <c r="K75" s="1"/>
      <c r="L75" s="1"/>
    </row>
    <row r="76" spans="1:14" ht="18.75" customHeight="1">
      <c r="J76" s="1"/>
      <c r="K76" s="1"/>
      <c r="L76" s="1"/>
    </row>
    <row r="77" spans="1:14" ht="18.75" customHeight="1">
      <c r="J77" s="1"/>
      <c r="K77" s="1"/>
      <c r="L77" s="1"/>
    </row>
    <row r="78" spans="1:14" ht="18.75" customHeight="1">
      <c r="J78" s="1"/>
      <c r="K78" s="1"/>
      <c r="L78" s="1"/>
    </row>
    <row r="79" spans="1:14" ht="24.75" customHeight="1">
      <c r="J79" s="1"/>
      <c r="K79" s="1"/>
      <c r="L79" s="1"/>
    </row>
    <row r="80" spans="1:14" ht="24.75" customHeight="1">
      <c r="J80" s="1"/>
      <c r="K80" s="1"/>
      <c r="L80" s="1"/>
    </row>
    <row r="81" s="1" customFormat="1" ht="24.75" customHeight="1"/>
    <row r="82" s="1" customFormat="1" ht="24.75" customHeight="1"/>
    <row r="83" s="1" customFormat="1" ht="24.75" customHeight="1"/>
    <row r="84" s="1" customFormat="1" ht="24.75" customHeight="1"/>
    <row r="85" s="1" customFormat="1" ht="24.75" customHeight="1"/>
    <row r="86" s="1" customFormat="1" ht="24.75" customHeight="1"/>
    <row r="87" s="1" customFormat="1" ht="24.75" customHeight="1"/>
    <row r="88" s="1" customFormat="1" ht="24.75" customHeight="1"/>
    <row r="89" s="1" customFormat="1" ht="24.75" customHeight="1"/>
    <row r="90" s="1" customFormat="1" ht="24.75" customHeight="1"/>
    <row r="91" s="1" customFormat="1" ht="24.75" customHeight="1"/>
    <row r="92" s="1" customFormat="1" ht="24.75" customHeight="1"/>
    <row r="93" s="1" customFormat="1" ht="24.75" customHeight="1"/>
    <row r="94" s="1" customFormat="1" ht="24.75" customHeight="1"/>
    <row r="95" s="1" customFormat="1" ht="24.75" customHeight="1"/>
    <row r="96" s="1" customFormat="1" ht="24.75" customHeight="1"/>
    <row r="97" s="1" customFormat="1" ht="24.75" customHeight="1"/>
    <row r="98" s="1" customFormat="1" ht="24.75" customHeight="1"/>
    <row r="99" s="1" customFormat="1" ht="24.75" customHeight="1"/>
    <row r="100" s="1" customFormat="1" ht="24.75" customHeight="1"/>
    <row r="101" s="1" customFormat="1" ht="24.75" customHeight="1"/>
    <row r="102" s="1" customFormat="1" ht="24.75" customHeight="1"/>
    <row r="103" s="1" customFormat="1" ht="24.75" customHeight="1"/>
    <row r="104" s="1" customFormat="1" ht="24.75" customHeight="1"/>
    <row r="105" s="1" customFormat="1" ht="24.75" customHeight="1"/>
    <row r="106" s="1" customFormat="1" ht="24.75" customHeight="1"/>
    <row r="107" s="1" customFormat="1" ht="24.75" customHeight="1"/>
    <row r="108" s="1" customFormat="1" ht="24.75" customHeight="1"/>
    <row r="109" s="1" customFormat="1" ht="24.75" customHeight="1"/>
    <row r="110" s="1" customFormat="1" ht="24.75" customHeight="1"/>
    <row r="111" s="1" customFormat="1" ht="24.75" customHeight="1"/>
    <row r="112" s="1" customFormat="1" ht="24.75" customHeight="1"/>
    <row r="113" s="1" customFormat="1" ht="24.75" customHeight="1"/>
    <row r="114" s="1" customFormat="1" ht="24.75" customHeight="1"/>
  </sheetData>
  <mergeCells count="405">
    <mergeCell ref="M5:N5"/>
    <mergeCell ref="B17:C17"/>
    <mergeCell ref="D17:E17"/>
    <mergeCell ref="F17:G17"/>
    <mergeCell ref="H17:I17"/>
    <mergeCell ref="J17:L17"/>
    <mergeCell ref="M17:N17"/>
    <mergeCell ref="M8:N8"/>
    <mergeCell ref="B7:C7"/>
    <mergeCell ref="D7:E7"/>
    <mergeCell ref="F7:G7"/>
    <mergeCell ref="H7:I7"/>
    <mergeCell ref="J7:L7"/>
    <mergeCell ref="M7:N7"/>
    <mergeCell ref="B9:C9"/>
    <mergeCell ref="D9:E9"/>
    <mergeCell ref="F9:G9"/>
    <mergeCell ref="H9:I9"/>
    <mergeCell ref="J9:L9"/>
    <mergeCell ref="M9:N9"/>
    <mergeCell ref="M14:N14"/>
    <mergeCell ref="M10:N10"/>
    <mergeCell ref="B6:C6"/>
    <mergeCell ref="D6:E6"/>
    <mergeCell ref="D71:G71"/>
    <mergeCell ref="B71:C71"/>
    <mergeCell ref="B30:C30"/>
    <mergeCell ref="D30:E30"/>
    <mergeCell ref="F30:G30"/>
    <mergeCell ref="H30:I30"/>
    <mergeCell ref="J30:L30"/>
    <mergeCell ref="M30:N30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I70:N70"/>
    <mergeCell ref="B69:C69"/>
    <mergeCell ref="D69:E69"/>
    <mergeCell ref="F69:G69"/>
    <mergeCell ref="F26:G26"/>
    <mergeCell ref="H26:I26"/>
    <mergeCell ref="J26:L26"/>
    <mergeCell ref="B23:C23"/>
    <mergeCell ref="D23:E23"/>
    <mergeCell ref="F23:G23"/>
    <mergeCell ref="H23:I23"/>
    <mergeCell ref="J23:L23"/>
    <mergeCell ref="B24:C24"/>
    <mergeCell ref="D24:E24"/>
    <mergeCell ref="F24:G24"/>
    <mergeCell ref="H24:I24"/>
    <mergeCell ref="J24:L24"/>
    <mergeCell ref="H69:I69"/>
    <mergeCell ref="J69:L69"/>
    <mergeCell ref="M69:N69"/>
    <mergeCell ref="B46:C46"/>
    <mergeCell ref="D46:E46"/>
    <mergeCell ref="F46:G46"/>
    <mergeCell ref="H46:I46"/>
    <mergeCell ref="J46:L46"/>
    <mergeCell ref="M46:N46"/>
    <mergeCell ref="B67:C67"/>
    <mergeCell ref="D67:E67"/>
    <mergeCell ref="F67:G67"/>
    <mergeCell ref="H67:I67"/>
    <mergeCell ref="J67:L67"/>
    <mergeCell ref="M67:N67"/>
    <mergeCell ref="B55:C55"/>
    <mergeCell ref="D55:E55"/>
    <mergeCell ref="F55:G55"/>
    <mergeCell ref="H55:I55"/>
    <mergeCell ref="J55:L55"/>
    <mergeCell ref="M55:N55"/>
    <mergeCell ref="B68:C68"/>
    <mergeCell ref="D68:E68"/>
    <mergeCell ref="F68:G68"/>
    <mergeCell ref="D45:E45"/>
    <mergeCell ref="F45:G45"/>
    <mergeCell ref="H45:I45"/>
    <mergeCell ref="J45:L45"/>
    <mergeCell ref="M45:N45"/>
    <mergeCell ref="B49:C49"/>
    <mergeCell ref="D49:E49"/>
    <mergeCell ref="F49:G49"/>
    <mergeCell ref="H49:I49"/>
    <mergeCell ref="J49:L49"/>
    <mergeCell ref="M49:N49"/>
    <mergeCell ref="H68:I68"/>
    <mergeCell ref="J68:L68"/>
    <mergeCell ref="M68:N68"/>
    <mergeCell ref="B58:C58"/>
    <mergeCell ref="D58:E58"/>
    <mergeCell ref="F58:G58"/>
    <mergeCell ref="H58:I58"/>
    <mergeCell ref="J58:L58"/>
    <mergeCell ref="M58:N58"/>
    <mergeCell ref="B65:C65"/>
    <mergeCell ref="D65:E65"/>
    <mergeCell ref="F65:G65"/>
    <mergeCell ref="H65:I65"/>
    <mergeCell ref="J65:L65"/>
    <mergeCell ref="M65:N65"/>
    <mergeCell ref="B66:C66"/>
    <mergeCell ref="D66:E66"/>
    <mergeCell ref="F66:G66"/>
    <mergeCell ref="H66:I66"/>
    <mergeCell ref="J66:L66"/>
    <mergeCell ref="M66:N66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59:C59"/>
    <mergeCell ref="D59:E59"/>
    <mergeCell ref="F59:G59"/>
    <mergeCell ref="H59:I59"/>
    <mergeCell ref="J59:L59"/>
    <mergeCell ref="M59:N59"/>
    <mergeCell ref="B60:C60"/>
    <mergeCell ref="D60:E60"/>
    <mergeCell ref="F60:G60"/>
    <mergeCell ref="H60:I60"/>
    <mergeCell ref="J60:L60"/>
    <mergeCell ref="M60:N60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53:C53"/>
    <mergeCell ref="D53:E53"/>
    <mergeCell ref="F53:G53"/>
    <mergeCell ref="H53:I53"/>
    <mergeCell ref="J53:L53"/>
    <mergeCell ref="M53:N53"/>
    <mergeCell ref="B54:C54"/>
    <mergeCell ref="D54:E54"/>
    <mergeCell ref="F54:G54"/>
    <mergeCell ref="H54:I54"/>
    <mergeCell ref="J54:L54"/>
    <mergeCell ref="M54:N54"/>
    <mergeCell ref="B51:C51"/>
    <mergeCell ref="D51:E51"/>
    <mergeCell ref="F51:G51"/>
    <mergeCell ref="H51:I51"/>
    <mergeCell ref="J51:L51"/>
    <mergeCell ref="M51:N51"/>
    <mergeCell ref="B52:C52"/>
    <mergeCell ref="D52:E52"/>
    <mergeCell ref="F52:G52"/>
    <mergeCell ref="H52:I52"/>
    <mergeCell ref="J52:L52"/>
    <mergeCell ref="M52:N52"/>
    <mergeCell ref="J35:L35"/>
    <mergeCell ref="M35:N35"/>
    <mergeCell ref="B50:C50"/>
    <mergeCell ref="D50:E50"/>
    <mergeCell ref="F50:G50"/>
    <mergeCell ref="H50:I50"/>
    <mergeCell ref="J50:L50"/>
    <mergeCell ref="M50:N50"/>
    <mergeCell ref="B36:C36"/>
    <mergeCell ref="D36:E36"/>
    <mergeCell ref="F36:G36"/>
    <mergeCell ref="H36:I36"/>
    <mergeCell ref="J36:L36"/>
    <mergeCell ref="B47:C47"/>
    <mergeCell ref="D47:E47"/>
    <mergeCell ref="F47:G47"/>
    <mergeCell ref="H47:I47"/>
    <mergeCell ref="J47:L47"/>
    <mergeCell ref="M36:N36"/>
    <mergeCell ref="M47:N47"/>
    <mergeCell ref="B41:C41"/>
    <mergeCell ref="D41:E41"/>
    <mergeCell ref="F41:G41"/>
    <mergeCell ref="B45:C45"/>
    <mergeCell ref="M22:N22"/>
    <mergeCell ref="H31:I31"/>
    <mergeCell ref="J31:L31"/>
    <mergeCell ref="B32:C32"/>
    <mergeCell ref="D32:E32"/>
    <mergeCell ref="F32:G32"/>
    <mergeCell ref="H32:I32"/>
    <mergeCell ref="J32:L32"/>
    <mergeCell ref="M27:N27"/>
    <mergeCell ref="M26:N26"/>
    <mergeCell ref="M25:N25"/>
    <mergeCell ref="B29:C29"/>
    <mergeCell ref="D29:E29"/>
    <mergeCell ref="F29:G29"/>
    <mergeCell ref="H29:I29"/>
    <mergeCell ref="J29:L29"/>
    <mergeCell ref="M24:N24"/>
    <mergeCell ref="B27:C27"/>
    <mergeCell ref="D27:E27"/>
    <mergeCell ref="B31:C31"/>
    <mergeCell ref="D31:E31"/>
    <mergeCell ref="F31:G31"/>
    <mergeCell ref="B25:C25"/>
    <mergeCell ref="D25:E25"/>
    <mergeCell ref="M21:N21"/>
    <mergeCell ref="B13:C13"/>
    <mergeCell ref="D13:E13"/>
    <mergeCell ref="F13:G13"/>
    <mergeCell ref="H13:I13"/>
    <mergeCell ref="J13:L13"/>
    <mergeCell ref="M13:N13"/>
    <mergeCell ref="B20:C20"/>
    <mergeCell ref="D20:E20"/>
    <mergeCell ref="F20:G20"/>
    <mergeCell ref="H20:I20"/>
    <mergeCell ref="J20:L20"/>
    <mergeCell ref="M20:N20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42:N42"/>
    <mergeCell ref="M41:N41"/>
    <mergeCell ref="M40:N40"/>
    <mergeCell ref="M38:N38"/>
    <mergeCell ref="M29:N29"/>
    <mergeCell ref="B48:C48"/>
    <mergeCell ref="D48:E48"/>
    <mergeCell ref="F48:G48"/>
    <mergeCell ref="H48:I48"/>
    <mergeCell ref="J48:L48"/>
    <mergeCell ref="M48:N48"/>
    <mergeCell ref="B37:C37"/>
    <mergeCell ref="D37:E37"/>
    <mergeCell ref="F37:G37"/>
    <mergeCell ref="H37:I37"/>
    <mergeCell ref="J37:L37"/>
    <mergeCell ref="M37:N37"/>
    <mergeCell ref="B42:C42"/>
    <mergeCell ref="D42:E42"/>
    <mergeCell ref="F42:G42"/>
    <mergeCell ref="H42:I42"/>
    <mergeCell ref="J42:L42"/>
    <mergeCell ref="M32:N32"/>
    <mergeCell ref="B39:C39"/>
    <mergeCell ref="M28:N28"/>
    <mergeCell ref="H41:I41"/>
    <mergeCell ref="J41:L41"/>
    <mergeCell ref="M31:N31"/>
    <mergeCell ref="B40:C40"/>
    <mergeCell ref="D40:E40"/>
    <mergeCell ref="F40:G40"/>
    <mergeCell ref="H40:I40"/>
    <mergeCell ref="J40:L40"/>
    <mergeCell ref="B38:C38"/>
    <mergeCell ref="D38:E38"/>
    <mergeCell ref="F38:G38"/>
    <mergeCell ref="H38:I38"/>
    <mergeCell ref="J38:L38"/>
    <mergeCell ref="B33:C33"/>
    <mergeCell ref="D33:E33"/>
    <mergeCell ref="F33:G33"/>
    <mergeCell ref="H33:I33"/>
    <mergeCell ref="J33:L33"/>
    <mergeCell ref="M33:N33"/>
    <mergeCell ref="B35:C35"/>
    <mergeCell ref="D35:E35"/>
    <mergeCell ref="F35:G35"/>
    <mergeCell ref="M39:N39"/>
    <mergeCell ref="M23:N23"/>
    <mergeCell ref="B19:C19"/>
    <mergeCell ref="D19:E19"/>
    <mergeCell ref="F19:G19"/>
    <mergeCell ref="H19:I19"/>
    <mergeCell ref="J19:L19"/>
    <mergeCell ref="M19:N19"/>
    <mergeCell ref="B16:C16"/>
    <mergeCell ref="D16:E16"/>
    <mergeCell ref="F16:G16"/>
    <mergeCell ref="H16:I16"/>
    <mergeCell ref="J16:L16"/>
    <mergeCell ref="M16:N16"/>
    <mergeCell ref="B18:C18"/>
    <mergeCell ref="D18:E18"/>
    <mergeCell ref="F18:G18"/>
    <mergeCell ref="H18:I18"/>
    <mergeCell ref="J18:L18"/>
    <mergeCell ref="M18:N18"/>
    <mergeCell ref="B21:C21"/>
    <mergeCell ref="D21:E21"/>
    <mergeCell ref="F21:G21"/>
    <mergeCell ref="H21:I21"/>
    <mergeCell ref="J21:L21"/>
    <mergeCell ref="M6:N6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8:C8"/>
    <mergeCell ref="D8:E8"/>
    <mergeCell ref="F8:G8"/>
    <mergeCell ref="H8:I8"/>
    <mergeCell ref="J8:L8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J27:L27"/>
    <mergeCell ref="B28:C28"/>
    <mergeCell ref="D28:E28"/>
    <mergeCell ref="F28:G28"/>
    <mergeCell ref="H28:I28"/>
    <mergeCell ref="J28:L28"/>
    <mergeCell ref="B5:C5"/>
    <mergeCell ref="D5:E5"/>
    <mergeCell ref="F5:G5"/>
    <mergeCell ref="H5:I5"/>
    <mergeCell ref="J5:L5"/>
    <mergeCell ref="B10:C10"/>
    <mergeCell ref="D10:E10"/>
    <mergeCell ref="F10:G10"/>
    <mergeCell ref="H10:I10"/>
    <mergeCell ref="J10:L10"/>
    <mergeCell ref="F6:G6"/>
    <mergeCell ref="H6:I6"/>
    <mergeCell ref="J6:L6"/>
    <mergeCell ref="F25:G25"/>
    <mergeCell ref="H25:I25"/>
    <mergeCell ref="J25:L25"/>
    <mergeCell ref="B26:C26"/>
    <mergeCell ref="D26:E26"/>
    <mergeCell ref="M44:N44"/>
    <mergeCell ref="B43:C43"/>
    <mergeCell ref="D43:E43"/>
    <mergeCell ref="F43:G43"/>
    <mergeCell ref="H43:I43"/>
    <mergeCell ref="J43:L43"/>
    <mergeCell ref="M43:N43"/>
    <mergeCell ref="B22:C22"/>
    <mergeCell ref="D22:E22"/>
    <mergeCell ref="F22:G22"/>
    <mergeCell ref="H22:I22"/>
    <mergeCell ref="J22:L22"/>
    <mergeCell ref="H35:I35"/>
    <mergeCell ref="B44:C44"/>
    <mergeCell ref="D44:E44"/>
    <mergeCell ref="F44:G44"/>
    <mergeCell ref="H44:I44"/>
    <mergeCell ref="J44:L44"/>
    <mergeCell ref="D39:E39"/>
    <mergeCell ref="F39:G39"/>
    <mergeCell ref="H39:I39"/>
    <mergeCell ref="J39:L39"/>
    <mergeCell ref="F27:G27"/>
    <mergeCell ref="H27:I27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2847-A923-47AD-8705-2B2F88F2BE2D}">
  <dimension ref="A1:R133"/>
  <sheetViews>
    <sheetView topLeftCell="A13" zoomScaleNormal="100" workbookViewId="0">
      <selection activeCell="Q120" sqref="Q120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8.75" customHeight="1">
      <c r="A1" s="18" t="s">
        <v>296</v>
      </c>
    </row>
    <row r="2" spans="1:16" ht="18.7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18.75" customHeight="1">
      <c r="A3" s="30" t="s">
        <v>39</v>
      </c>
      <c r="B3" s="476" t="s">
        <v>56</v>
      </c>
      <c r="C3" s="476"/>
      <c r="D3" s="476"/>
      <c r="E3" s="476"/>
      <c r="F3" s="492">
        <v>3882</v>
      </c>
      <c r="G3" s="476"/>
      <c r="H3" s="476"/>
      <c r="I3" s="476"/>
      <c r="J3" s="486" t="s">
        <v>108</v>
      </c>
      <c r="K3" s="486"/>
      <c r="L3" s="486"/>
      <c r="M3" s="476" t="s">
        <v>9</v>
      </c>
      <c r="N3" s="476"/>
      <c r="P3" s="1" t="s">
        <v>12</v>
      </c>
    </row>
    <row r="4" spans="1:16" ht="18.75" customHeight="1">
      <c r="A4" s="30"/>
      <c r="B4" s="476" t="s">
        <v>56</v>
      </c>
      <c r="C4" s="476"/>
      <c r="D4" s="476"/>
      <c r="E4" s="476"/>
      <c r="F4" s="492">
        <v>3960</v>
      </c>
      <c r="G4" s="476"/>
      <c r="H4" s="476"/>
      <c r="I4" s="476"/>
      <c r="J4" s="486" t="s">
        <v>108</v>
      </c>
      <c r="K4" s="486"/>
      <c r="L4" s="486"/>
      <c r="M4" s="476" t="s">
        <v>9</v>
      </c>
      <c r="N4" s="476"/>
      <c r="P4" s="1" t="s">
        <v>12</v>
      </c>
    </row>
    <row r="5" spans="1:16" ht="18.75" customHeight="1">
      <c r="A5" s="30" t="s">
        <v>190</v>
      </c>
      <c r="B5" s="476" t="s">
        <v>200</v>
      </c>
      <c r="C5" s="476"/>
      <c r="D5" s="464"/>
      <c r="E5" s="465"/>
      <c r="F5" s="492">
        <v>1050</v>
      </c>
      <c r="G5" s="476"/>
      <c r="H5" s="464"/>
      <c r="I5" s="465"/>
      <c r="J5" s="486" t="s">
        <v>297</v>
      </c>
      <c r="K5" s="486"/>
      <c r="L5" s="486"/>
      <c r="M5" s="464" t="s">
        <v>9</v>
      </c>
      <c r="N5" s="465"/>
      <c r="P5" s="1" t="s">
        <v>13</v>
      </c>
    </row>
    <row r="6" spans="1:16" ht="18.75" customHeight="1">
      <c r="A6" s="30" t="s">
        <v>190</v>
      </c>
      <c r="B6" s="476" t="s">
        <v>200</v>
      </c>
      <c r="C6" s="476"/>
      <c r="D6" s="464"/>
      <c r="E6" s="465"/>
      <c r="F6" s="492">
        <v>900</v>
      </c>
      <c r="G6" s="476"/>
      <c r="H6" s="464"/>
      <c r="I6" s="465"/>
      <c r="J6" s="486" t="s">
        <v>297</v>
      </c>
      <c r="K6" s="486"/>
      <c r="L6" s="486"/>
      <c r="M6" s="464" t="s">
        <v>9</v>
      </c>
      <c r="N6" s="465"/>
      <c r="P6" s="1" t="s">
        <v>13</v>
      </c>
    </row>
    <row r="7" spans="1:16" ht="18.75" customHeight="1">
      <c r="A7" s="30"/>
      <c r="B7" s="476" t="s">
        <v>301</v>
      </c>
      <c r="C7" s="476"/>
      <c r="D7" s="464"/>
      <c r="E7" s="465"/>
      <c r="F7" s="492">
        <v>3980</v>
      </c>
      <c r="G7" s="476"/>
      <c r="H7" s="464"/>
      <c r="I7" s="465"/>
      <c r="J7" s="486" t="s">
        <v>319</v>
      </c>
      <c r="K7" s="486"/>
      <c r="L7" s="486"/>
      <c r="M7" s="464" t="s">
        <v>9</v>
      </c>
      <c r="N7" s="465"/>
      <c r="P7" s="1" t="s">
        <v>13</v>
      </c>
    </row>
    <row r="8" spans="1:16" ht="18.75" customHeight="1">
      <c r="A8" s="30"/>
      <c r="B8" s="476" t="s">
        <v>249</v>
      </c>
      <c r="C8" s="476"/>
      <c r="D8" s="464"/>
      <c r="E8" s="465"/>
      <c r="F8" s="492">
        <v>1200</v>
      </c>
      <c r="G8" s="476"/>
      <c r="H8" s="464"/>
      <c r="I8" s="465"/>
      <c r="J8" s="486" t="s">
        <v>318</v>
      </c>
      <c r="K8" s="486"/>
      <c r="L8" s="486"/>
      <c r="M8" s="464" t="s">
        <v>9</v>
      </c>
      <c r="N8" s="465"/>
      <c r="P8" s="1" t="s">
        <v>13</v>
      </c>
    </row>
    <row r="9" spans="1:16" ht="18.75" customHeight="1">
      <c r="A9" s="30"/>
      <c r="B9" s="476" t="s">
        <v>249</v>
      </c>
      <c r="C9" s="476"/>
      <c r="D9" s="476"/>
      <c r="E9" s="476"/>
      <c r="F9" s="492">
        <v>300</v>
      </c>
      <c r="G9" s="476"/>
      <c r="H9" s="476"/>
      <c r="I9" s="476"/>
      <c r="J9" s="486" t="s">
        <v>298</v>
      </c>
      <c r="K9" s="486"/>
      <c r="L9" s="486"/>
      <c r="M9" s="476" t="s">
        <v>9</v>
      </c>
      <c r="N9" s="476"/>
      <c r="P9" s="1" t="s">
        <v>13</v>
      </c>
    </row>
    <row r="10" spans="1:16" ht="18.75" customHeight="1">
      <c r="A10" s="30"/>
      <c r="B10" s="476" t="s">
        <v>249</v>
      </c>
      <c r="C10" s="476"/>
      <c r="D10" s="476"/>
      <c r="E10" s="476"/>
      <c r="F10" s="492">
        <v>250</v>
      </c>
      <c r="G10" s="476"/>
      <c r="H10" s="476"/>
      <c r="I10" s="476"/>
      <c r="J10" s="486" t="s">
        <v>299</v>
      </c>
      <c r="K10" s="486"/>
      <c r="L10" s="486"/>
      <c r="M10" s="476" t="s">
        <v>9</v>
      </c>
      <c r="N10" s="476"/>
      <c r="P10" s="1" t="s">
        <v>13</v>
      </c>
    </row>
    <row r="11" spans="1:16" ht="18.75" customHeight="1">
      <c r="A11" s="30"/>
      <c r="B11" s="476" t="s">
        <v>58</v>
      </c>
      <c r="C11" s="476"/>
      <c r="D11" s="476"/>
      <c r="E11" s="476"/>
      <c r="F11" s="492">
        <v>800</v>
      </c>
      <c r="G11" s="476"/>
      <c r="H11" s="476"/>
      <c r="I11" s="476"/>
      <c r="J11" s="486" t="s">
        <v>300</v>
      </c>
      <c r="K11" s="486"/>
      <c r="L11" s="486"/>
      <c r="M11" s="476" t="s">
        <v>9</v>
      </c>
      <c r="N11" s="476"/>
      <c r="P11" s="1" t="s">
        <v>16</v>
      </c>
    </row>
    <row r="12" spans="1:16" ht="18.75" customHeight="1">
      <c r="A12" s="30"/>
      <c r="B12" s="476" t="s">
        <v>301</v>
      </c>
      <c r="C12" s="476"/>
      <c r="D12" s="476"/>
      <c r="E12" s="476"/>
      <c r="F12" s="492">
        <v>1450</v>
      </c>
      <c r="G12" s="476"/>
      <c r="H12" s="476"/>
      <c r="I12" s="476"/>
      <c r="J12" s="486" t="s">
        <v>178</v>
      </c>
      <c r="K12" s="486"/>
      <c r="L12" s="486"/>
      <c r="M12" s="476" t="s">
        <v>9</v>
      </c>
      <c r="N12" s="476"/>
      <c r="P12" s="1" t="s">
        <v>14</v>
      </c>
    </row>
    <row r="13" spans="1:16" ht="18.75" customHeight="1">
      <c r="A13" s="30" t="s">
        <v>205</v>
      </c>
      <c r="B13" s="476" t="s">
        <v>67</v>
      </c>
      <c r="C13" s="476"/>
      <c r="D13" s="476"/>
      <c r="E13" s="476"/>
      <c r="F13" s="492">
        <v>660</v>
      </c>
      <c r="G13" s="476"/>
      <c r="H13" s="476"/>
      <c r="I13" s="476"/>
      <c r="J13" s="486" t="s">
        <v>302</v>
      </c>
      <c r="K13" s="486"/>
      <c r="L13" s="486"/>
      <c r="M13" s="476" t="s">
        <v>9</v>
      </c>
      <c r="N13" s="476"/>
      <c r="P13" s="1" t="s">
        <v>15</v>
      </c>
    </row>
    <row r="14" spans="1:16" ht="18.75" customHeight="1">
      <c r="A14" s="30"/>
      <c r="B14" s="476" t="s">
        <v>96</v>
      </c>
      <c r="C14" s="476"/>
      <c r="D14" s="476"/>
      <c r="E14" s="476"/>
      <c r="F14" s="492">
        <v>4000</v>
      </c>
      <c r="G14" s="476"/>
      <c r="H14" s="476"/>
      <c r="I14" s="476"/>
      <c r="J14" s="486" t="s">
        <v>98</v>
      </c>
      <c r="K14" s="486"/>
      <c r="L14" s="486"/>
      <c r="M14" s="476" t="s">
        <v>9</v>
      </c>
      <c r="N14" s="476"/>
      <c r="P14" s="1" t="s">
        <v>16</v>
      </c>
    </row>
    <row r="15" spans="1:16" ht="18.75" customHeight="1">
      <c r="A15" s="30"/>
      <c r="B15" s="476" t="s">
        <v>96</v>
      </c>
      <c r="C15" s="476"/>
      <c r="D15" s="476"/>
      <c r="E15" s="476"/>
      <c r="F15" s="492">
        <v>4000</v>
      </c>
      <c r="G15" s="476"/>
      <c r="H15" s="476"/>
      <c r="I15" s="476"/>
      <c r="J15" s="486" t="s">
        <v>54</v>
      </c>
      <c r="K15" s="486"/>
      <c r="L15" s="486"/>
      <c r="M15" s="476" t="s">
        <v>9</v>
      </c>
      <c r="N15" s="476"/>
      <c r="P15" s="1" t="s">
        <v>16</v>
      </c>
    </row>
    <row r="16" spans="1:16" ht="18.75" customHeight="1">
      <c r="A16" s="30" t="s">
        <v>155</v>
      </c>
      <c r="B16" s="476" t="s">
        <v>301</v>
      </c>
      <c r="C16" s="476"/>
      <c r="D16" s="476"/>
      <c r="E16" s="476"/>
      <c r="F16" s="492">
        <v>2574</v>
      </c>
      <c r="G16" s="476"/>
      <c r="H16" s="476"/>
      <c r="I16" s="476"/>
      <c r="J16" s="486" t="s">
        <v>307</v>
      </c>
      <c r="K16" s="486"/>
      <c r="L16" s="486"/>
      <c r="M16" s="476" t="s">
        <v>9</v>
      </c>
      <c r="N16" s="476"/>
      <c r="P16" s="1" t="s">
        <v>17</v>
      </c>
    </row>
    <row r="17" spans="1:16" ht="18.75" customHeight="1">
      <c r="A17" s="30" t="s">
        <v>97</v>
      </c>
      <c r="B17" s="476" t="s">
        <v>96</v>
      </c>
      <c r="C17" s="476"/>
      <c r="D17" s="476"/>
      <c r="E17" s="476"/>
      <c r="F17" s="492">
        <v>3000</v>
      </c>
      <c r="G17" s="476"/>
      <c r="H17" s="476"/>
      <c r="I17" s="476"/>
      <c r="J17" s="486" t="s">
        <v>239</v>
      </c>
      <c r="K17" s="486"/>
      <c r="L17" s="486"/>
      <c r="M17" s="476" t="s">
        <v>9</v>
      </c>
      <c r="N17" s="476"/>
      <c r="P17" s="1" t="s">
        <v>17</v>
      </c>
    </row>
    <row r="18" spans="1:16" ht="18.75" customHeight="1">
      <c r="A18" s="30" t="s">
        <v>70</v>
      </c>
      <c r="B18" s="476" t="s">
        <v>96</v>
      </c>
      <c r="C18" s="476"/>
      <c r="D18" s="464"/>
      <c r="E18" s="465"/>
      <c r="F18" s="492">
        <v>2307</v>
      </c>
      <c r="G18" s="476"/>
      <c r="H18" s="464"/>
      <c r="I18" s="465"/>
      <c r="J18" s="486" t="s">
        <v>98</v>
      </c>
      <c r="K18" s="486"/>
      <c r="L18" s="486"/>
      <c r="M18" s="476" t="s">
        <v>9</v>
      </c>
      <c r="N18" s="476"/>
    </row>
    <row r="19" spans="1:16" ht="18.75" customHeight="1">
      <c r="A19" s="30"/>
      <c r="B19" s="476" t="s">
        <v>96</v>
      </c>
      <c r="C19" s="476"/>
      <c r="D19" s="476"/>
      <c r="E19" s="476"/>
      <c r="F19" s="492">
        <v>3850</v>
      </c>
      <c r="G19" s="476"/>
      <c r="H19" s="476"/>
      <c r="I19" s="476"/>
      <c r="J19" s="486" t="s">
        <v>320</v>
      </c>
      <c r="K19" s="486"/>
      <c r="L19" s="486"/>
      <c r="M19" s="476" t="s">
        <v>9</v>
      </c>
      <c r="N19" s="476"/>
      <c r="P19" s="1" t="s">
        <v>18</v>
      </c>
    </row>
    <row r="20" spans="1:16" ht="18.75" customHeight="1">
      <c r="A20" s="30"/>
      <c r="B20" s="476" t="s">
        <v>96</v>
      </c>
      <c r="C20" s="476"/>
      <c r="D20" s="476"/>
      <c r="E20" s="476"/>
      <c r="F20" s="492">
        <v>4396</v>
      </c>
      <c r="G20" s="476"/>
      <c r="H20" s="476"/>
      <c r="I20" s="476"/>
      <c r="J20" s="486" t="s">
        <v>321</v>
      </c>
      <c r="K20" s="486"/>
      <c r="L20" s="486"/>
      <c r="M20" s="476" t="s">
        <v>9</v>
      </c>
      <c r="N20" s="476"/>
      <c r="P20" s="1" t="s">
        <v>18</v>
      </c>
    </row>
    <row r="21" spans="1:16" ht="18.75" customHeight="1">
      <c r="A21" s="30" t="s">
        <v>41</v>
      </c>
      <c r="B21" s="476" t="s">
        <v>96</v>
      </c>
      <c r="C21" s="476"/>
      <c r="D21" s="476"/>
      <c r="E21" s="476"/>
      <c r="F21" s="492">
        <v>3488</v>
      </c>
      <c r="G21" s="476"/>
      <c r="H21" s="476"/>
      <c r="I21" s="476"/>
      <c r="J21" s="486" t="s">
        <v>54</v>
      </c>
      <c r="K21" s="486"/>
      <c r="L21" s="486"/>
      <c r="M21" s="476" t="s">
        <v>9</v>
      </c>
      <c r="N21" s="476"/>
      <c r="P21" s="1" t="s">
        <v>19</v>
      </c>
    </row>
    <row r="22" spans="1:16" ht="18.75" customHeight="1">
      <c r="A22" s="30" t="s">
        <v>43</v>
      </c>
      <c r="B22" s="476" t="s">
        <v>120</v>
      </c>
      <c r="C22" s="476"/>
      <c r="D22" s="476"/>
      <c r="E22" s="476"/>
      <c r="F22" s="492">
        <v>2395</v>
      </c>
      <c r="G22" s="476"/>
      <c r="H22" s="476"/>
      <c r="I22" s="476"/>
      <c r="J22" s="486" t="s">
        <v>33</v>
      </c>
      <c r="K22" s="486"/>
      <c r="L22" s="486"/>
      <c r="M22" s="476" t="s">
        <v>9</v>
      </c>
      <c r="N22" s="476"/>
      <c r="P22" s="1" t="s">
        <v>16</v>
      </c>
    </row>
    <row r="23" spans="1:16" ht="18.75" customHeight="1">
      <c r="A23" s="30"/>
      <c r="B23" s="464" t="s">
        <v>96</v>
      </c>
      <c r="C23" s="465"/>
      <c r="D23" s="476"/>
      <c r="E23" s="476"/>
      <c r="F23" s="492">
        <v>4000</v>
      </c>
      <c r="G23" s="476"/>
      <c r="H23" s="476"/>
      <c r="I23" s="476"/>
      <c r="J23" s="486" t="s">
        <v>239</v>
      </c>
      <c r="K23" s="486"/>
      <c r="L23" s="486"/>
      <c r="M23" s="476" t="s">
        <v>9</v>
      </c>
      <c r="N23" s="476"/>
      <c r="P23" s="1" t="s">
        <v>16</v>
      </c>
    </row>
    <row r="24" spans="1:16" ht="18.75" customHeight="1">
      <c r="A24" s="30"/>
      <c r="B24" s="464" t="s">
        <v>200</v>
      </c>
      <c r="C24" s="465"/>
      <c r="D24" s="476"/>
      <c r="E24" s="476"/>
      <c r="F24" s="492">
        <v>630</v>
      </c>
      <c r="G24" s="476"/>
      <c r="H24" s="476"/>
      <c r="I24" s="476"/>
      <c r="J24" s="486" t="s">
        <v>93</v>
      </c>
      <c r="K24" s="486"/>
      <c r="L24" s="486"/>
      <c r="M24" s="476" t="s">
        <v>9</v>
      </c>
      <c r="N24" s="476"/>
      <c r="P24" s="1" t="s">
        <v>15</v>
      </c>
    </row>
    <row r="25" spans="1:16" ht="18.75" customHeight="1">
      <c r="A25" s="30" t="s">
        <v>28</v>
      </c>
      <c r="B25" s="464" t="s">
        <v>301</v>
      </c>
      <c r="C25" s="465"/>
      <c r="D25" s="476"/>
      <c r="E25" s="476"/>
      <c r="F25" s="492">
        <v>10050</v>
      </c>
      <c r="G25" s="476"/>
      <c r="H25" s="476"/>
      <c r="I25" s="476"/>
      <c r="J25" s="486" t="s">
        <v>303</v>
      </c>
      <c r="K25" s="486"/>
      <c r="L25" s="486"/>
      <c r="M25" s="476" t="s">
        <v>9</v>
      </c>
      <c r="N25" s="476"/>
      <c r="P25" s="1" t="s">
        <v>20</v>
      </c>
    </row>
    <row r="26" spans="1:16" ht="18.75" customHeight="1">
      <c r="A26" s="30"/>
      <c r="B26" s="464" t="s">
        <v>120</v>
      </c>
      <c r="C26" s="465"/>
      <c r="D26" s="476"/>
      <c r="E26" s="476"/>
      <c r="F26" s="492">
        <v>4791</v>
      </c>
      <c r="G26" s="476"/>
      <c r="H26" s="476"/>
      <c r="I26" s="476"/>
      <c r="J26" s="486" t="s">
        <v>304</v>
      </c>
      <c r="K26" s="486"/>
      <c r="L26" s="486"/>
      <c r="M26" s="476" t="s">
        <v>9</v>
      </c>
      <c r="N26" s="476"/>
      <c r="P26" s="1" t="s">
        <v>20</v>
      </c>
    </row>
    <row r="27" spans="1:16" ht="18.75" customHeight="1">
      <c r="A27" s="30"/>
      <c r="B27" s="464" t="s">
        <v>120</v>
      </c>
      <c r="C27" s="465"/>
      <c r="D27" s="464"/>
      <c r="E27" s="465"/>
      <c r="F27" s="492">
        <v>8209</v>
      </c>
      <c r="G27" s="476"/>
      <c r="H27" s="464"/>
      <c r="I27" s="465"/>
      <c r="J27" s="486" t="s">
        <v>304</v>
      </c>
      <c r="K27" s="486"/>
      <c r="L27" s="486"/>
      <c r="M27" s="464" t="s">
        <v>9</v>
      </c>
      <c r="N27" s="465"/>
      <c r="P27" s="1" t="s">
        <v>21</v>
      </c>
    </row>
    <row r="28" spans="1:16" ht="18.75" customHeight="1">
      <c r="A28" s="30"/>
      <c r="B28" s="464" t="s">
        <v>120</v>
      </c>
      <c r="C28" s="465"/>
      <c r="D28" s="464"/>
      <c r="E28" s="465"/>
      <c r="F28" s="492">
        <v>4867</v>
      </c>
      <c r="G28" s="476"/>
      <c r="H28" s="464"/>
      <c r="I28" s="465"/>
      <c r="J28" s="486" t="s">
        <v>304</v>
      </c>
      <c r="K28" s="486"/>
      <c r="L28" s="486"/>
      <c r="M28" s="464" t="s">
        <v>9</v>
      </c>
      <c r="N28" s="465"/>
      <c r="P28" s="1" t="s">
        <v>21</v>
      </c>
    </row>
    <row r="29" spans="1:16" ht="18.75" customHeight="1">
      <c r="A29" s="30"/>
      <c r="B29" s="464" t="s">
        <v>200</v>
      </c>
      <c r="C29" s="465"/>
      <c r="D29" s="464"/>
      <c r="E29" s="465"/>
      <c r="F29" s="492">
        <v>180</v>
      </c>
      <c r="G29" s="476"/>
      <c r="H29" s="464"/>
      <c r="I29" s="465"/>
      <c r="J29" s="486" t="s">
        <v>93</v>
      </c>
      <c r="K29" s="486"/>
      <c r="L29" s="486"/>
      <c r="M29" s="464" t="s">
        <v>9</v>
      </c>
      <c r="N29" s="465"/>
      <c r="P29" s="1" t="s">
        <v>21</v>
      </c>
    </row>
    <row r="30" spans="1:16" ht="18.75" customHeight="1">
      <c r="A30" s="30" t="s">
        <v>99</v>
      </c>
      <c r="B30" s="476" t="s">
        <v>234</v>
      </c>
      <c r="C30" s="476"/>
      <c r="D30" s="464"/>
      <c r="E30" s="465"/>
      <c r="F30" s="492">
        <v>4875</v>
      </c>
      <c r="G30" s="476"/>
      <c r="H30" s="464"/>
      <c r="I30" s="465"/>
      <c r="J30" s="486" t="s">
        <v>291</v>
      </c>
      <c r="K30" s="486"/>
      <c r="L30" s="486"/>
      <c r="M30" s="464" t="s">
        <v>9</v>
      </c>
      <c r="N30" s="465"/>
      <c r="P30" s="1" t="s">
        <v>22</v>
      </c>
    </row>
    <row r="31" spans="1:16" ht="18.75" customHeight="1">
      <c r="A31" s="30"/>
      <c r="B31" s="476" t="s">
        <v>234</v>
      </c>
      <c r="C31" s="476"/>
      <c r="D31" s="464"/>
      <c r="E31" s="465"/>
      <c r="F31" s="492">
        <v>5570</v>
      </c>
      <c r="G31" s="476"/>
      <c r="H31" s="464"/>
      <c r="I31" s="465"/>
      <c r="J31" s="486" t="s">
        <v>322</v>
      </c>
      <c r="K31" s="486"/>
      <c r="L31" s="486"/>
      <c r="M31" s="464" t="s">
        <v>9</v>
      </c>
      <c r="N31" s="465"/>
    </row>
    <row r="32" spans="1:16" ht="18.75" customHeight="1">
      <c r="A32" s="30"/>
      <c r="B32" s="476" t="s">
        <v>56</v>
      </c>
      <c r="C32" s="476"/>
      <c r="D32" s="464"/>
      <c r="E32" s="465"/>
      <c r="F32" s="492">
        <v>9002</v>
      </c>
      <c r="G32" s="476"/>
      <c r="H32" s="464"/>
      <c r="I32" s="465"/>
      <c r="J32" s="486" t="s">
        <v>276</v>
      </c>
      <c r="K32" s="486"/>
      <c r="L32" s="486"/>
      <c r="M32" s="464" t="s">
        <v>9</v>
      </c>
      <c r="N32" s="465"/>
    </row>
    <row r="33" spans="1:14" ht="18.75" customHeight="1">
      <c r="A33" s="30" t="s">
        <v>44</v>
      </c>
      <c r="B33" s="476" t="s">
        <v>301</v>
      </c>
      <c r="C33" s="476"/>
      <c r="D33" s="464"/>
      <c r="E33" s="465"/>
      <c r="F33" s="492">
        <v>5840</v>
      </c>
      <c r="G33" s="476"/>
      <c r="H33" s="464"/>
      <c r="I33" s="465"/>
      <c r="J33" s="486" t="s">
        <v>305</v>
      </c>
      <c r="K33" s="486"/>
      <c r="L33" s="486"/>
      <c r="M33" s="464" t="s">
        <v>9</v>
      </c>
      <c r="N33" s="465"/>
    </row>
    <row r="34" spans="1:14" ht="18.75" customHeight="1">
      <c r="A34" s="30"/>
      <c r="B34" s="476" t="s">
        <v>301</v>
      </c>
      <c r="C34" s="476"/>
      <c r="D34" s="464"/>
      <c r="E34" s="465"/>
      <c r="F34" s="492">
        <v>4152</v>
      </c>
      <c r="G34" s="476"/>
      <c r="H34" s="464"/>
      <c r="I34" s="465"/>
      <c r="J34" s="486" t="s">
        <v>306</v>
      </c>
      <c r="K34" s="486"/>
      <c r="L34" s="486"/>
      <c r="M34" s="464" t="s">
        <v>9</v>
      </c>
      <c r="N34" s="465"/>
    </row>
    <row r="35" spans="1:14" ht="18.75" customHeight="1">
      <c r="A35" s="30"/>
      <c r="B35" s="476" t="s">
        <v>120</v>
      </c>
      <c r="C35" s="476"/>
      <c r="D35" s="464"/>
      <c r="E35" s="465"/>
      <c r="F35" s="519">
        <v>5659</v>
      </c>
      <c r="G35" s="520"/>
      <c r="H35" s="464"/>
      <c r="I35" s="465"/>
      <c r="J35" s="486" t="s">
        <v>308</v>
      </c>
      <c r="K35" s="486"/>
      <c r="L35" s="486"/>
      <c r="M35" s="464" t="s">
        <v>9</v>
      </c>
      <c r="N35" s="465"/>
    </row>
    <row r="36" spans="1:14" ht="18.75" customHeight="1">
      <c r="A36" s="5"/>
      <c r="B36" s="517" t="s">
        <v>301</v>
      </c>
      <c r="C36" s="518"/>
      <c r="D36" s="476"/>
      <c r="E36" s="476"/>
      <c r="F36" s="492">
        <v>11150</v>
      </c>
      <c r="G36" s="476"/>
      <c r="H36" s="476"/>
      <c r="I36" s="476"/>
      <c r="J36" s="479" t="s">
        <v>314</v>
      </c>
      <c r="K36" s="480"/>
      <c r="L36" s="481"/>
      <c r="M36" s="476" t="s">
        <v>9</v>
      </c>
      <c r="N36" s="476"/>
    </row>
    <row r="37" spans="1:14" ht="18.75" customHeight="1">
      <c r="A37" s="5"/>
      <c r="B37" s="517" t="s">
        <v>301</v>
      </c>
      <c r="C37" s="518"/>
      <c r="D37" s="476"/>
      <c r="E37" s="476"/>
      <c r="F37" s="492">
        <v>19660</v>
      </c>
      <c r="G37" s="476"/>
      <c r="H37" s="476"/>
      <c r="I37" s="476"/>
      <c r="J37" s="479" t="s">
        <v>314</v>
      </c>
      <c r="K37" s="480"/>
      <c r="L37" s="481"/>
      <c r="M37" s="476" t="s">
        <v>9</v>
      </c>
      <c r="N37" s="476"/>
    </row>
    <row r="38" spans="1:14" ht="18.75" customHeight="1">
      <c r="A38" s="5" t="s">
        <v>100</v>
      </c>
      <c r="B38" s="517" t="s">
        <v>200</v>
      </c>
      <c r="C38" s="518"/>
      <c r="D38" s="476"/>
      <c r="E38" s="476"/>
      <c r="F38" s="492">
        <v>3300</v>
      </c>
      <c r="G38" s="476"/>
      <c r="H38" s="476"/>
      <c r="I38" s="476"/>
      <c r="J38" s="479" t="s">
        <v>93</v>
      </c>
      <c r="K38" s="480"/>
      <c r="L38" s="481"/>
      <c r="M38" s="476" t="s">
        <v>9</v>
      </c>
      <c r="N38" s="476"/>
    </row>
    <row r="39" spans="1:14" ht="18.75" customHeight="1">
      <c r="A39" s="5"/>
      <c r="B39" s="517" t="s">
        <v>301</v>
      </c>
      <c r="C39" s="518"/>
      <c r="D39" s="476"/>
      <c r="E39" s="476"/>
      <c r="F39" s="492">
        <v>20955</v>
      </c>
      <c r="G39" s="476"/>
      <c r="H39" s="476"/>
      <c r="I39" s="476"/>
      <c r="J39" s="479" t="s">
        <v>323</v>
      </c>
      <c r="K39" s="480"/>
      <c r="L39" s="481"/>
      <c r="M39" s="476" t="s">
        <v>9</v>
      </c>
      <c r="N39" s="476"/>
    </row>
    <row r="40" spans="1:14" ht="18.75" customHeight="1">
      <c r="A40" s="5"/>
      <c r="B40" s="517" t="s">
        <v>301</v>
      </c>
      <c r="C40" s="518"/>
      <c r="D40" s="476"/>
      <c r="E40" s="476"/>
      <c r="F40" s="492">
        <v>35640</v>
      </c>
      <c r="G40" s="476"/>
      <c r="H40" s="476"/>
      <c r="I40" s="476"/>
      <c r="J40" s="479" t="s">
        <v>314</v>
      </c>
      <c r="K40" s="480"/>
      <c r="L40" s="481"/>
      <c r="M40" s="476" t="s">
        <v>9</v>
      </c>
      <c r="N40" s="476"/>
    </row>
    <row r="41" spans="1:14" ht="18.75" customHeight="1">
      <c r="A41" s="5"/>
      <c r="B41" s="517" t="s">
        <v>96</v>
      </c>
      <c r="C41" s="518"/>
      <c r="D41" s="476"/>
      <c r="E41" s="476"/>
      <c r="F41" s="492">
        <v>4374</v>
      </c>
      <c r="G41" s="476"/>
      <c r="H41" s="476"/>
      <c r="I41" s="476"/>
      <c r="J41" s="479" t="s">
        <v>98</v>
      </c>
      <c r="K41" s="480"/>
      <c r="L41" s="481"/>
      <c r="M41" s="476" t="s">
        <v>9</v>
      </c>
      <c r="N41" s="476"/>
    </row>
    <row r="42" spans="1:14" ht="18.75" customHeight="1" thickBot="1">
      <c r="A42" s="5"/>
      <c r="B42" s="517" t="s">
        <v>301</v>
      </c>
      <c r="C42" s="518"/>
      <c r="D42" s="476"/>
      <c r="E42" s="476"/>
      <c r="F42" s="492">
        <v>7657</v>
      </c>
      <c r="G42" s="476"/>
      <c r="H42" s="476"/>
      <c r="I42" s="476"/>
      <c r="J42" s="479" t="s">
        <v>324</v>
      </c>
      <c r="K42" s="480"/>
      <c r="L42" s="481"/>
      <c r="M42" s="476" t="s">
        <v>9</v>
      </c>
      <c r="N42" s="476"/>
    </row>
    <row r="43" spans="1:14" ht="18.75" customHeight="1" thickTop="1">
      <c r="A43" s="15"/>
      <c r="B43" s="454"/>
      <c r="C43" s="455"/>
      <c r="D43" s="454" t="s">
        <v>38</v>
      </c>
      <c r="E43" s="455"/>
      <c r="F43" s="521">
        <f>SUM(F3:G42)</f>
        <v>219003</v>
      </c>
      <c r="G43" s="522"/>
      <c r="H43" s="454"/>
      <c r="I43" s="455"/>
      <c r="J43" s="460"/>
      <c r="K43" s="461"/>
      <c r="L43" s="462"/>
      <c r="M43" s="454"/>
      <c r="N43" s="455"/>
    </row>
    <row r="44" spans="1:14" ht="18.75" customHeight="1">
      <c r="A44" s="2" t="s">
        <v>1</v>
      </c>
      <c r="B44" s="464" t="s">
        <v>2</v>
      </c>
      <c r="C44" s="465"/>
      <c r="D44" s="464" t="s">
        <v>4</v>
      </c>
      <c r="E44" s="465"/>
      <c r="F44" s="464" t="s">
        <v>5</v>
      </c>
      <c r="G44" s="465"/>
      <c r="H44" s="464" t="s">
        <v>3</v>
      </c>
      <c r="I44" s="465"/>
      <c r="J44" s="479" t="s">
        <v>6</v>
      </c>
      <c r="K44" s="480"/>
      <c r="L44" s="481"/>
      <c r="M44" s="464" t="s">
        <v>7</v>
      </c>
      <c r="N44" s="465"/>
    </row>
    <row r="45" spans="1:14" ht="18.75" customHeight="1">
      <c r="A45" s="5" t="s">
        <v>45</v>
      </c>
      <c r="B45" s="517" t="s">
        <v>96</v>
      </c>
      <c r="C45" s="518"/>
      <c r="D45" s="476"/>
      <c r="E45" s="476"/>
      <c r="F45" s="492">
        <v>4000</v>
      </c>
      <c r="G45" s="476"/>
      <c r="H45" s="476"/>
      <c r="I45" s="476"/>
      <c r="J45" s="479" t="s">
        <v>54</v>
      </c>
      <c r="K45" s="480"/>
      <c r="L45" s="481"/>
      <c r="M45" s="476" t="s">
        <v>9</v>
      </c>
      <c r="N45" s="476"/>
    </row>
    <row r="46" spans="1:14" ht="18.75" customHeight="1">
      <c r="A46" s="5"/>
      <c r="B46" s="517" t="s">
        <v>120</v>
      </c>
      <c r="C46" s="518"/>
      <c r="D46" s="476"/>
      <c r="E46" s="476"/>
      <c r="F46" s="492">
        <v>9458</v>
      </c>
      <c r="G46" s="476"/>
      <c r="H46" s="476"/>
      <c r="I46" s="476"/>
      <c r="J46" s="479" t="s">
        <v>309</v>
      </c>
      <c r="K46" s="480"/>
      <c r="L46" s="481"/>
      <c r="M46" s="476" t="s">
        <v>9</v>
      </c>
      <c r="N46" s="476"/>
    </row>
    <row r="47" spans="1:14" ht="18.75" customHeight="1">
      <c r="A47" s="5" t="s">
        <v>47</v>
      </c>
      <c r="B47" s="517" t="s">
        <v>120</v>
      </c>
      <c r="C47" s="518"/>
      <c r="D47" s="464"/>
      <c r="E47" s="465"/>
      <c r="F47" s="492">
        <v>239784</v>
      </c>
      <c r="G47" s="476"/>
      <c r="H47" s="464"/>
      <c r="I47" s="465"/>
      <c r="J47" s="479" t="s">
        <v>262</v>
      </c>
      <c r="K47" s="480"/>
      <c r="L47" s="481"/>
      <c r="M47" s="464" t="s">
        <v>9</v>
      </c>
      <c r="N47" s="465"/>
    </row>
    <row r="48" spans="1:14" ht="18.75" customHeight="1">
      <c r="A48" s="5"/>
      <c r="B48" s="517" t="s">
        <v>120</v>
      </c>
      <c r="C48" s="518"/>
      <c r="D48" s="464"/>
      <c r="E48" s="465"/>
      <c r="F48" s="492">
        <v>45320</v>
      </c>
      <c r="G48" s="476"/>
      <c r="H48" s="464"/>
      <c r="I48" s="465"/>
      <c r="J48" s="479" t="s">
        <v>262</v>
      </c>
      <c r="K48" s="480"/>
      <c r="L48" s="481"/>
      <c r="M48" s="464" t="s">
        <v>9</v>
      </c>
      <c r="N48" s="465"/>
    </row>
    <row r="49" spans="1:14" ht="18.75" customHeight="1">
      <c r="A49" s="5"/>
      <c r="B49" s="517" t="s">
        <v>234</v>
      </c>
      <c r="C49" s="518"/>
      <c r="D49" s="464"/>
      <c r="E49" s="465"/>
      <c r="F49" s="492">
        <v>3240</v>
      </c>
      <c r="G49" s="476"/>
      <c r="H49" s="464"/>
      <c r="I49" s="465"/>
      <c r="J49" s="479" t="s">
        <v>342</v>
      </c>
      <c r="K49" s="480"/>
      <c r="L49" s="481"/>
      <c r="M49" s="464" t="s">
        <v>9</v>
      </c>
      <c r="N49" s="465"/>
    </row>
    <row r="50" spans="1:14" ht="18.75" customHeight="1">
      <c r="A50" s="5" t="s">
        <v>191</v>
      </c>
      <c r="B50" s="517" t="s">
        <v>301</v>
      </c>
      <c r="C50" s="518"/>
      <c r="D50" s="476"/>
      <c r="E50" s="476"/>
      <c r="F50" s="492">
        <v>5610</v>
      </c>
      <c r="G50" s="476"/>
      <c r="H50" s="476"/>
      <c r="I50" s="476"/>
      <c r="J50" s="479" t="s">
        <v>310</v>
      </c>
      <c r="K50" s="480"/>
      <c r="L50" s="481"/>
      <c r="M50" s="476" t="s">
        <v>9</v>
      </c>
      <c r="N50" s="476"/>
    </row>
    <row r="51" spans="1:14" ht="18.75" customHeight="1">
      <c r="A51" s="5" t="s">
        <v>210</v>
      </c>
      <c r="B51" s="517" t="s">
        <v>311</v>
      </c>
      <c r="C51" s="518"/>
      <c r="D51" s="464"/>
      <c r="E51" s="465"/>
      <c r="F51" s="512">
        <v>10306</v>
      </c>
      <c r="G51" s="513"/>
      <c r="H51" s="464"/>
      <c r="I51" s="465"/>
      <c r="J51" s="479" t="s">
        <v>312</v>
      </c>
      <c r="K51" s="480"/>
      <c r="L51" s="481"/>
      <c r="M51" s="464" t="s">
        <v>9</v>
      </c>
      <c r="N51" s="465"/>
    </row>
    <row r="52" spans="1:14" ht="18.75" customHeight="1">
      <c r="A52" s="5"/>
      <c r="B52" s="517" t="s">
        <v>56</v>
      </c>
      <c r="C52" s="518"/>
      <c r="D52" s="464"/>
      <c r="E52" s="465"/>
      <c r="F52" s="492">
        <v>3880</v>
      </c>
      <c r="G52" s="476"/>
      <c r="H52" s="464"/>
      <c r="I52" s="465"/>
      <c r="J52" s="479" t="s">
        <v>108</v>
      </c>
      <c r="K52" s="480"/>
      <c r="L52" s="481"/>
      <c r="M52" s="464" t="s">
        <v>9</v>
      </c>
      <c r="N52" s="465"/>
    </row>
    <row r="53" spans="1:14" ht="18.75" customHeight="1">
      <c r="A53" s="5"/>
      <c r="B53" s="517" t="s">
        <v>56</v>
      </c>
      <c r="C53" s="518"/>
      <c r="D53" s="476"/>
      <c r="E53" s="476"/>
      <c r="F53" s="492">
        <v>8240</v>
      </c>
      <c r="G53" s="476"/>
      <c r="H53" s="476"/>
      <c r="I53" s="476"/>
      <c r="J53" s="479" t="s">
        <v>326</v>
      </c>
      <c r="K53" s="480"/>
      <c r="L53" s="481"/>
      <c r="M53" s="476" t="s">
        <v>9</v>
      </c>
      <c r="N53" s="476"/>
    </row>
    <row r="54" spans="1:14" ht="18.75" customHeight="1">
      <c r="A54" s="5"/>
      <c r="B54" s="517" t="s">
        <v>96</v>
      </c>
      <c r="C54" s="518"/>
      <c r="D54" s="476"/>
      <c r="E54" s="476"/>
      <c r="F54" s="492">
        <v>3269</v>
      </c>
      <c r="G54" s="476"/>
      <c r="H54" s="476"/>
      <c r="I54" s="476"/>
      <c r="J54" s="479" t="s">
        <v>54</v>
      </c>
      <c r="K54" s="480"/>
      <c r="L54" s="481"/>
      <c r="M54" s="476" t="s">
        <v>9</v>
      </c>
      <c r="N54" s="476"/>
    </row>
    <row r="55" spans="1:14" ht="18.75" customHeight="1">
      <c r="A55" s="5"/>
      <c r="B55" s="517" t="s">
        <v>301</v>
      </c>
      <c r="C55" s="518"/>
      <c r="D55" s="476"/>
      <c r="E55" s="476"/>
      <c r="F55" s="492">
        <v>3380</v>
      </c>
      <c r="G55" s="476"/>
      <c r="H55" s="476"/>
      <c r="I55" s="476"/>
      <c r="J55" s="479" t="s">
        <v>327</v>
      </c>
      <c r="K55" s="480"/>
      <c r="L55" s="481"/>
      <c r="M55" s="476" t="s">
        <v>9</v>
      </c>
      <c r="N55" s="476"/>
    </row>
    <row r="56" spans="1:14" ht="18.75" customHeight="1">
      <c r="A56" s="5"/>
      <c r="B56" s="517" t="s">
        <v>200</v>
      </c>
      <c r="C56" s="518"/>
      <c r="D56" s="476"/>
      <c r="E56" s="476"/>
      <c r="F56" s="492">
        <v>220</v>
      </c>
      <c r="G56" s="476"/>
      <c r="H56" s="476"/>
      <c r="I56" s="476"/>
      <c r="J56" s="479" t="s">
        <v>93</v>
      </c>
      <c r="K56" s="480"/>
      <c r="L56" s="481"/>
      <c r="M56" s="476" t="s">
        <v>9</v>
      </c>
      <c r="N56" s="476"/>
    </row>
    <row r="57" spans="1:14" ht="18.75" customHeight="1">
      <c r="A57" s="5" t="s">
        <v>146</v>
      </c>
      <c r="B57" s="517" t="s">
        <v>234</v>
      </c>
      <c r="C57" s="518"/>
      <c r="D57" s="464"/>
      <c r="E57" s="465"/>
      <c r="F57" s="492">
        <v>1860</v>
      </c>
      <c r="G57" s="476"/>
      <c r="H57" s="464"/>
      <c r="I57" s="465"/>
      <c r="J57" s="479" t="s">
        <v>291</v>
      </c>
      <c r="K57" s="480"/>
      <c r="L57" s="481"/>
      <c r="M57" s="464" t="s">
        <v>9</v>
      </c>
      <c r="N57" s="465"/>
    </row>
    <row r="58" spans="1:14" ht="18.75" customHeight="1">
      <c r="A58" s="5"/>
      <c r="B58" s="517" t="s">
        <v>234</v>
      </c>
      <c r="C58" s="518"/>
      <c r="D58" s="464"/>
      <c r="E58" s="465"/>
      <c r="F58" s="492">
        <v>2490</v>
      </c>
      <c r="G58" s="476"/>
      <c r="H58" s="464"/>
      <c r="I58" s="465"/>
      <c r="J58" s="479" t="s">
        <v>291</v>
      </c>
      <c r="K58" s="480"/>
      <c r="L58" s="481"/>
      <c r="M58" s="464" t="s">
        <v>9</v>
      </c>
      <c r="N58" s="465"/>
    </row>
    <row r="59" spans="1:14" ht="18.75" customHeight="1">
      <c r="A59" s="5"/>
      <c r="B59" s="517" t="s">
        <v>96</v>
      </c>
      <c r="C59" s="518"/>
      <c r="D59" s="476"/>
      <c r="E59" s="476"/>
      <c r="F59" s="492">
        <v>3032</v>
      </c>
      <c r="G59" s="476"/>
      <c r="H59" s="476"/>
      <c r="I59" s="476"/>
      <c r="J59" s="479" t="s">
        <v>98</v>
      </c>
      <c r="K59" s="480"/>
      <c r="L59" s="481"/>
      <c r="M59" s="476" t="s">
        <v>9</v>
      </c>
      <c r="N59" s="476"/>
    </row>
    <row r="60" spans="1:14" ht="18.75" customHeight="1">
      <c r="A60" s="5"/>
      <c r="B60" s="517" t="s">
        <v>67</v>
      </c>
      <c r="C60" s="518"/>
      <c r="D60" s="476"/>
      <c r="E60" s="476"/>
      <c r="F60" s="492">
        <v>1200</v>
      </c>
      <c r="G60" s="476"/>
      <c r="H60" s="476"/>
      <c r="I60" s="476"/>
      <c r="J60" s="479" t="s">
        <v>328</v>
      </c>
      <c r="K60" s="480"/>
      <c r="L60" s="481"/>
      <c r="M60" s="476" t="s">
        <v>9</v>
      </c>
      <c r="N60" s="476"/>
    </row>
    <row r="61" spans="1:14" ht="18.75" customHeight="1">
      <c r="A61" s="5" t="s">
        <v>192</v>
      </c>
      <c r="B61" s="517" t="s">
        <v>311</v>
      </c>
      <c r="C61" s="518"/>
      <c r="D61" s="476"/>
      <c r="E61" s="476"/>
      <c r="F61" s="492">
        <v>3100</v>
      </c>
      <c r="G61" s="476"/>
      <c r="H61" s="476"/>
      <c r="I61" s="476"/>
      <c r="J61" s="479" t="s">
        <v>325</v>
      </c>
      <c r="K61" s="480"/>
      <c r="L61" s="481"/>
      <c r="M61" s="476" t="s">
        <v>9</v>
      </c>
      <c r="N61" s="476"/>
    </row>
    <row r="62" spans="1:14" ht="18.75" customHeight="1">
      <c r="A62" s="5"/>
      <c r="B62" s="517" t="s">
        <v>200</v>
      </c>
      <c r="C62" s="518"/>
      <c r="D62" s="476"/>
      <c r="E62" s="476"/>
      <c r="F62" s="492">
        <v>185</v>
      </c>
      <c r="G62" s="476"/>
      <c r="H62" s="476"/>
      <c r="I62" s="476"/>
      <c r="J62" s="479" t="s">
        <v>313</v>
      </c>
      <c r="K62" s="480"/>
      <c r="L62" s="481"/>
      <c r="M62" s="476" t="s">
        <v>9</v>
      </c>
      <c r="N62" s="476"/>
    </row>
    <row r="63" spans="1:14" ht="18.75" customHeight="1">
      <c r="A63" s="5"/>
      <c r="B63" s="517" t="s">
        <v>96</v>
      </c>
      <c r="C63" s="518"/>
      <c r="D63" s="464"/>
      <c r="E63" s="465"/>
      <c r="F63" s="492">
        <v>2000</v>
      </c>
      <c r="G63" s="476"/>
      <c r="H63" s="464"/>
      <c r="I63" s="465"/>
      <c r="J63" s="479" t="s">
        <v>98</v>
      </c>
      <c r="K63" s="480"/>
      <c r="L63" s="481"/>
      <c r="M63" s="464" t="s">
        <v>9</v>
      </c>
      <c r="N63" s="465"/>
    </row>
    <row r="64" spans="1:14" ht="18.75" customHeight="1">
      <c r="A64" s="5" t="s">
        <v>106</v>
      </c>
      <c r="B64" s="517" t="s">
        <v>96</v>
      </c>
      <c r="C64" s="518"/>
      <c r="D64" s="464"/>
      <c r="E64" s="465"/>
      <c r="F64" s="492">
        <v>4400</v>
      </c>
      <c r="G64" s="476"/>
      <c r="H64" s="464"/>
      <c r="I64" s="465"/>
      <c r="J64" s="479" t="s">
        <v>239</v>
      </c>
      <c r="K64" s="480"/>
      <c r="L64" s="481"/>
      <c r="M64" s="464" t="s">
        <v>9</v>
      </c>
      <c r="N64" s="465"/>
    </row>
    <row r="65" spans="1:14" ht="18.75" customHeight="1">
      <c r="A65" s="5" t="s">
        <v>157</v>
      </c>
      <c r="B65" s="517" t="s">
        <v>67</v>
      </c>
      <c r="C65" s="518"/>
      <c r="D65" s="464"/>
      <c r="E65" s="465"/>
      <c r="F65" s="492">
        <v>660</v>
      </c>
      <c r="G65" s="476"/>
      <c r="H65" s="464"/>
      <c r="I65" s="465"/>
      <c r="J65" s="479" t="s">
        <v>329</v>
      </c>
      <c r="K65" s="480"/>
      <c r="L65" s="481"/>
      <c r="M65" s="464" t="s">
        <v>9</v>
      </c>
      <c r="N65" s="465"/>
    </row>
    <row r="66" spans="1:14" ht="18.75" customHeight="1">
      <c r="A66" s="5"/>
      <c r="B66" s="517" t="s">
        <v>301</v>
      </c>
      <c r="C66" s="518"/>
      <c r="D66" s="464"/>
      <c r="E66" s="465"/>
      <c r="F66" s="492">
        <v>6479</v>
      </c>
      <c r="G66" s="476"/>
      <c r="H66" s="464"/>
      <c r="I66" s="465"/>
      <c r="J66" s="479" t="s">
        <v>330</v>
      </c>
      <c r="K66" s="480"/>
      <c r="L66" s="481"/>
      <c r="M66" s="464" t="s">
        <v>9</v>
      </c>
      <c r="N66" s="465"/>
    </row>
    <row r="67" spans="1:14" ht="18.75" customHeight="1">
      <c r="A67" s="5" t="s">
        <v>331</v>
      </c>
      <c r="B67" s="517" t="s">
        <v>301</v>
      </c>
      <c r="C67" s="518"/>
      <c r="D67" s="476"/>
      <c r="E67" s="476"/>
      <c r="F67" s="492">
        <v>2750</v>
      </c>
      <c r="G67" s="476"/>
      <c r="H67" s="476"/>
      <c r="I67" s="476"/>
      <c r="J67" s="479" t="s">
        <v>332</v>
      </c>
      <c r="K67" s="480"/>
      <c r="L67" s="481"/>
      <c r="M67" s="476" t="s">
        <v>9</v>
      </c>
      <c r="N67" s="476"/>
    </row>
    <row r="68" spans="1:14" ht="18.75" customHeight="1">
      <c r="A68" s="5"/>
      <c r="B68" s="517" t="s">
        <v>200</v>
      </c>
      <c r="C68" s="518"/>
      <c r="D68" s="476"/>
      <c r="E68" s="476"/>
      <c r="F68" s="492">
        <v>185</v>
      </c>
      <c r="G68" s="476"/>
      <c r="H68" s="476"/>
      <c r="I68" s="476"/>
      <c r="J68" s="479" t="s">
        <v>49</v>
      </c>
      <c r="K68" s="480"/>
      <c r="L68" s="481"/>
      <c r="M68" s="476" t="s">
        <v>9</v>
      </c>
      <c r="N68" s="476"/>
    </row>
    <row r="69" spans="1:14" ht="18.75" customHeight="1">
      <c r="A69" s="5"/>
      <c r="B69" s="517" t="s">
        <v>200</v>
      </c>
      <c r="C69" s="518"/>
      <c r="D69" s="476"/>
      <c r="E69" s="476"/>
      <c r="F69" s="492">
        <v>330</v>
      </c>
      <c r="G69" s="476"/>
      <c r="H69" s="476"/>
      <c r="I69" s="476"/>
      <c r="J69" s="479" t="s">
        <v>93</v>
      </c>
      <c r="K69" s="480"/>
      <c r="L69" s="481"/>
      <c r="M69" s="476" t="s">
        <v>9</v>
      </c>
      <c r="N69" s="476"/>
    </row>
    <row r="70" spans="1:14" ht="18.75" customHeight="1">
      <c r="A70" s="5"/>
      <c r="B70" s="517" t="s">
        <v>301</v>
      </c>
      <c r="C70" s="518"/>
      <c r="D70" s="476"/>
      <c r="E70" s="476"/>
      <c r="F70" s="492">
        <v>7732</v>
      </c>
      <c r="G70" s="476"/>
      <c r="H70" s="476"/>
      <c r="I70" s="476"/>
      <c r="J70" s="479" t="s">
        <v>333</v>
      </c>
      <c r="K70" s="480"/>
      <c r="L70" s="481"/>
      <c r="M70" s="476" t="s">
        <v>9</v>
      </c>
      <c r="N70" s="476"/>
    </row>
    <row r="71" spans="1:14" ht="18.75" customHeight="1">
      <c r="A71" s="5"/>
      <c r="B71" s="517" t="s">
        <v>301</v>
      </c>
      <c r="C71" s="518"/>
      <c r="D71" s="476"/>
      <c r="E71" s="476"/>
      <c r="F71" s="492">
        <v>17990</v>
      </c>
      <c r="G71" s="476"/>
      <c r="H71" s="476"/>
      <c r="I71" s="476"/>
      <c r="J71" s="479" t="s">
        <v>334</v>
      </c>
      <c r="K71" s="480"/>
      <c r="L71" s="481"/>
      <c r="M71" s="476" t="s">
        <v>9</v>
      </c>
      <c r="N71" s="476"/>
    </row>
    <row r="72" spans="1:14" ht="18.75" customHeight="1">
      <c r="A72" s="5"/>
      <c r="B72" s="517" t="s">
        <v>200</v>
      </c>
      <c r="C72" s="518"/>
      <c r="D72" s="476"/>
      <c r="E72" s="476"/>
      <c r="F72" s="492">
        <v>3300</v>
      </c>
      <c r="G72" s="476"/>
      <c r="H72" s="476"/>
      <c r="I72" s="476"/>
      <c r="J72" s="479" t="s">
        <v>93</v>
      </c>
      <c r="K72" s="480"/>
      <c r="L72" s="481"/>
      <c r="M72" s="476" t="s">
        <v>9</v>
      </c>
      <c r="N72" s="476"/>
    </row>
    <row r="73" spans="1:14" ht="18.75" customHeight="1">
      <c r="A73" s="5" t="s">
        <v>149</v>
      </c>
      <c r="B73" s="517" t="s">
        <v>200</v>
      </c>
      <c r="C73" s="518"/>
      <c r="D73" s="476"/>
      <c r="E73" s="476"/>
      <c r="F73" s="492">
        <v>600</v>
      </c>
      <c r="G73" s="476"/>
      <c r="H73" s="476"/>
      <c r="I73" s="476"/>
      <c r="J73" s="479" t="s">
        <v>242</v>
      </c>
      <c r="K73" s="480"/>
      <c r="L73" s="481"/>
      <c r="M73" s="476" t="s">
        <v>9</v>
      </c>
      <c r="N73" s="476"/>
    </row>
    <row r="74" spans="1:14" ht="18.75" customHeight="1">
      <c r="A74" s="5"/>
      <c r="B74" s="517" t="s">
        <v>301</v>
      </c>
      <c r="C74" s="518"/>
      <c r="D74" s="476"/>
      <c r="E74" s="476"/>
      <c r="F74" s="492">
        <v>4340</v>
      </c>
      <c r="G74" s="476"/>
      <c r="H74" s="476"/>
      <c r="I74" s="476"/>
      <c r="J74" s="479" t="s">
        <v>335</v>
      </c>
      <c r="K74" s="480"/>
      <c r="L74" s="481"/>
      <c r="M74" s="476" t="s">
        <v>9</v>
      </c>
      <c r="N74" s="476"/>
    </row>
    <row r="75" spans="1:14" ht="18.75" customHeight="1">
      <c r="A75" s="5"/>
      <c r="B75" s="476" t="s">
        <v>234</v>
      </c>
      <c r="C75" s="476"/>
      <c r="D75" s="523"/>
      <c r="E75" s="523"/>
      <c r="F75" s="492">
        <v>21257</v>
      </c>
      <c r="G75" s="476"/>
      <c r="H75" s="523"/>
      <c r="I75" s="523"/>
      <c r="J75" s="479" t="s">
        <v>336</v>
      </c>
      <c r="K75" s="480"/>
      <c r="L75" s="481"/>
      <c r="M75" s="523" t="s">
        <v>9</v>
      </c>
      <c r="N75" s="523"/>
    </row>
    <row r="76" spans="1:14" ht="18.75" customHeight="1">
      <c r="A76" s="5"/>
      <c r="B76" s="476" t="s">
        <v>234</v>
      </c>
      <c r="C76" s="476"/>
      <c r="D76" s="476"/>
      <c r="E76" s="476"/>
      <c r="F76" s="492">
        <v>10477</v>
      </c>
      <c r="G76" s="476"/>
      <c r="H76" s="476"/>
      <c r="I76" s="476"/>
      <c r="J76" s="479" t="s">
        <v>336</v>
      </c>
      <c r="K76" s="480"/>
      <c r="L76" s="481"/>
      <c r="M76" s="476" t="s">
        <v>9</v>
      </c>
      <c r="N76" s="476"/>
    </row>
    <row r="77" spans="1:14" ht="18.75" customHeight="1">
      <c r="A77" s="5"/>
      <c r="B77" s="476" t="s">
        <v>301</v>
      </c>
      <c r="C77" s="476"/>
      <c r="D77" s="476"/>
      <c r="E77" s="476"/>
      <c r="F77" s="492">
        <v>9200</v>
      </c>
      <c r="G77" s="476"/>
      <c r="H77" s="476"/>
      <c r="I77" s="476"/>
      <c r="J77" s="479" t="s">
        <v>337</v>
      </c>
      <c r="K77" s="480"/>
      <c r="L77" s="481"/>
      <c r="M77" s="476" t="s">
        <v>9</v>
      </c>
      <c r="N77" s="476"/>
    </row>
    <row r="78" spans="1:14" ht="18.75" customHeight="1">
      <c r="A78" s="5"/>
      <c r="B78" s="476" t="s">
        <v>96</v>
      </c>
      <c r="C78" s="476"/>
      <c r="D78" s="476"/>
      <c r="E78" s="476"/>
      <c r="F78" s="492">
        <v>4208</v>
      </c>
      <c r="G78" s="476"/>
      <c r="H78" s="476"/>
      <c r="I78" s="476"/>
      <c r="J78" s="479" t="s">
        <v>239</v>
      </c>
      <c r="K78" s="480"/>
      <c r="L78" s="481"/>
      <c r="M78" s="476" t="s">
        <v>9</v>
      </c>
      <c r="N78" s="476"/>
    </row>
    <row r="79" spans="1:14" ht="18.75" customHeight="1">
      <c r="A79" s="5" t="s">
        <v>168</v>
      </c>
      <c r="B79" s="476" t="s">
        <v>120</v>
      </c>
      <c r="C79" s="476"/>
      <c r="D79" s="476"/>
      <c r="E79" s="476"/>
      <c r="F79" s="492">
        <v>51780</v>
      </c>
      <c r="G79" s="476"/>
      <c r="H79" s="476"/>
      <c r="I79" s="476"/>
      <c r="J79" s="479" t="s">
        <v>343</v>
      </c>
      <c r="K79" s="480"/>
      <c r="L79" s="481"/>
      <c r="M79" s="476" t="s">
        <v>9</v>
      </c>
      <c r="N79" s="476"/>
    </row>
    <row r="80" spans="1:14" ht="18.75" customHeight="1">
      <c r="A80" s="5"/>
      <c r="B80" s="517" t="s">
        <v>96</v>
      </c>
      <c r="C80" s="518"/>
      <c r="D80" s="476"/>
      <c r="E80" s="476"/>
      <c r="F80" s="492">
        <v>3617</v>
      </c>
      <c r="G80" s="476"/>
      <c r="H80" s="476"/>
      <c r="I80" s="476"/>
      <c r="J80" s="479" t="s">
        <v>54</v>
      </c>
      <c r="K80" s="480"/>
      <c r="L80" s="481"/>
      <c r="M80" s="476" t="s">
        <v>9</v>
      </c>
      <c r="N80" s="476"/>
    </row>
    <row r="81" spans="1:17" ht="18.75" customHeight="1">
      <c r="A81" s="5"/>
      <c r="B81" s="517" t="s">
        <v>120</v>
      </c>
      <c r="C81" s="518"/>
      <c r="D81" s="476"/>
      <c r="E81" s="476"/>
      <c r="F81" s="492">
        <v>22141</v>
      </c>
      <c r="G81" s="476"/>
      <c r="H81" s="476"/>
      <c r="I81" s="476"/>
      <c r="J81" s="479" t="s">
        <v>338</v>
      </c>
      <c r="K81" s="480"/>
      <c r="L81" s="481"/>
      <c r="M81" s="476" t="s">
        <v>9</v>
      </c>
      <c r="N81" s="476"/>
    </row>
    <row r="82" spans="1:17" ht="18.75" customHeight="1">
      <c r="A82" s="5"/>
      <c r="B82" s="517" t="s">
        <v>120</v>
      </c>
      <c r="C82" s="518"/>
      <c r="D82" s="476"/>
      <c r="E82" s="476"/>
      <c r="F82" s="492">
        <v>3450</v>
      </c>
      <c r="G82" s="476"/>
      <c r="H82" s="476"/>
      <c r="I82" s="476"/>
      <c r="J82" s="479" t="s">
        <v>339</v>
      </c>
      <c r="K82" s="480"/>
      <c r="L82" s="481"/>
      <c r="M82" s="476" t="s">
        <v>9</v>
      </c>
      <c r="N82" s="476"/>
      <c r="O82" s="548">
        <f>F84+F96+F97+F98+F99+F102+F103+F104</f>
        <v>607019</v>
      </c>
      <c r="P82" s="516"/>
      <c r="Q82" s="516"/>
    </row>
    <row r="83" spans="1:17" ht="18.75" customHeight="1" thickBot="1">
      <c r="A83" s="5" t="s">
        <v>280</v>
      </c>
      <c r="B83" s="517" t="s">
        <v>96</v>
      </c>
      <c r="C83" s="518"/>
      <c r="D83" s="476"/>
      <c r="E83" s="476"/>
      <c r="F83" s="492">
        <v>4498</v>
      </c>
      <c r="G83" s="476"/>
      <c r="H83" s="476"/>
      <c r="I83" s="476"/>
      <c r="J83" s="479" t="s">
        <v>98</v>
      </c>
      <c r="K83" s="480"/>
      <c r="L83" s="481"/>
      <c r="M83" s="476" t="s">
        <v>9</v>
      </c>
      <c r="N83" s="476"/>
    </row>
    <row r="84" spans="1:17" ht="18.75" customHeight="1" thickTop="1">
      <c r="A84" s="15"/>
      <c r="B84" s="454"/>
      <c r="C84" s="455"/>
      <c r="D84" s="454" t="s">
        <v>38</v>
      </c>
      <c r="E84" s="455"/>
      <c r="F84" s="524">
        <f>SUM(F45:F83)</f>
        <v>529968</v>
      </c>
      <c r="G84" s="525"/>
      <c r="H84" s="454"/>
      <c r="I84" s="455"/>
      <c r="J84" s="460"/>
      <c r="K84" s="461"/>
      <c r="L84" s="462"/>
      <c r="M84" s="454"/>
      <c r="N84" s="455"/>
    </row>
    <row r="85" spans="1:17" ht="24.75" customHeight="1">
      <c r="A85" s="3" t="s">
        <v>296</v>
      </c>
    </row>
    <row r="86" spans="1:17" ht="27.75" customHeight="1">
      <c r="A86" s="2" t="s">
        <v>1</v>
      </c>
      <c r="B86" s="464" t="s">
        <v>2</v>
      </c>
      <c r="C86" s="465"/>
      <c r="D86" s="464" t="s">
        <v>4</v>
      </c>
      <c r="E86" s="465"/>
      <c r="F86" s="464" t="s">
        <v>5</v>
      </c>
      <c r="G86" s="465"/>
      <c r="H86" s="464" t="s">
        <v>3</v>
      </c>
      <c r="I86" s="465"/>
      <c r="J86" s="479" t="s">
        <v>6</v>
      </c>
      <c r="K86" s="480"/>
      <c r="L86" s="481"/>
      <c r="M86" s="464" t="s">
        <v>7</v>
      </c>
      <c r="N86" s="465"/>
    </row>
    <row r="87" spans="1:17" ht="27.75" customHeight="1">
      <c r="A87" s="526" t="s">
        <v>345</v>
      </c>
      <c r="B87" s="527"/>
      <c r="C87" s="528"/>
      <c r="D87" s="464"/>
      <c r="E87" s="465"/>
      <c r="F87" s="512"/>
      <c r="G87" s="513"/>
      <c r="H87" s="464"/>
      <c r="I87" s="465"/>
      <c r="J87" s="479"/>
      <c r="K87" s="480"/>
      <c r="L87" s="481"/>
      <c r="M87" s="464" t="s">
        <v>9</v>
      </c>
      <c r="N87" s="465"/>
    </row>
    <row r="88" spans="1:17" ht="27.75" customHeight="1">
      <c r="A88" s="5" t="s">
        <v>43</v>
      </c>
      <c r="B88" s="464" t="s">
        <v>96</v>
      </c>
      <c r="C88" s="465"/>
      <c r="D88" s="464"/>
      <c r="E88" s="465"/>
      <c r="F88" s="512">
        <v>2891</v>
      </c>
      <c r="G88" s="513"/>
      <c r="H88" s="464"/>
      <c r="I88" s="465"/>
      <c r="J88" s="479" t="s">
        <v>347</v>
      </c>
      <c r="K88" s="480"/>
      <c r="L88" s="481"/>
      <c r="M88" s="464" t="s">
        <v>9</v>
      </c>
      <c r="N88" s="465"/>
    </row>
    <row r="89" spans="1:17" ht="27.75" customHeight="1">
      <c r="A89" s="5" t="s">
        <v>28</v>
      </c>
      <c r="B89" s="464" t="s">
        <v>96</v>
      </c>
      <c r="C89" s="465"/>
      <c r="D89" s="464"/>
      <c r="E89" s="465"/>
      <c r="F89" s="512">
        <v>3782</v>
      </c>
      <c r="G89" s="513"/>
      <c r="H89" s="464"/>
      <c r="I89" s="465"/>
      <c r="J89" s="479" t="s">
        <v>347</v>
      </c>
      <c r="K89" s="480"/>
      <c r="L89" s="481"/>
      <c r="M89" s="464" t="s">
        <v>9</v>
      </c>
      <c r="N89" s="465"/>
    </row>
    <row r="90" spans="1:17" ht="27.75" customHeight="1">
      <c r="A90" s="5" t="s">
        <v>46</v>
      </c>
      <c r="B90" s="464" t="s">
        <v>160</v>
      </c>
      <c r="C90" s="465"/>
      <c r="D90" s="464"/>
      <c r="E90" s="465"/>
      <c r="F90" s="512">
        <v>7075</v>
      </c>
      <c r="G90" s="513"/>
      <c r="H90" s="464"/>
      <c r="I90" s="465"/>
      <c r="J90" s="479" t="s">
        <v>352</v>
      </c>
      <c r="K90" s="480"/>
      <c r="L90" s="481"/>
      <c r="M90" s="464" t="s">
        <v>9</v>
      </c>
      <c r="N90" s="465"/>
    </row>
    <row r="91" spans="1:17" ht="27.75" customHeight="1">
      <c r="A91" s="5" t="s">
        <v>191</v>
      </c>
      <c r="B91" s="464" t="s">
        <v>96</v>
      </c>
      <c r="C91" s="465"/>
      <c r="D91" s="464"/>
      <c r="E91" s="465"/>
      <c r="F91" s="512">
        <v>3908</v>
      </c>
      <c r="G91" s="513"/>
      <c r="H91" s="464"/>
      <c r="I91" s="465"/>
      <c r="J91" s="479" t="s">
        <v>347</v>
      </c>
      <c r="K91" s="480"/>
      <c r="L91" s="481"/>
      <c r="M91" s="464" t="s">
        <v>9</v>
      </c>
      <c r="N91" s="465"/>
    </row>
    <row r="92" spans="1:17" ht="27.75" customHeight="1">
      <c r="A92" s="5" t="s">
        <v>64</v>
      </c>
      <c r="B92" s="464" t="s">
        <v>96</v>
      </c>
      <c r="C92" s="465"/>
      <c r="D92" s="464"/>
      <c r="E92" s="465"/>
      <c r="F92" s="512">
        <v>3062</v>
      </c>
      <c r="G92" s="513"/>
      <c r="H92" s="464"/>
      <c r="I92" s="465"/>
      <c r="J92" s="479" t="s">
        <v>347</v>
      </c>
      <c r="K92" s="480"/>
      <c r="L92" s="481"/>
      <c r="M92" s="464" t="s">
        <v>9</v>
      </c>
      <c r="N92" s="465"/>
    </row>
    <row r="93" spans="1:17" ht="27.75" customHeight="1">
      <c r="A93" s="5" t="s">
        <v>115</v>
      </c>
      <c r="B93" s="464" t="s">
        <v>96</v>
      </c>
      <c r="C93" s="465"/>
      <c r="D93" s="464"/>
      <c r="E93" s="465"/>
      <c r="F93" s="512">
        <v>2126</v>
      </c>
      <c r="G93" s="513"/>
      <c r="H93" s="464"/>
      <c r="I93" s="465"/>
      <c r="J93" s="479" t="s">
        <v>347</v>
      </c>
      <c r="K93" s="480"/>
      <c r="L93" s="481"/>
      <c r="M93" s="464" t="s">
        <v>9</v>
      </c>
      <c r="N93" s="465"/>
    </row>
    <row r="94" spans="1:17" ht="27.75" customHeight="1">
      <c r="A94" s="5"/>
      <c r="B94" s="464"/>
      <c r="C94" s="465"/>
      <c r="D94" s="464"/>
      <c r="E94" s="465"/>
      <c r="F94" s="512"/>
      <c r="G94" s="513"/>
      <c r="H94" s="464"/>
      <c r="I94" s="465"/>
      <c r="J94" s="479"/>
      <c r="K94" s="480"/>
      <c r="L94" s="481"/>
      <c r="M94" s="464" t="s">
        <v>9</v>
      </c>
      <c r="N94" s="465"/>
    </row>
    <row r="95" spans="1:17" ht="27.75" customHeight="1">
      <c r="A95" s="526" t="s">
        <v>364</v>
      </c>
      <c r="B95" s="527"/>
      <c r="C95" s="528"/>
      <c r="D95" s="464"/>
      <c r="E95" s="465"/>
      <c r="F95" s="512"/>
      <c r="G95" s="513"/>
      <c r="H95" s="464"/>
      <c r="I95" s="465"/>
      <c r="J95" s="479"/>
      <c r="K95" s="480"/>
      <c r="L95" s="481"/>
      <c r="M95" s="464" t="s">
        <v>9</v>
      </c>
      <c r="N95" s="465"/>
    </row>
    <row r="96" spans="1:17" ht="27.75" customHeight="1">
      <c r="A96" s="5" t="s">
        <v>95</v>
      </c>
      <c r="B96" s="464" t="s">
        <v>200</v>
      </c>
      <c r="C96" s="465"/>
      <c r="D96" s="464"/>
      <c r="E96" s="465"/>
      <c r="F96" s="512">
        <v>200</v>
      </c>
      <c r="G96" s="513"/>
      <c r="H96" s="464"/>
      <c r="I96" s="465"/>
      <c r="J96" s="479" t="s">
        <v>242</v>
      </c>
      <c r="K96" s="480"/>
      <c r="L96" s="481"/>
      <c r="M96" s="464" t="s">
        <v>9</v>
      </c>
      <c r="N96" s="465"/>
    </row>
    <row r="97" spans="1:14" ht="27.75" customHeight="1">
      <c r="A97" s="5" t="s">
        <v>365</v>
      </c>
      <c r="B97" s="464" t="s">
        <v>67</v>
      </c>
      <c r="C97" s="465"/>
      <c r="D97" s="464"/>
      <c r="E97" s="465"/>
      <c r="F97" s="512">
        <v>1400</v>
      </c>
      <c r="G97" s="513"/>
      <c r="H97" s="464"/>
      <c r="I97" s="465"/>
      <c r="J97" s="479" t="s">
        <v>152</v>
      </c>
      <c r="K97" s="480"/>
      <c r="L97" s="481"/>
      <c r="M97" s="464" t="s">
        <v>9</v>
      </c>
      <c r="N97" s="465"/>
    </row>
    <row r="98" spans="1:14" ht="27.75" customHeight="1">
      <c r="A98" s="5" t="s">
        <v>46</v>
      </c>
      <c r="B98" s="464" t="s">
        <v>120</v>
      </c>
      <c r="C98" s="465"/>
      <c r="D98" s="464"/>
      <c r="E98" s="465"/>
      <c r="F98" s="512">
        <v>36830</v>
      </c>
      <c r="G98" s="513"/>
      <c r="H98" s="464"/>
      <c r="I98" s="465"/>
      <c r="J98" s="479" t="s">
        <v>366</v>
      </c>
      <c r="K98" s="480"/>
      <c r="L98" s="481"/>
      <c r="M98" s="464" t="s">
        <v>9</v>
      </c>
      <c r="N98" s="465"/>
    </row>
    <row r="99" spans="1:14" ht="27.75" customHeight="1">
      <c r="A99" s="5" t="s">
        <v>380</v>
      </c>
      <c r="B99" s="464" t="s">
        <v>160</v>
      </c>
      <c r="C99" s="465"/>
      <c r="D99" s="464"/>
      <c r="E99" s="465"/>
      <c r="F99" s="512">
        <v>9900</v>
      </c>
      <c r="G99" s="513"/>
      <c r="H99" s="464"/>
      <c r="I99" s="465"/>
      <c r="J99" s="479" t="s">
        <v>381</v>
      </c>
      <c r="K99" s="480"/>
      <c r="L99" s="481"/>
      <c r="M99" s="464" t="s">
        <v>9</v>
      </c>
      <c r="N99" s="465"/>
    </row>
    <row r="100" spans="1:14" ht="27.75" customHeight="1">
      <c r="A100" s="5"/>
      <c r="B100" s="464"/>
      <c r="C100" s="465"/>
      <c r="D100" s="464"/>
      <c r="E100" s="465"/>
      <c r="F100" s="512"/>
      <c r="G100" s="513"/>
      <c r="H100" s="464"/>
      <c r="I100" s="465"/>
      <c r="J100" s="479"/>
      <c r="K100" s="480"/>
      <c r="L100" s="481"/>
      <c r="M100" s="464" t="s">
        <v>9</v>
      </c>
      <c r="N100" s="465"/>
    </row>
    <row r="101" spans="1:14" ht="27.75" customHeight="1">
      <c r="A101" s="526" t="s">
        <v>393</v>
      </c>
      <c r="B101" s="527"/>
      <c r="C101" s="528"/>
      <c r="D101" s="464"/>
      <c r="E101" s="465"/>
      <c r="F101" s="512"/>
      <c r="G101" s="513"/>
      <c r="H101" s="464"/>
      <c r="I101" s="465"/>
      <c r="J101" s="479"/>
      <c r="K101" s="480"/>
      <c r="L101" s="481"/>
      <c r="M101" s="464" t="s">
        <v>9</v>
      </c>
      <c r="N101" s="465"/>
    </row>
    <row r="102" spans="1:14" ht="27.75" customHeight="1">
      <c r="A102" s="5" t="s">
        <v>257</v>
      </c>
      <c r="B102" s="464" t="s">
        <v>200</v>
      </c>
      <c r="C102" s="465"/>
      <c r="D102" s="464"/>
      <c r="E102" s="465"/>
      <c r="F102" s="512">
        <v>5220</v>
      </c>
      <c r="G102" s="513"/>
      <c r="H102" s="464"/>
      <c r="I102" s="465"/>
      <c r="J102" s="479" t="s">
        <v>93</v>
      </c>
      <c r="K102" s="480"/>
      <c r="L102" s="481"/>
      <c r="M102" s="464" t="s">
        <v>9</v>
      </c>
      <c r="N102" s="465"/>
    </row>
    <row r="103" spans="1:14" ht="27.75" customHeight="1">
      <c r="A103" s="5" t="s">
        <v>258</v>
      </c>
      <c r="B103" s="464" t="s">
        <v>200</v>
      </c>
      <c r="C103" s="465"/>
      <c r="D103" s="464"/>
      <c r="E103" s="465"/>
      <c r="F103" s="512">
        <v>3825</v>
      </c>
      <c r="G103" s="513"/>
      <c r="H103" s="464"/>
      <c r="I103" s="465"/>
      <c r="J103" s="479" t="s">
        <v>394</v>
      </c>
      <c r="K103" s="480"/>
      <c r="L103" s="481"/>
      <c r="M103" s="464" t="s">
        <v>9</v>
      </c>
      <c r="N103" s="465"/>
    </row>
    <row r="104" spans="1:14" ht="27.75" customHeight="1">
      <c r="A104" s="5" t="s">
        <v>149</v>
      </c>
      <c r="B104" s="464" t="s">
        <v>120</v>
      </c>
      <c r="C104" s="465"/>
      <c r="D104" s="464"/>
      <c r="E104" s="465"/>
      <c r="F104" s="512">
        <v>19676</v>
      </c>
      <c r="G104" s="513"/>
      <c r="H104" s="464"/>
      <c r="I104" s="465"/>
      <c r="J104" s="479" t="s">
        <v>282</v>
      </c>
      <c r="K104" s="480"/>
      <c r="L104" s="481"/>
      <c r="M104" s="464" t="s">
        <v>9</v>
      </c>
      <c r="N104" s="465"/>
    </row>
    <row r="105" spans="1:14" ht="27.75" customHeight="1">
      <c r="A105" s="5"/>
      <c r="B105" s="464"/>
      <c r="C105" s="465"/>
      <c r="D105" s="464"/>
      <c r="E105" s="465"/>
      <c r="F105" s="512"/>
      <c r="G105" s="513"/>
      <c r="H105" s="464"/>
      <c r="I105" s="465"/>
      <c r="J105" s="479"/>
      <c r="K105" s="480"/>
      <c r="L105" s="481"/>
      <c r="M105" s="464" t="s">
        <v>9</v>
      </c>
      <c r="N105" s="465"/>
    </row>
    <row r="106" spans="1:14" ht="27.75" customHeight="1">
      <c r="A106" s="5"/>
      <c r="B106" s="464"/>
      <c r="C106" s="465"/>
      <c r="D106" s="464"/>
      <c r="E106" s="465"/>
      <c r="F106" s="512"/>
      <c r="G106" s="513"/>
      <c r="H106" s="464"/>
      <c r="I106" s="465"/>
      <c r="J106" s="479"/>
      <c r="K106" s="480"/>
      <c r="L106" s="481"/>
      <c r="M106" s="464" t="s">
        <v>9</v>
      </c>
      <c r="N106" s="465"/>
    </row>
    <row r="107" spans="1:14" ht="27.75" customHeight="1">
      <c r="A107" s="5"/>
      <c r="B107" s="464"/>
      <c r="C107" s="465"/>
      <c r="D107" s="464"/>
      <c r="E107" s="465"/>
      <c r="F107" s="512"/>
      <c r="G107" s="513"/>
      <c r="H107" s="464"/>
      <c r="I107" s="465"/>
      <c r="J107" s="479"/>
      <c r="K107" s="480"/>
      <c r="L107" s="481"/>
      <c r="M107" s="464" t="s">
        <v>9</v>
      </c>
      <c r="N107" s="465"/>
    </row>
    <row r="108" spans="1:14" ht="27.75" customHeight="1">
      <c r="A108" s="5"/>
      <c r="B108" s="464"/>
      <c r="C108" s="465"/>
      <c r="D108" s="464"/>
      <c r="E108" s="465"/>
      <c r="F108" s="512"/>
      <c r="G108" s="513"/>
      <c r="H108" s="464"/>
      <c r="I108" s="465"/>
      <c r="J108" s="479"/>
      <c r="K108" s="480"/>
      <c r="L108" s="481"/>
      <c r="M108" s="464" t="s">
        <v>9</v>
      </c>
      <c r="N108" s="465"/>
    </row>
    <row r="109" spans="1:14" ht="27.75" customHeight="1">
      <c r="A109" s="5"/>
      <c r="B109" s="464"/>
      <c r="C109" s="465"/>
      <c r="D109" s="464"/>
      <c r="E109" s="465"/>
      <c r="F109" s="512"/>
      <c r="G109" s="513"/>
      <c r="H109" s="464"/>
      <c r="I109" s="465"/>
      <c r="J109" s="479"/>
      <c r="K109" s="480"/>
      <c r="L109" s="481"/>
      <c r="M109" s="464" t="s">
        <v>9</v>
      </c>
      <c r="N109" s="465"/>
    </row>
    <row r="110" spans="1:14" ht="27.75" customHeight="1">
      <c r="A110" s="5"/>
      <c r="B110" s="464"/>
      <c r="C110" s="465"/>
      <c r="D110" s="464"/>
      <c r="E110" s="465"/>
      <c r="F110" s="512"/>
      <c r="G110" s="513"/>
      <c r="H110" s="464"/>
      <c r="I110" s="465"/>
      <c r="J110" s="479"/>
      <c r="K110" s="480"/>
      <c r="L110" s="481"/>
      <c r="M110" s="464" t="s">
        <v>9</v>
      </c>
      <c r="N110" s="465"/>
    </row>
    <row r="111" spans="1:14" ht="27.75" customHeight="1">
      <c r="A111" s="5"/>
      <c r="B111" s="464"/>
      <c r="C111" s="465"/>
      <c r="D111" s="464"/>
      <c r="E111" s="465"/>
      <c r="F111" s="512"/>
      <c r="G111" s="513"/>
      <c r="H111" s="464"/>
      <c r="I111" s="465"/>
      <c r="J111" s="479"/>
      <c r="K111" s="480"/>
      <c r="L111" s="481"/>
      <c r="M111" s="464" t="s">
        <v>9</v>
      </c>
      <c r="N111" s="465"/>
    </row>
    <row r="112" spans="1:14" ht="27.75" customHeight="1">
      <c r="A112" s="5"/>
      <c r="B112" s="464"/>
      <c r="C112" s="465"/>
      <c r="D112" s="464"/>
      <c r="E112" s="465"/>
      <c r="F112" s="512"/>
      <c r="G112" s="513"/>
      <c r="H112" s="464"/>
      <c r="I112" s="465"/>
      <c r="J112" s="479"/>
      <c r="K112" s="480"/>
      <c r="L112" s="481"/>
      <c r="M112" s="464" t="s">
        <v>9</v>
      </c>
      <c r="N112" s="465"/>
    </row>
    <row r="113" spans="1:18" ht="27.75" customHeight="1" thickBot="1">
      <c r="A113" s="7"/>
      <c r="B113" s="529"/>
      <c r="C113" s="530"/>
      <c r="D113" s="529"/>
      <c r="E113" s="530"/>
      <c r="F113" s="531"/>
      <c r="G113" s="532"/>
      <c r="H113" s="529"/>
      <c r="I113" s="530"/>
      <c r="J113" s="533"/>
      <c r="K113" s="534"/>
      <c r="L113" s="535"/>
      <c r="M113" s="529" t="s">
        <v>9</v>
      </c>
      <c r="N113" s="530"/>
    </row>
    <row r="114" spans="1:18" ht="27.75" customHeight="1" thickTop="1">
      <c r="A114" s="4"/>
      <c r="B114" s="454"/>
      <c r="C114" s="455"/>
      <c r="D114" s="454" t="s">
        <v>38</v>
      </c>
      <c r="E114" s="455"/>
      <c r="F114" s="524">
        <f>SUM(F88:F113)</f>
        <v>99895</v>
      </c>
      <c r="G114" s="525"/>
      <c r="H114" s="454"/>
      <c r="I114" s="455"/>
      <c r="J114" s="460"/>
      <c r="K114" s="461"/>
      <c r="L114" s="462"/>
      <c r="M114" s="454"/>
      <c r="N114" s="455"/>
      <c r="P114" s="515">
        <f>F84+F114+F43</f>
        <v>848866</v>
      </c>
      <c r="Q114" s="516"/>
      <c r="R114" s="516"/>
    </row>
    <row r="116" spans="1:18" ht="43.5" customHeight="1">
      <c r="A116" s="2" t="s">
        <v>1</v>
      </c>
      <c r="B116" s="32"/>
      <c r="C116" s="35"/>
      <c r="D116" s="35"/>
      <c r="E116" s="33"/>
      <c r="F116" s="464"/>
      <c r="G116" s="465"/>
      <c r="H116" s="464"/>
      <c r="I116" s="465"/>
      <c r="J116" s="479" t="s">
        <v>6</v>
      </c>
      <c r="K116" s="480"/>
      <c r="L116" s="481"/>
      <c r="M116" s="464" t="s">
        <v>7</v>
      </c>
      <c r="N116" s="465"/>
    </row>
    <row r="117" spans="1:18" ht="43.5" customHeight="1">
      <c r="A117" s="5" t="s">
        <v>0</v>
      </c>
      <c r="B117" s="536">
        <v>26314</v>
      </c>
      <c r="C117" s="537"/>
      <c r="D117" s="537"/>
      <c r="E117" s="538"/>
      <c r="F117" s="512"/>
      <c r="G117" s="513"/>
      <c r="H117" s="464"/>
      <c r="I117" s="465"/>
      <c r="J117" s="479"/>
      <c r="K117" s="480"/>
      <c r="L117" s="481"/>
      <c r="M117" s="464" t="s">
        <v>9</v>
      </c>
      <c r="N117" s="465"/>
    </row>
    <row r="118" spans="1:18" ht="43.5" customHeight="1">
      <c r="A118" s="5" t="s">
        <v>372</v>
      </c>
      <c r="B118" s="536">
        <v>20186</v>
      </c>
      <c r="C118" s="537"/>
      <c r="D118" s="537"/>
      <c r="E118" s="538"/>
      <c r="F118" s="512"/>
      <c r="G118" s="513"/>
      <c r="H118" s="464"/>
      <c r="I118" s="465"/>
      <c r="J118" s="479"/>
      <c r="K118" s="480"/>
      <c r="L118" s="481"/>
      <c r="M118" s="464" t="s">
        <v>9</v>
      </c>
      <c r="N118" s="465"/>
    </row>
    <row r="119" spans="1:18" ht="43.5" customHeight="1">
      <c r="A119" s="5" t="s">
        <v>373</v>
      </c>
      <c r="B119" s="536">
        <v>20470</v>
      </c>
      <c r="C119" s="537"/>
      <c r="D119" s="537"/>
      <c r="E119" s="538"/>
      <c r="F119" s="512"/>
      <c r="G119" s="513"/>
      <c r="H119" s="464"/>
      <c r="I119" s="465"/>
      <c r="J119" s="479"/>
      <c r="K119" s="480"/>
      <c r="L119" s="481"/>
      <c r="M119" s="464" t="s">
        <v>9</v>
      </c>
      <c r="N119" s="465"/>
    </row>
    <row r="120" spans="1:18" ht="43.5" customHeight="1">
      <c r="A120" s="5" t="s">
        <v>374</v>
      </c>
      <c r="B120" s="536">
        <v>11632</v>
      </c>
      <c r="C120" s="537"/>
      <c r="D120" s="537"/>
      <c r="E120" s="538"/>
      <c r="F120" s="512"/>
      <c r="G120" s="513"/>
      <c r="H120" s="464"/>
      <c r="I120" s="465"/>
      <c r="J120" s="479"/>
      <c r="K120" s="480"/>
      <c r="L120" s="481"/>
      <c r="M120" s="464" t="s">
        <v>9</v>
      </c>
      <c r="N120" s="465"/>
    </row>
    <row r="121" spans="1:18" ht="43.5" customHeight="1">
      <c r="A121" s="5" t="s">
        <v>375</v>
      </c>
      <c r="B121" s="536">
        <v>52497</v>
      </c>
      <c r="C121" s="537"/>
      <c r="D121" s="537"/>
      <c r="E121" s="538"/>
      <c r="F121" s="512"/>
      <c r="G121" s="513"/>
      <c r="H121" s="464"/>
      <c r="I121" s="465"/>
      <c r="J121" s="479"/>
      <c r="K121" s="480"/>
      <c r="L121" s="481"/>
      <c r="M121" s="464" t="s">
        <v>9</v>
      </c>
      <c r="N121" s="465"/>
    </row>
    <row r="122" spans="1:18" ht="43.5" customHeight="1">
      <c r="A122" s="5" t="s">
        <v>376</v>
      </c>
      <c r="B122" s="536">
        <v>35922</v>
      </c>
      <c r="C122" s="537"/>
      <c r="D122" s="537"/>
      <c r="E122" s="538"/>
      <c r="F122" s="512"/>
      <c r="G122" s="513"/>
      <c r="H122" s="464"/>
      <c r="I122" s="465"/>
      <c r="J122" s="479"/>
      <c r="K122" s="480"/>
      <c r="L122" s="481"/>
      <c r="M122" s="464" t="s">
        <v>9</v>
      </c>
      <c r="N122" s="465"/>
    </row>
    <row r="123" spans="1:18" ht="43.5" customHeight="1">
      <c r="A123" s="5" t="s">
        <v>377</v>
      </c>
      <c r="B123" s="536">
        <v>11516</v>
      </c>
      <c r="C123" s="537"/>
      <c r="D123" s="537"/>
      <c r="E123" s="538"/>
      <c r="F123" s="512"/>
      <c r="G123" s="513"/>
      <c r="H123" s="464"/>
      <c r="I123" s="465"/>
      <c r="J123" s="479"/>
      <c r="K123" s="480"/>
      <c r="L123" s="481"/>
      <c r="M123" s="464" t="s">
        <v>9</v>
      </c>
      <c r="N123" s="465"/>
    </row>
    <row r="124" spans="1:18" ht="43.5" customHeight="1">
      <c r="A124" s="5" t="s">
        <v>378</v>
      </c>
      <c r="B124" s="536">
        <v>16744</v>
      </c>
      <c r="C124" s="537"/>
      <c r="D124" s="537"/>
      <c r="E124" s="538"/>
      <c r="F124" s="512"/>
      <c r="G124" s="513"/>
      <c r="H124" s="464"/>
      <c r="I124" s="465"/>
      <c r="J124" s="479"/>
      <c r="K124" s="480"/>
      <c r="L124" s="481"/>
      <c r="M124" s="464" t="s">
        <v>9</v>
      </c>
      <c r="N124" s="465"/>
    </row>
    <row r="125" spans="1:18" ht="43.5" customHeight="1">
      <c r="A125" s="5" t="s">
        <v>379</v>
      </c>
      <c r="B125" s="536">
        <f>F88+F89+F90+F91+F92+F93</f>
        <v>22844</v>
      </c>
      <c r="C125" s="537"/>
      <c r="D125" s="537"/>
      <c r="E125" s="538"/>
      <c r="F125" s="512"/>
      <c r="G125" s="513"/>
      <c r="H125" s="464"/>
      <c r="I125" s="465"/>
      <c r="J125" s="479"/>
      <c r="K125" s="480"/>
      <c r="L125" s="481"/>
      <c r="M125" s="464" t="s">
        <v>9</v>
      </c>
      <c r="N125" s="465"/>
    </row>
    <row r="126" spans="1:18" ht="43.5" customHeight="1">
      <c r="A126" s="5"/>
      <c r="B126" s="464"/>
      <c r="C126" s="539"/>
      <c r="D126" s="539"/>
      <c r="E126" s="465"/>
      <c r="F126" s="512"/>
      <c r="G126" s="513"/>
      <c r="H126" s="464"/>
      <c r="I126" s="465"/>
      <c r="J126" s="479"/>
      <c r="K126" s="480"/>
      <c r="L126" s="481"/>
      <c r="M126" s="464" t="s">
        <v>9</v>
      </c>
      <c r="N126" s="465"/>
    </row>
    <row r="127" spans="1:18" ht="43.5" customHeight="1">
      <c r="A127" s="5"/>
      <c r="B127" s="464"/>
      <c r="C127" s="539"/>
      <c r="D127" s="539"/>
      <c r="E127" s="465"/>
      <c r="F127" s="512"/>
      <c r="G127" s="513"/>
      <c r="H127" s="540" t="s">
        <v>436</v>
      </c>
      <c r="I127" s="541"/>
      <c r="J127" s="541"/>
      <c r="K127" s="541"/>
      <c r="L127" s="542"/>
      <c r="M127" s="464" t="s">
        <v>9</v>
      </c>
      <c r="N127" s="465"/>
    </row>
    <row r="128" spans="1:18" ht="43.5" customHeight="1">
      <c r="A128" s="5"/>
      <c r="B128" s="464"/>
      <c r="C128" s="539"/>
      <c r="D128" s="539"/>
      <c r="E128" s="465"/>
      <c r="F128" s="512"/>
      <c r="G128" s="513"/>
      <c r="H128" s="543"/>
      <c r="I128" s="516"/>
      <c r="J128" s="516"/>
      <c r="K128" s="516"/>
      <c r="L128" s="544"/>
      <c r="M128" s="464" t="s">
        <v>9</v>
      </c>
      <c r="N128" s="465"/>
    </row>
    <row r="129" spans="1:14" ht="43.5" customHeight="1">
      <c r="A129" s="5"/>
      <c r="B129" s="464"/>
      <c r="C129" s="539"/>
      <c r="D129" s="539"/>
      <c r="E129" s="465"/>
      <c r="F129" s="512"/>
      <c r="G129" s="513"/>
      <c r="H129" s="543"/>
      <c r="I129" s="516"/>
      <c r="J129" s="516"/>
      <c r="K129" s="516"/>
      <c r="L129" s="544"/>
      <c r="M129" s="464" t="s">
        <v>9</v>
      </c>
      <c r="N129" s="465"/>
    </row>
    <row r="130" spans="1:14" ht="43.5" customHeight="1">
      <c r="A130" s="5"/>
      <c r="B130" s="464"/>
      <c r="C130" s="539"/>
      <c r="D130" s="539"/>
      <c r="E130" s="465"/>
      <c r="F130" s="512"/>
      <c r="G130" s="513"/>
      <c r="H130" s="545"/>
      <c r="I130" s="546"/>
      <c r="J130" s="546"/>
      <c r="K130" s="546"/>
      <c r="L130" s="547"/>
      <c r="M130" s="464" t="s">
        <v>9</v>
      </c>
      <c r="N130" s="465"/>
    </row>
    <row r="131" spans="1:14" ht="43.5" customHeight="1">
      <c r="A131" s="5"/>
      <c r="B131" s="464"/>
      <c r="C131" s="539"/>
      <c r="D131" s="539"/>
      <c r="E131" s="465"/>
      <c r="F131" s="512"/>
      <c r="G131" s="513"/>
      <c r="H131" s="464"/>
      <c r="I131" s="465"/>
      <c r="J131" s="479"/>
      <c r="K131" s="480"/>
      <c r="L131" s="481"/>
      <c r="M131" s="464" t="s">
        <v>9</v>
      </c>
      <c r="N131" s="465"/>
    </row>
    <row r="132" spans="1:14" ht="43.5" customHeight="1" thickBot="1">
      <c r="A132" s="14"/>
      <c r="B132" s="529"/>
      <c r="C132" s="552"/>
      <c r="D132" s="552"/>
      <c r="E132" s="530"/>
      <c r="F132" s="512"/>
      <c r="G132" s="513"/>
      <c r="H132" s="464"/>
      <c r="I132" s="465"/>
      <c r="J132" s="479"/>
      <c r="K132" s="480"/>
      <c r="L132" s="481"/>
      <c r="M132" s="464" t="s">
        <v>9</v>
      </c>
      <c r="N132" s="465"/>
    </row>
    <row r="133" spans="1:14" ht="43.5" customHeight="1" thickTop="1">
      <c r="A133" s="15" t="s">
        <v>38</v>
      </c>
      <c r="B133" s="549">
        <f>SUM(B117:B132)</f>
        <v>218125</v>
      </c>
      <c r="C133" s="550"/>
      <c r="D133" s="550"/>
      <c r="E133" s="551"/>
      <c r="F133" s="524"/>
      <c r="G133" s="525"/>
      <c r="H133" s="454"/>
      <c r="I133" s="455"/>
      <c r="J133" s="460"/>
      <c r="K133" s="461"/>
      <c r="L133" s="462"/>
      <c r="M133" s="454"/>
      <c r="N133" s="455"/>
    </row>
  </sheetData>
  <mergeCells count="756">
    <mergeCell ref="O82:Q82"/>
    <mergeCell ref="F133:G133"/>
    <mergeCell ref="H133:I133"/>
    <mergeCell ref="J133:L133"/>
    <mergeCell ref="M133:N133"/>
    <mergeCell ref="B133:E133"/>
    <mergeCell ref="B117:E117"/>
    <mergeCell ref="B118:E118"/>
    <mergeCell ref="B119:E119"/>
    <mergeCell ref="F132:G132"/>
    <mergeCell ref="H132:I132"/>
    <mergeCell ref="J132:L132"/>
    <mergeCell ref="M132:N132"/>
    <mergeCell ref="B132:E132"/>
    <mergeCell ref="F131:G131"/>
    <mergeCell ref="H131:I131"/>
    <mergeCell ref="J131:L131"/>
    <mergeCell ref="M131:N131"/>
    <mergeCell ref="B131:E131"/>
    <mergeCell ref="F130:G130"/>
    <mergeCell ref="M130:N130"/>
    <mergeCell ref="B130:E130"/>
    <mergeCell ref="F129:G129"/>
    <mergeCell ref="M129:N129"/>
    <mergeCell ref="B129:E129"/>
    <mergeCell ref="F128:G128"/>
    <mergeCell ref="M128:N128"/>
    <mergeCell ref="B128:E128"/>
    <mergeCell ref="H127:L130"/>
    <mergeCell ref="F127:G127"/>
    <mergeCell ref="M127:N127"/>
    <mergeCell ref="B127:E127"/>
    <mergeCell ref="F126:G126"/>
    <mergeCell ref="H126:I126"/>
    <mergeCell ref="J126:L126"/>
    <mergeCell ref="M126:N126"/>
    <mergeCell ref="B126:E126"/>
    <mergeCell ref="F125:G125"/>
    <mergeCell ref="H125:I125"/>
    <mergeCell ref="J125:L125"/>
    <mergeCell ref="M125:N125"/>
    <mergeCell ref="B125:E125"/>
    <mergeCell ref="F124:G124"/>
    <mergeCell ref="H124:I124"/>
    <mergeCell ref="J124:L124"/>
    <mergeCell ref="M124:N124"/>
    <mergeCell ref="B124:E124"/>
    <mergeCell ref="F123:G123"/>
    <mergeCell ref="H123:I123"/>
    <mergeCell ref="J123:L123"/>
    <mergeCell ref="M123:N123"/>
    <mergeCell ref="B123:E123"/>
    <mergeCell ref="F122:G122"/>
    <mergeCell ref="H122:I122"/>
    <mergeCell ref="J122:L122"/>
    <mergeCell ref="M122:N122"/>
    <mergeCell ref="B122:E122"/>
    <mergeCell ref="F121:G121"/>
    <mergeCell ref="H121:I121"/>
    <mergeCell ref="J121:L121"/>
    <mergeCell ref="M121:N121"/>
    <mergeCell ref="B121:E121"/>
    <mergeCell ref="F120:G120"/>
    <mergeCell ref="H120:I120"/>
    <mergeCell ref="J120:L120"/>
    <mergeCell ref="M120:N120"/>
    <mergeCell ref="B120:E120"/>
    <mergeCell ref="F119:G119"/>
    <mergeCell ref="H119:I119"/>
    <mergeCell ref="J119:L119"/>
    <mergeCell ref="M119:N119"/>
    <mergeCell ref="F118:G118"/>
    <mergeCell ref="H118:I118"/>
    <mergeCell ref="J118:L118"/>
    <mergeCell ref="M118:N118"/>
    <mergeCell ref="F117:G117"/>
    <mergeCell ref="H117:I117"/>
    <mergeCell ref="J117:L117"/>
    <mergeCell ref="M117:N117"/>
    <mergeCell ref="F116:G116"/>
    <mergeCell ref="H116:I116"/>
    <mergeCell ref="J116:L116"/>
    <mergeCell ref="M116:N116"/>
    <mergeCell ref="D87:E87"/>
    <mergeCell ref="F87:G87"/>
    <mergeCell ref="H87:I87"/>
    <mergeCell ref="J87:L87"/>
    <mergeCell ref="M87:N87"/>
    <mergeCell ref="J111:L111"/>
    <mergeCell ref="M111:N111"/>
    <mergeCell ref="B112:C112"/>
    <mergeCell ref="D112:E112"/>
    <mergeCell ref="F112:G112"/>
    <mergeCell ref="H112:I112"/>
    <mergeCell ref="J112:L112"/>
    <mergeCell ref="M112:N112"/>
    <mergeCell ref="B111:C111"/>
    <mergeCell ref="D111:E111"/>
    <mergeCell ref="F111:G111"/>
    <mergeCell ref="H111:I111"/>
    <mergeCell ref="B114:C114"/>
    <mergeCell ref="D114:E114"/>
    <mergeCell ref="F114:G114"/>
    <mergeCell ref="H114:I114"/>
    <mergeCell ref="J114:L114"/>
    <mergeCell ref="M114:N114"/>
    <mergeCell ref="B113:C113"/>
    <mergeCell ref="D113:E113"/>
    <mergeCell ref="F113:G113"/>
    <mergeCell ref="H113:I113"/>
    <mergeCell ref="J113:L113"/>
    <mergeCell ref="M113:N113"/>
    <mergeCell ref="B109:C109"/>
    <mergeCell ref="D109:E109"/>
    <mergeCell ref="F109:G109"/>
    <mergeCell ref="H109:I109"/>
    <mergeCell ref="J109:L109"/>
    <mergeCell ref="M109:N109"/>
    <mergeCell ref="B110:C110"/>
    <mergeCell ref="D110:E110"/>
    <mergeCell ref="F110:G110"/>
    <mergeCell ref="H110:I110"/>
    <mergeCell ref="J110:L110"/>
    <mergeCell ref="M110:N110"/>
    <mergeCell ref="B108:C108"/>
    <mergeCell ref="D108:E108"/>
    <mergeCell ref="F108:G108"/>
    <mergeCell ref="H108:I108"/>
    <mergeCell ref="J108:L108"/>
    <mergeCell ref="M108:N108"/>
    <mergeCell ref="B107:C107"/>
    <mergeCell ref="D107:E107"/>
    <mergeCell ref="F107:G107"/>
    <mergeCell ref="H107:I107"/>
    <mergeCell ref="J107:L107"/>
    <mergeCell ref="M107:N107"/>
    <mergeCell ref="B106:C106"/>
    <mergeCell ref="D106:E106"/>
    <mergeCell ref="F106:G106"/>
    <mergeCell ref="H106:I106"/>
    <mergeCell ref="J106:L106"/>
    <mergeCell ref="M106:N106"/>
    <mergeCell ref="B105:C105"/>
    <mergeCell ref="D105:E105"/>
    <mergeCell ref="F105:G105"/>
    <mergeCell ref="H105:I105"/>
    <mergeCell ref="J105:L105"/>
    <mergeCell ref="M105:N105"/>
    <mergeCell ref="B104:C104"/>
    <mergeCell ref="D104:E104"/>
    <mergeCell ref="F104:G104"/>
    <mergeCell ref="H104:I104"/>
    <mergeCell ref="J104:L104"/>
    <mergeCell ref="M104:N104"/>
    <mergeCell ref="B103:C103"/>
    <mergeCell ref="D103:E103"/>
    <mergeCell ref="F103:G103"/>
    <mergeCell ref="H103:I103"/>
    <mergeCell ref="J103:L103"/>
    <mergeCell ref="M103:N103"/>
    <mergeCell ref="B102:C102"/>
    <mergeCell ref="D102:E102"/>
    <mergeCell ref="F102:G102"/>
    <mergeCell ref="H102:I102"/>
    <mergeCell ref="J102:L102"/>
    <mergeCell ref="M102:N102"/>
    <mergeCell ref="D101:E101"/>
    <mergeCell ref="F101:G101"/>
    <mergeCell ref="H101:I101"/>
    <mergeCell ref="J101:L101"/>
    <mergeCell ref="M101:N101"/>
    <mergeCell ref="A101:C101"/>
    <mergeCell ref="B100:C100"/>
    <mergeCell ref="D100:E100"/>
    <mergeCell ref="F100:G100"/>
    <mergeCell ref="H100:I100"/>
    <mergeCell ref="J100:L100"/>
    <mergeCell ref="M100:N100"/>
    <mergeCell ref="B99:C99"/>
    <mergeCell ref="D99:E99"/>
    <mergeCell ref="F99:G99"/>
    <mergeCell ref="H99:I99"/>
    <mergeCell ref="J99:L99"/>
    <mergeCell ref="M99:N99"/>
    <mergeCell ref="B98:C98"/>
    <mergeCell ref="D98:E98"/>
    <mergeCell ref="F98:G98"/>
    <mergeCell ref="H98:I98"/>
    <mergeCell ref="J98:L98"/>
    <mergeCell ref="M98:N98"/>
    <mergeCell ref="B97:C97"/>
    <mergeCell ref="D97:E97"/>
    <mergeCell ref="F97:G97"/>
    <mergeCell ref="H97:I97"/>
    <mergeCell ref="J97:L97"/>
    <mergeCell ref="M97:N97"/>
    <mergeCell ref="B96:C96"/>
    <mergeCell ref="D96:E96"/>
    <mergeCell ref="F96:G96"/>
    <mergeCell ref="H96:I96"/>
    <mergeCell ref="J96:L96"/>
    <mergeCell ref="M96:N96"/>
    <mergeCell ref="D95:E95"/>
    <mergeCell ref="F95:G95"/>
    <mergeCell ref="H95:I95"/>
    <mergeCell ref="J95:L95"/>
    <mergeCell ref="M95:N95"/>
    <mergeCell ref="A95:C95"/>
    <mergeCell ref="B94:C94"/>
    <mergeCell ref="D94:E94"/>
    <mergeCell ref="F94:G94"/>
    <mergeCell ref="H94:I94"/>
    <mergeCell ref="J94:L94"/>
    <mergeCell ref="M94:N94"/>
    <mergeCell ref="B93:C93"/>
    <mergeCell ref="D93:E93"/>
    <mergeCell ref="F93:G93"/>
    <mergeCell ref="H93:I93"/>
    <mergeCell ref="J93:L93"/>
    <mergeCell ref="M93:N93"/>
    <mergeCell ref="B92:C92"/>
    <mergeCell ref="D92:E92"/>
    <mergeCell ref="F92:G92"/>
    <mergeCell ref="H92:I92"/>
    <mergeCell ref="J92:L92"/>
    <mergeCell ref="M92:N92"/>
    <mergeCell ref="B91:C91"/>
    <mergeCell ref="D91:E91"/>
    <mergeCell ref="F91:G91"/>
    <mergeCell ref="H91:I91"/>
    <mergeCell ref="J91:L91"/>
    <mergeCell ref="M91:N91"/>
    <mergeCell ref="B90:C90"/>
    <mergeCell ref="D90:E90"/>
    <mergeCell ref="F90:G90"/>
    <mergeCell ref="H90:I90"/>
    <mergeCell ref="J90:L90"/>
    <mergeCell ref="M90:N90"/>
    <mergeCell ref="B89:C89"/>
    <mergeCell ref="D89:E89"/>
    <mergeCell ref="F89:G89"/>
    <mergeCell ref="H89:I89"/>
    <mergeCell ref="J89:L89"/>
    <mergeCell ref="M89:N89"/>
    <mergeCell ref="B88:C88"/>
    <mergeCell ref="D88:E88"/>
    <mergeCell ref="F88:G88"/>
    <mergeCell ref="H88:I88"/>
    <mergeCell ref="J88:L88"/>
    <mergeCell ref="M88:N88"/>
    <mergeCell ref="B86:C86"/>
    <mergeCell ref="D86:E86"/>
    <mergeCell ref="F86:G86"/>
    <mergeCell ref="H86:I86"/>
    <mergeCell ref="J86:L86"/>
    <mergeCell ref="M86:N86"/>
    <mergeCell ref="A87:C87"/>
    <mergeCell ref="B84:C84"/>
    <mergeCell ref="D84:E84"/>
    <mergeCell ref="F84:G84"/>
    <mergeCell ref="H84:I84"/>
    <mergeCell ref="J84:L84"/>
    <mergeCell ref="M84:N84"/>
    <mergeCell ref="B83:C83"/>
    <mergeCell ref="D83:E83"/>
    <mergeCell ref="F83:G83"/>
    <mergeCell ref="H83:I83"/>
    <mergeCell ref="J83:L83"/>
    <mergeCell ref="M83:N83"/>
    <mergeCell ref="B82:C82"/>
    <mergeCell ref="D82:E82"/>
    <mergeCell ref="F82:G82"/>
    <mergeCell ref="H82:I82"/>
    <mergeCell ref="J82:L82"/>
    <mergeCell ref="M82:N82"/>
    <mergeCell ref="B81:C81"/>
    <mergeCell ref="D81:E81"/>
    <mergeCell ref="F81:G81"/>
    <mergeCell ref="H81:I81"/>
    <mergeCell ref="J81:L81"/>
    <mergeCell ref="M81:N81"/>
    <mergeCell ref="B80:C80"/>
    <mergeCell ref="D80:E80"/>
    <mergeCell ref="F80:G80"/>
    <mergeCell ref="H80:I80"/>
    <mergeCell ref="J80:L80"/>
    <mergeCell ref="M80:N80"/>
    <mergeCell ref="B79:C79"/>
    <mergeCell ref="D79:E79"/>
    <mergeCell ref="F79:G79"/>
    <mergeCell ref="H79:I79"/>
    <mergeCell ref="J79:L79"/>
    <mergeCell ref="M79:N79"/>
    <mergeCell ref="B78:C78"/>
    <mergeCell ref="D78:E78"/>
    <mergeCell ref="F78:G78"/>
    <mergeCell ref="H78:I78"/>
    <mergeCell ref="J78:L78"/>
    <mergeCell ref="M78:N78"/>
    <mergeCell ref="B77:C77"/>
    <mergeCell ref="D77:E77"/>
    <mergeCell ref="F77:G77"/>
    <mergeCell ref="H77:I77"/>
    <mergeCell ref="J77:L77"/>
    <mergeCell ref="M77:N77"/>
    <mergeCell ref="B76:C76"/>
    <mergeCell ref="D76:E76"/>
    <mergeCell ref="F76:G76"/>
    <mergeCell ref="H76:I76"/>
    <mergeCell ref="J76:L76"/>
    <mergeCell ref="M76:N76"/>
    <mergeCell ref="B75:C75"/>
    <mergeCell ref="D75:E75"/>
    <mergeCell ref="F75:G75"/>
    <mergeCell ref="H75:I75"/>
    <mergeCell ref="J75:L75"/>
    <mergeCell ref="M75:N75"/>
    <mergeCell ref="B74:C74"/>
    <mergeCell ref="D74:E74"/>
    <mergeCell ref="F74:G74"/>
    <mergeCell ref="H74:I74"/>
    <mergeCell ref="J74:L74"/>
    <mergeCell ref="M74:N74"/>
    <mergeCell ref="B73:C73"/>
    <mergeCell ref="D73:E73"/>
    <mergeCell ref="F73:G73"/>
    <mergeCell ref="H73:I73"/>
    <mergeCell ref="J73:L73"/>
    <mergeCell ref="M73:N73"/>
    <mergeCell ref="B72:C72"/>
    <mergeCell ref="D72:E72"/>
    <mergeCell ref="F72:G72"/>
    <mergeCell ref="H72:I72"/>
    <mergeCell ref="J72:L72"/>
    <mergeCell ref="M72:N72"/>
    <mergeCell ref="B71:C71"/>
    <mergeCell ref="D71:E71"/>
    <mergeCell ref="F71:G71"/>
    <mergeCell ref="H71:I71"/>
    <mergeCell ref="J71:L71"/>
    <mergeCell ref="M71:N71"/>
    <mergeCell ref="B70:C70"/>
    <mergeCell ref="D70:E70"/>
    <mergeCell ref="F70:G70"/>
    <mergeCell ref="H70:I70"/>
    <mergeCell ref="J70:L70"/>
    <mergeCell ref="M70:N70"/>
    <mergeCell ref="B69:C69"/>
    <mergeCell ref="D69:E69"/>
    <mergeCell ref="F69:G69"/>
    <mergeCell ref="H69:I69"/>
    <mergeCell ref="J69:L69"/>
    <mergeCell ref="M69:N69"/>
    <mergeCell ref="B68:C68"/>
    <mergeCell ref="D68:E68"/>
    <mergeCell ref="F68:G68"/>
    <mergeCell ref="H68:I68"/>
    <mergeCell ref="J68:L68"/>
    <mergeCell ref="M68:N68"/>
    <mergeCell ref="B67:C67"/>
    <mergeCell ref="D67:E67"/>
    <mergeCell ref="F67:G67"/>
    <mergeCell ref="H67:I67"/>
    <mergeCell ref="J67:L67"/>
    <mergeCell ref="M67:N67"/>
    <mergeCell ref="B66:C66"/>
    <mergeCell ref="D66:E66"/>
    <mergeCell ref="F66:G66"/>
    <mergeCell ref="H66:I66"/>
    <mergeCell ref="J66:L66"/>
    <mergeCell ref="M66:N66"/>
    <mergeCell ref="B65:C65"/>
    <mergeCell ref="D65:E65"/>
    <mergeCell ref="F65:G65"/>
    <mergeCell ref="H65:I65"/>
    <mergeCell ref="J65:L65"/>
    <mergeCell ref="M65:N65"/>
    <mergeCell ref="B64:C64"/>
    <mergeCell ref="D64:E64"/>
    <mergeCell ref="F64:G64"/>
    <mergeCell ref="H64:I64"/>
    <mergeCell ref="J64:L64"/>
    <mergeCell ref="M64:N64"/>
    <mergeCell ref="B63:C63"/>
    <mergeCell ref="D63:E63"/>
    <mergeCell ref="F63:G63"/>
    <mergeCell ref="H63:I63"/>
    <mergeCell ref="J63:L63"/>
    <mergeCell ref="M63:N63"/>
    <mergeCell ref="B62:C62"/>
    <mergeCell ref="D62:E62"/>
    <mergeCell ref="F62:G62"/>
    <mergeCell ref="H62:I62"/>
    <mergeCell ref="J62:L62"/>
    <mergeCell ref="M62:N62"/>
    <mergeCell ref="B61:C61"/>
    <mergeCell ref="D61:E61"/>
    <mergeCell ref="F61:G61"/>
    <mergeCell ref="H61:I61"/>
    <mergeCell ref="J61:L61"/>
    <mergeCell ref="M61:N61"/>
    <mergeCell ref="B60:C60"/>
    <mergeCell ref="D60:E60"/>
    <mergeCell ref="F60:G60"/>
    <mergeCell ref="H60:I60"/>
    <mergeCell ref="J60:L60"/>
    <mergeCell ref="M60:N60"/>
    <mergeCell ref="B59:C59"/>
    <mergeCell ref="D59:E59"/>
    <mergeCell ref="F59:G59"/>
    <mergeCell ref="H59:I59"/>
    <mergeCell ref="J59:L59"/>
    <mergeCell ref="M59:N59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56:C56"/>
    <mergeCell ref="D56:E56"/>
    <mergeCell ref="F56:G56"/>
    <mergeCell ref="H56:I56"/>
    <mergeCell ref="J56:L56"/>
    <mergeCell ref="M56:N56"/>
    <mergeCell ref="B55:C55"/>
    <mergeCell ref="D55:E55"/>
    <mergeCell ref="F55:G55"/>
    <mergeCell ref="H55:I55"/>
    <mergeCell ref="J55:L55"/>
    <mergeCell ref="M55:N55"/>
    <mergeCell ref="B54:C54"/>
    <mergeCell ref="D54:E54"/>
    <mergeCell ref="F54:G54"/>
    <mergeCell ref="H54:I54"/>
    <mergeCell ref="J54:L54"/>
    <mergeCell ref="M54:N54"/>
    <mergeCell ref="B53:C53"/>
    <mergeCell ref="D53:E53"/>
    <mergeCell ref="F53:G53"/>
    <mergeCell ref="H53:I53"/>
    <mergeCell ref="J53:L53"/>
    <mergeCell ref="M53:N53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M51:N51"/>
    <mergeCell ref="B50:C50"/>
    <mergeCell ref="D50:E50"/>
    <mergeCell ref="F50:G50"/>
    <mergeCell ref="H50:I50"/>
    <mergeCell ref="J50:L50"/>
    <mergeCell ref="M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M6:N6"/>
    <mergeCell ref="B5:C5"/>
    <mergeCell ref="D5:E5"/>
    <mergeCell ref="F5:G5"/>
    <mergeCell ref="H5:I5"/>
    <mergeCell ref="J5:L5"/>
    <mergeCell ref="M5:N5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P114:R114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6:C6"/>
    <mergeCell ref="D6:E6"/>
    <mergeCell ref="F6:G6"/>
    <mergeCell ref="H6:I6"/>
    <mergeCell ref="J6:L6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A404-ADF6-4EF9-AFEF-35D47F73FE55}">
  <dimension ref="A1:R48"/>
  <sheetViews>
    <sheetView zoomScale="90" zoomScaleNormal="90" workbookViewId="0">
      <selection activeCell="F24" sqref="F24:G24"/>
    </sheetView>
  </sheetViews>
  <sheetFormatPr defaultColWidth="6.25" defaultRowHeight="17.25" customHeight="1"/>
  <cols>
    <col min="1" max="1" width="6.375" style="1" customWidth="1"/>
    <col min="2" max="3" width="5.125" style="1" customWidth="1"/>
    <col min="4" max="5" width="7.375" style="1" customWidth="1"/>
    <col min="6" max="6" width="6.25" style="1" customWidth="1"/>
    <col min="7" max="9" width="7.375" style="1" customWidth="1"/>
    <col min="10" max="11" width="7.375" style="6" customWidth="1"/>
    <col min="12" max="12" width="8.625" style="6" customWidth="1"/>
    <col min="13" max="13" width="7.375" style="6" customWidth="1"/>
    <col min="14" max="16" width="7.375" style="1" customWidth="1"/>
    <col min="17" max="16384" width="6.25" style="1"/>
  </cols>
  <sheetData>
    <row r="1" spans="1:15" ht="17.25" customHeight="1">
      <c r="A1" s="18" t="s">
        <v>284</v>
      </c>
    </row>
    <row r="2" spans="1:15" ht="17.2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0" t="s">
        <v>426</v>
      </c>
      <c r="O2" s="1" t="s">
        <v>10</v>
      </c>
    </row>
    <row r="3" spans="1:15" ht="17.25" customHeight="1">
      <c r="A3" s="30" t="s">
        <v>253</v>
      </c>
      <c r="B3" s="476" t="s">
        <v>96</v>
      </c>
      <c r="C3" s="476"/>
      <c r="D3" s="476"/>
      <c r="E3" s="476"/>
      <c r="F3" s="466">
        <v>3000</v>
      </c>
      <c r="G3" s="463"/>
      <c r="H3" s="476"/>
      <c r="I3" s="476"/>
      <c r="J3" s="486" t="s">
        <v>54</v>
      </c>
      <c r="K3" s="486"/>
      <c r="L3" s="486"/>
      <c r="M3" s="40"/>
      <c r="O3" s="1" t="s">
        <v>12</v>
      </c>
    </row>
    <row r="4" spans="1:15" ht="17.25" customHeight="1">
      <c r="A4" s="5" t="s">
        <v>257</v>
      </c>
      <c r="B4" s="476" t="s">
        <v>96</v>
      </c>
      <c r="C4" s="476"/>
      <c r="D4" s="476"/>
      <c r="E4" s="476"/>
      <c r="F4" s="466">
        <v>3000</v>
      </c>
      <c r="G4" s="463"/>
      <c r="H4" s="476"/>
      <c r="I4" s="476"/>
      <c r="J4" s="486" t="s">
        <v>98</v>
      </c>
      <c r="K4" s="486"/>
      <c r="L4" s="486"/>
      <c r="M4" s="40"/>
      <c r="O4" s="1" t="s">
        <v>12</v>
      </c>
    </row>
    <row r="5" spans="1:15" ht="17.25" customHeight="1">
      <c r="A5" s="5"/>
      <c r="B5" s="476" t="s">
        <v>200</v>
      </c>
      <c r="C5" s="476"/>
      <c r="D5" s="464"/>
      <c r="E5" s="465"/>
      <c r="F5" s="466">
        <v>185</v>
      </c>
      <c r="G5" s="463"/>
      <c r="H5" s="464"/>
      <c r="I5" s="465"/>
      <c r="J5" s="486" t="s">
        <v>49</v>
      </c>
      <c r="K5" s="486"/>
      <c r="L5" s="486"/>
      <c r="M5" s="40"/>
      <c r="O5" s="1" t="s">
        <v>13</v>
      </c>
    </row>
    <row r="6" spans="1:15" ht="17.25" customHeight="1">
      <c r="A6" s="5" t="s">
        <v>40</v>
      </c>
      <c r="B6" s="476" t="s">
        <v>160</v>
      </c>
      <c r="C6" s="476"/>
      <c r="D6" s="464"/>
      <c r="E6" s="465"/>
      <c r="F6" s="466">
        <v>1770</v>
      </c>
      <c r="G6" s="463"/>
      <c r="H6" s="464"/>
      <c r="I6" s="465"/>
      <c r="J6" s="486" t="s">
        <v>285</v>
      </c>
      <c r="K6" s="486"/>
      <c r="L6" s="486"/>
      <c r="M6" s="40"/>
      <c r="O6" s="1" t="s">
        <v>13</v>
      </c>
    </row>
    <row r="7" spans="1:15" ht="17.25" customHeight="1">
      <c r="A7" s="5" t="s">
        <v>155</v>
      </c>
      <c r="B7" s="476" t="s">
        <v>96</v>
      </c>
      <c r="C7" s="476"/>
      <c r="D7" s="476"/>
      <c r="E7" s="476"/>
      <c r="F7" s="466">
        <v>4441</v>
      </c>
      <c r="G7" s="463"/>
      <c r="H7" s="476"/>
      <c r="I7" s="476"/>
      <c r="J7" s="486" t="s">
        <v>54</v>
      </c>
      <c r="K7" s="486"/>
      <c r="L7" s="486"/>
      <c r="M7" s="40"/>
      <c r="O7" s="1" t="s">
        <v>13</v>
      </c>
    </row>
    <row r="8" spans="1:15" ht="17.25" customHeight="1">
      <c r="A8" s="5"/>
      <c r="B8" s="476" t="s">
        <v>200</v>
      </c>
      <c r="C8" s="476"/>
      <c r="D8" s="476"/>
      <c r="E8" s="476"/>
      <c r="F8" s="466">
        <v>400</v>
      </c>
      <c r="G8" s="463"/>
      <c r="H8" s="476"/>
      <c r="I8" s="476"/>
      <c r="J8" s="486" t="s">
        <v>242</v>
      </c>
      <c r="K8" s="486"/>
      <c r="L8" s="486"/>
      <c r="M8" s="40"/>
      <c r="O8" s="1" t="s">
        <v>13</v>
      </c>
    </row>
    <row r="9" spans="1:15" ht="17.25" customHeight="1">
      <c r="A9" s="5"/>
      <c r="B9" s="476" t="s">
        <v>120</v>
      </c>
      <c r="C9" s="476"/>
      <c r="D9" s="476"/>
      <c r="E9" s="476"/>
      <c r="F9" s="466">
        <v>1648</v>
      </c>
      <c r="G9" s="463"/>
      <c r="H9" s="476"/>
      <c r="I9" s="476"/>
      <c r="J9" s="486" t="s">
        <v>33</v>
      </c>
      <c r="K9" s="486"/>
      <c r="L9" s="486"/>
      <c r="M9" s="40"/>
      <c r="O9" s="1" t="s">
        <v>16</v>
      </c>
    </row>
    <row r="10" spans="1:15" ht="17.25" customHeight="1">
      <c r="A10" s="5" t="s">
        <v>97</v>
      </c>
      <c r="B10" s="517" t="s">
        <v>96</v>
      </c>
      <c r="C10" s="518"/>
      <c r="D10" s="476"/>
      <c r="E10" s="476"/>
      <c r="F10" s="492">
        <v>2614</v>
      </c>
      <c r="G10" s="476"/>
      <c r="H10" s="476"/>
      <c r="I10" s="476"/>
      <c r="J10" s="479" t="s">
        <v>347</v>
      </c>
      <c r="K10" s="480"/>
      <c r="L10" s="481"/>
      <c r="M10" s="40" t="s">
        <v>427</v>
      </c>
      <c r="O10" s="1" t="s">
        <v>317</v>
      </c>
    </row>
    <row r="11" spans="1:15" ht="17.25" customHeight="1">
      <c r="A11" s="5" t="s">
        <v>70</v>
      </c>
      <c r="B11" s="476" t="s">
        <v>96</v>
      </c>
      <c r="C11" s="476"/>
      <c r="D11" s="476"/>
      <c r="E11" s="476"/>
      <c r="F11" s="466">
        <v>3000</v>
      </c>
      <c r="G11" s="463"/>
      <c r="H11" s="476"/>
      <c r="I11" s="476"/>
      <c r="J11" s="486" t="s">
        <v>98</v>
      </c>
      <c r="K11" s="486"/>
      <c r="L11" s="486"/>
      <c r="M11" s="40"/>
      <c r="O11" s="1" t="s">
        <v>14</v>
      </c>
    </row>
    <row r="12" spans="1:15" ht="17.25" customHeight="1">
      <c r="A12" s="5" t="s">
        <v>41</v>
      </c>
      <c r="B12" s="476" t="s">
        <v>96</v>
      </c>
      <c r="C12" s="476"/>
      <c r="D12" s="476"/>
      <c r="E12" s="476"/>
      <c r="F12" s="466">
        <v>4000</v>
      </c>
      <c r="G12" s="463"/>
      <c r="H12" s="476"/>
      <c r="I12" s="476"/>
      <c r="J12" s="486" t="s">
        <v>239</v>
      </c>
      <c r="K12" s="486"/>
      <c r="L12" s="486"/>
      <c r="M12" s="40"/>
      <c r="O12" s="1" t="s">
        <v>15</v>
      </c>
    </row>
    <row r="13" spans="1:15" ht="17.25" customHeight="1">
      <c r="A13" s="5" t="s">
        <v>43</v>
      </c>
      <c r="B13" s="476" t="s">
        <v>249</v>
      </c>
      <c r="C13" s="476"/>
      <c r="D13" s="476"/>
      <c r="E13" s="476"/>
      <c r="F13" s="466">
        <v>250</v>
      </c>
      <c r="G13" s="463"/>
      <c r="H13" s="476"/>
      <c r="I13" s="476"/>
      <c r="J13" s="486" t="s">
        <v>286</v>
      </c>
      <c r="K13" s="486"/>
      <c r="L13" s="486"/>
      <c r="M13" s="40"/>
      <c r="O13" s="1" t="s">
        <v>16</v>
      </c>
    </row>
    <row r="14" spans="1:15" ht="17.25" customHeight="1">
      <c r="A14" s="5" t="s">
        <v>28</v>
      </c>
      <c r="B14" s="476" t="s">
        <v>96</v>
      </c>
      <c r="C14" s="476"/>
      <c r="D14" s="476"/>
      <c r="E14" s="476"/>
      <c r="F14" s="466">
        <v>3000</v>
      </c>
      <c r="G14" s="463"/>
      <c r="H14" s="476"/>
      <c r="I14" s="476"/>
      <c r="J14" s="486" t="s">
        <v>54</v>
      </c>
      <c r="K14" s="486"/>
      <c r="L14" s="486"/>
      <c r="M14" s="40"/>
      <c r="O14" s="1" t="s">
        <v>16</v>
      </c>
    </row>
    <row r="15" spans="1:15" ht="17.25" customHeight="1">
      <c r="A15" s="5" t="s">
        <v>28</v>
      </c>
      <c r="B15" s="517" t="s">
        <v>96</v>
      </c>
      <c r="C15" s="518"/>
      <c r="D15" s="476"/>
      <c r="E15" s="476"/>
      <c r="F15" s="492">
        <v>2663</v>
      </c>
      <c r="G15" s="476"/>
      <c r="H15" s="476"/>
      <c r="I15" s="476"/>
      <c r="J15" s="479" t="s">
        <v>347</v>
      </c>
      <c r="K15" s="480"/>
      <c r="L15" s="481"/>
      <c r="M15" s="40"/>
    </row>
    <row r="16" spans="1:15" ht="17.25" customHeight="1">
      <c r="A16" s="5" t="s">
        <v>99</v>
      </c>
      <c r="B16" s="517" t="s">
        <v>96</v>
      </c>
      <c r="C16" s="518"/>
      <c r="D16" s="476"/>
      <c r="E16" s="476"/>
      <c r="F16" s="492">
        <v>3517</v>
      </c>
      <c r="G16" s="476"/>
      <c r="H16" s="476"/>
      <c r="I16" s="476"/>
      <c r="J16" s="479" t="s">
        <v>347</v>
      </c>
      <c r="K16" s="480"/>
      <c r="L16" s="481"/>
      <c r="M16" s="40" t="s">
        <v>427</v>
      </c>
    </row>
    <row r="17" spans="1:15" ht="17.25" customHeight="1">
      <c r="A17" s="5" t="s">
        <v>44</v>
      </c>
      <c r="B17" s="476" t="s">
        <v>234</v>
      </c>
      <c r="C17" s="476"/>
      <c r="D17" s="476"/>
      <c r="E17" s="476"/>
      <c r="F17" s="466">
        <v>6745</v>
      </c>
      <c r="G17" s="463"/>
      <c r="H17" s="476"/>
      <c r="I17" s="476"/>
      <c r="J17" s="486" t="s">
        <v>287</v>
      </c>
      <c r="K17" s="486"/>
      <c r="L17" s="486"/>
      <c r="M17" s="40"/>
      <c r="O17" s="1" t="s">
        <v>17</v>
      </c>
    </row>
    <row r="18" spans="1:15" ht="17.25" customHeight="1">
      <c r="A18" s="5"/>
      <c r="B18" s="476" t="s">
        <v>96</v>
      </c>
      <c r="C18" s="476"/>
      <c r="D18" s="476"/>
      <c r="E18" s="476"/>
      <c r="F18" s="466">
        <v>4374</v>
      </c>
      <c r="G18" s="463"/>
      <c r="H18" s="476"/>
      <c r="I18" s="476"/>
      <c r="J18" s="486" t="s">
        <v>98</v>
      </c>
      <c r="K18" s="486"/>
      <c r="L18" s="486"/>
      <c r="M18" s="40"/>
      <c r="O18" s="1" t="s">
        <v>17</v>
      </c>
    </row>
    <row r="19" spans="1:15" ht="17.25" customHeight="1">
      <c r="A19" s="5"/>
      <c r="B19" s="476" t="s">
        <v>96</v>
      </c>
      <c r="C19" s="476"/>
      <c r="D19" s="476"/>
      <c r="E19" s="476"/>
      <c r="F19" s="466">
        <v>4140</v>
      </c>
      <c r="G19" s="463"/>
      <c r="H19" s="476"/>
      <c r="I19" s="476"/>
      <c r="J19" s="486" t="s">
        <v>239</v>
      </c>
      <c r="K19" s="486"/>
      <c r="L19" s="486"/>
      <c r="M19" s="40"/>
      <c r="O19" s="1" t="s">
        <v>17</v>
      </c>
    </row>
    <row r="20" spans="1:15" ht="17.25" customHeight="1">
      <c r="A20" s="5" t="s">
        <v>46</v>
      </c>
      <c r="B20" s="476" t="s">
        <v>56</v>
      </c>
      <c r="C20" s="476"/>
      <c r="D20" s="476"/>
      <c r="E20" s="476"/>
      <c r="F20" s="466">
        <v>4460</v>
      </c>
      <c r="G20" s="463"/>
      <c r="H20" s="476"/>
      <c r="I20" s="476"/>
      <c r="J20" s="486" t="s">
        <v>294</v>
      </c>
      <c r="K20" s="486"/>
      <c r="L20" s="486"/>
      <c r="M20" s="40"/>
      <c r="O20" s="1" t="s">
        <v>18</v>
      </c>
    </row>
    <row r="21" spans="1:15" ht="17.25" customHeight="1">
      <c r="A21" s="5" t="s">
        <v>45</v>
      </c>
      <c r="B21" s="476" t="s">
        <v>96</v>
      </c>
      <c r="C21" s="476"/>
      <c r="D21" s="476"/>
      <c r="E21" s="476"/>
      <c r="F21" s="466">
        <v>2000</v>
      </c>
      <c r="G21" s="463"/>
      <c r="H21" s="476"/>
      <c r="I21" s="476"/>
      <c r="J21" s="486" t="s">
        <v>54</v>
      </c>
      <c r="K21" s="486"/>
      <c r="L21" s="486"/>
      <c r="M21" s="40"/>
      <c r="O21" s="1" t="s">
        <v>18</v>
      </c>
    </row>
    <row r="22" spans="1:15" ht="17.25" customHeight="1">
      <c r="A22" s="5" t="s">
        <v>191</v>
      </c>
      <c r="B22" s="476" t="s">
        <v>96</v>
      </c>
      <c r="C22" s="476"/>
      <c r="D22" s="476"/>
      <c r="E22" s="476"/>
      <c r="F22" s="466">
        <v>2471</v>
      </c>
      <c r="G22" s="463"/>
      <c r="H22" s="476"/>
      <c r="I22" s="476"/>
      <c r="J22" s="486" t="s">
        <v>105</v>
      </c>
      <c r="K22" s="486"/>
      <c r="L22" s="486"/>
      <c r="M22" s="40"/>
      <c r="O22" s="1" t="s">
        <v>18</v>
      </c>
    </row>
    <row r="23" spans="1:15" ht="17.25" customHeight="1">
      <c r="A23" s="5" t="s">
        <v>210</v>
      </c>
      <c r="B23" s="476" t="s">
        <v>67</v>
      </c>
      <c r="C23" s="476"/>
      <c r="D23" s="476"/>
      <c r="E23" s="476"/>
      <c r="F23" s="466">
        <v>400</v>
      </c>
      <c r="G23" s="463"/>
      <c r="H23" s="476"/>
      <c r="I23" s="476"/>
      <c r="J23" s="486" t="s">
        <v>288</v>
      </c>
      <c r="K23" s="486"/>
      <c r="L23" s="486"/>
      <c r="M23" s="40"/>
      <c r="O23" s="1" t="s">
        <v>19</v>
      </c>
    </row>
    <row r="24" spans="1:15" ht="17.25" customHeight="1">
      <c r="A24" s="5"/>
      <c r="B24" s="476" t="s">
        <v>315</v>
      </c>
      <c r="C24" s="476"/>
      <c r="D24" s="476"/>
      <c r="E24" s="476"/>
      <c r="F24" s="466">
        <v>18800</v>
      </c>
      <c r="G24" s="463"/>
      <c r="H24" s="476"/>
      <c r="I24" s="476"/>
      <c r="J24" s="486" t="s">
        <v>316</v>
      </c>
      <c r="K24" s="486"/>
      <c r="L24" s="486"/>
      <c r="M24" s="40"/>
      <c r="O24" s="1" t="s">
        <v>19</v>
      </c>
    </row>
    <row r="25" spans="1:15" ht="17.25" customHeight="1">
      <c r="A25" s="5" t="s">
        <v>37</v>
      </c>
      <c r="B25" s="476" t="s">
        <v>200</v>
      </c>
      <c r="C25" s="476"/>
      <c r="D25" s="476"/>
      <c r="E25" s="476"/>
      <c r="F25" s="466">
        <v>2750</v>
      </c>
      <c r="G25" s="463"/>
      <c r="H25" s="476"/>
      <c r="I25" s="476"/>
      <c r="J25" s="486" t="s">
        <v>93</v>
      </c>
      <c r="K25" s="486"/>
      <c r="L25" s="486"/>
      <c r="M25" s="40"/>
      <c r="O25" s="1" t="s">
        <v>16</v>
      </c>
    </row>
    <row r="26" spans="1:15" ht="17.25" customHeight="1">
      <c r="A26" s="5"/>
      <c r="B26" s="476" t="s">
        <v>67</v>
      </c>
      <c r="C26" s="476"/>
      <c r="D26" s="476"/>
      <c r="E26" s="476"/>
      <c r="F26" s="466">
        <v>400</v>
      </c>
      <c r="G26" s="463"/>
      <c r="H26" s="476"/>
      <c r="I26" s="476"/>
      <c r="J26" s="486" t="s">
        <v>288</v>
      </c>
      <c r="K26" s="486"/>
      <c r="L26" s="486"/>
      <c r="M26" s="40"/>
      <c r="O26" s="1" t="s">
        <v>16</v>
      </c>
    </row>
    <row r="27" spans="1:15" ht="17.25" customHeight="1">
      <c r="A27" s="5"/>
      <c r="B27" s="476" t="s">
        <v>96</v>
      </c>
      <c r="C27" s="476"/>
      <c r="D27" s="476"/>
      <c r="E27" s="476"/>
      <c r="F27" s="466">
        <v>3111</v>
      </c>
      <c r="G27" s="463"/>
      <c r="H27" s="476"/>
      <c r="I27" s="476"/>
      <c r="J27" s="486" t="s">
        <v>54</v>
      </c>
      <c r="K27" s="486"/>
      <c r="L27" s="486"/>
      <c r="M27" s="40"/>
      <c r="O27" s="1" t="s">
        <v>15</v>
      </c>
    </row>
    <row r="28" spans="1:15" ht="17.25" customHeight="1">
      <c r="A28" s="5"/>
      <c r="B28" s="476" t="s">
        <v>96</v>
      </c>
      <c r="C28" s="476"/>
      <c r="D28" s="476"/>
      <c r="E28" s="476"/>
      <c r="F28" s="466">
        <v>3811</v>
      </c>
      <c r="G28" s="463"/>
      <c r="H28" s="476"/>
      <c r="I28" s="476"/>
      <c r="J28" s="486" t="s">
        <v>98</v>
      </c>
      <c r="K28" s="486"/>
      <c r="L28" s="486"/>
      <c r="M28" s="40"/>
      <c r="O28" s="1" t="s">
        <v>20</v>
      </c>
    </row>
    <row r="29" spans="1:15" ht="17.25" customHeight="1">
      <c r="A29" s="5"/>
      <c r="B29" s="476" t="s">
        <v>160</v>
      </c>
      <c r="C29" s="476"/>
      <c r="D29" s="476"/>
      <c r="E29" s="476"/>
      <c r="F29" s="466">
        <v>1820</v>
      </c>
      <c r="G29" s="463"/>
      <c r="H29" s="476"/>
      <c r="I29" s="476"/>
      <c r="J29" s="486" t="s">
        <v>285</v>
      </c>
      <c r="K29" s="486"/>
      <c r="L29" s="486"/>
      <c r="M29" s="40"/>
      <c r="O29" s="1" t="s">
        <v>20</v>
      </c>
    </row>
    <row r="30" spans="1:15" ht="17.25" customHeight="1">
      <c r="A30" s="5" t="s">
        <v>240</v>
      </c>
      <c r="B30" s="476" t="s">
        <v>96</v>
      </c>
      <c r="C30" s="476"/>
      <c r="D30" s="464"/>
      <c r="E30" s="465"/>
      <c r="F30" s="466">
        <v>1980</v>
      </c>
      <c r="G30" s="463"/>
      <c r="H30" s="464"/>
      <c r="I30" s="465"/>
      <c r="J30" s="486" t="s">
        <v>105</v>
      </c>
      <c r="K30" s="486"/>
      <c r="L30" s="486"/>
      <c r="M30" s="40"/>
      <c r="O30" s="1" t="s">
        <v>21</v>
      </c>
    </row>
    <row r="31" spans="1:15" ht="17.25" customHeight="1">
      <c r="A31" s="5"/>
      <c r="B31" s="476" t="s">
        <v>67</v>
      </c>
      <c r="C31" s="476"/>
      <c r="D31" s="464"/>
      <c r="E31" s="465"/>
      <c r="F31" s="466">
        <v>400</v>
      </c>
      <c r="G31" s="463"/>
      <c r="H31" s="464"/>
      <c r="I31" s="465"/>
      <c r="J31" s="486" t="s">
        <v>288</v>
      </c>
      <c r="K31" s="486"/>
      <c r="L31" s="486"/>
      <c r="M31" s="40"/>
      <c r="O31" s="1" t="s">
        <v>21</v>
      </c>
    </row>
    <row r="32" spans="1:15" ht="17.25" customHeight="1">
      <c r="A32" s="5" t="s">
        <v>64</v>
      </c>
      <c r="B32" s="476" t="s">
        <v>96</v>
      </c>
      <c r="C32" s="476"/>
      <c r="D32" s="464"/>
      <c r="E32" s="465"/>
      <c r="F32" s="466">
        <v>3000</v>
      </c>
      <c r="G32" s="463"/>
      <c r="H32" s="464"/>
      <c r="I32" s="465"/>
      <c r="J32" s="486" t="s">
        <v>239</v>
      </c>
      <c r="K32" s="486"/>
      <c r="L32" s="486"/>
      <c r="M32" s="40"/>
      <c r="O32" s="1" t="s">
        <v>21</v>
      </c>
    </row>
    <row r="33" spans="1:18" ht="17.25" customHeight="1">
      <c r="A33" s="5" t="s">
        <v>64</v>
      </c>
      <c r="B33" s="517" t="s">
        <v>96</v>
      </c>
      <c r="C33" s="518"/>
      <c r="D33" s="476"/>
      <c r="E33" s="476"/>
      <c r="F33" s="492">
        <v>5234</v>
      </c>
      <c r="G33" s="476"/>
      <c r="H33" s="476"/>
      <c r="I33" s="476"/>
      <c r="J33" s="479" t="s">
        <v>347</v>
      </c>
      <c r="K33" s="480"/>
      <c r="L33" s="481"/>
      <c r="M33" s="40" t="s">
        <v>427</v>
      </c>
    </row>
    <row r="34" spans="1:18" ht="17.25" customHeight="1">
      <c r="A34" s="5" t="s">
        <v>167</v>
      </c>
      <c r="B34" s="476" t="s">
        <v>67</v>
      </c>
      <c r="C34" s="476"/>
      <c r="D34" s="464"/>
      <c r="E34" s="465"/>
      <c r="F34" s="466">
        <v>400</v>
      </c>
      <c r="G34" s="463"/>
      <c r="H34" s="464"/>
      <c r="I34" s="465"/>
      <c r="J34" s="486" t="s">
        <v>288</v>
      </c>
      <c r="K34" s="486"/>
      <c r="L34" s="486"/>
      <c r="M34" s="40"/>
      <c r="O34" s="1" t="s">
        <v>22</v>
      </c>
    </row>
    <row r="35" spans="1:18" ht="17.25" customHeight="1">
      <c r="A35" s="5" t="s">
        <v>115</v>
      </c>
      <c r="B35" s="517" t="s">
        <v>96</v>
      </c>
      <c r="C35" s="518"/>
      <c r="D35" s="476"/>
      <c r="E35" s="476"/>
      <c r="F35" s="492">
        <v>2716</v>
      </c>
      <c r="G35" s="476"/>
      <c r="H35" s="476"/>
      <c r="I35" s="476"/>
      <c r="J35" s="479" t="s">
        <v>347</v>
      </c>
      <c r="K35" s="480"/>
      <c r="L35" s="481"/>
      <c r="M35" s="40" t="s">
        <v>427</v>
      </c>
    </row>
    <row r="36" spans="1:18" ht="17.25" customHeight="1">
      <c r="A36" s="5" t="s">
        <v>107</v>
      </c>
      <c r="B36" s="476" t="s">
        <v>120</v>
      </c>
      <c r="C36" s="476"/>
      <c r="D36" s="464"/>
      <c r="E36" s="465"/>
      <c r="F36" s="466">
        <v>7110</v>
      </c>
      <c r="G36" s="463"/>
      <c r="H36" s="464"/>
      <c r="I36" s="465"/>
      <c r="J36" s="486" t="s">
        <v>289</v>
      </c>
      <c r="K36" s="486"/>
      <c r="L36" s="486"/>
      <c r="M36" s="40"/>
    </row>
    <row r="37" spans="1:18" ht="17.25" customHeight="1">
      <c r="A37" s="5"/>
      <c r="B37" s="476" t="s">
        <v>200</v>
      </c>
      <c r="C37" s="476"/>
      <c r="D37" s="464"/>
      <c r="E37" s="465"/>
      <c r="F37" s="466">
        <v>4250</v>
      </c>
      <c r="G37" s="463"/>
      <c r="H37" s="464"/>
      <c r="I37" s="465"/>
      <c r="J37" s="486" t="s">
        <v>290</v>
      </c>
      <c r="K37" s="486"/>
      <c r="L37" s="486"/>
      <c r="M37" s="40"/>
    </row>
    <row r="38" spans="1:18" ht="17.25" customHeight="1">
      <c r="A38" s="5"/>
      <c r="B38" s="476" t="s">
        <v>96</v>
      </c>
      <c r="C38" s="476"/>
      <c r="D38" s="464"/>
      <c r="E38" s="465"/>
      <c r="F38" s="466">
        <v>2850</v>
      </c>
      <c r="G38" s="463"/>
      <c r="H38" s="464"/>
      <c r="I38" s="465"/>
      <c r="J38" s="486" t="s">
        <v>98</v>
      </c>
      <c r="K38" s="486"/>
      <c r="L38" s="486"/>
      <c r="M38" s="40"/>
    </row>
    <row r="39" spans="1:18" ht="17.25" customHeight="1">
      <c r="A39" s="5"/>
      <c r="B39" s="476" t="s">
        <v>200</v>
      </c>
      <c r="C39" s="476"/>
      <c r="D39" s="464"/>
      <c r="E39" s="465"/>
      <c r="F39" s="466">
        <v>8500</v>
      </c>
      <c r="G39" s="463"/>
      <c r="H39" s="464"/>
      <c r="I39" s="465"/>
      <c r="J39" s="486" t="s">
        <v>290</v>
      </c>
      <c r="K39" s="486"/>
      <c r="L39" s="486"/>
      <c r="M39" s="40"/>
    </row>
    <row r="40" spans="1:18" ht="17.25" customHeight="1">
      <c r="A40" s="5"/>
      <c r="B40" s="476" t="s">
        <v>96</v>
      </c>
      <c r="C40" s="476"/>
      <c r="D40" s="464"/>
      <c r="E40" s="465"/>
      <c r="F40" s="466">
        <v>2000</v>
      </c>
      <c r="G40" s="463"/>
      <c r="H40" s="464"/>
      <c r="I40" s="465"/>
      <c r="J40" s="486" t="s">
        <v>105</v>
      </c>
      <c r="K40" s="486"/>
      <c r="L40" s="486"/>
      <c r="M40" s="40"/>
    </row>
    <row r="41" spans="1:18" ht="17.25" customHeight="1">
      <c r="A41" s="5"/>
      <c r="B41" s="476" t="s">
        <v>160</v>
      </c>
      <c r="C41" s="476"/>
      <c r="D41" s="464"/>
      <c r="E41" s="465"/>
      <c r="F41" s="466">
        <v>1040</v>
      </c>
      <c r="G41" s="463"/>
      <c r="H41" s="464"/>
      <c r="I41" s="465"/>
      <c r="J41" s="486" t="s">
        <v>293</v>
      </c>
      <c r="K41" s="486"/>
      <c r="L41" s="486"/>
      <c r="M41" s="40"/>
    </row>
    <row r="42" spans="1:18" ht="17.25" customHeight="1">
      <c r="A42" s="5"/>
      <c r="B42" s="476" t="s">
        <v>96</v>
      </c>
      <c r="C42" s="476"/>
      <c r="D42" s="464"/>
      <c r="E42" s="465"/>
      <c r="F42" s="466">
        <v>3300</v>
      </c>
      <c r="G42" s="463"/>
      <c r="H42" s="464"/>
      <c r="I42" s="465"/>
      <c r="J42" s="486" t="s">
        <v>54</v>
      </c>
      <c r="K42" s="486"/>
      <c r="L42" s="486"/>
      <c r="M42" s="40"/>
      <c r="O42" s="516" t="s">
        <v>53</v>
      </c>
      <c r="P42" s="516"/>
      <c r="Q42" s="515">
        <f>F3+F4+F7+F11+F12+F14+F18+F19+F21+F22+F27+F28+F30+F32+F38+F42</f>
        <v>51478</v>
      </c>
      <c r="R42" s="516"/>
    </row>
    <row r="43" spans="1:18" ht="17.25" customHeight="1">
      <c r="A43" s="5" t="s">
        <v>31</v>
      </c>
      <c r="B43" s="476" t="s">
        <v>234</v>
      </c>
      <c r="C43" s="476"/>
      <c r="D43" s="464"/>
      <c r="E43" s="465"/>
      <c r="F43" s="466">
        <v>3651</v>
      </c>
      <c r="G43" s="463"/>
      <c r="H43" s="464"/>
      <c r="I43" s="465"/>
      <c r="J43" s="486" t="s">
        <v>291</v>
      </c>
      <c r="K43" s="486"/>
      <c r="L43" s="486"/>
      <c r="M43" s="40"/>
    </row>
    <row r="44" spans="1:18" ht="17.25" customHeight="1">
      <c r="A44" s="5" t="s">
        <v>29</v>
      </c>
      <c r="B44" s="476" t="s">
        <v>120</v>
      </c>
      <c r="C44" s="476"/>
      <c r="D44" s="476"/>
      <c r="E44" s="476"/>
      <c r="F44" s="492">
        <v>11489</v>
      </c>
      <c r="G44" s="476"/>
      <c r="H44" s="476"/>
      <c r="I44" s="476"/>
      <c r="J44" s="486" t="s">
        <v>292</v>
      </c>
      <c r="K44" s="486"/>
      <c r="L44" s="486"/>
      <c r="M44" s="40"/>
    </row>
    <row r="45" spans="1:18" ht="17.25" customHeight="1">
      <c r="A45" s="38"/>
      <c r="B45" s="471" t="s">
        <v>200</v>
      </c>
      <c r="C45" s="471"/>
      <c r="D45" s="472"/>
      <c r="E45" s="473"/>
      <c r="F45" s="474">
        <v>1850</v>
      </c>
      <c r="G45" s="471"/>
      <c r="H45" s="472"/>
      <c r="I45" s="473"/>
      <c r="J45" s="475" t="s">
        <v>340</v>
      </c>
      <c r="K45" s="475"/>
      <c r="L45" s="475"/>
      <c r="M45" s="40"/>
    </row>
    <row r="46" spans="1:18" ht="17.25" customHeight="1" thickBot="1">
      <c r="A46" s="38"/>
      <c r="B46" s="471" t="s">
        <v>200</v>
      </c>
      <c r="C46" s="471"/>
      <c r="D46" s="472"/>
      <c r="E46" s="473"/>
      <c r="F46" s="474">
        <v>1295</v>
      </c>
      <c r="G46" s="471"/>
      <c r="H46" s="472"/>
      <c r="I46" s="473"/>
      <c r="J46" s="475" t="s">
        <v>341</v>
      </c>
      <c r="K46" s="475"/>
      <c r="L46" s="475"/>
      <c r="M46" s="40"/>
    </row>
    <row r="47" spans="1:18" ht="17.25" customHeight="1" thickTop="1">
      <c r="A47" s="15"/>
      <c r="B47" s="454"/>
      <c r="C47" s="455"/>
      <c r="D47" s="454" t="s">
        <v>38</v>
      </c>
      <c r="E47" s="455"/>
      <c r="F47" s="524">
        <f>SUM(F3:F46)</f>
        <v>149835</v>
      </c>
      <c r="G47" s="525"/>
      <c r="H47" s="454"/>
      <c r="I47" s="455"/>
      <c r="J47" s="460"/>
      <c r="K47" s="461"/>
      <c r="L47" s="462"/>
    </row>
    <row r="48" spans="1:18" ht="17.25" customHeight="1">
      <c r="I48" s="448" t="s">
        <v>8</v>
      </c>
      <c r="J48" s="448"/>
      <c r="K48" s="448"/>
      <c r="L48" s="448"/>
      <c r="M48" s="42"/>
      <c r="Q48" s="1" t="s">
        <v>344</v>
      </c>
    </row>
  </sheetData>
  <mergeCells count="233">
    <mergeCell ref="O42:P42"/>
    <mergeCell ref="Q42:R42"/>
    <mergeCell ref="B2:C2"/>
    <mergeCell ref="D2:E2"/>
    <mergeCell ref="F2:G2"/>
    <mergeCell ref="H2:I2"/>
    <mergeCell ref="J2:L2"/>
    <mergeCell ref="B4:C4"/>
    <mergeCell ref="D4:E4"/>
    <mergeCell ref="F4:G4"/>
    <mergeCell ref="H4:I4"/>
    <mergeCell ref="J4:L4"/>
    <mergeCell ref="B3:C3"/>
    <mergeCell ref="D3:E3"/>
    <mergeCell ref="F3:G3"/>
    <mergeCell ref="H3:I3"/>
    <mergeCell ref="J3:L3"/>
    <mergeCell ref="B6:C6"/>
    <mergeCell ref="D6:E6"/>
    <mergeCell ref="F6:G6"/>
    <mergeCell ref="H6:I6"/>
    <mergeCell ref="J6:L6"/>
    <mergeCell ref="B5:C5"/>
    <mergeCell ref="D5:E5"/>
    <mergeCell ref="F5:G5"/>
    <mergeCell ref="H5:I5"/>
    <mergeCell ref="J5:L5"/>
    <mergeCell ref="B8:C8"/>
    <mergeCell ref="D8:E8"/>
    <mergeCell ref="F8:G8"/>
    <mergeCell ref="H8:I8"/>
    <mergeCell ref="J8:L8"/>
    <mergeCell ref="B7:C7"/>
    <mergeCell ref="D7:E7"/>
    <mergeCell ref="F7:G7"/>
    <mergeCell ref="H7:I7"/>
    <mergeCell ref="J7:L7"/>
    <mergeCell ref="B11:C11"/>
    <mergeCell ref="D11:E11"/>
    <mergeCell ref="F11:G11"/>
    <mergeCell ref="H11:I11"/>
    <mergeCell ref="J11:L11"/>
    <mergeCell ref="B9:C9"/>
    <mergeCell ref="D9:E9"/>
    <mergeCell ref="F9:G9"/>
    <mergeCell ref="H9:I9"/>
    <mergeCell ref="J9:L9"/>
    <mergeCell ref="B10:C10"/>
    <mergeCell ref="D10:E10"/>
    <mergeCell ref="F10:G10"/>
    <mergeCell ref="H10:I10"/>
    <mergeCell ref="J10:L10"/>
    <mergeCell ref="B13:C13"/>
    <mergeCell ref="D13:E13"/>
    <mergeCell ref="F13:G13"/>
    <mergeCell ref="H13:I13"/>
    <mergeCell ref="J13:L13"/>
    <mergeCell ref="B12:C12"/>
    <mergeCell ref="D12:E12"/>
    <mergeCell ref="F12:G12"/>
    <mergeCell ref="H12:I12"/>
    <mergeCell ref="J12:L12"/>
    <mergeCell ref="B17:C17"/>
    <mergeCell ref="D17:E17"/>
    <mergeCell ref="F17:G17"/>
    <mergeCell ref="H17:I17"/>
    <mergeCell ref="J17:L17"/>
    <mergeCell ref="B14:C14"/>
    <mergeCell ref="D14:E14"/>
    <mergeCell ref="F14:G14"/>
    <mergeCell ref="H14:I14"/>
    <mergeCell ref="J14:L14"/>
    <mergeCell ref="B20:C20"/>
    <mergeCell ref="D20:E20"/>
    <mergeCell ref="F20:G20"/>
    <mergeCell ref="H20:I20"/>
    <mergeCell ref="J20:L20"/>
    <mergeCell ref="B18:C18"/>
    <mergeCell ref="D18:E18"/>
    <mergeCell ref="F18:G18"/>
    <mergeCell ref="H18:I18"/>
    <mergeCell ref="J18:L18"/>
    <mergeCell ref="B19:C19"/>
    <mergeCell ref="D19:E19"/>
    <mergeCell ref="F19:G19"/>
    <mergeCell ref="H19:I19"/>
    <mergeCell ref="J19:L19"/>
    <mergeCell ref="B22:C22"/>
    <mergeCell ref="D22:E22"/>
    <mergeCell ref="F22:G22"/>
    <mergeCell ref="H22:I22"/>
    <mergeCell ref="J22:L22"/>
    <mergeCell ref="B21:C21"/>
    <mergeCell ref="D21:E21"/>
    <mergeCell ref="F21:G21"/>
    <mergeCell ref="H21:I21"/>
    <mergeCell ref="J21:L21"/>
    <mergeCell ref="B23:C23"/>
    <mergeCell ref="D23:E23"/>
    <mergeCell ref="F23:G23"/>
    <mergeCell ref="H23:I23"/>
    <mergeCell ref="J23:L23"/>
    <mergeCell ref="B24:C24"/>
    <mergeCell ref="D24:E24"/>
    <mergeCell ref="F24:G24"/>
    <mergeCell ref="H24:I24"/>
    <mergeCell ref="J24:L24"/>
    <mergeCell ref="B26:C26"/>
    <mergeCell ref="D26:E26"/>
    <mergeCell ref="F26:G26"/>
    <mergeCell ref="H26:I26"/>
    <mergeCell ref="J26:L26"/>
    <mergeCell ref="B25:C25"/>
    <mergeCell ref="D25:E25"/>
    <mergeCell ref="F25:G25"/>
    <mergeCell ref="H25:I25"/>
    <mergeCell ref="J25:L25"/>
    <mergeCell ref="B28:C28"/>
    <mergeCell ref="D28:E28"/>
    <mergeCell ref="F28:G28"/>
    <mergeCell ref="H28:I28"/>
    <mergeCell ref="J28:L28"/>
    <mergeCell ref="B27:C27"/>
    <mergeCell ref="D27:E27"/>
    <mergeCell ref="F27:G27"/>
    <mergeCell ref="H27:I27"/>
    <mergeCell ref="J27:L27"/>
    <mergeCell ref="B30:C30"/>
    <mergeCell ref="D30:E30"/>
    <mergeCell ref="F30:G30"/>
    <mergeCell ref="H30:I30"/>
    <mergeCell ref="J30:L30"/>
    <mergeCell ref="B29:C29"/>
    <mergeCell ref="D29:E29"/>
    <mergeCell ref="F29:G29"/>
    <mergeCell ref="H29:I29"/>
    <mergeCell ref="J29:L29"/>
    <mergeCell ref="B32:C32"/>
    <mergeCell ref="D32:E32"/>
    <mergeCell ref="F32:G32"/>
    <mergeCell ref="H32:I32"/>
    <mergeCell ref="J32:L32"/>
    <mergeCell ref="B31:C31"/>
    <mergeCell ref="D31:E31"/>
    <mergeCell ref="F31:G31"/>
    <mergeCell ref="H31:I31"/>
    <mergeCell ref="J31:L31"/>
    <mergeCell ref="B36:C36"/>
    <mergeCell ref="D36:E36"/>
    <mergeCell ref="F36:G36"/>
    <mergeCell ref="H36:I36"/>
    <mergeCell ref="J36:L36"/>
    <mergeCell ref="B34:C34"/>
    <mergeCell ref="D34:E34"/>
    <mergeCell ref="F34:G34"/>
    <mergeCell ref="H34:I34"/>
    <mergeCell ref="J34:L34"/>
    <mergeCell ref="B38:C38"/>
    <mergeCell ref="D38:E38"/>
    <mergeCell ref="F38:G38"/>
    <mergeCell ref="H38:I38"/>
    <mergeCell ref="J38:L38"/>
    <mergeCell ref="B37:C37"/>
    <mergeCell ref="D37:E37"/>
    <mergeCell ref="F37:G37"/>
    <mergeCell ref="H37:I37"/>
    <mergeCell ref="J37:L37"/>
    <mergeCell ref="B40:C40"/>
    <mergeCell ref="D40:E40"/>
    <mergeCell ref="F40:G40"/>
    <mergeCell ref="H40:I40"/>
    <mergeCell ref="J40:L40"/>
    <mergeCell ref="B39:C39"/>
    <mergeCell ref="D39:E39"/>
    <mergeCell ref="F39:G39"/>
    <mergeCell ref="H39:I39"/>
    <mergeCell ref="J39:L39"/>
    <mergeCell ref="B43:C43"/>
    <mergeCell ref="D43:E43"/>
    <mergeCell ref="F43:G43"/>
    <mergeCell ref="H43:I43"/>
    <mergeCell ref="J43:L43"/>
    <mergeCell ref="B41:C41"/>
    <mergeCell ref="D41:E41"/>
    <mergeCell ref="F41:G41"/>
    <mergeCell ref="H41:I41"/>
    <mergeCell ref="J41:L41"/>
    <mergeCell ref="B42:C42"/>
    <mergeCell ref="D42:E42"/>
    <mergeCell ref="F42:G42"/>
    <mergeCell ref="H42:I42"/>
    <mergeCell ref="J42:L42"/>
    <mergeCell ref="H47:I47"/>
    <mergeCell ref="J47:L47"/>
    <mergeCell ref="B44:C44"/>
    <mergeCell ref="D44:E44"/>
    <mergeCell ref="F44:G44"/>
    <mergeCell ref="H44:I44"/>
    <mergeCell ref="J44:L44"/>
    <mergeCell ref="B45:C45"/>
    <mergeCell ref="D45:E45"/>
    <mergeCell ref="F45:G45"/>
    <mergeCell ref="H45:I45"/>
    <mergeCell ref="J45:L45"/>
    <mergeCell ref="B46:C46"/>
    <mergeCell ref="D46:E46"/>
    <mergeCell ref="F46:G46"/>
    <mergeCell ref="H46:I46"/>
    <mergeCell ref="J46:L46"/>
    <mergeCell ref="I48:L48"/>
    <mergeCell ref="B16:C16"/>
    <mergeCell ref="D16:E16"/>
    <mergeCell ref="F16:G16"/>
    <mergeCell ref="H16:I16"/>
    <mergeCell ref="J16:L16"/>
    <mergeCell ref="B15:C15"/>
    <mergeCell ref="D15:E15"/>
    <mergeCell ref="F15:G15"/>
    <mergeCell ref="H15:I15"/>
    <mergeCell ref="J15:L15"/>
    <mergeCell ref="B35:C35"/>
    <mergeCell ref="D35:E35"/>
    <mergeCell ref="F35:G35"/>
    <mergeCell ref="H35:I35"/>
    <mergeCell ref="J35:L35"/>
    <mergeCell ref="B33:C33"/>
    <mergeCell ref="D33:E33"/>
    <mergeCell ref="F33:G33"/>
    <mergeCell ref="H33:I33"/>
    <mergeCell ref="J33:L33"/>
    <mergeCell ref="B47:C47"/>
    <mergeCell ref="D47:E47"/>
    <mergeCell ref="F47:G47"/>
  </mergeCells>
  <phoneticPr fontId="2"/>
  <pageMargins left="0.23" right="0.16" top="0.24" bottom="0.16" header="0.16" footer="0.16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A903-1964-4B82-B3D7-EA0A22F13F5A}">
  <sheetPr>
    <pageSetUpPr fitToPage="1"/>
  </sheetPr>
  <dimension ref="A1:P73"/>
  <sheetViews>
    <sheetView zoomScale="90" zoomScaleNormal="90" workbookViewId="0">
      <selection activeCell="A38" sqref="A38:XFD39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2.5" customHeight="1">
      <c r="A1" s="18" t="s">
        <v>284</v>
      </c>
    </row>
    <row r="2" spans="1:16" ht="21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21" customHeight="1">
      <c r="A3" s="30" t="s">
        <v>253</v>
      </c>
      <c r="B3" s="476" t="s">
        <v>96</v>
      </c>
      <c r="C3" s="476"/>
      <c r="D3" s="476"/>
      <c r="E3" s="476"/>
      <c r="F3" s="492">
        <v>3000</v>
      </c>
      <c r="G3" s="476"/>
      <c r="H3" s="476"/>
      <c r="I3" s="476"/>
      <c r="J3" s="486" t="s">
        <v>54</v>
      </c>
      <c r="K3" s="486"/>
      <c r="L3" s="486"/>
      <c r="M3" s="476" t="s">
        <v>9</v>
      </c>
      <c r="N3" s="476"/>
      <c r="P3" s="1" t="s">
        <v>12</v>
      </c>
    </row>
    <row r="4" spans="1:16" ht="21" customHeight="1">
      <c r="A4" s="5" t="s">
        <v>257</v>
      </c>
      <c r="B4" s="476" t="s">
        <v>96</v>
      </c>
      <c r="C4" s="476"/>
      <c r="D4" s="476"/>
      <c r="E4" s="476"/>
      <c r="F4" s="492">
        <v>3000</v>
      </c>
      <c r="G4" s="476"/>
      <c r="H4" s="476"/>
      <c r="I4" s="476"/>
      <c r="J4" s="486" t="s">
        <v>98</v>
      </c>
      <c r="K4" s="486"/>
      <c r="L4" s="486"/>
      <c r="M4" s="476" t="s">
        <v>9</v>
      </c>
      <c r="N4" s="476"/>
      <c r="P4" s="1" t="s">
        <v>12</v>
      </c>
    </row>
    <row r="5" spans="1:16" ht="21" customHeight="1">
      <c r="A5" s="5"/>
      <c r="B5" s="476" t="s">
        <v>200</v>
      </c>
      <c r="C5" s="476"/>
      <c r="D5" s="464"/>
      <c r="E5" s="465"/>
      <c r="F5" s="492">
        <v>185</v>
      </c>
      <c r="G5" s="476"/>
      <c r="H5" s="464"/>
      <c r="I5" s="465"/>
      <c r="J5" s="486" t="s">
        <v>49</v>
      </c>
      <c r="K5" s="486"/>
      <c r="L5" s="486"/>
      <c r="M5" s="464" t="s">
        <v>9</v>
      </c>
      <c r="N5" s="465"/>
      <c r="P5" s="1" t="s">
        <v>13</v>
      </c>
    </row>
    <row r="6" spans="1:16" ht="21" customHeight="1">
      <c r="A6" s="5" t="s">
        <v>40</v>
      </c>
      <c r="B6" s="476" t="s">
        <v>160</v>
      </c>
      <c r="C6" s="476"/>
      <c r="D6" s="464"/>
      <c r="E6" s="465"/>
      <c r="F6" s="492">
        <v>1770</v>
      </c>
      <c r="G6" s="476"/>
      <c r="H6" s="464"/>
      <c r="I6" s="465"/>
      <c r="J6" s="486" t="s">
        <v>285</v>
      </c>
      <c r="K6" s="486"/>
      <c r="L6" s="486"/>
      <c r="M6" s="464" t="s">
        <v>9</v>
      </c>
      <c r="N6" s="465"/>
      <c r="P6" s="1" t="s">
        <v>13</v>
      </c>
    </row>
    <row r="7" spans="1:16" ht="21" customHeight="1">
      <c r="A7" s="5" t="s">
        <v>155</v>
      </c>
      <c r="B7" s="476" t="s">
        <v>96</v>
      </c>
      <c r="C7" s="476"/>
      <c r="D7" s="476"/>
      <c r="E7" s="476"/>
      <c r="F7" s="492">
        <v>4441</v>
      </c>
      <c r="G7" s="476"/>
      <c r="H7" s="476"/>
      <c r="I7" s="476"/>
      <c r="J7" s="486" t="s">
        <v>54</v>
      </c>
      <c r="K7" s="486"/>
      <c r="L7" s="486"/>
      <c r="M7" s="476" t="s">
        <v>9</v>
      </c>
      <c r="N7" s="476"/>
      <c r="P7" s="1" t="s">
        <v>13</v>
      </c>
    </row>
    <row r="8" spans="1:16" ht="21" customHeight="1">
      <c r="A8" s="5"/>
      <c r="B8" s="476" t="s">
        <v>200</v>
      </c>
      <c r="C8" s="476"/>
      <c r="D8" s="476"/>
      <c r="E8" s="476"/>
      <c r="F8" s="492">
        <v>400</v>
      </c>
      <c r="G8" s="476"/>
      <c r="H8" s="476"/>
      <c r="I8" s="476"/>
      <c r="J8" s="486" t="s">
        <v>242</v>
      </c>
      <c r="K8" s="486"/>
      <c r="L8" s="486"/>
      <c r="M8" s="476" t="s">
        <v>9</v>
      </c>
      <c r="N8" s="476"/>
      <c r="P8" s="1" t="s">
        <v>13</v>
      </c>
    </row>
    <row r="9" spans="1:16" ht="21" customHeight="1">
      <c r="A9" s="5"/>
      <c r="B9" s="476" t="s">
        <v>120</v>
      </c>
      <c r="C9" s="476"/>
      <c r="D9" s="476"/>
      <c r="E9" s="476"/>
      <c r="F9" s="492">
        <v>1648</v>
      </c>
      <c r="G9" s="476"/>
      <c r="H9" s="476"/>
      <c r="I9" s="476"/>
      <c r="J9" s="486" t="s">
        <v>33</v>
      </c>
      <c r="K9" s="486"/>
      <c r="L9" s="486"/>
      <c r="M9" s="476" t="s">
        <v>9</v>
      </c>
      <c r="N9" s="476"/>
      <c r="P9" s="1" t="s">
        <v>16</v>
      </c>
    </row>
    <row r="10" spans="1:16" ht="21" customHeight="1">
      <c r="A10" s="5" t="s">
        <v>70</v>
      </c>
      <c r="B10" s="476" t="s">
        <v>96</v>
      </c>
      <c r="C10" s="476"/>
      <c r="D10" s="476"/>
      <c r="E10" s="476"/>
      <c r="F10" s="492">
        <v>3000</v>
      </c>
      <c r="G10" s="476"/>
      <c r="H10" s="476"/>
      <c r="I10" s="476"/>
      <c r="J10" s="486" t="s">
        <v>98</v>
      </c>
      <c r="K10" s="486"/>
      <c r="L10" s="486"/>
      <c r="M10" s="476" t="s">
        <v>9</v>
      </c>
      <c r="N10" s="476"/>
      <c r="P10" s="1" t="s">
        <v>14</v>
      </c>
    </row>
    <row r="11" spans="1:16" ht="21" customHeight="1">
      <c r="A11" s="5" t="s">
        <v>41</v>
      </c>
      <c r="B11" s="476" t="s">
        <v>96</v>
      </c>
      <c r="C11" s="476"/>
      <c r="D11" s="476"/>
      <c r="E11" s="476"/>
      <c r="F11" s="492">
        <v>4000</v>
      </c>
      <c r="G11" s="476"/>
      <c r="H11" s="476"/>
      <c r="I11" s="476"/>
      <c r="J11" s="486" t="s">
        <v>239</v>
      </c>
      <c r="K11" s="486"/>
      <c r="L11" s="486"/>
      <c r="M11" s="476" t="s">
        <v>9</v>
      </c>
      <c r="N11" s="476"/>
      <c r="P11" s="1" t="s">
        <v>15</v>
      </c>
    </row>
    <row r="12" spans="1:16" ht="21" customHeight="1">
      <c r="A12" s="5" t="s">
        <v>43</v>
      </c>
      <c r="B12" s="476" t="s">
        <v>249</v>
      </c>
      <c r="C12" s="476"/>
      <c r="D12" s="476"/>
      <c r="E12" s="476"/>
      <c r="F12" s="492">
        <v>250</v>
      </c>
      <c r="G12" s="476"/>
      <c r="H12" s="476"/>
      <c r="I12" s="476"/>
      <c r="J12" s="486" t="s">
        <v>286</v>
      </c>
      <c r="K12" s="486"/>
      <c r="L12" s="486"/>
      <c r="M12" s="476" t="s">
        <v>9</v>
      </c>
      <c r="N12" s="476"/>
      <c r="P12" s="1" t="s">
        <v>16</v>
      </c>
    </row>
    <row r="13" spans="1:16" ht="21" customHeight="1">
      <c r="A13" s="5" t="s">
        <v>28</v>
      </c>
      <c r="B13" s="476" t="s">
        <v>96</v>
      </c>
      <c r="C13" s="476"/>
      <c r="D13" s="476"/>
      <c r="E13" s="476"/>
      <c r="F13" s="492">
        <v>3000</v>
      </c>
      <c r="G13" s="476"/>
      <c r="H13" s="476"/>
      <c r="I13" s="476"/>
      <c r="J13" s="486" t="s">
        <v>54</v>
      </c>
      <c r="K13" s="486"/>
      <c r="L13" s="486"/>
      <c r="M13" s="476" t="s">
        <v>9</v>
      </c>
      <c r="N13" s="476"/>
      <c r="P13" s="1" t="s">
        <v>16</v>
      </c>
    </row>
    <row r="14" spans="1:16" ht="21" customHeight="1">
      <c r="A14" s="5" t="s">
        <v>44</v>
      </c>
      <c r="B14" s="476" t="s">
        <v>234</v>
      </c>
      <c r="C14" s="476"/>
      <c r="D14" s="476"/>
      <c r="E14" s="476"/>
      <c r="F14" s="492">
        <v>6745</v>
      </c>
      <c r="G14" s="476"/>
      <c r="H14" s="476"/>
      <c r="I14" s="476"/>
      <c r="J14" s="486" t="s">
        <v>287</v>
      </c>
      <c r="K14" s="486"/>
      <c r="L14" s="486"/>
      <c r="M14" s="476" t="s">
        <v>9</v>
      </c>
      <c r="N14" s="476"/>
      <c r="P14" s="1" t="s">
        <v>17</v>
      </c>
    </row>
    <row r="15" spans="1:16" ht="21" customHeight="1">
      <c r="A15" s="5"/>
      <c r="B15" s="476" t="s">
        <v>96</v>
      </c>
      <c r="C15" s="476"/>
      <c r="D15" s="476"/>
      <c r="E15" s="476"/>
      <c r="F15" s="492">
        <v>4374</v>
      </c>
      <c r="G15" s="476"/>
      <c r="H15" s="476"/>
      <c r="I15" s="476"/>
      <c r="J15" s="486" t="s">
        <v>98</v>
      </c>
      <c r="K15" s="486"/>
      <c r="L15" s="486"/>
      <c r="M15" s="476" t="s">
        <v>9</v>
      </c>
      <c r="N15" s="476"/>
      <c r="P15" s="1" t="s">
        <v>17</v>
      </c>
    </row>
    <row r="16" spans="1:16" ht="21" customHeight="1">
      <c r="A16" s="5" t="s">
        <v>423</v>
      </c>
      <c r="B16" s="464" t="s">
        <v>120</v>
      </c>
      <c r="C16" s="465"/>
      <c r="D16" s="464"/>
      <c r="E16" s="465"/>
      <c r="F16" s="512">
        <v>4485</v>
      </c>
      <c r="G16" s="513"/>
      <c r="H16" s="464"/>
      <c r="I16" s="465"/>
      <c r="J16" s="479" t="s">
        <v>295</v>
      </c>
      <c r="K16" s="480"/>
      <c r="L16" s="481"/>
      <c r="M16" s="476" t="s">
        <v>9</v>
      </c>
      <c r="N16" s="476"/>
    </row>
    <row r="17" spans="1:16" ht="21" customHeight="1">
      <c r="A17" s="5" t="s">
        <v>46</v>
      </c>
      <c r="B17" s="476" t="s">
        <v>56</v>
      </c>
      <c r="C17" s="476"/>
      <c r="D17" s="476"/>
      <c r="E17" s="476"/>
      <c r="F17" s="492">
        <v>4460</v>
      </c>
      <c r="G17" s="476"/>
      <c r="H17" s="476"/>
      <c r="I17" s="476"/>
      <c r="J17" s="486" t="s">
        <v>294</v>
      </c>
      <c r="K17" s="486"/>
      <c r="L17" s="486"/>
      <c r="M17" s="476" t="s">
        <v>9</v>
      </c>
      <c r="N17" s="476"/>
      <c r="P17" s="1" t="s">
        <v>18</v>
      </c>
    </row>
    <row r="18" spans="1:16" ht="21" customHeight="1">
      <c r="A18" s="5" t="s">
        <v>45</v>
      </c>
      <c r="B18" s="476" t="s">
        <v>96</v>
      </c>
      <c r="C18" s="476"/>
      <c r="D18" s="476"/>
      <c r="E18" s="476"/>
      <c r="F18" s="492">
        <v>2000</v>
      </c>
      <c r="G18" s="476"/>
      <c r="H18" s="476"/>
      <c r="I18" s="476"/>
      <c r="J18" s="486" t="s">
        <v>54</v>
      </c>
      <c r="K18" s="486"/>
      <c r="L18" s="486"/>
      <c r="M18" s="476" t="s">
        <v>9</v>
      </c>
      <c r="N18" s="476"/>
      <c r="P18" s="1" t="s">
        <v>18</v>
      </c>
    </row>
    <row r="19" spans="1:16" ht="21" customHeight="1">
      <c r="A19" s="5" t="s">
        <v>191</v>
      </c>
      <c r="B19" s="476" t="s">
        <v>96</v>
      </c>
      <c r="C19" s="476"/>
      <c r="D19" s="476"/>
      <c r="E19" s="476"/>
      <c r="F19" s="492">
        <v>2471</v>
      </c>
      <c r="G19" s="476"/>
      <c r="H19" s="476"/>
      <c r="I19" s="476"/>
      <c r="J19" s="486" t="s">
        <v>105</v>
      </c>
      <c r="K19" s="486"/>
      <c r="L19" s="486"/>
      <c r="M19" s="476" t="s">
        <v>9</v>
      </c>
      <c r="N19" s="476"/>
      <c r="P19" s="1" t="s">
        <v>18</v>
      </c>
    </row>
    <row r="20" spans="1:16" ht="21" customHeight="1">
      <c r="A20" s="5" t="s">
        <v>210</v>
      </c>
      <c r="B20" s="476" t="s">
        <v>67</v>
      </c>
      <c r="C20" s="476"/>
      <c r="D20" s="476"/>
      <c r="E20" s="476"/>
      <c r="F20" s="492">
        <v>400</v>
      </c>
      <c r="G20" s="476"/>
      <c r="H20" s="476"/>
      <c r="I20" s="476"/>
      <c r="J20" s="486" t="s">
        <v>288</v>
      </c>
      <c r="K20" s="486"/>
      <c r="L20" s="486"/>
      <c r="M20" s="476" t="s">
        <v>9</v>
      </c>
      <c r="N20" s="476"/>
      <c r="P20" s="1" t="s">
        <v>19</v>
      </c>
    </row>
    <row r="21" spans="1:16" ht="21" customHeight="1">
      <c r="A21" s="5" t="s">
        <v>37</v>
      </c>
      <c r="B21" s="476" t="s">
        <v>200</v>
      </c>
      <c r="C21" s="476"/>
      <c r="D21" s="476"/>
      <c r="E21" s="476"/>
      <c r="F21" s="492">
        <v>2750</v>
      </c>
      <c r="G21" s="476"/>
      <c r="H21" s="476"/>
      <c r="I21" s="476"/>
      <c r="J21" s="486" t="s">
        <v>93</v>
      </c>
      <c r="K21" s="486"/>
      <c r="L21" s="486"/>
      <c r="M21" s="476" t="s">
        <v>9</v>
      </c>
      <c r="N21" s="476"/>
      <c r="P21" s="1" t="s">
        <v>16</v>
      </c>
    </row>
    <row r="22" spans="1:16" ht="21" customHeight="1">
      <c r="A22" s="5"/>
      <c r="B22" s="476" t="s">
        <v>67</v>
      </c>
      <c r="C22" s="476"/>
      <c r="D22" s="476"/>
      <c r="E22" s="476"/>
      <c r="F22" s="492">
        <v>400</v>
      </c>
      <c r="G22" s="476"/>
      <c r="H22" s="476"/>
      <c r="I22" s="476"/>
      <c r="J22" s="486" t="s">
        <v>288</v>
      </c>
      <c r="K22" s="486"/>
      <c r="L22" s="486"/>
      <c r="M22" s="476" t="s">
        <v>9</v>
      </c>
      <c r="N22" s="476"/>
      <c r="P22" s="1" t="s">
        <v>16</v>
      </c>
    </row>
    <row r="23" spans="1:16" ht="21" customHeight="1">
      <c r="A23" s="5"/>
      <c r="B23" s="476" t="s">
        <v>96</v>
      </c>
      <c r="C23" s="476"/>
      <c r="D23" s="476"/>
      <c r="E23" s="476"/>
      <c r="F23" s="492">
        <v>3111</v>
      </c>
      <c r="G23" s="476"/>
      <c r="H23" s="476"/>
      <c r="I23" s="476"/>
      <c r="J23" s="486" t="s">
        <v>54</v>
      </c>
      <c r="K23" s="486"/>
      <c r="L23" s="486"/>
      <c r="M23" s="476" t="s">
        <v>9</v>
      </c>
      <c r="N23" s="476"/>
      <c r="P23" s="1" t="s">
        <v>15</v>
      </c>
    </row>
    <row r="24" spans="1:16" ht="21" customHeight="1">
      <c r="A24" s="5"/>
      <c r="B24" s="476" t="s">
        <v>96</v>
      </c>
      <c r="C24" s="476"/>
      <c r="D24" s="476"/>
      <c r="E24" s="476"/>
      <c r="F24" s="492">
        <v>3811</v>
      </c>
      <c r="G24" s="476"/>
      <c r="H24" s="476"/>
      <c r="I24" s="476"/>
      <c r="J24" s="486" t="s">
        <v>98</v>
      </c>
      <c r="K24" s="486"/>
      <c r="L24" s="486"/>
      <c r="M24" s="476" t="s">
        <v>9</v>
      </c>
      <c r="N24" s="476"/>
      <c r="P24" s="1" t="s">
        <v>20</v>
      </c>
    </row>
    <row r="25" spans="1:16" ht="21" customHeight="1">
      <c r="A25" s="5"/>
      <c r="B25" s="476" t="s">
        <v>160</v>
      </c>
      <c r="C25" s="476"/>
      <c r="D25" s="476"/>
      <c r="E25" s="476"/>
      <c r="F25" s="492">
        <v>1820</v>
      </c>
      <c r="G25" s="476"/>
      <c r="H25" s="476"/>
      <c r="I25" s="476"/>
      <c r="J25" s="486" t="s">
        <v>285</v>
      </c>
      <c r="K25" s="486"/>
      <c r="L25" s="486"/>
      <c r="M25" s="476" t="s">
        <v>9</v>
      </c>
      <c r="N25" s="476"/>
      <c r="P25" s="1" t="s">
        <v>20</v>
      </c>
    </row>
    <row r="26" spans="1:16" ht="21" customHeight="1">
      <c r="A26" s="5" t="s">
        <v>240</v>
      </c>
      <c r="B26" s="476" t="s">
        <v>96</v>
      </c>
      <c r="C26" s="476"/>
      <c r="D26" s="464"/>
      <c r="E26" s="465"/>
      <c r="F26" s="492">
        <v>1980</v>
      </c>
      <c r="G26" s="476"/>
      <c r="H26" s="464"/>
      <c r="I26" s="465"/>
      <c r="J26" s="486" t="s">
        <v>105</v>
      </c>
      <c r="K26" s="486"/>
      <c r="L26" s="486"/>
      <c r="M26" s="464" t="s">
        <v>9</v>
      </c>
      <c r="N26" s="465"/>
      <c r="P26" s="1" t="s">
        <v>21</v>
      </c>
    </row>
    <row r="27" spans="1:16" ht="21" customHeight="1">
      <c r="A27" s="5"/>
      <c r="B27" s="476" t="s">
        <v>67</v>
      </c>
      <c r="C27" s="476"/>
      <c r="D27" s="464"/>
      <c r="E27" s="465"/>
      <c r="F27" s="492">
        <v>400</v>
      </c>
      <c r="G27" s="476"/>
      <c r="H27" s="464"/>
      <c r="I27" s="465"/>
      <c r="J27" s="486" t="s">
        <v>288</v>
      </c>
      <c r="K27" s="486"/>
      <c r="L27" s="486"/>
      <c r="M27" s="464" t="s">
        <v>9</v>
      </c>
      <c r="N27" s="465"/>
      <c r="P27" s="1" t="s">
        <v>21</v>
      </c>
    </row>
    <row r="28" spans="1:16" ht="21" customHeight="1">
      <c r="A28" s="5" t="s">
        <v>64</v>
      </c>
      <c r="B28" s="476" t="s">
        <v>96</v>
      </c>
      <c r="C28" s="476"/>
      <c r="D28" s="464"/>
      <c r="E28" s="465"/>
      <c r="F28" s="492">
        <v>3000</v>
      </c>
      <c r="G28" s="476"/>
      <c r="H28" s="464"/>
      <c r="I28" s="465"/>
      <c r="J28" s="486" t="s">
        <v>239</v>
      </c>
      <c r="K28" s="486"/>
      <c r="L28" s="486"/>
      <c r="M28" s="464" t="s">
        <v>9</v>
      </c>
      <c r="N28" s="465"/>
      <c r="P28" s="1" t="s">
        <v>21</v>
      </c>
    </row>
    <row r="29" spans="1:16" ht="21" customHeight="1">
      <c r="A29" s="5" t="s">
        <v>167</v>
      </c>
      <c r="B29" s="476" t="s">
        <v>67</v>
      </c>
      <c r="C29" s="476"/>
      <c r="D29" s="464"/>
      <c r="E29" s="465"/>
      <c r="F29" s="492">
        <v>400</v>
      </c>
      <c r="G29" s="476"/>
      <c r="H29" s="464"/>
      <c r="I29" s="465"/>
      <c r="J29" s="486" t="s">
        <v>288</v>
      </c>
      <c r="K29" s="486"/>
      <c r="L29" s="486"/>
      <c r="M29" s="464" t="s">
        <v>9</v>
      </c>
      <c r="N29" s="465"/>
      <c r="P29" s="1" t="s">
        <v>22</v>
      </c>
    </row>
    <row r="30" spans="1:16" ht="21" customHeight="1">
      <c r="A30" s="5" t="s">
        <v>107</v>
      </c>
      <c r="B30" s="476" t="s">
        <v>120</v>
      </c>
      <c r="C30" s="476"/>
      <c r="D30" s="464"/>
      <c r="E30" s="465"/>
      <c r="F30" s="492">
        <v>7110</v>
      </c>
      <c r="G30" s="476"/>
      <c r="H30" s="464"/>
      <c r="I30" s="465"/>
      <c r="J30" s="486" t="s">
        <v>289</v>
      </c>
      <c r="K30" s="486"/>
      <c r="L30" s="486"/>
      <c r="M30" s="464" t="s">
        <v>9</v>
      </c>
      <c r="N30" s="465"/>
    </row>
    <row r="31" spans="1:16" ht="21" customHeight="1">
      <c r="A31" s="5"/>
      <c r="B31" s="476" t="s">
        <v>200</v>
      </c>
      <c r="C31" s="476"/>
      <c r="D31" s="464"/>
      <c r="E31" s="465"/>
      <c r="F31" s="492">
        <v>4250</v>
      </c>
      <c r="G31" s="476"/>
      <c r="H31" s="464"/>
      <c r="I31" s="465"/>
      <c r="J31" s="486" t="s">
        <v>290</v>
      </c>
      <c r="K31" s="486"/>
      <c r="L31" s="486"/>
      <c r="M31" s="464" t="s">
        <v>9</v>
      </c>
      <c r="N31" s="465"/>
    </row>
    <row r="32" spans="1:16" ht="21" customHeight="1">
      <c r="A32" s="5"/>
      <c r="B32" s="476" t="s">
        <v>96</v>
      </c>
      <c r="C32" s="476"/>
      <c r="D32" s="464"/>
      <c r="E32" s="465"/>
      <c r="F32" s="492">
        <v>2850</v>
      </c>
      <c r="G32" s="476"/>
      <c r="H32" s="464"/>
      <c r="I32" s="465"/>
      <c r="J32" s="486" t="s">
        <v>98</v>
      </c>
      <c r="K32" s="486"/>
      <c r="L32" s="486"/>
      <c r="M32" s="464" t="s">
        <v>9</v>
      </c>
      <c r="N32" s="465"/>
    </row>
    <row r="33" spans="1:14" ht="21" customHeight="1">
      <c r="A33" s="5"/>
      <c r="B33" s="476" t="s">
        <v>200</v>
      </c>
      <c r="C33" s="476"/>
      <c r="D33" s="464"/>
      <c r="E33" s="465"/>
      <c r="F33" s="492">
        <v>8500</v>
      </c>
      <c r="G33" s="476"/>
      <c r="H33" s="464"/>
      <c r="I33" s="465"/>
      <c r="J33" s="486" t="s">
        <v>290</v>
      </c>
      <c r="K33" s="486"/>
      <c r="L33" s="486"/>
      <c r="M33" s="464" t="s">
        <v>9</v>
      </c>
      <c r="N33" s="465"/>
    </row>
    <row r="34" spans="1:14" ht="21" customHeight="1">
      <c r="A34" s="5"/>
      <c r="B34" s="476" t="s">
        <v>96</v>
      </c>
      <c r="C34" s="476"/>
      <c r="D34" s="464"/>
      <c r="E34" s="465"/>
      <c r="F34" s="492">
        <v>2000</v>
      </c>
      <c r="G34" s="476"/>
      <c r="H34" s="464"/>
      <c r="I34" s="465"/>
      <c r="J34" s="486" t="s">
        <v>105</v>
      </c>
      <c r="K34" s="486"/>
      <c r="L34" s="486"/>
      <c r="M34" s="464" t="s">
        <v>9</v>
      </c>
      <c r="N34" s="465"/>
    </row>
    <row r="35" spans="1:14" ht="21" customHeight="1">
      <c r="A35" s="5"/>
      <c r="B35" s="476" t="s">
        <v>160</v>
      </c>
      <c r="C35" s="476"/>
      <c r="D35" s="464"/>
      <c r="E35" s="465"/>
      <c r="F35" s="492">
        <v>1040</v>
      </c>
      <c r="G35" s="476"/>
      <c r="H35" s="464"/>
      <c r="I35" s="465"/>
      <c r="J35" s="486" t="s">
        <v>293</v>
      </c>
      <c r="K35" s="486"/>
      <c r="L35" s="486"/>
      <c r="M35" s="464" t="s">
        <v>9</v>
      </c>
      <c r="N35" s="465"/>
    </row>
    <row r="36" spans="1:14" ht="21" customHeight="1">
      <c r="A36" s="5" t="s">
        <v>31</v>
      </c>
      <c r="B36" s="476" t="s">
        <v>234</v>
      </c>
      <c r="C36" s="476"/>
      <c r="D36" s="464"/>
      <c r="E36" s="465"/>
      <c r="F36" s="492">
        <v>3651</v>
      </c>
      <c r="G36" s="476"/>
      <c r="H36" s="464"/>
      <c r="I36" s="465"/>
      <c r="J36" s="486" t="s">
        <v>291</v>
      </c>
      <c r="K36" s="486"/>
      <c r="L36" s="486"/>
      <c r="M36" s="464" t="s">
        <v>9</v>
      </c>
      <c r="N36" s="465"/>
    </row>
    <row r="37" spans="1:14" ht="21" customHeight="1" thickBot="1">
      <c r="A37" s="5" t="s">
        <v>29</v>
      </c>
      <c r="B37" s="476" t="s">
        <v>120</v>
      </c>
      <c r="C37" s="476"/>
      <c r="D37" s="476"/>
      <c r="E37" s="476"/>
      <c r="F37" s="492">
        <v>11489</v>
      </c>
      <c r="G37" s="476"/>
      <c r="H37" s="476"/>
      <c r="I37" s="476"/>
      <c r="J37" s="486" t="s">
        <v>292</v>
      </c>
      <c r="K37" s="486"/>
      <c r="L37" s="486"/>
      <c r="M37" s="476" t="s">
        <v>9</v>
      </c>
      <c r="N37" s="476"/>
    </row>
    <row r="38" spans="1:14" ht="21" customHeight="1" thickTop="1">
      <c r="A38" s="15"/>
      <c r="B38" s="454"/>
      <c r="C38" s="455"/>
      <c r="D38" s="454" t="s">
        <v>38</v>
      </c>
      <c r="E38" s="455"/>
      <c r="F38" s="524">
        <f>SUM(F3:F37)</f>
        <v>108191</v>
      </c>
      <c r="G38" s="525"/>
      <c r="H38" s="454"/>
      <c r="I38" s="455"/>
      <c r="J38" s="460"/>
      <c r="K38" s="461"/>
      <c r="L38" s="462"/>
      <c r="M38" s="454"/>
      <c r="N38" s="455"/>
    </row>
    <row r="39" spans="1:14" ht="21" customHeight="1">
      <c r="I39" s="448" t="s">
        <v>8</v>
      </c>
      <c r="J39" s="448"/>
      <c r="K39" s="448"/>
      <c r="L39" s="448"/>
      <c r="M39" s="448"/>
      <c r="N39" s="448"/>
    </row>
    <row r="40" spans="1:14" ht="24.75" customHeight="1">
      <c r="A40" s="3" t="s">
        <v>284</v>
      </c>
    </row>
    <row r="41" spans="1:14" ht="24.75" customHeight="1">
      <c r="A41" s="2" t="s">
        <v>1</v>
      </c>
      <c r="B41" s="464" t="s">
        <v>2</v>
      </c>
      <c r="C41" s="465"/>
      <c r="D41" s="464" t="s">
        <v>4</v>
      </c>
      <c r="E41" s="465"/>
      <c r="F41" s="464" t="s">
        <v>5</v>
      </c>
      <c r="G41" s="465"/>
      <c r="H41" s="464" t="s">
        <v>3</v>
      </c>
      <c r="I41" s="465"/>
      <c r="J41" s="479" t="s">
        <v>6</v>
      </c>
      <c r="K41" s="480"/>
      <c r="L41" s="481"/>
      <c r="M41" s="464" t="s">
        <v>7</v>
      </c>
      <c r="N41" s="465"/>
    </row>
    <row r="42" spans="1:14" ht="24.75" customHeight="1">
      <c r="A42" s="5"/>
      <c r="B42" s="517"/>
      <c r="C42" s="518"/>
      <c r="D42" s="476"/>
      <c r="E42" s="476"/>
      <c r="F42" s="492"/>
      <c r="G42" s="476"/>
      <c r="H42" s="476"/>
      <c r="I42" s="476"/>
      <c r="J42" s="479"/>
      <c r="K42" s="480"/>
      <c r="L42" s="481"/>
      <c r="M42" s="476" t="s">
        <v>9</v>
      </c>
      <c r="N42" s="476"/>
    </row>
    <row r="43" spans="1:14" ht="24.75" customHeight="1">
      <c r="A43" s="5"/>
      <c r="B43" s="517"/>
      <c r="C43" s="518"/>
      <c r="D43" s="476"/>
      <c r="E43" s="476"/>
      <c r="F43" s="492"/>
      <c r="G43" s="476"/>
      <c r="H43" s="476"/>
      <c r="I43" s="476"/>
      <c r="J43" s="479"/>
      <c r="K43" s="480"/>
      <c r="L43" s="481"/>
      <c r="M43" s="476" t="s">
        <v>9</v>
      </c>
      <c r="N43" s="476"/>
    </row>
    <row r="44" spans="1:14" ht="24.75" customHeight="1">
      <c r="A44" s="5"/>
      <c r="B44" s="517"/>
      <c r="C44" s="518"/>
      <c r="D44" s="476"/>
      <c r="E44" s="476"/>
      <c r="F44" s="492"/>
      <c r="G44" s="476"/>
      <c r="H44" s="476"/>
      <c r="I44" s="476"/>
      <c r="J44" s="479"/>
      <c r="K44" s="480"/>
      <c r="L44" s="481"/>
      <c r="M44" s="476" t="s">
        <v>9</v>
      </c>
      <c r="N44" s="476"/>
    </row>
    <row r="45" spans="1:14" ht="24.75" customHeight="1">
      <c r="A45" s="5"/>
      <c r="B45" s="517"/>
      <c r="C45" s="518"/>
      <c r="D45" s="476"/>
      <c r="E45" s="476"/>
      <c r="F45" s="492"/>
      <c r="G45" s="476"/>
      <c r="H45" s="476"/>
      <c r="I45" s="476"/>
      <c r="J45" s="479"/>
      <c r="K45" s="480"/>
      <c r="L45" s="481"/>
      <c r="M45" s="476" t="s">
        <v>9</v>
      </c>
      <c r="N45" s="476"/>
    </row>
    <row r="46" spans="1:14" ht="24.75" customHeight="1">
      <c r="A46" s="5"/>
      <c r="B46" s="517"/>
      <c r="C46" s="518"/>
      <c r="D46" s="476"/>
      <c r="E46" s="476"/>
      <c r="F46" s="492"/>
      <c r="G46" s="476"/>
      <c r="H46" s="476"/>
      <c r="I46" s="476"/>
      <c r="J46" s="479"/>
      <c r="K46" s="480"/>
      <c r="L46" s="481"/>
      <c r="M46" s="476" t="s">
        <v>9</v>
      </c>
      <c r="N46" s="476"/>
    </row>
    <row r="47" spans="1:14" ht="24.75" customHeight="1">
      <c r="A47" s="5"/>
      <c r="B47" s="517"/>
      <c r="C47" s="518"/>
      <c r="D47" s="476"/>
      <c r="E47" s="476"/>
      <c r="F47" s="492"/>
      <c r="G47" s="476"/>
      <c r="H47" s="476"/>
      <c r="I47" s="476"/>
      <c r="J47" s="479"/>
      <c r="K47" s="480"/>
      <c r="L47" s="481"/>
      <c r="M47" s="476" t="s">
        <v>9</v>
      </c>
      <c r="N47" s="476"/>
    </row>
    <row r="48" spans="1:14" ht="24.75" customHeight="1">
      <c r="A48" s="5"/>
      <c r="B48" s="517"/>
      <c r="C48" s="518"/>
      <c r="D48" s="476"/>
      <c r="E48" s="476"/>
      <c r="F48" s="492"/>
      <c r="G48" s="476"/>
      <c r="H48" s="476"/>
      <c r="I48" s="476"/>
      <c r="J48" s="479"/>
      <c r="K48" s="480"/>
      <c r="L48" s="481"/>
      <c r="M48" s="476" t="s">
        <v>9</v>
      </c>
      <c r="N48" s="476"/>
    </row>
    <row r="49" spans="1:14" ht="24.75" customHeight="1">
      <c r="A49" s="5"/>
      <c r="B49" s="517"/>
      <c r="C49" s="518"/>
      <c r="D49" s="476"/>
      <c r="E49" s="476"/>
      <c r="F49" s="492"/>
      <c r="G49" s="476"/>
      <c r="H49" s="476"/>
      <c r="I49" s="476"/>
      <c r="J49" s="479"/>
      <c r="K49" s="480"/>
      <c r="L49" s="481"/>
      <c r="M49" s="476" t="s">
        <v>9</v>
      </c>
      <c r="N49" s="476"/>
    </row>
    <row r="50" spans="1:14" ht="24.75" customHeight="1">
      <c r="A50" s="5"/>
      <c r="B50" s="517"/>
      <c r="C50" s="518"/>
      <c r="D50" s="476"/>
      <c r="E50" s="476"/>
      <c r="F50" s="492"/>
      <c r="G50" s="476"/>
      <c r="H50" s="476"/>
      <c r="I50" s="476"/>
      <c r="J50" s="479"/>
      <c r="K50" s="480"/>
      <c r="L50" s="481"/>
      <c r="M50" s="476" t="s">
        <v>9</v>
      </c>
      <c r="N50" s="476"/>
    </row>
    <row r="51" spans="1:14" ht="24.75" customHeight="1">
      <c r="A51" s="5"/>
      <c r="B51" s="517"/>
      <c r="C51" s="518"/>
      <c r="D51" s="476"/>
      <c r="E51" s="476"/>
      <c r="F51" s="492"/>
      <c r="G51" s="476"/>
      <c r="H51" s="476"/>
      <c r="I51" s="476"/>
      <c r="J51" s="479"/>
      <c r="K51" s="480"/>
      <c r="L51" s="481"/>
      <c r="M51" s="476" t="s">
        <v>9</v>
      </c>
      <c r="N51" s="476"/>
    </row>
    <row r="52" spans="1:14" ht="24.75" customHeight="1">
      <c r="A52" s="5"/>
      <c r="B52" s="517"/>
      <c r="C52" s="518"/>
      <c r="D52" s="476"/>
      <c r="E52" s="476"/>
      <c r="F52" s="492"/>
      <c r="G52" s="476"/>
      <c r="H52" s="476"/>
      <c r="I52" s="476"/>
      <c r="J52" s="479"/>
      <c r="K52" s="480"/>
      <c r="L52" s="481"/>
      <c r="M52" s="476" t="s">
        <v>9</v>
      </c>
      <c r="N52" s="476"/>
    </row>
    <row r="53" spans="1:14" ht="24.75" customHeight="1">
      <c r="A53" s="5"/>
      <c r="B53" s="517"/>
      <c r="C53" s="518"/>
      <c r="D53" s="476"/>
      <c r="E53" s="476"/>
      <c r="F53" s="492"/>
      <c r="G53" s="476"/>
      <c r="H53" s="476"/>
      <c r="I53" s="476"/>
      <c r="J53" s="479"/>
      <c r="K53" s="480"/>
      <c r="L53" s="481"/>
      <c r="M53" s="476" t="s">
        <v>9</v>
      </c>
      <c r="N53" s="476"/>
    </row>
    <row r="54" spans="1:14" ht="24.75" customHeight="1">
      <c r="A54" s="5"/>
      <c r="B54" s="517"/>
      <c r="C54" s="518"/>
      <c r="D54" s="464"/>
      <c r="E54" s="465"/>
      <c r="F54" s="492"/>
      <c r="G54" s="476"/>
      <c r="H54" s="464"/>
      <c r="I54" s="465"/>
      <c r="J54" s="479"/>
      <c r="K54" s="480"/>
      <c r="L54" s="481"/>
      <c r="M54" s="464" t="s">
        <v>9</v>
      </c>
      <c r="N54" s="465"/>
    </row>
    <row r="55" spans="1:14" ht="24.75" customHeight="1">
      <c r="A55" s="5"/>
      <c r="B55" s="517"/>
      <c r="C55" s="518"/>
      <c r="D55" s="464"/>
      <c r="E55" s="465"/>
      <c r="F55" s="492"/>
      <c r="G55" s="476"/>
      <c r="H55" s="464"/>
      <c r="I55" s="465"/>
      <c r="J55" s="479"/>
      <c r="K55" s="480"/>
      <c r="L55" s="481"/>
      <c r="M55" s="464" t="s">
        <v>9</v>
      </c>
      <c r="N55" s="465"/>
    </row>
    <row r="56" spans="1:14" ht="24.75" customHeight="1">
      <c r="A56" s="5"/>
      <c r="B56" s="517"/>
      <c r="C56" s="518"/>
      <c r="D56" s="464"/>
      <c r="E56" s="465"/>
      <c r="F56" s="492"/>
      <c r="G56" s="476"/>
      <c r="H56" s="464"/>
      <c r="I56" s="465"/>
      <c r="J56" s="479"/>
      <c r="K56" s="480"/>
      <c r="L56" s="481"/>
      <c r="M56" s="464" t="s">
        <v>9</v>
      </c>
      <c r="N56" s="465"/>
    </row>
    <row r="57" spans="1:14" ht="24.75" customHeight="1">
      <c r="A57" s="5"/>
      <c r="B57" s="517"/>
      <c r="C57" s="518"/>
      <c r="D57" s="464"/>
      <c r="E57" s="465"/>
      <c r="F57" s="492"/>
      <c r="G57" s="476"/>
      <c r="H57" s="464"/>
      <c r="I57" s="465"/>
      <c r="J57" s="479"/>
      <c r="K57" s="480"/>
      <c r="L57" s="481"/>
      <c r="M57" s="464" t="s">
        <v>9</v>
      </c>
      <c r="N57" s="465"/>
    </row>
    <row r="58" spans="1:14" ht="24.75" customHeight="1">
      <c r="A58" s="5"/>
      <c r="B58" s="517"/>
      <c r="C58" s="518"/>
      <c r="D58" s="476"/>
      <c r="E58" s="476"/>
      <c r="F58" s="492"/>
      <c r="G58" s="476"/>
      <c r="H58" s="476"/>
      <c r="I58" s="476"/>
      <c r="J58" s="479"/>
      <c r="K58" s="480"/>
      <c r="L58" s="481"/>
      <c r="M58" s="476" t="s">
        <v>9</v>
      </c>
      <c r="N58" s="476"/>
    </row>
    <row r="59" spans="1:14" ht="24.75" customHeight="1">
      <c r="A59" s="5"/>
      <c r="B59" s="517"/>
      <c r="C59" s="518"/>
      <c r="D59" s="476"/>
      <c r="E59" s="476"/>
      <c r="F59" s="492"/>
      <c r="G59" s="476"/>
      <c r="H59" s="476"/>
      <c r="I59" s="476"/>
      <c r="J59" s="479"/>
      <c r="K59" s="480"/>
      <c r="L59" s="481"/>
      <c r="M59" s="476" t="s">
        <v>9</v>
      </c>
      <c r="N59" s="476"/>
    </row>
    <row r="60" spans="1:14" ht="24.75" customHeight="1">
      <c r="A60" s="5"/>
      <c r="B60" s="517"/>
      <c r="C60" s="518"/>
      <c r="D60" s="476"/>
      <c r="E60" s="476"/>
      <c r="F60" s="492"/>
      <c r="G60" s="476"/>
      <c r="H60" s="476"/>
      <c r="I60" s="476"/>
      <c r="J60" s="479"/>
      <c r="K60" s="480"/>
      <c r="L60" s="481"/>
      <c r="M60" s="476" t="s">
        <v>9</v>
      </c>
      <c r="N60" s="476"/>
    </row>
    <row r="61" spans="1:14" ht="24.75" customHeight="1">
      <c r="A61" s="5"/>
      <c r="B61" s="517"/>
      <c r="C61" s="518"/>
      <c r="D61" s="476"/>
      <c r="E61" s="476"/>
      <c r="F61" s="492"/>
      <c r="G61" s="476"/>
      <c r="H61" s="476"/>
      <c r="I61" s="476"/>
      <c r="J61" s="479"/>
      <c r="K61" s="480"/>
      <c r="L61" s="481"/>
      <c r="M61" s="476" t="s">
        <v>9</v>
      </c>
      <c r="N61" s="476"/>
    </row>
    <row r="62" spans="1:14" ht="24.75" customHeight="1">
      <c r="A62" s="5"/>
      <c r="B62" s="517"/>
      <c r="C62" s="518"/>
      <c r="D62" s="476"/>
      <c r="E62" s="476"/>
      <c r="F62" s="492"/>
      <c r="G62" s="476"/>
      <c r="H62" s="476"/>
      <c r="I62" s="476"/>
      <c r="J62" s="479"/>
      <c r="K62" s="480"/>
      <c r="L62" s="481"/>
      <c r="M62" s="476" t="s">
        <v>9</v>
      </c>
      <c r="N62" s="476"/>
    </row>
    <row r="63" spans="1:14" ht="24.75" customHeight="1">
      <c r="A63" s="5"/>
      <c r="B63" s="517"/>
      <c r="C63" s="518"/>
      <c r="D63" s="476"/>
      <c r="E63" s="476"/>
      <c r="F63" s="492"/>
      <c r="G63" s="476"/>
      <c r="H63" s="476"/>
      <c r="I63" s="476"/>
      <c r="J63" s="479"/>
      <c r="K63" s="480"/>
      <c r="L63" s="481"/>
      <c r="M63" s="476" t="s">
        <v>9</v>
      </c>
      <c r="N63" s="476"/>
    </row>
    <row r="64" spans="1:14" ht="24.75" customHeight="1">
      <c r="A64" s="5"/>
      <c r="B64" s="517"/>
      <c r="C64" s="518"/>
      <c r="D64" s="476"/>
      <c r="E64" s="476"/>
      <c r="F64" s="492"/>
      <c r="G64" s="476"/>
      <c r="H64" s="476"/>
      <c r="I64" s="476"/>
      <c r="J64" s="479"/>
      <c r="K64" s="480"/>
      <c r="L64" s="481"/>
      <c r="M64" s="476" t="s">
        <v>9</v>
      </c>
      <c r="N64" s="476"/>
    </row>
    <row r="65" spans="1:14" ht="24.75" customHeight="1">
      <c r="A65" s="5"/>
      <c r="B65" s="517"/>
      <c r="C65" s="518"/>
      <c r="D65" s="476"/>
      <c r="E65" s="476"/>
      <c r="F65" s="492"/>
      <c r="G65" s="476"/>
      <c r="H65" s="476"/>
      <c r="I65" s="476"/>
      <c r="J65" s="479"/>
      <c r="K65" s="480"/>
      <c r="L65" s="481"/>
      <c r="M65" s="476" t="s">
        <v>9</v>
      </c>
      <c r="N65" s="476"/>
    </row>
    <row r="66" spans="1:14" ht="24.75" customHeight="1">
      <c r="A66" s="5"/>
      <c r="B66" s="517"/>
      <c r="C66" s="518"/>
      <c r="D66" s="476"/>
      <c r="E66" s="476"/>
      <c r="F66" s="492"/>
      <c r="G66" s="476"/>
      <c r="H66" s="476"/>
      <c r="I66" s="476"/>
      <c r="J66" s="479"/>
      <c r="K66" s="480"/>
      <c r="L66" s="481"/>
      <c r="M66" s="476" t="s">
        <v>9</v>
      </c>
      <c r="N66" s="476"/>
    </row>
    <row r="67" spans="1:14" ht="24.75" customHeight="1">
      <c r="A67" s="5"/>
      <c r="B67" s="476"/>
      <c r="C67" s="476"/>
      <c r="D67" s="523"/>
      <c r="E67" s="523"/>
      <c r="F67" s="492"/>
      <c r="G67" s="476"/>
      <c r="H67" s="523"/>
      <c r="I67" s="523"/>
      <c r="J67" s="479"/>
      <c r="K67" s="480"/>
      <c r="L67" s="481"/>
      <c r="M67" s="523" t="s">
        <v>9</v>
      </c>
      <c r="N67" s="523"/>
    </row>
    <row r="68" spans="1:14" ht="24.75" customHeight="1">
      <c r="A68" s="5"/>
      <c r="B68" s="476"/>
      <c r="C68" s="476"/>
      <c r="D68" s="476"/>
      <c r="E68" s="476"/>
      <c r="F68" s="492"/>
      <c r="G68" s="476"/>
      <c r="H68" s="476"/>
      <c r="I68" s="476"/>
      <c r="J68" s="479"/>
      <c r="K68" s="480"/>
      <c r="L68" s="481"/>
      <c r="M68" s="476" t="s">
        <v>9</v>
      </c>
      <c r="N68" s="476"/>
    </row>
    <row r="69" spans="1:14" ht="24.75" customHeight="1">
      <c r="A69" s="5"/>
      <c r="B69" s="476"/>
      <c r="C69" s="476"/>
      <c r="D69" s="476"/>
      <c r="E69" s="476"/>
      <c r="F69" s="492"/>
      <c r="G69" s="476"/>
      <c r="H69" s="476"/>
      <c r="I69" s="476"/>
      <c r="J69" s="479"/>
      <c r="K69" s="480"/>
      <c r="L69" s="481"/>
      <c r="M69" s="476" t="s">
        <v>9</v>
      </c>
      <c r="N69" s="476"/>
    </row>
    <row r="70" spans="1:14" ht="24.75" customHeight="1" thickBot="1">
      <c r="A70" s="5"/>
      <c r="B70" s="476"/>
      <c r="C70" s="476"/>
      <c r="D70" s="476"/>
      <c r="E70" s="476"/>
      <c r="F70" s="492"/>
      <c r="G70" s="476"/>
      <c r="H70" s="476"/>
      <c r="I70" s="476"/>
      <c r="J70" s="479"/>
      <c r="K70" s="480"/>
      <c r="L70" s="481"/>
      <c r="M70" s="476" t="s">
        <v>9</v>
      </c>
      <c r="N70" s="476"/>
    </row>
    <row r="71" spans="1:14" ht="24.75" customHeight="1" thickTop="1">
      <c r="A71" s="15"/>
      <c r="B71" s="454"/>
      <c r="C71" s="455"/>
      <c r="D71" s="454" t="s">
        <v>38</v>
      </c>
      <c r="E71" s="455"/>
      <c r="F71" s="524">
        <f>SUM(F42:F70)</f>
        <v>0</v>
      </c>
      <c r="G71" s="525"/>
      <c r="H71" s="454"/>
      <c r="I71" s="455"/>
      <c r="J71" s="460"/>
      <c r="K71" s="461"/>
      <c r="L71" s="462"/>
      <c r="M71" s="454"/>
      <c r="N71" s="455"/>
    </row>
    <row r="72" spans="1:14" ht="24.75" customHeight="1">
      <c r="I72" s="448" t="s">
        <v>8</v>
      </c>
      <c r="J72" s="448"/>
      <c r="K72" s="448"/>
      <c r="L72" s="448"/>
      <c r="M72" s="448"/>
      <c r="N72" s="448"/>
    </row>
    <row r="73" spans="1:14" ht="24.75" customHeight="1">
      <c r="F73" s="515">
        <f>F71+F38</f>
        <v>108191</v>
      </c>
      <c r="G73" s="516"/>
    </row>
  </sheetData>
  <mergeCells count="411">
    <mergeCell ref="I72:N72"/>
    <mergeCell ref="F73:G73"/>
    <mergeCell ref="B71:C71"/>
    <mergeCell ref="D71:E71"/>
    <mergeCell ref="F71:G71"/>
    <mergeCell ref="H71:I71"/>
    <mergeCell ref="J71:L71"/>
    <mergeCell ref="M71:N71"/>
    <mergeCell ref="B70:C70"/>
    <mergeCell ref="D70:E70"/>
    <mergeCell ref="F70:G70"/>
    <mergeCell ref="H70:I70"/>
    <mergeCell ref="J70:L70"/>
    <mergeCell ref="M70:N70"/>
    <mergeCell ref="B69:C69"/>
    <mergeCell ref="D69:E69"/>
    <mergeCell ref="F69:G69"/>
    <mergeCell ref="H69:I69"/>
    <mergeCell ref="J69:L69"/>
    <mergeCell ref="M69:N69"/>
    <mergeCell ref="B68:C68"/>
    <mergeCell ref="D68:E68"/>
    <mergeCell ref="F68:G68"/>
    <mergeCell ref="H68:I68"/>
    <mergeCell ref="J68:L68"/>
    <mergeCell ref="M68:N68"/>
    <mergeCell ref="B67:C67"/>
    <mergeCell ref="D67:E67"/>
    <mergeCell ref="F67:G67"/>
    <mergeCell ref="H67:I67"/>
    <mergeCell ref="J67:L67"/>
    <mergeCell ref="M67:N67"/>
    <mergeCell ref="B66:C66"/>
    <mergeCell ref="D66:E66"/>
    <mergeCell ref="F66:G66"/>
    <mergeCell ref="H66:I66"/>
    <mergeCell ref="J66:L66"/>
    <mergeCell ref="M66:N66"/>
    <mergeCell ref="B65:C65"/>
    <mergeCell ref="D65:E65"/>
    <mergeCell ref="F65:G65"/>
    <mergeCell ref="H65:I65"/>
    <mergeCell ref="J65:L65"/>
    <mergeCell ref="M65:N65"/>
    <mergeCell ref="B64:C64"/>
    <mergeCell ref="D64:E64"/>
    <mergeCell ref="F64:G64"/>
    <mergeCell ref="H64:I64"/>
    <mergeCell ref="J64:L64"/>
    <mergeCell ref="M64:N64"/>
    <mergeCell ref="B63:C63"/>
    <mergeCell ref="D63:E63"/>
    <mergeCell ref="F63:G63"/>
    <mergeCell ref="H63:I63"/>
    <mergeCell ref="J63:L63"/>
    <mergeCell ref="M63:N63"/>
    <mergeCell ref="B62:C62"/>
    <mergeCell ref="D62:E62"/>
    <mergeCell ref="F62:G62"/>
    <mergeCell ref="H62:I62"/>
    <mergeCell ref="J62:L62"/>
    <mergeCell ref="M62:N62"/>
    <mergeCell ref="B61:C61"/>
    <mergeCell ref="D61:E61"/>
    <mergeCell ref="F61:G61"/>
    <mergeCell ref="H61:I61"/>
    <mergeCell ref="J61:L61"/>
    <mergeCell ref="M61:N61"/>
    <mergeCell ref="B60:C60"/>
    <mergeCell ref="D60:E60"/>
    <mergeCell ref="F60:G60"/>
    <mergeCell ref="H60:I60"/>
    <mergeCell ref="J60:L60"/>
    <mergeCell ref="M60:N60"/>
    <mergeCell ref="B59:C59"/>
    <mergeCell ref="D59:E59"/>
    <mergeCell ref="F59:G59"/>
    <mergeCell ref="H59:I59"/>
    <mergeCell ref="J59:L59"/>
    <mergeCell ref="M59:N59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56:C56"/>
    <mergeCell ref="D56:E56"/>
    <mergeCell ref="F56:G56"/>
    <mergeCell ref="H56:I56"/>
    <mergeCell ref="J56:L56"/>
    <mergeCell ref="M56:N56"/>
    <mergeCell ref="B55:C55"/>
    <mergeCell ref="D55:E55"/>
    <mergeCell ref="F55:G55"/>
    <mergeCell ref="H55:I55"/>
    <mergeCell ref="J55:L55"/>
    <mergeCell ref="M55:N55"/>
    <mergeCell ref="B54:C54"/>
    <mergeCell ref="D54:E54"/>
    <mergeCell ref="F54:G54"/>
    <mergeCell ref="H54:I54"/>
    <mergeCell ref="J54:L54"/>
    <mergeCell ref="M54:N54"/>
    <mergeCell ref="B53:C53"/>
    <mergeCell ref="D53:E53"/>
    <mergeCell ref="F53:G53"/>
    <mergeCell ref="H53:I53"/>
    <mergeCell ref="J53:L53"/>
    <mergeCell ref="M53:N53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M51:N51"/>
    <mergeCell ref="B50:C50"/>
    <mergeCell ref="D50:E50"/>
    <mergeCell ref="F50:G50"/>
    <mergeCell ref="H50:I50"/>
    <mergeCell ref="J50:L50"/>
    <mergeCell ref="M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I39:N39"/>
    <mergeCell ref="B41:C41"/>
    <mergeCell ref="D41:E41"/>
    <mergeCell ref="F41:G41"/>
    <mergeCell ref="H41:I41"/>
    <mergeCell ref="J41:L41"/>
    <mergeCell ref="M41:N41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6:C26"/>
    <mergeCell ref="D26:E26"/>
    <mergeCell ref="F26:G26"/>
    <mergeCell ref="H26:I26"/>
    <mergeCell ref="J26:L26"/>
    <mergeCell ref="M26:N26"/>
    <mergeCell ref="B27:C27"/>
    <mergeCell ref="D27:E27"/>
    <mergeCell ref="F27:G27"/>
    <mergeCell ref="H27:I27"/>
    <mergeCell ref="J27:L27"/>
    <mergeCell ref="M27:N27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17:C17"/>
    <mergeCell ref="D17:E17"/>
    <mergeCell ref="F17:G17"/>
    <mergeCell ref="H17:I17"/>
    <mergeCell ref="J17:L17"/>
    <mergeCell ref="M17:N17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35:C35"/>
    <mergeCell ref="D35:E35"/>
    <mergeCell ref="F35:G35"/>
    <mergeCell ref="H35:I35"/>
    <mergeCell ref="J35:L35"/>
    <mergeCell ref="M35:N35"/>
    <mergeCell ref="B19:C19"/>
    <mergeCell ref="D19:E19"/>
    <mergeCell ref="F19:G19"/>
    <mergeCell ref="H19:I19"/>
    <mergeCell ref="J19:L19"/>
    <mergeCell ref="M19:N19"/>
    <mergeCell ref="B28:C28"/>
    <mergeCell ref="D28:E28"/>
    <mergeCell ref="F28:G28"/>
    <mergeCell ref="H28:I28"/>
    <mergeCell ref="J28:L28"/>
    <mergeCell ref="M28:N28"/>
    <mergeCell ref="B21:C21"/>
    <mergeCell ref="D21:E21"/>
    <mergeCell ref="F21:G21"/>
    <mergeCell ref="H21:I21"/>
    <mergeCell ref="J21:L21"/>
    <mergeCell ref="M21:N21"/>
    <mergeCell ref="B16:C16"/>
    <mergeCell ref="D16:E16"/>
    <mergeCell ref="F16:G16"/>
    <mergeCell ref="H16:I16"/>
    <mergeCell ref="J16:L16"/>
    <mergeCell ref="M16:N16"/>
    <mergeCell ref="B34:C34"/>
    <mergeCell ref="D34:E34"/>
    <mergeCell ref="F34:G34"/>
    <mergeCell ref="H34:I34"/>
    <mergeCell ref="J34:L34"/>
    <mergeCell ref="M34:N34"/>
    <mergeCell ref="B20:C20"/>
    <mergeCell ref="D20:E20"/>
    <mergeCell ref="F20:G20"/>
    <mergeCell ref="H20:I20"/>
    <mergeCell ref="J20:L20"/>
    <mergeCell ref="M20:N20"/>
    <mergeCell ref="B18:C18"/>
    <mergeCell ref="D18:E18"/>
    <mergeCell ref="F18:G18"/>
    <mergeCell ref="H18:I18"/>
    <mergeCell ref="J18:L18"/>
    <mergeCell ref="M18:N18"/>
  </mergeCells>
  <phoneticPr fontId="2"/>
  <pageMargins left="0.23" right="0.16" top="0.35" bottom="0.16" header="0.31" footer="0.16"/>
  <pageSetup paperSize="9" scale="4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F43C-FDFA-4D1E-82B5-5C913A2ACFFE}">
  <dimension ref="A1:P50"/>
  <sheetViews>
    <sheetView zoomScale="90" zoomScaleNormal="90" workbookViewId="0">
      <selection activeCell="F19" sqref="F19:G19"/>
    </sheetView>
  </sheetViews>
  <sheetFormatPr defaultColWidth="6.25" defaultRowHeight="16.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6.5" customHeight="1">
      <c r="A1" s="18" t="s">
        <v>252</v>
      </c>
    </row>
    <row r="2" spans="1:16" ht="16.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16.5" customHeight="1">
      <c r="A3" s="5" t="s">
        <v>253</v>
      </c>
      <c r="B3" s="476" t="s">
        <v>120</v>
      </c>
      <c r="C3" s="476"/>
      <c r="D3" s="476"/>
      <c r="E3" s="476"/>
      <c r="F3" s="492">
        <v>8020</v>
      </c>
      <c r="G3" s="476"/>
      <c r="H3" s="476"/>
      <c r="I3" s="476"/>
      <c r="J3" s="486" t="s">
        <v>254</v>
      </c>
      <c r="K3" s="486"/>
      <c r="L3" s="486"/>
      <c r="M3" s="476" t="s">
        <v>9</v>
      </c>
      <c r="N3" s="476"/>
      <c r="P3" s="1" t="s">
        <v>12</v>
      </c>
    </row>
    <row r="4" spans="1:16" ht="16.5" customHeight="1">
      <c r="A4" s="5"/>
      <c r="B4" s="476" t="s">
        <v>200</v>
      </c>
      <c r="C4" s="476"/>
      <c r="D4" s="476"/>
      <c r="E4" s="476"/>
      <c r="F4" s="492">
        <v>3520</v>
      </c>
      <c r="G4" s="476"/>
      <c r="H4" s="476"/>
      <c r="I4" s="476"/>
      <c r="J4" s="486" t="s">
        <v>93</v>
      </c>
      <c r="K4" s="486"/>
      <c r="L4" s="486"/>
      <c r="M4" s="476" t="s">
        <v>9</v>
      </c>
      <c r="N4" s="476"/>
      <c r="P4" s="1" t="s">
        <v>12</v>
      </c>
    </row>
    <row r="5" spans="1:16" ht="16.5" customHeight="1">
      <c r="A5" s="5"/>
      <c r="B5" s="464" t="s">
        <v>96</v>
      </c>
      <c r="C5" s="465"/>
      <c r="D5" s="464"/>
      <c r="E5" s="465"/>
      <c r="F5" s="553">
        <v>3090</v>
      </c>
      <c r="G5" s="554"/>
      <c r="H5" s="464"/>
      <c r="I5" s="465"/>
      <c r="J5" s="479" t="s">
        <v>51</v>
      </c>
      <c r="K5" s="480"/>
      <c r="L5" s="481"/>
      <c r="M5" s="464" t="s">
        <v>9</v>
      </c>
      <c r="N5" s="465"/>
      <c r="P5" s="1" t="s">
        <v>13</v>
      </c>
    </row>
    <row r="6" spans="1:16" ht="16.5" customHeight="1">
      <c r="A6" s="5"/>
      <c r="B6" s="464" t="s">
        <v>96</v>
      </c>
      <c r="C6" s="465"/>
      <c r="D6" s="464"/>
      <c r="E6" s="465"/>
      <c r="F6" s="553">
        <v>3971</v>
      </c>
      <c r="G6" s="554"/>
      <c r="H6" s="464"/>
      <c r="I6" s="465"/>
      <c r="J6" s="479" t="s">
        <v>98</v>
      </c>
      <c r="K6" s="480"/>
      <c r="L6" s="481"/>
      <c r="M6" s="464" t="s">
        <v>9</v>
      </c>
      <c r="N6" s="465"/>
      <c r="P6" s="1" t="s">
        <v>13</v>
      </c>
    </row>
    <row r="7" spans="1:16" ht="16.5" customHeight="1">
      <c r="A7" s="5"/>
      <c r="B7" s="476" t="s">
        <v>234</v>
      </c>
      <c r="C7" s="476"/>
      <c r="D7" s="476"/>
      <c r="E7" s="476"/>
      <c r="F7" s="492">
        <v>6100</v>
      </c>
      <c r="G7" s="476"/>
      <c r="H7" s="476"/>
      <c r="I7" s="476"/>
      <c r="J7" s="486" t="s">
        <v>255</v>
      </c>
      <c r="K7" s="486"/>
      <c r="L7" s="486"/>
      <c r="M7" s="476" t="s">
        <v>9</v>
      </c>
      <c r="N7" s="476"/>
      <c r="P7" s="1" t="s">
        <v>13</v>
      </c>
    </row>
    <row r="8" spans="1:16" ht="16.5" customHeight="1">
      <c r="A8" s="5"/>
      <c r="B8" s="476" t="s">
        <v>234</v>
      </c>
      <c r="C8" s="476"/>
      <c r="D8" s="476"/>
      <c r="E8" s="476"/>
      <c r="F8" s="492">
        <v>4114</v>
      </c>
      <c r="G8" s="476"/>
      <c r="H8" s="476"/>
      <c r="I8" s="476"/>
      <c r="J8" s="486" t="s">
        <v>256</v>
      </c>
      <c r="K8" s="486"/>
      <c r="L8" s="486"/>
      <c r="M8" s="476" t="s">
        <v>9</v>
      </c>
      <c r="N8" s="476"/>
      <c r="P8" s="1" t="s">
        <v>13</v>
      </c>
    </row>
    <row r="9" spans="1:16" ht="16.5" customHeight="1">
      <c r="A9" s="5" t="s">
        <v>257</v>
      </c>
      <c r="B9" s="476" t="s">
        <v>200</v>
      </c>
      <c r="C9" s="476"/>
      <c r="D9" s="476"/>
      <c r="E9" s="476"/>
      <c r="F9" s="492">
        <v>185</v>
      </c>
      <c r="G9" s="476"/>
      <c r="H9" s="476"/>
      <c r="I9" s="476"/>
      <c r="J9" s="486" t="s">
        <v>51</v>
      </c>
      <c r="K9" s="486"/>
      <c r="L9" s="486"/>
      <c r="M9" s="476" t="s">
        <v>9</v>
      </c>
      <c r="N9" s="476"/>
      <c r="P9" s="1" t="s">
        <v>16</v>
      </c>
    </row>
    <row r="10" spans="1:16" ht="16.5" customHeight="1">
      <c r="A10" s="5" t="s">
        <v>258</v>
      </c>
      <c r="B10" s="476" t="s">
        <v>56</v>
      </c>
      <c r="C10" s="476"/>
      <c r="D10" s="476"/>
      <c r="E10" s="476"/>
      <c r="F10" s="492">
        <v>2387</v>
      </c>
      <c r="G10" s="476"/>
      <c r="H10" s="476"/>
      <c r="I10" s="476"/>
      <c r="J10" s="467" t="s">
        <v>259</v>
      </c>
      <c r="K10" s="467"/>
      <c r="L10" s="467"/>
      <c r="M10" s="476" t="s">
        <v>9</v>
      </c>
      <c r="N10" s="476"/>
      <c r="P10" s="1" t="s">
        <v>14</v>
      </c>
    </row>
    <row r="11" spans="1:16" ht="16.5" customHeight="1">
      <c r="A11" s="5"/>
      <c r="B11" s="476" t="s">
        <v>56</v>
      </c>
      <c r="C11" s="476"/>
      <c r="D11" s="476"/>
      <c r="E11" s="476"/>
      <c r="F11" s="492">
        <v>5860</v>
      </c>
      <c r="G11" s="476"/>
      <c r="H11" s="476"/>
      <c r="I11" s="476"/>
      <c r="J11" s="467" t="s">
        <v>259</v>
      </c>
      <c r="K11" s="467"/>
      <c r="L11" s="467"/>
      <c r="M11" s="476" t="s">
        <v>9</v>
      </c>
      <c r="N11" s="476"/>
      <c r="P11" s="1" t="s">
        <v>15</v>
      </c>
    </row>
    <row r="12" spans="1:16" ht="16.5" customHeight="1">
      <c r="A12" s="5"/>
      <c r="B12" s="476" t="s">
        <v>56</v>
      </c>
      <c r="C12" s="476"/>
      <c r="D12" s="476"/>
      <c r="E12" s="476"/>
      <c r="F12" s="492">
        <v>5000</v>
      </c>
      <c r="G12" s="476"/>
      <c r="H12" s="476"/>
      <c r="I12" s="476"/>
      <c r="J12" s="467" t="s">
        <v>259</v>
      </c>
      <c r="K12" s="467"/>
      <c r="L12" s="467"/>
      <c r="M12" s="476" t="s">
        <v>9</v>
      </c>
      <c r="N12" s="476"/>
      <c r="P12" s="1" t="s">
        <v>16</v>
      </c>
    </row>
    <row r="13" spans="1:16" ht="16.5" customHeight="1">
      <c r="A13" s="5"/>
      <c r="B13" s="476" t="s">
        <v>160</v>
      </c>
      <c r="C13" s="476"/>
      <c r="D13" s="476"/>
      <c r="E13" s="476"/>
      <c r="F13" s="492">
        <v>10950</v>
      </c>
      <c r="G13" s="476"/>
      <c r="H13" s="476"/>
      <c r="I13" s="476"/>
      <c r="J13" s="486" t="s">
        <v>260</v>
      </c>
      <c r="K13" s="486"/>
      <c r="L13" s="486"/>
      <c r="M13" s="476" t="s">
        <v>9</v>
      </c>
      <c r="N13" s="476"/>
      <c r="P13" s="1" t="s">
        <v>16</v>
      </c>
    </row>
    <row r="14" spans="1:16" ht="16.5" customHeight="1">
      <c r="A14" s="5" t="s">
        <v>261</v>
      </c>
      <c r="B14" s="476" t="s">
        <v>120</v>
      </c>
      <c r="C14" s="476"/>
      <c r="D14" s="476"/>
      <c r="E14" s="476"/>
      <c r="F14" s="492">
        <v>11960</v>
      </c>
      <c r="G14" s="476"/>
      <c r="H14" s="476"/>
      <c r="I14" s="476"/>
      <c r="J14" s="486" t="s">
        <v>246</v>
      </c>
      <c r="K14" s="486"/>
      <c r="L14" s="486"/>
      <c r="M14" s="476" t="s">
        <v>9</v>
      </c>
      <c r="N14" s="476"/>
      <c r="P14" s="1" t="s">
        <v>17</v>
      </c>
    </row>
    <row r="15" spans="1:16" ht="16.5" customHeight="1">
      <c r="A15" s="5"/>
      <c r="B15" s="476" t="s">
        <v>120</v>
      </c>
      <c r="C15" s="476"/>
      <c r="D15" s="476"/>
      <c r="E15" s="476"/>
      <c r="F15" s="492">
        <v>131500</v>
      </c>
      <c r="G15" s="476"/>
      <c r="H15" s="476"/>
      <c r="I15" s="476"/>
      <c r="J15" s="486" t="s">
        <v>262</v>
      </c>
      <c r="K15" s="486"/>
      <c r="L15" s="486"/>
      <c r="M15" s="476" t="s">
        <v>9</v>
      </c>
      <c r="N15" s="476"/>
      <c r="P15" s="1" t="s">
        <v>17</v>
      </c>
    </row>
    <row r="16" spans="1:16" ht="16.5" customHeight="1">
      <c r="A16" s="5" t="s">
        <v>263</v>
      </c>
      <c r="B16" s="476" t="s">
        <v>71</v>
      </c>
      <c r="C16" s="476"/>
      <c r="D16" s="476"/>
      <c r="E16" s="476"/>
      <c r="F16" s="492">
        <v>5800</v>
      </c>
      <c r="G16" s="476"/>
      <c r="H16" s="476"/>
      <c r="I16" s="476"/>
      <c r="J16" s="486" t="s">
        <v>264</v>
      </c>
      <c r="K16" s="486"/>
      <c r="L16" s="486"/>
      <c r="M16" s="476" t="s">
        <v>9</v>
      </c>
      <c r="N16" s="476"/>
      <c r="P16" s="1" t="s">
        <v>18</v>
      </c>
    </row>
    <row r="17" spans="1:16" ht="16.5" customHeight="1">
      <c r="A17" s="5"/>
      <c r="B17" s="476" t="s">
        <v>120</v>
      </c>
      <c r="C17" s="476"/>
      <c r="D17" s="476"/>
      <c r="E17" s="476"/>
      <c r="F17" s="492">
        <v>9096</v>
      </c>
      <c r="G17" s="476"/>
      <c r="H17" s="476"/>
      <c r="I17" s="476"/>
      <c r="J17" s="486" t="s">
        <v>265</v>
      </c>
      <c r="K17" s="486"/>
      <c r="L17" s="486"/>
      <c r="M17" s="476" t="s">
        <v>9</v>
      </c>
      <c r="N17" s="476"/>
      <c r="P17" s="1" t="s">
        <v>18</v>
      </c>
    </row>
    <row r="18" spans="1:16" ht="16.5" customHeight="1">
      <c r="A18" s="5" t="s">
        <v>266</v>
      </c>
      <c r="B18" s="476" t="s">
        <v>120</v>
      </c>
      <c r="C18" s="476"/>
      <c r="D18" s="476"/>
      <c r="E18" s="476"/>
      <c r="F18" s="492">
        <v>7338</v>
      </c>
      <c r="G18" s="476"/>
      <c r="H18" s="476"/>
      <c r="I18" s="476"/>
      <c r="J18" s="486" t="s">
        <v>283</v>
      </c>
      <c r="K18" s="486"/>
      <c r="L18" s="486"/>
      <c r="M18" s="476" t="s">
        <v>9</v>
      </c>
      <c r="N18" s="476"/>
      <c r="P18" s="1" t="s">
        <v>19</v>
      </c>
    </row>
    <row r="19" spans="1:16" ht="16.5" customHeight="1">
      <c r="A19" s="5"/>
      <c r="B19" s="476" t="s">
        <v>160</v>
      </c>
      <c r="C19" s="476"/>
      <c r="D19" s="476"/>
      <c r="E19" s="476"/>
      <c r="F19" s="492">
        <v>1810</v>
      </c>
      <c r="G19" s="476"/>
      <c r="H19" s="476"/>
      <c r="I19" s="476"/>
      <c r="J19" s="486" t="s">
        <v>267</v>
      </c>
      <c r="K19" s="486"/>
      <c r="L19" s="486"/>
      <c r="M19" s="476" t="s">
        <v>9</v>
      </c>
      <c r="N19" s="476"/>
      <c r="P19" s="1" t="s">
        <v>16</v>
      </c>
    </row>
    <row r="20" spans="1:16" ht="16.5" customHeight="1">
      <c r="A20" s="5" t="s">
        <v>268</v>
      </c>
      <c r="B20" s="476" t="s">
        <v>96</v>
      </c>
      <c r="C20" s="476"/>
      <c r="D20" s="476"/>
      <c r="E20" s="476"/>
      <c r="F20" s="555">
        <v>2000</v>
      </c>
      <c r="G20" s="556"/>
      <c r="H20" s="476"/>
      <c r="I20" s="476"/>
      <c r="J20" s="486" t="s">
        <v>54</v>
      </c>
      <c r="K20" s="486"/>
      <c r="L20" s="486"/>
      <c r="M20" s="476" t="s">
        <v>9</v>
      </c>
      <c r="N20" s="476"/>
      <c r="P20" s="1" t="s">
        <v>16</v>
      </c>
    </row>
    <row r="21" spans="1:16" ht="16.5" customHeight="1">
      <c r="A21" s="5"/>
      <c r="B21" s="476" t="s">
        <v>96</v>
      </c>
      <c r="C21" s="476"/>
      <c r="D21" s="476"/>
      <c r="E21" s="476"/>
      <c r="F21" s="555">
        <v>3150</v>
      </c>
      <c r="G21" s="556"/>
      <c r="H21" s="476"/>
      <c r="I21" s="476"/>
      <c r="J21" s="467" t="s">
        <v>98</v>
      </c>
      <c r="K21" s="467"/>
      <c r="L21" s="467"/>
      <c r="M21" s="476" t="s">
        <v>9</v>
      </c>
      <c r="N21" s="476"/>
      <c r="P21" s="1" t="s">
        <v>15</v>
      </c>
    </row>
    <row r="22" spans="1:16" ht="16.5" customHeight="1">
      <c r="A22" s="5" t="s">
        <v>60</v>
      </c>
      <c r="B22" s="464" t="s">
        <v>96</v>
      </c>
      <c r="C22" s="465"/>
      <c r="D22" s="464"/>
      <c r="E22" s="465"/>
      <c r="F22" s="512">
        <v>2107</v>
      </c>
      <c r="G22" s="513"/>
      <c r="H22" s="464"/>
      <c r="I22" s="465"/>
      <c r="J22" s="479" t="s">
        <v>347</v>
      </c>
      <c r="K22" s="480"/>
      <c r="L22" s="481"/>
      <c r="M22" s="464" t="s">
        <v>9</v>
      </c>
      <c r="N22" s="465"/>
    </row>
    <row r="23" spans="1:16" ht="16.5" customHeight="1">
      <c r="A23" s="5" t="s">
        <v>269</v>
      </c>
      <c r="B23" s="476" t="s">
        <v>200</v>
      </c>
      <c r="C23" s="476"/>
      <c r="D23" s="476"/>
      <c r="E23" s="476"/>
      <c r="F23" s="492">
        <v>185</v>
      </c>
      <c r="G23" s="476"/>
      <c r="H23" s="476"/>
      <c r="I23" s="476"/>
      <c r="J23" s="486" t="s">
        <v>49</v>
      </c>
      <c r="K23" s="486"/>
      <c r="L23" s="486"/>
      <c r="M23" s="476" t="s">
        <v>9</v>
      </c>
      <c r="N23" s="476"/>
      <c r="P23" s="1" t="s">
        <v>20</v>
      </c>
    </row>
    <row r="24" spans="1:16" ht="16.5" customHeight="1">
      <c r="A24" s="5"/>
      <c r="B24" s="476" t="s">
        <v>96</v>
      </c>
      <c r="C24" s="476"/>
      <c r="D24" s="476"/>
      <c r="E24" s="476"/>
      <c r="F24" s="555">
        <v>3000</v>
      </c>
      <c r="G24" s="556"/>
      <c r="H24" s="476"/>
      <c r="I24" s="476"/>
      <c r="J24" s="486" t="s">
        <v>98</v>
      </c>
      <c r="K24" s="486"/>
      <c r="L24" s="486"/>
      <c r="M24" s="476" t="s">
        <v>9</v>
      </c>
      <c r="N24" s="476"/>
      <c r="P24" s="1" t="s">
        <v>20</v>
      </c>
    </row>
    <row r="25" spans="1:16" ht="16.5" customHeight="1">
      <c r="A25" s="5"/>
      <c r="B25" s="476" t="s">
        <v>96</v>
      </c>
      <c r="C25" s="476"/>
      <c r="D25" s="464"/>
      <c r="E25" s="465"/>
      <c r="F25" s="555">
        <v>3742</v>
      </c>
      <c r="G25" s="556"/>
      <c r="H25" s="464"/>
      <c r="I25" s="465"/>
      <c r="J25" s="486" t="s">
        <v>270</v>
      </c>
      <c r="K25" s="486"/>
      <c r="L25" s="486"/>
      <c r="M25" s="464" t="s">
        <v>9</v>
      </c>
      <c r="N25" s="465"/>
      <c r="P25" s="1" t="s">
        <v>21</v>
      </c>
    </row>
    <row r="26" spans="1:16" ht="16.5" customHeight="1">
      <c r="A26" s="5" t="s">
        <v>129</v>
      </c>
      <c r="B26" s="476" t="s">
        <v>200</v>
      </c>
      <c r="C26" s="476"/>
      <c r="D26" s="464"/>
      <c r="E26" s="465"/>
      <c r="F26" s="492">
        <v>185</v>
      </c>
      <c r="G26" s="476"/>
      <c r="H26" s="464"/>
      <c r="I26" s="465"/>
      <c r="J26" s="486" t="s">
        <v>49</v>
      </c>
      <c r="K26" s="486"/>
      <c r="L26" s="486"/>
      <c r="M26" s="464" t="s">
        <v>9</v>
      </c>
      <c r="N26" s="465"/>
      <c r="P26" s="1" t="s">
        <v>22</v>
      </c>
    </row>
    <row r="27" spans="1:16" ht="16.5" customHeight="1">
      <c r="A27" s="5" t="s">
        <v>28</v>
      </c>
      <c r="B27" s="517" t="s">
        <v>120</v>
      </c>
      <c r="C27" s="518"/>
      <c r="D27" s="464"/>
      <c r="E27" s="465"/>
      <c r="F27" s="512">
        <v>2310</v>
      </c>
      <c r="G27" s="513"/>
      <c r="H27" s="464"/>
      <c r="I27" s="465"/>
      <c r="J27" s="479" t="s">
        <v>246</v>
      </c>
      <c r="K27" s="480"/>
      <c r="L27" s="481"/>
      <c r="M27" s="464" t="s">
        <v>9</v>
      </c>
      <c r="N27" s="465"/>
    </row>
    <row r="28" spans="1:16" ht="16.5" customHeight="1">
      <c r="A28" s="5" t="s">
        <v>174</v>
      </c>
      <c r="B28" s="517" t="s">
        <v>96</v>
      </c>
      <c r="C28" s="518"/>
      <c r="D28" s="464"/>
      <c r="E28" s="465"/>
      <c r="F28" s="553">
        <v>4080</v>
      </c>
      <c r="G28" s="554"/>
      <c r="H28" s="464"/>
      <c r="I28" s="465"/>
      <c r="J28" s="479" t="s">
        <v>105</v>
      </c>
      <c r="K28" s="480"/>
      <c r="L28" s="481"/>
      <c r="M28" s="464" t="s">
        <v>9</v>
      </c>
      <c r="N28" s="465"/>
    </row>
    <row r="29" spans="1:16" ht="16.5" customHeight="1">
      <c r="A29" s="5"/>
      <c r="B29" s="517" t="s">
        <v>120</v>
      </c>
      <c r="C29" s="518"/>
      <c r="D29" s="464"/>
      <c r="E29" s="465"/>
      <c r="F29" s="512">
        <v>5980</v>
      </c>
      <c r="G29" s="513"/>
      <c r="H29" s="464"/>
      <c r="I29" s="465"/>
      <c r="J29" s="479" t="s">
        <v>271</v>
      </c>
      <c r="K29" s="480"/>
      <c r="L29" s="481"/>
      <c r="M29" s="464" t="s">
        <v>9</v>
      </c>
      <c r="N29" s="465"/>
    </row>
    <row r="30" spans="1:16" ht="16.5" customHeight="1">
      <c r="A30" s="5" t="s">
        <v>272</v>
      </c>
      <c r="B30" s="517" t="s">
        <v>96</v>
      </c>
      <c r="C30" s="518"/>
      <c r="D30" s="464"/>
      <c r="E30" s="465"/>
      <c r="F30" s="553">
        <v>4000</v>
      </c>
      <c r="G30" s="554"/>
      <c r="H30" s="464"/>
      <c r="I30" s="465"/>
      <c r="J30" s="479" t="s">
        <v>98</v>
      </c>
      <c r="K30" s="480"/>
      <c r="L30" s="481"/>
      <c r="M30" s="464" t="s">
        <v>9</v>
      </c>
      <c r="N30" s="465"/>
    </row>
    <row r="31" spans="1:16" ht="16.5" customHeight="1">
      <c r="A31" s="5"/>
      <c r="B31" s="517" t="s">
        <v>273</v>
      </c>
      <c r="C31" s="518"/>
      <c r="D31" s="464"/>
      <c r="E31" s="465"/>
      <c r="F31" s="492">
        <v>3620</v>
      </c>
      <c r="G31" s="476"/>
      <c r="H31" s="464"/>
      <c r="I31" s="465"/>
      <c r="J31" s="479" t="s">
        <v>274</v>
      </c>
      <c r="K31" s="480"/>
      <c r="L31" s="481"/>
      <c r="M31" s="464" t="s">
        <v>9</v>
      </c>
      <c r="N31" s="465"/>
    </row>
    <row r="32" spans="1:16" ht="16.5" customHeight="1">
      <c r="A32" s="5" t="s">
        <v>140</v>
      </c>
      <c r="B32" s="517" t="s">
        <v>160</v>
      </c>
      <c r="C32" s="518"/>
      <c r="D32" s="476"/>
      <c r="E32" s="476"/>
      <c r="F32" s="492">
        <v>3290</v>
      </c>
      <c r="G32" s="476"/>
      <c r="H32" s="476"/>
      <c r="I32" s="476"/>
      <c r="J32" s="479" t="s">
        <v>183</v>
      </c>
      <c r="K32" s="480"/>
      <c r="L32" s="481"/>
      <c r="M32" s="476" t="s">
        <v>9</v>
      </c>
      <c r="N32" s="476"/>
    </row>
    <row r="33" spans="1:14" ht="16.5" customHeight="1">
      <c r="A33" s="5" t="s">
        <v>140</v>
      </c>
      <c r="B33" s="517" t="s">
        <v>120</v>
      </c>
      <c r="C33" s="518"/>
      <c r="D33" s="476"/>
      <c r="E33" s="476"/>
      <c r="F33" s="492">
        <v>14980</v>
      </c>
      <c r="G33" s="476"/>
      <c r="H33" s="476"/>
      <c r="I33" s="476"/>
      <c r="J33" s="479" t="s">
        <v>282</v>
      </c>
      <c r="K33" s="480"/>
      <c r="L33" s="481"/>
      <c r="M33" s="476" t="s">
        <v>9</v>
      </c>
      <c r="N33" s="476"/>
    </row>
    <row r="34" spans="1:14" ht="16.5" customHeight="1">
      <c r="A34" s="5" t="s">
        <v>140</v>
      </c>
      <c r="B34" s="464" t="s">
        <v>96</v>
      </c>
      <c r="C34" s="465"/>
      <c r="D34" s="464"/>
      <c r="E34" s="465"/>
      <c r="F34" s="512">
        <v>3111</v>
      </c>
      <c r="G34" s="513"/>
      <c r="H34" s="464"/>
      <c r="I34" s="465"/>
      <c r="J34" s="479" t="s">
        <v>347</v>
      </c>
      <c r="K34" s="480"/>
      <c r="L34" s="481"/>
      <c r="M34" s="464" t="s">
        <v>9</v>
      </c>
      <c r="N34" s="465"/>
    </row>
    <row r="35" spans="1:14" ht="16.5" customHeight="1">
      <c r="A35" s="5" t="s">
        <v>145</v>
      </c>
      <c r="B35" s="517" t="s">
        <v>96</v>
      </c>
      <c r="C35" s="518"/>
      <c r="D35" s="476"/>
      <c r="E35" s="476"/>
      <c r="F35" s="555">
        <v>3000</v>
      </c>
      <c r="G35" s="556"/>
      <c r="H35" s="476"/>
      <c r="I35" s="476"/>
      <c r="J35" s="479" t="s">
        <v>98</v>
      </c>
      <c r="K35" s="480"/>
      <c r="L35" s="481"/>
      <c r="M35" s="476" t="s">
        <v>9</v>
      </c>
      <c r="N35" s="476"/>
    </row>
    <row r="36" spans="1:14" ht="16.5" customHeight="1">
      <c r="A36" s="5" t="s">
        <v>146</v>
      </c>
      <c r="B36" s="517" t="s">
        <v>71</v>
      </c>
      <c r="C36" s="518"/>
      <c r="D36" s="476"/>
      <c r="E36" s="476"/>
      <c r="F36" s="492">
        <v>4800</v>
      </c>
      <c r="G36" s="476"/>
      <c r="H36" s="476"/>
      <c r="I36" s="476"/>
      <c r="J36" s="479" t="s">
        <v>275</v>
      </c>
      <c r="K36" s="480"/>
      <c r="L36" s="481"/>
      <c r="M36" s="476" t="s">
        <v>9</v>
      </c>
      <c r="N36" s="476"/>
    </row>
    <row r="37" spans="1:14" ht="16.5" customHeight="1">
      <c r="A37" s="5" t="s">
        <v>240</v>
      </c>
      <c r="B37" s="517" t="s">
        <v>96</v>
      </c>
      <c r="C37" s="518"/>
      <c r="D37" s="476"/>
      <c r="E37" s="476"/>
      <c r="F37" s="555">
        <v>3820</v>
      </c>
      <c r="G37" s="556"/>
      <c r="H37" s="476"/>
      <c r="I37" s="476"/>
      <c r="J37" s="479" t="s">
        <v>54</v>
      </c>
      <c r="K37" s="480"/>
      <c r="L37" s="481"/>
      <c r="M37" s="476" t="s">
        <v>9</v>
      </c>
      <c r="N37" s="476"/>
    </row>
    <row r="38" spans="1:14" ht="16.5" customHeight="1">
      <c r="A38" s="5" t="s">
        <v>165</v>
      </c>
      <c r="B38" s="517" t="s">
        <v>200</v>
      </c>
      <c r="C38" s="518"/>
      <c r="D38" s="476"/>
      <c r="E38" s="476"/>
      <c r="F38" s="492">
        <v>185</v>
      </c>
      <c r="G38" s="476"/>
      <c r="H38" s="476"/>
      <c r="I38" s="476"/>
      <c r="J38" s="479" t="s">
        <v>49</v>
      </c>
      <c r="K38" s="480"/>
      <c r="L38" s="481"/>
      <c r="M38" s="476" t="s">
        <v>9</v>
      </c>
      <c r="N38" s="476"/>
    </row>
    <row r="39" spans="1:14" ht="16.5" customHeight="1">
      <c r="A39" s="5"/>
      <c r="B39" s="517" t="s">
        <v>200</v>
      </c>
      <c r="C39" s="518"/>
      <c r="D39" s="476"/>
      <c r="E39" s="476"/>
      <c r="F39" s="492">
        <v>185</v>
      </c>
      <c r="G39" s="476"/>
      <c r="H39" s="476"/>
      <c r="I39" s="476"/>
      <c r="J39" s="479" t="s">
        <v>49</v>
      </c>
      <c r="K39" s="480"/>
      <c r="L39" s="481"/>
      <c r="M39" s="476" t="s">
        <v>9</v>
      </c>
      <c r="N39" s="476"/>
    </row>
    <row r="40" spans="1:14" ht="16.5" customHeight="1">
      <c r="A40" s="5"/>
      <c r="B40" s="517" t="s">
        <v>56</v>
      </c>
      <c r="C40" s="518"/>
      <c r="D40" s="476"/>
      <c r="E40" s="476"/>
      <c r="F40" s="492">
        <v>33480</v>
      </c>
      <c r="G40" s="476"/>
      <c r="H40" s="476"/>
      <c r="I40" s="476"/>
      <c r="J40" s="479" t="s">
        <v>276</v>
      </c>
      <c r="K40" s="480"/>
      <c r="L40" s="481"/>
      <c r="M40" s="476" t="s">
        <v>9</v>
      </c>
      <c r="N40" s="476"/>
    </row>
    <row r="41" spans="1:14" ht="16.5" customHeight="1">
      <c r="A41" s="5"/>
      <c r="B41" s="517" t="s">
        <v>96</v>
      </c>
      <c r="C41" s="518"/>
      <c r="D41" s="476"/>
      <c r="E41" s="476"/>
      <c r="F41" s="555">
        <v>3000</v>
      </c>
      <c r="G41" s="556"/>
      <c r="H41" s="476"/>
      <c r="I41" s="476"/>
      <c r="J41" s="479" t="s">
        <v>277</v>
      </c>
      <c r="K41" s="480"/>
      <c r="L41" s="481"/>
      <c r="M41" s="476" t="s">
        <v>9</v>
      </c>
      <c r="N41" s="476"/>
    </row>
    <row r="42" spans="1:14" ht="16.5" customHeight="1">
      <c r="A42" s="5" t="s">
        <v>149</v>
      </c>
      <c r="B42" s="517" t="s">
        <v>96</v>
      </c>
      <c r="C42" s="518"/>
      <c r="D42" s="476"/>
      <c r="E42" s="476"/>
      <c r="F42" s="555">
        <v>4981</v>
      </c>
      <c r="G42" s="556"/>
      <c r="H42" s="476"/>
      <c r="I42" s="476"/>
      <c r="J42" s="479" t="s">
        <v>278</v>
      </c>
      <c r="K42" s="480"/>
      <c r="L42" s="481"/>
      <c r="M42" s="476" t="s">
        <v>9</v>
      </c>
      <c r="N42" s="476"/>
    </row>
    <row r="43" spans="1:14" ht="16.5" customHeight="1">
      <c r="A43" s="5" t="s">
        <v>168</v>
      </c>
      <c r="B43" s="517" t="s">
        <v>96</v>
      </c>
      <c r="C43" s="518"/>
      <c r="D43" s="476"/>
      <c r="E43" s="476"/>
      <c r="F43" s="555">
        <v>3000</v>
      </c>
      <c r="G43" s="556"/>
      <c r="H43" s="476"/>
      <c r="I43" s="476"/>
      <c r="J43" s="479" t="s">
        <v>54</v>
      </c>
      <c r="K43" s="480"/>
      <c r="L43" s="481"/>
      <c r="M43" s="476" t="s">
        <v>9</v>
      </c>
      <c r="N43" s="476"/>
    </row>
    <row r="44" spans="1:14" ht="16.5" customHeight="1">
      <c r="A44" s="5"/>
      <c r="B44" s="517" t="s">
        <v>160</v>
      </c>
      <c r="C44" s="518"/>
      <c r="D44" s="476"/>
      <c r="E44" s="476"/>
      <c r="F44" s="492">
        <v>4520</v>
      </c>
      <c r="G44" s="476"/>
      <c r="H44" s="476"/>
      <c r="I44" s="476"/>
      <c r="J44" s="479" t="s">
        <v>267</v>
      </c>
      <c r="K44" s="480"/>
      <c r="L44" s="481"/>
      <c r="M44" s="476" t="s">
        <v>9</v>
      </c>
      <c r="N44" s="476"/>
    </row>
    <row r="45" spans="1:14" ht="16.5" customHeight="1">
      <c r="A45" s="5" t="s">
        <v>111</v>
      </c>
      <c r="B45" s="464" t="s">
        <v>96</v>
      </c>
      <c r="C45" s="465"/>
      <c r="D45" s="464"/>
      <c r="E45" s="465"/>
      <c r="F45" s="512">
        <v>6298</v>
      </c>
      <c r="G45" s="513"/>
      <c r="H45" s="464"/>
      <c r="I45" s="465"/>
      <c r="J45" s="479" t="s">
        <v>347</v>
      </c>
      <c r="K45" s="480"/>
      <c r="L45" s="481"/>
      <c r="M45" s="464" t="s">
        <v>9</v>
      </c>
      <c r="N45" s="465"/>
    </row>
    <row r="46" spans="1:14" ht="16.5" customHeight="1">
      <c r="A46" s="5"/>
      <c r="B46" s="517" t="s">
        <v>160</v>
      </c>
      <c r="C46" s="518"/>
      <c r="D46" s="476"/>
      <c r="E46" s="476"/>
      <c r="F46" s="492">
        <v>809</v>
      </c>
      <c r="G46" s="476"/>
      <c r="H46" s="476"/>
      <c r="I46" s="476"/>
      <c r="J46" s="479" t="s">
        <v>279</v>
      </c>
      <c r="K46" s="480"/>
      <c r="L46" s="481"/>
      <c r="M46" s="476" t="s">
        <v>9</v>
      </c>
      <c r="N46" s="476"/>
    </row>
    <row r="47" spans="1:14" ht="16.5" customHeight="1">
      <c r="A47" s="5" t="s">
        <v>186</v>
      </c>
      <c r="B47" s="517" t="s">
        <v>96</v>
      </c>
      <c r="C47" s="518"/>
      <c r="D47" s="464"/>
      <c r="E47" s="465"/>
      <c r="F47" s="555">
        <v>2688</v>
      </c>
      <c r="G47" s="556"/>
      <c r="H47" s="464"/>
      <c r="I47" s="465"/>
      <c r="J47" s="479" t="s">
        <v>98</v>
      </c>
      <c r="K47" s="480"/>
      <c r="L47" s="481"/>
      <c r="M47" s="464" t="s">
        <v>9</v>
      </c>
      <c r="N47" s="465"/>
    </row>
    <row r="48" spans="1:14" ht="16.5" customHeight="1" thickBot="1">
      <c r="A48" s="5" t="s">
        <v>280</v>
      </c>
      <c r="B48" s="517" t="s">
        <v>120</v>
      </c>
      <c r="C48" s="518"/>
      <c r="D48" s="464"/>
      <c r="E48" s="465"/>
      <c r="F48" s="492">
        <v>8320</v>
      </c>
      <c r="G48" s="476"/>
      <c r="H48" s="464"/>
      <c r="I48" s="465"/>
      <c r="J48" s="479" t="s">
        <v>281</v>
      </c>
      <c r="K48" s="480"/>
      <c r="L48" s="481"/>
      <c r="M48" s="464" t="s">
        <v>9</v>
      </c>
      <c r="N48" s="465"/>
    </row>
    <row r="49" spans="1:14" ht="16.5" customHeight="1" thickTop="1">
      <c r="A49" s="15"/>
      <c r="B49" s="454"/>
      <c r="C49" s="455"/>
      <c r="D49" s="454" t="s">
        <v>38</v>
      </c>
      <c r="E49" s="455"/>
      <c r="F49" s="524">
        <f>SUM(F3:F48)</f>
        <v>355527</v>
      </c>
      <c r="G49" s="525"/>
      <c r="H49" s="454"/>
      <c r="I49" s="455"/>
      <c r="J49" s="460"/>
      <c r="K49" s="461"/>
      <c r="L49" s="462"/>
      <c r="M49" s="454"/>
      <c r="N49" s="455"/>
    </row>
    <row r="50" spans="1:14" ht="16.5" customHeight="1">
      <c r="I50" s="448" t="s">
        <v>8</v>
      </c>
      <c r="J50" s="448"/>
      <c r="K50" s="448"/>
      <c r="L50" s="448"/>
      <c r="M50" s="448"/>
      <c r="N50" s="448"/>
    </row>
  </sheetData>
  <mergeCells count="289">
    <mergeCell ref="I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</mergeCells>
  <phoneticPr fontId="2"/>
  <pageMargins left="0.23" right="0.16" top="0.24" bottom="0.16" header="0.31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0A97-47F3-412B-A80D-B69EE00AB7A2}">
  <dimension ref="A1:P50"/>
  <sheetViews>
    <sheetView topLeftCell="A9" zoomScale="90" zoomScaleNormal="90" workbookViewId="0">
      <selection activeCell="J21" sqref="J21:L21"/>
    </sheetView>
  </sheetViews>
  <sheetFormatPr defaultColWidth="6.25" defaultRowHeight="16.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6.5" customHeight="1">
      <c r="A1" s="18" t="s">
        <v>252</v>
      </c>
    </row>
    <row r="2" spans="1:16" ht="16.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16.5" customHeight="1">
      <c r="A3" s="5" t="s">
        <v>253</v>
      </c>
      <c r="B3" s="476" t="s">
        <v>120</v>
      </c>
      <c r="C3" s="476"/>
      <c r="D3" s="476"/>
      <c r="E3" s="476"/>
      <c r="F3" s="492">
        <v>8020</v>
      </c>
      <c r="G3" s="476"/>
      <c r="H3" s="476"/>
      <c r="I3" s="476"/>
      <c r="J3" s="486" t="s">
        <v>254</v>
      </c>
      <c r="K3" s="486"/>
      <c r="L3" s="486"/>
      <c r="M3" s="476" t="s">
        <v>9</v>
      </c>
      <c r="N3" s="476"/>
      <c r="P3" s="1" t="s">
        <v>12</v>
      </c>
    </row>
    <row r="4" spans="1:16" ht="16.5" customHeight="1">
      <c r="A4" s="5"/>
      <c r="B4" s="476" t="s">
        <v>200</v>
      </c>
      <c r="C4" s="476"/>
      <c r="D4" s="476"/>
      <c r="E4" s="476"/>
      <c r="F4" s="492">
        <v>3520</v>
      </c>
      <c r="G4" s="476"/>
      <c r="H4" s="476"/>
      <c r="I4" s="476"/>
      <c r="J4" s="486" t="s">
        <v>93</v>
      </c>
      <c r="K4" s="486"/>
      <c r="L4" s="486"/>
      <c r="M4" s="476" t="s">
        <v>9</v>
      </c>
      <c r="N4" s="476"/>
      <c r="P4" s="1" t="s">
        <v>12</v>
      </c>
    </row>
    <row r="5" spans="1:16" ht="16.5" customHeight="1">
      <c r="A5" s="5"/>
      <c r="B5" s="464" t="s">
        <v>96</v>
      </c>
      <c r="C5" s="465"/>
      <c r="D5" s="464"/>
      <c r="E5" s="465"/>
      <c r="F5" s="553">
        <v>3090</v>
      </c>
      <c r="G5" s="554"/>
      <c r="H5" s="464"/>
      <c r="I5" s="465"/>
      <c r="J5" s="479" t="s">
        <v>51</v>
      </c>
      <c r="K5" s="480"/>
      <c r="L5" s="481"/>
      <c r="M5" s="464" t="s">
        <v>9</v>
      </c>
      <c r="N5" s="465"/>
      <c r="P5" s="1" t="s">
        <v>13</v>
      </c>
    </row>
    <row r="6" spans="1:16" ht="16.5" customHeight="1">
      <c r="A6" s="5"/>
      <c r="B6" s="464" t="s">
        <v>96</v>
      </c>
      <c r="C6" s="465"/>
      <c r="D6" s="464"/>
      <c r="E6" s="465"/>
      <c r="F6" s="553">
        <v>3971</v>
      </c>
      <c r="G6" s="554"/>
      <c r="H6" s="464"/>
      <c r="I6" s="465"/>
      <c r="J6" s="479" t="s">
        <v>98</v>
      </c>
      <c r="K6" s="480"/>
      <c r="L6" s="481"/>
      <c r="M6" s="464" t="s">
        <v>9</v>
      </c>
      <c r="N6" s="465"/>
      <c r="P6" s="1" t="s">
        <v>13</v>
      </c>
    </row>
    <row r="7" spans="1:16" ht="16.5" customHeight="1">
      <c r="A7" s="5"/>
      <c r="B7" s="476" t="s">
        <v>234</v>
      </c>
      <c r="C7" s="476"/>
      <c r="D7" s="476"/>
      <c r="E7" s="476"/>
      <c r="F7" s="492">
        <v>6100</v>
      </c>
      <c r="G7" s="476"/>
      <c r="H7" s="476"/>
      <c r="I7" s="476"/>
      <c r="J7" s="486" t="s">
        <v>255</v>
      </c>
      <c r="K7" s="486"/>
      <c r="L7" s="486"/>
      <c r="M7" s="476" t="s">
        <v>9</v>
      </c>
      <c r="N7" s="476"/>
      <c r="P7" s="1" t="s">
        <v>13</v>
      </c>
    </row>
    <row r="8" spans="1:16" ht="16.5" customHeight="1">
      <c r="A8" s="5"/>
      <c r="B8" s="476" t="s">
        <v>234</v>
      </c>
      <c r="C8" s="476"/>
      <c r="D8" s="476"/>
      <c r="E8" s="476"/>
      <c r="F8" s="492">
        <v>4114</v>
      </c>
      <c r="G8" s="476"/>
      <c r="H8" s="476"/>
      <c r="I8" s="476"/>
      <c r="J8" s="486" t="s">
        <v>256</v>
      </c>
      <c r="K8" s="486"/>
      <c r="L8" s="486"/>
      <c r="M8" s="476" t="s">
        <v>9</v>
      </c>
      <c r="N8" s="476"/>
      <c r="P8" s="1" t="s">
        <v>13</v>
      </c>
    </row>
    <row r="9" spans="1:16" ht="16.5" customHeight="1">
      <c r="A9" s="5" t="s">
        <v>257</v>
      </c>
      <c r="B9" s="476" t="s">
        <v>200</v>
      </c>
      <c r="C9" s="476"/>
      <c r="D9" s="476"/>
      <c r="E9" s="476"/>
      <c r="F9" s="492">
        <v>185</v>
      </c>
      <c r="G9" s="476"/>
      <c r="H9" s="476"/>
      <c r="I9" s="476"/>
      <c r="J9" s="486" t="s">
        <v>51</v>
      </c>
      <c r="K9" s="486"/>
      <c r="L9" s="486"/>
      <c r="M9" s="476" t="s">
        <v>9</v>
      </c>
      <c r="N9" s="476"/>
      <c r="P9" s="1" t="s">
        <v>16</v>
      </c>
    </row>
    <row r="10" spans="1:16" ht="16.5" customHeight="1">
      <c r="A10" s="5" t="s">
        <v>258</v>
      </c>
      <c r="B10" s="476" t="s">
        <v>56</v>
      </c>
      <c r="C10" s="476"/>
      <c r="D10" s="476"/>
      <c r="E10" s="476"/>
      <c r="F10" s="492">
        <v>2387</v>
      </c>
      <c r="G10" s="476"/>
      <c r="H10" s="476"/>
      <c r="I10" s="476"/>
      <c r="J10" s="467" t="s">
        <v>259</v>
      </c>
      <c r="K10" s="467"/>
      <c r="L10" s="467"/>
      <c r="M10" s="476" t="s">
        <v>9</v>
      </c>
      <c r="N10" s="476"/>
      <c r="P10" s="1" t="s">
        <v>14</v>
      </c>
    </row>
    <row r="11" spans="1:16" ht="16.5" customHeight="1">
      <c r="A11" s="5"/>
      <c r="B11" s="476" t="s">
        <v>56</v>
      </c>
      <c r="C11" s="476"/>
      <c r="D11" s="476"/>
      <c r="E11" s="476"/>
      <c r="F11" s="492">
        <v>5860</v>
      </c>
      <c r="G11" s="476"/>
      <c r="H11" s="476"/>
      <c r="I11" s="476"/>
      <c r="J11" s="467" t="s">
        <v>259</v>
      </c>
      <c r="K11" s="467"/>
      <c r="L11" s="467"/>
      <c r="M11" s="476" t="s">
        <v>9</v>
      </c>
      <c r="N11" s="476"/>
      <c r="P11" s="1" t="s">
        <v>15</v>
      </c>
    </row>
    <row r="12" spans="1:16" ht="16.5" customHeight="1">
      <c r="A12" s="5"/>
      <c r="B12" s="476" t="s">
        <v>56</v>
      </c>
      <c r="C12" s="476"/>
      <c r="D12" s="476"/>
      <c r="E12" s="476"/>
      <c r="F12" s="492">
        <v>5000</v>
      </c>
      <c r="G12" s="476"/>
      <c r="H12" s="476"/>
      <c r="I12" s="476"/>
      <c r="J12" s="467" t="s">
        <v>259</v>
      </c>
      <c r="K12" s="467"/>
      <c r="L12" s="467"/>
      <c r="M12" s="476" t="s">
        <v>9</v>
      </c>
      <c r="N12" s="476"/>
      <c r="P12" s="1" t="s">
        <v>16</v>
      </c>
    </row>
    <row r="13" spans="1:16" ht="16.5" customHeight="1">
      <c r="A13" s="5"/>
      <c r="B13" s="476" t="s">
        <v>160</v>
      </c>
      <c r="C13" s="476"/>
      <c r="D13" s="476"/>
      <c r="E13" s="476"/>
      <c r="F13" s="492">
        <v>10950</v>
      </c>
      <c r="G13" s="476"/>
      <c r="H13" s="476"/>
      <c r="I13" s="476"/>
      <c r="J13" s="486" t="s">
        <v>260</v>
      </c>
      <c r="K13" s="486"/>
      <c r="L13" s="486"/>
      <c r="M13" s="476" t="s">
        <v>9</v>
      </c>
      <c r="N13" s="476"/>
      <c r="P13" s="1" t="s">
        <v>16</v>
      </c>
    </row>
    <row r="14" spans="1:16" ht="16.5" customHeight="1">
      <c r="A14" s="5" t="s">
        <v>261</v>
      </c>
      <c r="B14" s="476" t="s">
        <v>120</v>
      </c>
      <c r="C14" s="476"/>
      <c r="D14" s="476"/>
      <c r="E14" s="476"/>
      <c r="F14" s="492">
        <v>11960</v>
      </c>
      <c r="G14" s="476"/>
      <c r="H14" s="476"/>
      <c r="I14" s="476"/>
      <c r="J14" s="486" t="s">
        <v>246</v>
      </c>
      <c r="K14" s="486"/>
      <c r="L14" s="486"/>
      <c r="M14" s="476" t="s">
        <v>9</v>
      </c>
      <c r="N14" s="476"/>
      <c r="P14" s="1" t="s">
        <v>17</v>
      </c>
    </row>
    <row r="15" spans="1:16" ht="16.5" customHeight="1">
      <c r="A15" s="5"/>
      <c r="B15" s="476" t="s">
        <v>120</v>
      </c>
      <c r="C15" s="476"/>
      <c r="D15" s="476"/>
      <c r="E15" s="476"/>
      <c r="F15" s="492">
        <v>131500</v>
      </c>
      <c r="G15" s="476"/>
      <c r="H15" s="476"/>
      <c r="I15" s="476"/>
      <c r="J15" s="486" t="s">
        <v>262</v>
      </c>
      <c r="K15" s="486"/>
      <c r="L15" s="486"/>
      <c r="M15" s="476" t="s">
        <v>9</v>
      </c>
      <c r="N15" s="476"/>
      <c r="P15" s="1" t="s">
        <v>17</v>
      </c>
    </row>
    <row r="16" spans="1:16" ht="16.5" customHeight="1">
      <c r="A16" s="5" t="s">
        <v>263</v>
      </c>
      <c r="B16" s="476" t="s">
        <v>71</v>
      </c>
      <c r="C16" s="476"/>
      <c r="D16" s="476"/>
      <c r="E16" s="476"/>
      <c r="F16" s="492">
        <v>5800</v>
      </c>
      <c r="G16" s="476"/>
      <c r="H16" s="476"/>
      <c r="I16" s="476"/>
      <c r="J16" s="486" t="s">
        <v>264</v>
      </c>
      <c r="K16" s="486"/>
      <c r="L16" s="486"/>
      <c r="M16" s="476" t="s">
        <v>9</v>
      </c>
      <c r="N16" s="476"/>
      <c r="P16" s="1" t="s">
        <v>18</v>
      </c>
    </row>
    <row r="17" spans="1:16" ht="16.5" customHeight="1">
      <c r="A17" s="5"/>
      <c r="B17" s="476" t="s">
        <v>120</v>
      </c>
      <c r="C17" s="476"/>
      <c r="D17" s="476"/>
      <c r="E17" s="476"/>
      <c r="F17" s="492">
        <v>9096</v>
      </c>
      <c r="G17" s="476"/>
      <c r="H17" s="476"/>
      <c r="I17" s="476"/>
      <c r="J17" s="486" t="s">
        <v>265</v>
      </c>
      <c r="K17" s="486"/>
      <c r="L17" s="486"/>
      <c r="M17" s="476" t="s">
        <v>9</v>
      </c>
      <c r="N17" s="476"/>
      <c r="P17" s="1" t="s">
        <v>18</v>
      </c>
    </row>
    <row r="18" spans="1:16" ht="16.5" customHeight="1">
      <c r="A18" s="5" t="s">
        <v>266</v>
      </c>
      <c r="B18" s="476" t="s">
        <v>120</v>
      </c>
      <c r="C18" s="476"/>
      <c r="D18" s="476"/>
      <c r="E18" s="476"/>
      <c r="F18" s="492">
        <v>7338</v>
      </c>
      <c r="G18" s="476"/>
      <c r="H18" s="476"/>
      <c r="I18" s="476"/>
      <c r="J18" s="486" t="s">
        <v>283</v>
      </c>
      <c r="K18" s="486"/>
      <c r="L18" s="486"/>
      <c r="M18" s="476" t="s">
        <v>9</v>
      </c>
      <c r="N18" s="476"/>
      <c r="P18" s="1" t="s">
        <v>19</v>
      </c>
    </row>
    <row r="19" spans="1:16" ht="16.5" customHeight="1">
      <c r="A19" s="5"/>
      <c r="B19" s="476" t="s">
        <v>160</v>
      </c>
      <c r="C19" s="476"/>
      <c r="D19" s="476"/>
      <c r="E19" s="476"/>
      <c r="F19" s="492">
        <v>1810</v>
      </c>
      <c r="G19" s="476"/>
      <c r="H19" s="476"/>
      <c r="I19" s="476"/>
      <c r="J19" s="486" t="s">
        <v>267</v>
      </c>
      <c r="K19" s="486"/>
      <c r="L19" s="486"/>
      <c r="M19" s="476" t="s">
        <v>9</v>
      </c>
      <c r="N19" s="476"/>
      <c r="P19" s="1" t="s">
        <v>16</v>
      </c>
    </row>
    <row r="20" spans="1:16" ht="16.5" customHeight="1">
      <c r="A20" s="5" t="s">
        <v>268</v>
      </c>
      <c r="B20" s="476" t="s">
        <v>96</v>
      </c>
      <c r="C20" s="476"/>
      <c r="D20" s="476"/>
      <c r="E20" s="476"/>
      <c r="F20" s="555">
        <v>2000</v>
      </c>
      <c r="G20" s="556"/>
      <c r="H20" s="476"/>
      <c r="I20" s="476"/>
      <c r="J20" s="486" t="s">
        <v>54</v>
      </c>
      <c r="K20" s="486"/>
      <c r="L20" s="486"/>
      <c r="M20" s="476" t="s">
        <v>9</v>
      </c>
      <c r="N20" s="476"/>
      <c r="P20" s="1" t="s">
        <v>16</v>
      </c>
    </row>
    <row r="21" spans="1:16" ht="16.5" customHeight="1">
      <c r="A21" s="5"/>
      <c r="B21" s="476" t="s">
        <v>96</v>
      </c>
      <c r="C21" s="476"/>
      <c r="D21" s="476"/>
      <c r="E21" s="476"/>
      <c r="F21" s="555">
        <v>3150</v>
      </c>
      <c r="G21" s="556"/>
      <c r="H21" s="476"/>
      <c r="I21" s="476"/>
      <c r="J21" s="467" t="s">
        <v>98</v>
      </c>
      <c r="K21" s="467"/>
      <c r="L21" s="467"/>
      <c r="M21" s="476" t="s">
        <v>9</v>
      </c>
      <c r="N21" s="476"/>
      <c r="P21" s="1" t="s">
        <v>15</v>
      </c>
    </row>
    <row r="22" spans="1:16" ht="16.5" customHeight="1">
      <c r="A22" s="5" t="s">
        <v>60</v>
      </c>
      <c r="B22" s="464" t="s">
        <v>96</v>
      </c>
      <c r="C22" s="465"/>
      <c r="D22" s="464"/>
      <c r="E22" s="465"/>
      <c r="F22" s="512">
        <v>2107</v>
      </c>
      <c r="G22" s="513"/>
      <c r="H22" s="464"/>
      <c r="I22" s="465"/>
      <c r="J22" s="479" t="s">
        <v>347</v>
      </c>
      <c r="K22" s="480"/>
      <c r="L22" s="481"/>
      <c r="M22" s="464" t="s">
        <v>9</v>
      </c>
      <c r="N22" s="465"/>
    </row>
    <row r="23" spans="1:16" ht="16.5" customHeight="1">
      <c r="A23" s="5" t="s">
        <v>269</v>
      </c>
      <c r="B23" s="476" t="s">
        <v>200</v>
      </c>
      <c r="C23" s="476"/>
      <c r="D23" s="476"/>
      <c r="E23" s="476"/>
      <c r="F23" s="492">
        <v>185</v>
      </c>
      <c r="G23" s="476"/>
      <c r="H23" s="476"/>
      <c r="I23" s="476"/>
      <c r="J23" s="486" t="s">
        <v>49</v>
      </c>
      <c r="K23" s="486"/>
      <c r="L23" s="486"/>
      <c r="M23" s="476" t="s">
        <v>9</v>
      </c>
      <c r="N23" s="476"/>
      <c r="P23" s="1" t="s">
        <v>20</v>
      </c>
    </row>
    <row r="24" spans="1:16" ht="16.5" customHeight="1">
      <c r="A24" s="5"/>
      <c r="B24" s="476" t="s">
        <v>96</v>
      </c>
      <c r="C24" s="476"/>
      <c r="D24" s="476"/>
      <c r="E24" s="476"/>
      <c r="F24" s="555">
        <v>3000</v>
      </c>
      <c r="G24" s="556"/>
      <c r="H24" s="476"/>
      <c r="I24" s="476"/>
      <c r="J24" s="486" t="s">
        <v>98</v>
      </c>
      <c r="K24" s="486"/>
      <c r="L24" s="486"/>
      <c r="M24" s="476" t="s">
        <v>9</v>
      </c>
      <c r="N24" s="476"/>
      <c r="P24" s="1" t="s">
        <v>20</v>
      </c>
    </row>
    <row r="25" spans="1:16" ht="16.5" customHeight="1">
      <c r="A25" s="5"/>
      <c r="B25" s="476" t="s">
        <v>96</v>
      </c>
      <c r="C25" s="476"/>
      <c r="D25" s="464"/>
      <c r="E25" s="465"/>
      <c r="F25" s="555">
        <v>3742</v>
      </c>
      <c r="G25" s="556"/>
      <c r="H25" s="464"/>
      <c r="I25" s="465"/>
      <c r="J25" s="486" t="s">
        <v>270</v>
      </c>
      <c r="K25" s="486"/>
      <c r="L25" s="486"/>
      <c r="M25" s="464" t="s">
        <v>9</v>
      </c>
      <c r="N25" s="465"/>
      <c r="P25" s="1" t="s">
        <v>21</v>
      </c>
    </row>
    <row r="26" spans="1:16" ht="16.5" customHeight="1">
      <c r="A26" s="5" t="s">
        <v>129</v>
      </c>
      <c r="B26" s="476" t="s">
        <v>200</v>
      </c>
      <c r="C26" s="476"/>
      <c r="D26" s="464"/>
      <c r="E26" s="465"/>
      <c r="F26" s="492">
        <v>185</v>
      </c>
      <c r="G26" s="476"/>
      <c r="H26" s="464"/>
      <c r="I26" s="465"/>
      <c r="J26" s="486" t="s">
        <v>49</v>
      </c>
      <c r="K26" s="486"/>
      <c r="L26" s="486"/>
      <c r="M26" s="464" t="s">
        <v>9</v>
      </c>
      <c r="N26" s="465"/>
      <c r="P26" s="1" t="s">
        <v>22</v>
      </c>
    </row>
    <row r="27" spans="1:16" ht="16.5" customHeight="1">
      <c r="A27" s="5" t="s">
        <v>28</v>
      </c>
      <c r="B27" s="517" t="s">
        <v>120</v>
      </c>
      <c r="C27" s="518"/>
      <c r="D27" s="464"/>
      <c r="E27" s="465"/>
      <c r="F27" s="512">
        <v>2310</v>
      </c>
      <c r="G27" s="513"/>
      <c r="H27" s="464"/>
      <c r="I27" s="465"/>
      <c r="J27" s="479" t="s">
        <v>246</v>
      </c>
      <c r="K27" s="480"/>
      <c r="L27" s="481"/>
      <c r="M27" s="464" t="s">
        <v>9</v>
      </c>
      <c r="N27" s="465"/>
    </row>
    <row r="28" spans="1:16" ht="16.5" customHeight="1">
      <c r="A28" s="5" t="s">
        <v>174</v>
      </c>
      <c r="B28" s="517" t="s">
        <v>96</v>
      </c>
      <c r="C28" s="518"/>
      <c r="D28" s="464"/>
      <c r="E28" s="465"/>
      <c r="F28" s="553">
        <v>4080</v>
      </c>
      <c r="G28" s="554"/>
      <c r="H28" s="464"/>
      <c r="I28" s="465"/>
      <c r="J28" s="479" t="s">
        <v>105</v>
      </c>
      <c r="K28" s="480"/>
      <c r="L28" s="481"/>
      <c r="M28" s="464" t="s">
        <v>9</v>
      </c>
      <c r="N28" s="465"/>
    </row>
    <row r="29" spans="1:16" ht="16.5" customHeight="1">
      <c r="A29" s="5"/>
      <c r="B29" s="517" t="s">
        <v>120</v>
      </c>
      <c r="C29" s="518"/>
      <c r="D29" s="464"/>
      <c r="E29" s="465"/>
      <c r="F29" s="512">
        <v>5980</v>
      </c>
      <c r="G29" s="513"/>
      <c r="H29" s="464"/>
      <c r="I29" s="465"/>
      <c r="J29" s="479" t="s">
        <v>271</v>
      </c>
      <c r="K29" s="480"/>
      <c r="L29" s="481"/>
      <c r="M29" s="464" t="s">
        <v>9</v>
      </c>
      <c r="N29" s="465"/>
    </row>
    <row r="30" spans="1:16" ht="16.5" customHeight="1">
      <c r="A30" s="5" t="s">
        <v>272</v>
      </c>
      <c r="B30" s="517" t="s">
        <v>96</v>
      </c>
      <c r="C30" s="518"/>
      <c r="D30" s="464"/>
      <c r="E30" s="465"/>
      <c r="F30" s="553">
        <v>4000</v>
      </c>
      <c r="G30" s="554"/>
      <c r="H30" s="464"/>
      <c r="I30" s="465"/>
      <c r="J30" s="479" t="s">
        <v>98</v>
      </c>
      <c r="K30" s="480"/>
      <c r="L30" s="481"/>
      <c r="M30" s="464" t="s">
        <v>9</v>
      </c>
      <c r="N30" s="465"/>
    </row>
    <row r="31" spans="1:16" ht="16.5" customHeight="1">
      <c r="A31" s="5"/>
      <c r="B31" s="517" t="s">
        <v>273</v>
      </c>
      <c r="C31" s="518"/>
      <c r="D31" s="464"/>
      <c r="E31" s="465"/>
      <c r="F31" s="492">
        <v>3620</v>
      </c>
      <c r="G31" s="476"/>
      <c r="H31" s="464"/>
      <c r="I31" s="465"/>
      <c r="J31" s="479" t="s">
        <v>274</v>
      </c>
      <c r="K31" s="480"/>
      <c r="L31" s="481"/>
      <c r="M31" s="464" t="s">
        <v>9</v>
      </c>
      <c r="N31" s="465"/>
    </row>
    <row r="32" spans="1:16" ht="16.5" customHeight="1">
      <c r="A32" s="5" t="s">
        <v>140</v>
      </c>
      <c r="B32" s="517" t="s">
        <v>160</v>
      </c>
      <c r="C32" s="518"/>
      <c r="D32" s="476"/>
      <c r="E32" s="476"/>
      <c r="F32" s="492">
        <v>3290</v>
      </c>
      <c r="G32" s="476"/>
      <c r="H32" s="476"/>
      <c r="I32" s="476"/>
      <c r="J32" s="479" t="s">
        <v>183</v>
      </c>
      <c r="K32" s="480"/>
      <c r="L32" s="481"/>
      <c r="M32" s="476" t="s">
        <v>9</v>
      </c>
      <c r="N32" s="476"/>
    </row>
    <row r="33" spans="1:14" ht="16.5" customHeight="1">
      <c r="A33" s="5" t="s">
        <v>140</v>
      </c>
      <c r="B33" s="517" t="s">
        <v>120</v>
      </c>
      <c r="C33" s="518"/>
      <c r="D33" s="476"/>
      <c r="E33" s="476"/>
      <c r="F33" s="492">
        <v>14980</v>
      </c>
      <c r="G33" s="476"/>
      <c r="H33" s="476"/>
      <c r="I33" s="476"/>
      <c r="J33" s="479" t="s">
        <v>282</v>
      </c>
      <c r="K33" s="480"/>
      <c r="L33" s="481"/>
      <c r="M33" s="476" t="s">
        <v>9</v>
      </c>
      <c r="N33" s="476"/>
    </row>
    <row r="34" spans="1:14" ht="16.5" customHeight="1">
      <c r="A34" s="5" t="s">
        <v>140</v>
      </c>
      <c r="B34" s="464" t="s">
        <v>96</v>
      </c>
      <c r="C34" s="465"/>
      <c r="D34" s="464"/>
      <c r="E34" s="465"/>
      <c r="F34" s="512">
        <v>3111</v>
      </c>
      <c r="G34" s="513"/>
      <c r="H34" s="464"/>
      <c r="I34" s="465"/>
      <c r="J34" s="479" t="s">
        <v>347</v>
      </c>
      <c r="K34" s="480"/>
      <c r="L34" s="481"/>
      <c r="M34" s="464" t="s">
        <v>9</v>
      </c>
      <c r="N34" s="465"/>
    </row>
    <row r="35" spans="1:14" ht="16.5" customHeight="1">
      <c r="A35" s="5" t="s">
        <v>145</v>
      </c>
      <c r="B35" s="517" t="s">
        <v>96</v>
      </c>
      <c r="C35" s="518"/>
      <c r="D35" s="476"/>
      <c r="E35" s="476"/>
      <c r="F35" s="555">
        <v>3000</v>
      </c>
      <c r="G35" s="556"/>
      <c r="H35" s="476"/>
      <c r="I35" s="476"/>
      <c r="J35" s="479" t="s">
        <v>98</v>
      </c>
      <c r="K35" s="480"/>
      <c r="L35" s="481"/>
      <c r="M35" s="476" t="s">
        <v>9</v>
      </c>
      <c r="N35" s="476"/>
    </row>
    <row r="36" spans="1:14" ht="16.5" customHeight="1">
      <c r="A36" s="5" t="s">
        <v>146</v>
      </c>
      <c r="B36" s="517" t="s">
        <v>71</v>
      </c>
      <c r="C36" s="518"/>
      <c r="D36" s="476"/>
      <c r="E36" s="476"/>
      <c r="F36" s="492">
        <v>4800</v>
      </c>
      <c r="G36" s="476"/>
      <c r="H36" s="476"/>
      <c r="I36" s="476"/>
      <c r="J36" s="479" t="s">
        <v>275</v>
      </c>
      <c r="K36" s="480"/>
      <c r="L36" s="481"/>
      <c r="M36" s="476" t="s">
        <v>9</v>
      </c>
      <c r="N36" s="476"/>
    </row>
    <row r="37" spans="1:14" ht="16.5" customHeight="1">
      <c r="A37" s="5" t="s">
        <v>240</v>
      </c>
      <c r="B37" s="517" t="s">
        <v>96</v>
      </c>
      <c r="C37" s="518"/>
      <c r="D37" s="476"/>
      <c r="E37" s="476"/>
      <c r="F37" s="555">
        <v>3820</v>
      </c>
      <c r="G37" s="556"/>
      <c r="H37" s="476"/>
      <c r="I37" s="476"/>
      <c r="J37" s="479" t="s">
        <v>54</v>
      </c>
      <c r="K37" s="480"/>
      <c r="L37" s="481"/>
      <c r="M37" s="476" t="s">
        <v>9</v>
      </c>
      <c r="N37" s="476"/>
    </row>
    <row r="38" spans="1:14" ht="16.5" customHeight="1">
      <c r="A38" s="5" t="s">
        <v>165</v>
      </c>
      <c r="B38" s="517" t="s">
        <v>200</v>
      </c>
      <c r="C38" s="518"/>
      <c r="D38" s="476"/>
      <c r="E38" s="476"/>
      <c r="F38" s="492">
        <v>185</v>
      </c>
      <c r="G38" s="476"/>
      <c r="H38" s="476"/>
      <c r="I38" s="476"/>
      <c r="J38" s="479" t="s">
        <v>49</v>
      </c>
      <c r="K38" s="480"/>
      <c r="L38" s="481"/>
      <c r="M38" s="476" t="s">
        <v>9</v>
      </c>
      <c r="N38" s="476"/>
    </row>
    <row r="39" spans="1:14" ht="16.5" customHeight="1">
      <c r="A39" s="5"/>
      <c r="B39" s="517" t="s">
        <v>200</v>
      </c>
      <c r="C39" s="518"/>
      <c r="D39" s="476"/>
      <c r="E39" s="476"/>
      <c r="F39" s="492">
        <v>185</v>
      </c>
      <c r="G39" s="476"/>
      <c r="H39" s="476"/>
      <c r="I39" s="476"/>
      <c r="J39" s="479" t="s">
        <v>49</v>
      </c>
      <c r="K39" s="480"/>
      <c r="L39" s="481"/>
      <c r="M39" s="476" t="s">
        <v>9</v>
      </c>
      <c r="N39" s="476"/>
    </row>
    <row r="40" spans="1:14" ht="16.5" customHeight="1">
      <c r="A40" s="5"/>
      <c r="B40" s="517" t="s">
        <v>56</v>
      </c>
      <c r="C40" s="518"/>
      <c r="D40" s="476"/>
      <c r="E40" s="476"/>
      <c r="F40" s="492">
        <v>33480</v>
      </c>
      <c r="G40" s="476"/>
      <c r="H40" s="476"/>
      <c r="I40" s="476"/>
      <c r="J40" s="479" t="s">
        <v>276</v>
      </c>
      <c r="K40" s="480"/>
      <c r="L40" s="481"/>
      <c r="M40" s="476" t="s">
        <v>9</v>
      </c>
      <c r="N40" s="476"/>
    </row>
    <row r="41" spans="1:14" ht="16.5" customHeight="1">
      <c r="A41" s="5"/>
      <c r="B41" s="517" t="s">
        <v>96</v>
      </c>
      <c r="C41" s="518"/>
      <c r="D41" s="476"/>
      <c r="E41" s="476"/>
      <c r="F41" s="555">
        <v>3000</v>
      </c>
      <c r="G41" s="556"/>
      <c r="H41" s="476"/>
      <c r="I41" s="476"/>
      <c r="J41" s="479" t="s">
        <v>277</v>
      </c>
      <c r="K41" s="480"/>
      <c r="L41" s="481"/>
      <c r="M41" s="476" t="s">
        <v>9</v>
      </c>
      <c r="N41" s="476"/>
    </row>
    <row r="42" spans="1:14" ht="16.5" customHeight="1">
      <c r="A42" s="5" t="s">
        <v>149</v>
      </c>
      <c r="B42" s="517" t="s">
        <v>96</v>
      </c>
      <c r="C42" s="518"/>
      <c r="D42" s="476"/>
      <c r="E42" s="476"/>
      <c r="F42" s="555">
        <v>4981</v>
      </c>
      <c r="G42" s="556"/>
      <c r="H42" s="476"/>
      <c r="I42" s="476"/>
      <c r="J42" s="479" t="s">
        <v>278</v>
      </c>
      <c r="K42" s="480"/>
      <c r="L42" s="481"/>
      <c r="M42" s="476" t="s">
        <v>9</v>
      </c>
      <c r="N42" s="476"/>
    </row>
    <row r="43" spans="1:14" ht="16.5" customHeight="1">
      <c r="A43" s="5" t="s">
        <v>168</v>
      </c>
      <c r="B43" s="517" t="s">
        <v>96</v>
      </c>
      <c r="C43" s="518"/>
      <c r="D43" s="476"/>
      <c r="E43" s="476"/>
      <c r="F43" s="555">
        <v>3000</v>
      </c>
      <c r="G43" s="556"/>
      <c r="H43" s="476"/>
      <c r="I43" s="476"/>
      <c r="J43" s="479" t="s">
        <v>54</v>
      </c>
      <c r="K43" s="480"/>
      <c r="L43" s="481"/>
      <c r="M43" s="476" t="s">
        <v>9</v>
      </c>
      <c r="N43" s="476"/>
    </row>
    <row r="44" spans="1:14" ht="16.5" customHeight="1">
      <c r="A44" s="5"/>
      <c r="B44" s="517" t="s">
        <v>160</v>
      </c>
      <c r="C44" s="518"/>
      <c r="D44" s="476"/>
      <c r="E44" s="476"/>
      <c r="F44" s="492">
        <v>4520</v>
      </c>
      <c r="G44" s="476"/>
      <c r="H44" s="476"/>
      <c r="I44" s="476"/>
      <c r="J44" s="479" t="s">
        <v>267</v>
      </c>
      <c r="K44" s="480"/>
      <c r="L44" s="481"/>
      <c r="M44" s="476" t="s">
        <v>9</v>
      </c>
      <c r="N44" s="476"/>
    </row>
    <row r="45" spans="1:14" ht="16.5" customHeight="1">
      <c r="A45" s="5" t="s">
        <v>111</v>
      </c>
      <c r="B45" s="464" t="s">
        <v>96</v>
      </c>
      <c r="C45" s="465"/>
      <c r="D45" s="464"/>
      <c r="E45" s="465"/>
      <c r="F45" s="512">
        <v>6298</v>
      </c>
      <c r="G45" s="513"/>
      <c r="H45" s="464"/>
      <c r="I45" s="465"/>
      <c r="J45" s="479" t="s">
        <v>347</v>
      </c>
      <c r="K45" s="480"/>
      <c r="L45" s="481"/>
      <c r="M45" s="464" t="s">
        <v>9</v>
      </c>
      <c r="N45" s="465"/>
    </row>
    <row r="46" spans="1:14" ht="16.5" customHeight="1">
      <c r="A46" s="5"/>
      <c r="B46" s="517" t="s">
        <v>160</v>
      </c>
      <c r="C46" s="518"/>
      <c r="D46" s="476"/>
      <c r="E46" s="476"/>
      <c r="F46" s="492">
        <v>809</v>
      </c>
      <c r="G46" s="476"/>
      <c r="H46" s="476"/>
      <c r="I46" s="476"/>
      <c r="J46" s="479" t="s">
        <v>279</v>
      </c>
      <c r="K46" s="480"/>
      <c r="L46" s="481"/>
      <c r="M46" s="476" t="s">
        <v>9</v>
      </c>
      <c r="N46" s="476"/>
    </row>
    <row r="47" spans="1:14" ht="16.5" customHeight="1">
      <c r="A47" s="5" t="s">
        <v>186</v>
      </c>
      <c r="B47" s="517" t="s">
        <v>96</v>
      </c>
      <c r="C47" s="518"/>
      <c r="D47" s="464"/>
      <c r="E47" s="465"/>
      <c r="F47" s="555">
        <v>2688</v>
      </c>
      <c r="G47" s="556"/>
      <c r="H47" s="464"/>
      <c r="I47" s="465"/>
      <c r="J47" s="479" t="s">
        <v>98</v>
      </c>
      <c r="K47" s="480"/>
      <c r="L47" s="481"/>
      <c r="M47" s="464" t="s">
        <v>9</v>
      </c>
      <c r="N47" s="465"/>
    </row>
    <row r="48" spans="1:14" ht="16.5" customHeight="1" thickBot="1">
      <c r="A48" s="5" t="s">
        <v>280</v>
      </c>
      <c r="B48" s="517" t="s">
        <v>120</v>
      </c>
      <c r="C48" s="518"/>
      <c r="D48" s="464"/>
      <c r="E48" s="465"/>
      <c r="F48" s="492">
        <v>8320</v>
      </c>
      <c r="G48" s="476"/>
      <c r="H48" s="464"/>
      <c r="I48" s="465"/>
      <c r="J48" s="479" t="s">
        <v>281</v>
      </c>
      <c r="K48" s="480"/>
      <c r="L48" s="481"/>
      <c r="M48" s="464" t="s">
        <v>9</v>
      </c>
      <c r="N48" s="465"/>
    </row>
    <row r="49" spans="1:14" ht="16.5" customHeight="1" thickTop="1">
      <c r="A49" s="15"/>
      <c r="B49" s="454"/>
      <c r="C49" s="455"/>
      <c r="D49" s="454" t="s">
        <v>38</v>
      </c>
      <c r="E49" s="455"/>
      <c r="F49" s="524">
        <f>SUM(F3:F48)</f>
        <v>355527</v>
      </c>
      <c r="G49" s="525"/>
      <c r="H49" s="454"/>
      <c r="I49" s="455"/>
      <c r="J49" s="460"/>
      <c r="K49" s="461"/>
      <c r="L49" s="462"/>
      <c r="M49" s="454"/>
      <c r="N49" s="455"/>
    </row>
    <row r="50" spans="1:14" ht="16.5" customHeight="1">
      <c r="I50" s="448" t="s">
        <v>8</v>
      </c>
      <c r="J50" s="448"/>
      <c r="K50" s="448"/>
      <c r="L50" s="448"/>
      <c r="M50" s="448"/>
      <c r="N50" s="448"/>
    </row>
  </sheetData>
  <mergeCells count="289"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4:C44"/>
    <mergeCell ref="D44:E44"/>
    <mergeCell ref="F44:G44"/>
    <mergeCell ref="H44:I44"/>
    <mergeCell ref="J44:L44"/>
    <mergeCell ref="M44:N44"/>
    <mergeCell ref="M45:N45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5:C35"/>
    <mergeCell ref="D35:E35"/>
    <mergeCell ref="F35:G35"/>
    <mergeCell ref="H35:I35"/>
    <mergeCell ref="J35:L35"/>
    <mergeCell ref="M35:N35"/>
    <mergeCell ref="B33:C33"/>
    <mergeCell ref="D33:E33"/>
    <mergeCell ref="F33:G33"/>
    <mergeCell ref="H33:I33"/>
    <mergeCell ref="J33:L33"/>
    <mergeCell ref="M33:N33"/>
    <mergeCell ref="I50:N50"/>
    <mergeCell ref="B49:C49"/>
    <mergeCell ref="D49:E49"/>
    <mergeCell ref="F49:G49"/>
    <mergeCell ref="H49:I49"/>
    <mergeCell ref="J49:L49"/>
    <mergeCell ref="M49:N49"/>
    <mergeCell ref="B32:C32"/>
    <mergeCell ref="D32:E32"/>
    <mergeCell ref="F32:G32"/>
    <mergeCell ref="H32:I32"/>
    <mergeCell ref="J32:L32"/>
    <mergeCell ref="M32:N32"/>
    <mergeCell ref="B34:C34"/>
    <mergeCell ref="D34:E34"/>
    <mergeCell ref="F34:G34"/>
    <mergeCell ref="H34:I34"/>
    <mergeCell ref="J34:L34"/>
    <mergeCell ref="M34:N34"/>
    <mergeCell ref="B45:C45"/>
    <mergeCell ref="D45:E45"/>
    <mergeCell ref="F45:G45"/>
    <mergeCell ref="H45:I45"/>
    <mergeCell ref="J45:L45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1:C21"/>
    <mergeCell ref="D21:E21"/>
    <mergeCell ref="F21:G21"/>
    <mergeCell ref="H21:I21"/>
    <mergeCell ref="J21:L21"/>
    <mergeCell ref="M21:N21"/>
    <mergeCell ref="B22:C22"/>
    <mergeCell ref="D22:E22"/>
    <mergeCell ref="F22:G22"/>
    <mergeCell ref="H22:I22"/>
    <mergeCell ref="J22:L22"/>
    <mergeCell ref="M22:N22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</mergeCells>
  <phoneticPr fontId="2"/>
  <pageMargins left="0.23" right="0.16" top="0.24" bottom="0.16" header="0.31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E372A-4719-4758-8CED-867E2D6F6EC9}">
  <dimension ref="A1:P98"/>
  <sheetViews>
    <sheetView topLeftCell="A59" zoomScale="90" zoomScaleNormal="90" workbookViewId="0">
      <selection activeCell="B68" sqref="B68:C68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5.5" customHeight="1">
      <c r="A1" s="18" t="s">
        <v>32</v>
      </c>
    </row>
    <row r="2" spans="1:16" ht="24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24" customHeight="1">
      <c r="A3" s="5" t="s">
        <v>48</v>
      </c>
      <c r="B3" s="476" t="s">
        <v>200</v>
      </c>
      <c r="C3" s="476"/>
      <c r="D3" s="476"/>
      <c r="E3" s="476"/>
      <c r="F3" s="492">
        <v>336</v>
      </c>
      <c r="G3" s="476"/>
      <c r="H3" s="476"/>
      <c r="I3" s="476"/>
      <c r="J3" s="486" t="s">
        <v>93</v>
      </c>
      <c r="K3" s="486"/>
      <c r="L3" s="486"/>
      <c r="M3" s="476" t="s">
        <v>9</v>
      </c>
      <c r="N3" s="476"/>
      <c r="P3" s="1" t="s">
        <v>12</v>
      </c>
    </row>
    <row r="4" spans="1:16" ht="24" customHeight="1">
      <c r="A4" s="5" t="s">
        <v>205</v>
      </c>
      <c r="B4" s="476" t="s">
        <v>120</v>
      </c>
      <c r="C4" s="476"/>
      <c r="D4" s="476"/>
      <c r="E4" s="476"/>
      <c r="F4" s="492">
        <v>2500</v>
      </c>
      <c r="G4" s="476"/>
      <c r="H4" s="476"/>
      <c r="I4" s="476"/>
      <c r="J4" s="486" t="s">
        <v>33</v>
      </c>
      <c r="K4" s="486"/>
      <c r="L4" s="486"/>
      <c r="M4" s="476" t="s">
        <v>9</v>
      </c>
      <c r="N4" s="476"/>
      <c r="P4" s="1" t="s">
        <v>12</v>
      </c>
    </row>
    <row r="5" spans="1:16" ht="24" customHeight="1">
      <c r="A5" s="5"/>
      <c r="B5" s="464" t="s">
        <v>120</v>
      </c>
      <c r="C5" s="465"/>
      <c r="D5" s="464"/>
      <c r="E5" s="465"/>
      <c r="F5" s="512">
        <v>7208</v>
      </c>
      <c r="G5" s="513"/>
      <c r="H5" s="464"/>
      <c r="I5" s="465"/>
      <c r="J5" s="479" t="s">
        <v>228</v>
      </c>
      <c r="K5" s="480"/>
      <c r="L5" s="481"/>
      <c r="M5" s="464" t="s">
        <v>9</v>
      </c>
      <c r="N5" s="465"/>
      <c r="P5" s="1" t="s">
        <v>13</v>
      </c>
    </row>
    <row r="6" spans="1:16" ht="24" customHeight="1">
      <c r="A6" s="5" t="s">
        <v>40</v>
      </c>
      <c r="B6" s="464" t="s">
        <v>200</v>
      </c>
      <c r="C6" s="465"/>
      <c r="D6" s="464"/>
      <c r="E6" s="465"/>
      <c r="F6" s="512">
        <v>1596</v>
      </c>
      <c r="G6" s="513"/>
      <c r="H6" s="464"/>
      <c r="I6" s="465"/>
      <c r="J6" s="479" t="s">
        <v>93</v>
      </c>
      <c r="K6" s="480"/>
      <c r="L6" s="481"/>
      <c r="M6" s="464" t="s">
        <v>9</v>
      </c>
      <c r="N6" s="465"/>
      <c r="P6" s="1" t="s">
        <v>13</v>
      </c>
    </row>
    <row r="7" spans="1:16" ht="24" customHeight="1">
      <c r="A7" s="5"/>
      <c r="B7" s="476" t="s">
        <v>96</v>
      </c>
      <c r="C7" s="476"/>
      <c r="D7" s="476"/>
      <c r="E7" s="476"/>
      <c r="F7" s="555">
        <v>2000</v>
      </c>
      <c r="G7" s="556"/>
      <c r="H7" s="476"/>
      <c r="I7" s="476"/>
      <c r="J7" s="486" t="s">
        <v>98</v>
      </c>
      <c r="K7" s="486"/>
      <c r="L7" s="486"/>
      <c r="M7" s="476" t="s">
        <v>9</v>
      </c>
      <c r="N7" s="476"/>
      <c r="P7" s="1" t="s">
        <v>13</v>
      </c>
    </row>
    <row r="8" spans="1:16" ht="24" customHeight="1">
      <c r="A8" s="5"/>
      <c r="B8" s="476" t="s">
        <v>200</v>
      </c>
      <c r="C8" s="476"/>
      <c r="D8" s="476"/>
      <c r="E8" s="476"/>
      <c r="F8" s="492">
        <v>185</v>
      </c>
      <c r="G8" s="476"/>
      <c r="H8" s="476"/>
      <c r="I8" s="476"/>
      <c r="J8" s="486" t="s">
        <v>49</v>
      </c>
      <c r="K8" s="486"/>
      <c r="L8" s="486"/>
      <c r="M8" s="476" t="s">
        <v>9</v>
      </c>
      <c r="N8" s="476"/>
      <c r="P8" s="1" t="s">
        <v>13</v>
      </c>
    </row>
    <row r="9" spans="1:16" ht="24" customHeight="1">
      <c r="A9" s="5" t="s">
        <v>155</v>
      </c>
      <c r="B9" s="476" t="s">
        <v>96</v>
      </c>
      <c r="C9" s="476"/>
      <c r="D9" s="476"/>
      <c r="E9" s="476"/>
      <c r="F9" s="555">
        <v>3404</v>
      </c>
      <c r="G9" s="556"/>
      <c r="H9" s="476"/>
      <c r="I9" s="476"/>
      <c r="J9" s="486" t="s">
        <v>51</v>
      </c>
      <c r="K9" s="486"/>
      <c r="L9" s="486"/>
      <c r="M9" s="476" t="s">
        <v>9</v>
      </c>
      <c r="N9" s="476"/>
      <c r="P9" s="1" t="s">
        <v>16</v>
      </c>
    </row>
    <row r="10" spans="1:16" ht="24" customHeight="1">
      <c r="A10" s="5" t="s">
        <v>97</v>
      </c>
      <c r="B10" s="476" t="s">
        <v>96</v>
      </c>
      <c r="C10" s="476"/>
      <c r="D10" s="476"/>
      <c r="E10" s="476"/>
      <c r="F10" s="555">
        <v>3305</v>
      </c>
      <c r="G10" s="556"/>
      <c r="H10" s="476"/>
      <c r="I10" s="476"/>
      <c r="J10" s="467" t="s">
        <v>98</v>
      </c>
      <c r="K10" s="467"/>
      <c r="L10" s="467"/>
      <c r="M10" s="476" t="s">
        <v>9</v>
      </c>
      <c r="N10" s="476"/>
      <c r="P10" s="1" t="s">
        <v>14</v>
      </c>
    </row>
    <row r="11" spans="1:16" ht="24" customHeight="1">
      <c r="A11" s="5"/>
      <c r="B11" s="476" t="s">
        <v>120</v>
      </c>
      <c r="C11" s="476"/>
      <c r="D11" s="476"/>
      <c r="E11" s="476"/>
      <c r="F11" s="492">
        <v>2968</v>
      </c>
      <c r="G11" s="476"/>
      <c r="H11" s="476"/>
      <c r="I11" s="476"/>
      <c r="J11" s="467" t="s">
        <v>33</v>
      </c>
      <c r="K11" s="467"/>
      <c r="L11" s="467"/>
      <c r="M11" s="476" t="s">
        <v>9</v>
      </c>
      <c r="N11" s="476"/>
      <c r="P11" s="1" t="s">
        <v>15</v>
      </c>
    </row>
    <row r="12" spans="1:16" ht="24" customHeight="1">
      <c r="A12" s="5"/>
      <c r="B12" s="476" t="s">
        <v>120</v>
      </c>
      <c r="C12" s="476"/>
      <c r="D12" s="476"/>
      <c r="E12" s="476"/>
      <c r="F12" s="492">
        <v>983</v>
      </c>
      <c r="G12" s="476"/>
      <c r="H12" s="476"/>
      <c r="I12" s="476"/>
      <c r="J12" s="467" t="s">
        <v>33</v>
      </c>
      <c r="K12" s="467"/>
      <c r="L12" s="467"/>
      <c r="M12" s="476" t="s">
        <v>9</v>
      </c>
      <c r="N12" s="476"/>
      <c r="P12" s="1" t="s">
        <v>16</v>
      </c>
    </row>
    <row r="13" spans="1:16" ht="24" customHeight="1">
      <c r="A13" s="5" t="s">
        <v>70</v>
      </c>
      <c r="B13" s="476" t="s">
        <v>201</v>
      </c>
      <c r="C13" s="476"/>
      <c r="D13" s="476"/>
      <c r="E13" s="476"/>
      <c r="F13" s="555">
        <v>1380</v>
      </c>
      <c r="G13" s="556"/>
      <c r="H13" s="476"/>
      <c r="I13" s="476"/>
      <c r="J13" s="486" t="s">
        <v>51</v>
      </c>
      <c r="K13" s="486"/>
      <c r="L13" s="486"/>
      <c r="M13" s="476" t="s">
        <v>9</v>
      </c>
      <c r="N13" s="476"/>
      <c r="P13" s="1" t="s">
        <v>16</v>
      </c>
    </row>
    <row r="14" spans="1:16" ht="24" customHeight="1">
      <c r="A14" s="5"/>
      <c r="B14" s="476" t="s">
        <v>201</v>
      </c>
      <c r="C14" s="476"/>
      <c r="D14" s="476"/>
      <c r="E14" s="476"/>
      <c r="F14" s="555">
        <v>3000</v>
      </c>
      <c r="G14" s="556"/>
      <c r="H14" s="476"/>
      <c r="I14" s="476"/>
      <c r="J14" s="486" t="s">
        <v>54</v>
      </c>
      <c r="K14" s="486"/>
      <c r="L14" s="486"/>
      <c r="M14" s="476" t="s">
        <v>9</v>
      </c>
      <c r="N14" s="476"/>
      <c r="P14" s="1" t="s">
        <v>17</v>
      </c>
    </row>
    <row r="15" spans="1:16" ht="24" customHeight="1">
      <c r="A15" s="5"/>
      <c r="B15" s="476" t="s">
        <v>201</v>
      </c>
      <c r="C15" s="476"/>
      <c r="D15" s="476"/>
      <c r="E15" s="476"/>
      <c r="F15" s="555">
        <v>4302</v>
      </c>
      <c r="G15" s="556"/>
      <c r="H15" s="476"/>
      <c r="I15" s="476"/>
      <c r="J15" s="486" t="s">
        <v>98</v>
      </c>
      <c r="K15" s="486"/>
      <c r="L15" s="486"/>
      <c r="M15" s="476" t="s">
        <v>9</v>
      </c>
      <c r="N15" s="476"/>
      <c r="P15" s="1" t="s">
        <v>17</v>
      </c>
    </row>
    <row r="16" spans="1:16" ht="24" customHeight="1">
      <c r="A16" s="5"/>
      <c r="B16" s="476" t="s">
        <v>160</v>
      </c>
      <c r="C16" s="476"/>
      <c r="D16" s="476"/>
      <c r="E16" s="476"/>
      <c r="F16" s="492">
        <v>2170</v>
      </c>
      <c r="G16" s="476"/>
      <c r="H16" s="476"/>
      <c r="I16" s="476"/>
      <c r="J16" s="486" t="s">
        <v>229</v>
      </c>
      <c r="K16" s="486"/>
      <c r="L16" s="486"/>
      <c r="M16" s="476" t="s">
        <v>9</v>
      </c>
      <c r="N16" s="476"/>
      <c r="P16" s="1" t="s">
        <v>18</v>
      </c>
    </row>
    <row r="17" spans="1:16" ht="24" customHeight="1">
      <c r="A17" s="5" t="s">
        <v>41</v>
      </c>
      <c r="B17" s="476" t="s">
        <v>96</v>
      </c>
      <c r="C17" s="476"/>
      <c r="D17" s="476"/>
      <c r="E17" s="476"/>
      <c r="F17" s="555">
        <v>4000</v>
      </c>
      <c r="G17" s="556"/>
      <c r="H17" s="476"/>
      <c r="I17" s="476"/>
      <c r="J17" s="486" t="s">
        <v>105</v>
      </c>
      <c r="K17" s="486"/>
      <c r="L17" s="486"/>
      <c r="M17" s="476" t="s">
        <v>9</v>
      </c>
      <c r="N17" s="476"/>
      <c r="P17" s="1" t="s">
        <v>18</v>
      </c>
    </row>
    <row r="18" spans="1:16" ht="24" customHeight="1">
      <c r="A18" s="5" t="s">
        <v>43</v>
      </c>
      <c r="B18" s="476" t="s">
        <v>96</v>
      </c>
      <c r="C18" s="476"/>
      <c r="D18" s="476"/>
      <c r="E18" s="476"/>
      <c r="F18" s="555">
        <v>3150</v>
      </c>
      <c r="G18" s="556"/>
      <c r="H18" s="476"/>
      <c r="I18" s="476"/>
      <c r="J18" s="486" t="s">
        <v>189</v>
      </c>
      <c r="K18" s="486"/>
      <c r="L18" s="486"/>
      <c r="M18" s="476" t="s">
        <v>9</v>
      </c>
      <c r="N18" s="476"/>
      <c r="P18" s="1" t="s">
        <v>19</v>
      </c>
    </row>
    <row r="19" spans="1:16" ht="24" customHeight="1">
      <c r="A19" s="5"/>
      <c r="B19" s="476" t="s">
        <v>120</v>
      </c>
      <c r="C19" s="476"/>
      <c r="D19" s="476"/>
      <c r="E19" s="476"/>
      <c r="F19" s="492">
        <v>4680</v>
      </c>
      <c r="G19" s="476"/>
      <c r="H19" s="476"/>
      <c r="I19" s="476"/>
      <c r="J19" s="486" t="s">
        <v>230</v>
      </c>
      <c r="K19" s="486"/>
      <c r="L19" s="486"/>
      <c r="M19" s="476" t="s">
        <v>9</v>
      </c>
      <c r="N19" s="476"/>
      <c r="P19" s="1" t="s">
        <v>16</v>
      </c>
    </row>
    <row r="20" spans="1:16" ht="24" customHeight="1">
      <c r="A20" s="5" t="s">
        <v>28</v>
      </c>
      <c r="B20" s="476" t="s">
        <v>56</v>
      </c>
      <c r="C20" s="476"/>
      <c r="D20" s="476"/>
      <c r="E20" s="476"/>
      <c r="F20" s="492">
        <v>19230</v>
      </c>
      <c r="G20" s="476"/>
      <c r="H20" s="476"/>
      <c r="I20" s="476"/>
      <c r="J20" s="486" t="s">
        <v>184</v>
      </c>
      <c r="K20" s="486"/>
      <c r="L20" s="486"/>
      <c r="M20" s="476" t="s">
        <v>9</v>
      </c>
      <c r="N20" s="476"/>
      <c r="P20" s="1" t="s">
        <v>16</v>
      </c>
    </row>
    <row r="21" spans="1:16" ht="24" customHeight="1">
      <c r="A21" s="5" t="s">
        <v>99</v>
      </c>
      <c r="B21" s="476" t="s">
        <v>96</v>
      </c>
      <c r="C21" s="476"/>
      <c r="D21" s="476"/>
      <c r="E21" s="476"/>
      <c r="F21" s="555">
        <v>4000</v>
      </c>
      <c r="G21" s="556"/>
      <c r="H21" s="476"/>
      <c r="I21" s="476"/>
      <c r="J21" s="467" t="s">
        <v>98</v>
      </c>
      <c r="K21" s="467"/>
      <c r="L21" s="467"/>
      <c r="M21" s="476" t="s">
        <v>9</v>
      </c>
      <c r="N21" s="476"/>
      <c r="P21" s="1" t="s">
        <v>15</v>
      </c>
    </row>
    <row r="22" spans="1:16" ht="24" customHeight="1">
      <c r="A22" s="5"/>
      <c r="B22" s="476" t="s">
        <v>160</v>
      </c>
      <c r="C22" s="476"/>
      <c r="D22" s="476"/>
      <c r="E22" s="476"/>
      <c r="F22" s="492">
        <v>1740</v>
      </c>
      <c r="G22" s="476"/>
      <c r="H22" s="476"/>
      <c r="I22" s="476"/>
      <c r="J22" s="486" t="s">
        <v>231</v>
      </c>
      <c r="K22" s="486"/>
      <c r="L22" s="486"/>
      <c r="M22" s="476" t="s">
        <v>9</v>
      </c>
      <c r="N22" s="476"/>
      <c r="P22" s="1" t="s">
        <v>20</v>
      </c>
    </row>
    <row r="23" spans="1:16" ht="24" customHeight="1">
      <c r="A23" s="5"/>
      <c r="B23" s="476" t="s">
        <v>160</v>
      </c>
      <c r="C23" s="476"/>
      <c r="D23" s="476"/>
      <c r="E23" s="476"/>
      <c r="F23" s="492">
        <v>19035</v>
      </c>
      <c r="G23" s="476"/>
      <c r="H23" s="476"/>
      <c r="I23" s="476"/>
      <c r="J23" s="486" t="s">
        <v>251</v>
      </c>
      <c r="K23" s="486"/>
      <c r="L23" s="486"/>
      <c r="M23" s="476" t="s">
        <v>9</v>
      </c>
      <c r="N23" s="476"/>
      <c r="P23" s="1" t="s">
        <v>20</v>
      </c>
    </row>
    <row r="24" spans="1:16" ht="24" customHeight="1">
      <c r="A24" s="5" t="s">
        <v>44</v>
      </c>
      <c r="B24" s="476" t="s">
        <v>160</v>
      </c>
      <c r="C24" s="476"/>
      <c r="D24" s="464"/>
      <c r="E24" s="465"/>
      <c r="F24" s="492">
        <v>998</v>
      </c>
      <c r="G24" s="476"/>
      <c r="H24" s="464"/>
      <c r="I24" s="465"/>
      <c r="J24" s="486" t="s">
        <v>54</v>
      </c>
      <c r="K24" s="486"/>
      <c r="L24" s="486"/>
      <c r="M24" s="464" t="s">
        <v>9</v>
      </c>
      <c r="N24" s="465"/>
      <c r="P24" s="1" t="s">
        <v>21</v>
      </c>
    </row>
    <row r="25" spans="1:16" ht="24" customHeight="1">
      <c r="A25" s="5"/>
      <c r="B25" s="476" t="s">
        <v>120</v>
      </c>
      <c r="C25" s="476"/>
      <c r="D25" s="464"/>
      <c r="E25" s="465"/>
      <c r="F25" s="492">
        <v>13024</v>
      </c>
      <c r="G25" s="476"/>
      <c r="H25" s="464"/>
      <c r="I25" s="465"/>
      <c r="J25" s="486" t="s">
        <v>232</v>
      </c>
      <c r="K25" s="486"/>
      <c r="L25" s="486"/>
      <c r="M25" s="464" t="s">
        <v>9</v>
      </c>
      <c r="N25" s="465"/>
      <c r="P25" s="1" t="s">
        <v>22</v>
      </c>
    </row>
    <row r="26" spans="1:16" ht="24" customHeight="1">
      <c r="A26" s="5" t="s">
        <v>233</v>
      </c>
      <c r="B26" s="517" t="s">
        <v>120</v>
      </c>
      <c r="C26" s="518"/>
      <c r="D26" s="464"/>
      <c r="E26" s="465"/>
      <c r="F26" s="512">
        <v>6898</v>
      </c>
      <c r="G26" s="513"/>
      <c r="H26" s="464"/>
      <c r="I26" s="465"/>
      <c r="J26" s="479" t="s">
        <v>33</v>
      </c>
      <c r="K26" s="480"/>
      <c r="L26" s="481"/>
      <c r="M26" s="464" t="s">
        <v>9</v>
      </c>
      <c r="N26" s="465"/>
    </row>
    <row r="27" spans="1:16" ht="24" customHeight="1">
      <c r="A27" s="5"/>
      <c r="B27" s="517" t="s">
        <v>234</v>
      </c>
      <c r="C27" s="518"/>
      <c r="D27" s="464"/>
      <c r="E27" s="465"/>
      <c r="F27" s="512">
        <v>7260</v>
      </c>
      <c r="G27" s="513"/>
      <c r="H27" s="464"/>
      <c r="I27" s="465"/>
      <c r="J27" s="479" t="s">
        <v>235</v>
      </c>
      <c r="K27" s="480"/>
      <c r="L27" s="481"/>
      <c r="M27" s="464" t="s">
        <v>9</v>
      </c>
      <c r="N27" s="465"/>
    </row>
    <row r="28" spans="1:16" ht="24" customHeight="1">
      <c r="A28" s="5" t="s">
        <v>101</v>
      </c>
      <c r="B28" s="517" t="s">
        <v>56</v>
      </c>
      <c r="C28" s="518"/>
      <c r="D28" s="464"/>
      <c r="E28" s="465"/>
      <c r="F28" s="512">
        <v>33480</v>
      </c>
      <c r="G28" s="513"/>
      <c r="H28" s="464"/>
      <c r="I28" s="465"/>
      <c r="J28" s="479" t="s">
        <v>236</v>
      </c>
      <c r="K28" s="480"/>
      <c r="L28" s="481"/>
      <c r="M28" s="464" t="s">
        <v>9</v>
      </c>
      <c r="N28" s="465"/>
    </row>
    <row r="29" spans="1:16" ht="24" customHeight="1">
      <c r="A29" s="5" t="s">
        <v>45</v>
      </c>
      <c r="B29" s="517" t="s">
        <v>96</v>
      </c>
      <c r="C29" s="518"/>
      <c r="D29" s="464"/>
      <c r="E29" s="465"/>
      <c r="F29" s="553">
        <v>4341</v>
      </c>
      <c r="G29" s="554"/>
      <c r="H29" s="464"/>
      <c r="I29" s="465"/>
      <c r="J29" s="479" t="s">
        <v>54</v>
      </c>
      <c r="K29" s="480"/>
      <c r="L29" s="481"/>
      <c r="M29" s="464" t="s">
        <v>9</v>
      </c>
      <c r="N29" s="465"/>
    </row>
    <row r="30" spans="1:16" ht="24" customHeight="1">
      <c r="A30" s="5" t="s">
        <v>47</v>
      </c>
      <c r="B30" s="517" t="s">
        <v>96</v>
      </c>
      <c r="C30" s="518"/>
      <c r="D30" s="464"/>
      <c r="E30" s="465"/>
      <c r="F30" s="555">
        <v>2800</v>
      </c>
      <c r="G30" s="556"/>
      <c r="H30" s="464"/>
      <c r="I30" s="465"/>
      <c r="J30" s="479" t="s">
        <v>98</v>
      </c>
      <c r="K30" s="480"/>
      <c r="L30" s="481"/>
      <c r="M30" s="464" t="s">
        <v>9</v>
      </c>
      <c r="N30" s="465"/>
    </row>
    <row r="31" spans="1:16" ht="24" customHeight="1" thickBot="1">
      <c r="A31" s="5"/>
      <c r="B31" s="517" t="s">
        <v>96</v>
      </c>
      <c r="C31" s="518"/>
      <c r="D31" s="476"/>
      <c r="E31" s="476"/>
      <c r="F31" s="555">
        <v>2430</v>
      </c>
      <c r="G31" s="556"/>
      <c r="H31" s="476"/>
      <c r="I31" s="476"/>
      <c r="J31" s="479" t="s">
        <v>105</v>
      </c>
      <c r="K31" s="480"/>
      <c r="L31" s="481"/>
      <c r="M31" s="476" t="s">
        <v>9</v>
      </c>
      <c r="N31" s="476"/>
    </row>
    <row r="32" spans="1:16" ht="24" customHeight="1" thickTop="1">
      <c r="A32" s="15"/>
      <c r="B32" s="454"/>
      <c r="C32" s="455"/>
      <c r="D32" s="454" t="s">
        <v>38</v>
      </c>
      <c r="E32" s="455"/>
      <c r="F32" s="524">
        <f>SUM(F3:F31)</f>
        <v>162403</v>
      </c>
      <c r="G32" s="525"/>
      <c r="H32" s="454"/>
      <c r="I32" s="455"/>
      <c r="J32" s="460"/>
      <c r="K32" s="461"/>
      <c r="L32" s="462"/>
      <c r="M32" s="454"/>
      <c r="N32" s="455"/>
    </row>
    <row r="33" spans="1:14" ht="24" customHeight="1">
      <c r="I33" s="448" t="s">
        <v>8</v>
      </c>
      <c r="J33" s="448"/>
      <c r="K33" s="448"/>
      <c r="L33" s="448"/>
      <c r="M33" s="448"/>
      <c r="N33" s="448"/>
    </row>
    <row r="34" spans="1:14" ht="24.75" customHeight="1">
      <c r="A34" s="3" t="s">
        <v>32</v>
      </c>
    </row>
    <row r="35" spans="1:14" ht="24.75" customHeight="1">
      <c r="A35" s="2" t="s">
        <v>1</v>
      </c>
      <c r="B35" s="464" t="s">
        <v>2</v>
      </c>
      <c r="C35" s="465"/>
      <c r="D35" s="464" t="s">
        <v>4</v>
      </c>
      <c r="E35" s="465"/>
      <c r="F35" s="464" t="s">
        <v>5</v>
      </c>
      <c r="G35" s="465"/>
      <c r="H35" s="464" t="s">
        <v>3</v>
      </c>
      <c r="I35" s="465"/>
      <c r="J35" s="479" t="s">
        <v>6</v>
      </c>
      <c r="K35" s="480"/>
      <c r="L35" s="481"/>
      <c r="M35" s="464" t="s">
        <v>7</v>
      </c>
      <c r="N35" s="465"/>
    </row>
    <row r="36" spans="1:14" ht="24.75" customHeight="1">
      <c r="A36" s="5" t="s">
        <v>210</v>
      </c>
      <c r="B36" s="517" t="s">
        <v>71</v>
      </c>
      <c r="C36" s="518"/>
      <c r="D36" s="476"/>
      <c r="E36" s="476"/>
      <c r="F36" s="492">
        <v>1670</v>
      </c>
      <c r="G36" s="476"/>
      <c r="H36" s="476"/>
      <c r="I36" s="476"/>
      <c r="J36" s="479" t="s">
        <v>237</v>
      </c>
      <c r="K36" s="480"/>
      <c r="L36" s="481"/>
      <c r="M36" s="476" t="s">
        <v>9</v>
      </c>
      <c r="N36" s="476"/>
    </row>
    <row r="37" spans="1:14" ht="24.75" customHeight="1">
      <c r="A37" s="5"/>
      <c r="B37" s="517" t="s">
        <v>120</v>
      </c>
      <c r="C37" s="518"/>
      <c r="D37" s="476"/>
      <c r="E37" s="476"/>
      <c r="F37" s="492">
        <v>4092</v>
      </c>
      <c r="G37" s="476"/>
      <c r="H37" s="476"/>
      <c r="I37" s="476"/>
      <c r="J37" s="479" t="s">
        <v>238</v>
      </c>
      <c r="K37" s="480"/>
      <c r="L37" s="481"/>
      <c r="M37" s="476" t="s">
        <v>9</v>
      </c>
      <c r="N37" s="476"/>
    </row>
    <row r="38" spans="1:14" ht="24.75" customHeight="1">
      <c r="A38" s="5"/>
      <c r="B38" s="517" t="s">
        <v>96</v>
      </c>
      <c r="C38" s="518"/>
      <c r="D38" s="476"/>
      <c r="E38" s="476"/>
      <c r="F38" s="555">
        <v>3019</v>
      </c>
      <c r="G38" s="556"/>
      <c r="H38" s="476"/>
      <c r="I38" s="476"/>
      <c r="J38" s="479" t="s">
        <v>105</v>
      </c>
      <c r="K38" s="480"/>
      <c r="L38" s="481"/>
      <c r="M38" s="476" t="s">
        <v>9</v>
      </c>
      <c r="N38" s="476"/>
    </row>
    <row r="39" spans="1:14" ht="24.75" customHeight="1">
      <c r="A39" s="5"/>
      <c r="B39" s="517" t="s">
        <v>96</v>
      </c>
      <c r="C39" s="518"/>
      <c r="D39" s="476"/>
      <c r="E39" s="476"/>
      <c r="F39" s="555">
        <v>4000</v>
      </c>
      <c r="G39" s="556"/>
      <c r="H39" s="476"/>
      <c r="I39" s="476"/>
      <c r="J39" s="479" t="s">
        <v>98</v>
      </c>
      <c r="K39" s="480"/>
      <c r="L39" s="481"/>
      <c r="M39" s="476" t="s">
        <v>9</v>
      </c>
      <c r="N39" s="476"/>
    </row>
    <row r="40" spans="1:14" ht="24.75" customHeight="1">
      <c r="A40" s="5"/>
      <c r="B40" s="517" t="s">
        <v>96</v>
      </c>
      <c r="C40" s="518"/>
      <c r="D40" s="476"/>
      <c r="E40" s="476"/>
      <c r="F40" s="555">
        <v>2000</v>
      </c>
      <c r="G40" s="556"/>
      <c r="H40" s="476"/>
      <c r="I40" s="476"/>
      <c r="J40" s="479" t="s">
        <v>189</v>
      </c>
      <c r="K40" s="480"/>
      <c r="L40" s="481"/>
      <c r="M40" s="476" t="s">
        <v>9</v>
      </c>
      <c r="N40" s="476"/>
    </row>
    <row r="41" spans="1:14" ht="24.75" customHeight="1">
      <c r="A41" s="5"/>
      <c r="B41" s="517" t="s">
        <v>96</v>
      </c>
      <c r="C41" s="518"/>
      <c r="D41" s="476"/>
      <c r="E41" s="476"/>
      <c r="F41" s="555">
        <v>4600</v>
      </c>
      <c r="G41" s="556"/>
      <c r="H41" s="476"/>
      <c r="I41" s="476"/>
      <c r="J41" s="479" t="s">
        <v>239</v>
      </c>
      <c r="K41" s="480"/>
      <c r="L41" s="481"/>
      <c r="M41" s="476" t="s">
        <v>9</v>
      </c>
      <c r="N41" s="476"/>
    </row>
    <row r="42" spans="1:14" ht="24.75" customHeight="1">
      <c r="A42" s="5"/>
      <c r="B42" s="517" t="s">
        <v>67</v>
      </c>
      <c r="C42" s="518"/>
      <c r="D42" s="476"/>
      <c r="E42" s="476"/>
      <c r="F42" s="492">
        <v>990</v>
      </c>
      <c r="G42" s="476"/>
      <c r="H42" s="476"/>
      <c r="I42" s="476"/>
      <c r="J42" s="479" t="s">
        <v>54</v>
      </c>
      <c r="K42" s="480"/>
      <c r="L42" s="481"/>
      <c r="M42" s="476" t="s">
        <v>9</v>
      </c>
      <c r="N42" s="476"/>
    </row>
    <row r="43" spans="1:14" ht="24.75" customHeight="1">
      <c r="A43" s="5"/>
      <c r="B43" s="517" t="s">
        <v>160</v>
      </c>
      <c r="C43" s="518"/>
      <c r="D43" s="476"/>
      <c r="E43" s="476"/>
      <c r="F43" s="492">
        <v>21200</v>
      </c>
      <c r="G43" s="476"/>
      <c r="H43" s="476"/>
      <c r="I43" s="476"/>
      <c r="J43" s="479" t="s">
        <v>251</v>
      </c>
      <c r="K43" s="480"/>
      <c r="L43" s="481"/>
      <c r="M43" s="476" t="s">
        <v>9</v>
      </c>
      <c r="N43" s="476"/>
    </row>
    <row r="44" spans="1:14" ht="24.75" customHeight="1">
      <c r="A44" s="5" t="s">
        <v>240</v>
      </c>
      <c r="B44" s="517" t="s">
        <v>234</v>
      </c>
      <c r="C44" s="518"/>
      <c r="D44" s="476"/>
      <c r="E44" s="476"/>
      <c r="F44" s="492">
        <v>12727</v>
      </c>
      <c r="G44" s="476"/>
      <c r="H44" s="476"/>
      <c r="I44" s="476"/>
      <c r="J44" s="479" t="s">
        <v>241</v>
      </c>
      <c r="K44" s="480"/>
      <c r="L44" s="481"/>
      <c r="M44" s="476" t="s">
        <v>9</v>
      </c>
      <c r="N44" s="476"/>
    </row>
    <row r="45" spans="1:14" ht="24.75" customHeight="1">
      <c r="A45" s="5"/>
      <c r="B45" s="517" t="s">
        <v>67</v>
      </c>
      <c r="C45" s="518"/>
      <c r="D45" s="476"/>
      <c r="E45" s="476"/>
      <c r="F45" s="492">
        <v>250</v>
      </c>
      <c r="G45" s="476"/>
      <c r="H45" s="476"/>
      <c r="I45" s="476"/>
      <c r="J45" s="479" t="s">
        <v>54</v>
      </c>
      <c r="K45" s="480"/>
      <c r="L45" s="481"/>
      <c r="M45" s="476" t="s">
        <v>9</v>
      </c>
      <c r="N45" s="476"/>
    </row>
    <row r="46" spans="1:14" ht="24.75" customHeight="1">
      <c r="A46" s="5"/>
      <c r="B46" s="517" t="s">
        <v>67</v>
      </c>
      <c r="C46" s="518"/>
      <c r="D46" s="476"/>
      <c r="E46" s="476"/>
      <c r="F46" s="492">
        <v>250</v>
      </c>
      <c r="G46" s="476"/>
      <c r="H46" s="476"/>
      <c r="I46" s="476"/>
      <c r="J46" s="479" t="s">
        <v>54</v>
      </c>
      <c r="K46" s="480"/>
      <c r="L46" s="481"/>
      <c r="M46" s="476" t="s">
        <v>9</v>
      </c>
      <c r="N46" s="476"/>
    </row>
    <row r="47" spans="1:14" ht="24.75" customHeight="1">
      <c r="A47" s="5"/>
      <c r="B47" s="517" t="s">
        <v>120</v>
      </c>
      <c r="C47" s="518"/>
      <c r="D47" s="464"/>
      <c r="E47" s="465"/>
      <c r="F47" s="492">
        <v>11000</v>
      </c>
      <c r="G47" s="476"/>
      <c r="H47" s="464"/>
      <c r="I47" s="465"/>
      <c r="J47" s="479" t="s">
        <v>243</v>
      </c>
      <c r="K47" s="480"/>
      <c r="L47" s="481"/>
      <c r="M47" s="464" t="s">
        <v>9</v>
      </c>
      <c r="N47" s="465"/>
    </row>
    <row r="48" spans="1:14" ht="24.75" customHeight="1">
      <c r="A48" s="5"/>
      <c r="B48" s="517" t="s">
        <v>120</v>
      </c>
      <c r="C48" s="518"/>
      <c r="D48" s="464"/>
      <c r="E48" s="465"/>
      <c r="F48" s="492">
        <v>8850</v>
      </c>
      <c r="G48" s="476"/>
      <c r="H48" s="464"/>
      <c r="I48" s="465"/>
      <c r="J48" s="479" t="s">
        <v>244</v>
      </c>
      <c r="K48" s="480"/>
      <c r="L48" s="481"/>
      <c r="M48" s="464" t="s">
        <v>9</v>
      </c>
      <c r="N48" s="465"/>
    </row>
    <row r="49" spans="1:14" ht="24.75" customHeight="1">
      <c r="A49" s="5"/>
      <c r="B49" s="517" t="s">
        <v>200</v>
      </c>
      <c r="C49" s="518"/>
      <c r="D49" s="476"/>
      <c r="E49" s="476"/>
      <c r="F49" s="492">
        <v>185</v>
      </c>
      <c r="G49" s="476"/>
      <c r="H49" s="476"/>
      <c r="I49" s="476"/>
      <c r="J49" s="479" t="s">
        <v>49</v>
      </c>
      <c r="K49" s="480"/>
      <c r="L49" s="481"/>
      <c r="M49" s="476" t="s">
        <v>9</v>
      </c>
      <c r="N49" s="476"/>
    </row>
    <row r="50" spans="1:14" ht="24.75" customHeight="1">
      <c r="A50" s="5" t="s">
        <v>167</v>
      </c>
      <c r="B50" s="517" t="s">
        <v>120</v>
      </c>
      <c r="C50" s="518"/>
      <c r="D50" s="476"/>
      <c r="E50" s="476"/>
      <c r="F50" s="492">
        <v>3141</v>
      </c>
      <c r="G50" s="476"/>
      <c r="H50" s="476"/>
      <c r="I50" s="476"/>
      <c r="J50" s="479" t="s">
        <v>245</v>
      </c>
      <c r="K50" s="480"/>
      <c r="L50" s="481"/>
      <c r="M50" s="476" t="s">
        <v>9</v>
      </c>
      <c r="N50" s="476"/>
    </row>
    <row r="51" spans="1:14" ht="24.75" customHeight="1">
      <c r="A51" s="5" t="s">
        <v>115</v>
      </c>
      <c r="B51" s="517" t="s">
        <v>96</v>
      </c>
      <c r="C51" s="518"/>
      <c r="D51" s="476"/>
      <c r="E51" s="476"/>
      <c r="F51" s="555">
        <v>3000</v>
      </c>
      <c r="G51" s="556"/>
      <c r="H51" s="476"/>
      <c r="I51" s="476"/>
      <c r="J51" s="479" t="s">
        <v>98</v>
      </c>
      <c r="K51" s="480"/>
      <c r="L51" s="481"/>
      <c r="M51" s="476" t="s">
        <v>9</v>
      </c>
      <c r="N51" s="476"/>
    </row>
    <row r="52" spans="1:14" ht="24.75" customHeight="1">
      <c r="A52" s="5"/>
      <c r="B52" s="517" t="s">
        <v>71</v>
      </c>
      <c r="C52" s="518"/>
      <c r="D52" s="476"/>
      <c r="E52" s="476"/>
      <c r="F52" s="492">
        <v>1728</v>
      </c>
      <c r="G52" s="476"/>
      <c r="H52" s="476"/>
      <c r="I52" s="476"/>
      <c r="J52" s="479" t="s">
        <v>217</v>
      </c>
      <c r="K52" s="480"/>
      <c r="L52" s="481"/>
      <c r="M52" s="476" t="s">
        <v>9</v>
      </c>
      <c r="N52" s="476"/>
    </row>
    <row r="53" spans="1:14" ht="24.75" customHeight="1">
      <c r="A53" s="5" t="s">
        <v>107</v>
      </c>
      <c r="B53" s="517" t="s">
        <v>120</v>
      </c>
      <c r="C53" s="518"/>
      <c r="D53" s="476"/>
      <c r="E53" s="476"/>
      <c r="F53" s="492">
        <v>2426</v>
      </c>
      <c r="G53" s="476"/>
      <c r="H53" s="476"/>
      <c r="I53" s="476"/>
      <c r="J53" s="479" t="s">
        <v>246</v>
      </c>
      <c r="K53" s="480"/>
      <c r="L53" s="481"/>
      <c r="M53" s="476" t="s">
        <v>9</v>
      </c>
      <c r="N53" s="476"/>
    </row>
    <row r="54" spans="1:14" ht="24.75" customHeight="1">
      <c r="A54" s="5"/>
      <c r="B54" s="517" t="s">
        <v>120</v>
      </c>
      <c r="C54" s="518"/>
      <c r="D54" s="476"/>
      <c r="E54" s="476"/>
      <c r="F54" s="492">
        <v>602</v>
      </c>
      <c r="G54" s="476"/>
      <c r="H54" s="476"/>
      <c r="I54" s="476"/>
      <c r="J54" s="479" t="s">
        <v>197</v>
      </c>
      <c r="K54" s="480"/>
      <c r="L54" s="481"/>
      <c r="M54" s="476" t="s">
        <v>9</v>
      </c>
      <c r="N54" s="476"/>
    </row>
    <row r="55" spans="1:14" ht="24.75" customHeight="1">
      <c r="A55" s="5"/>
      <c r="B55" s="517" t="s">
        <v>200</v>
      </c>
      <c r="C55" s="518"/>
      <c r="D55" s="476"/>
      <c r="E55" s="476"/>
      <c r="F55" s="492">
        <v>140</v>
      </c>
      <c r="G55" s="476"/>
      <c r="H55" s="476"/>
      <c r="I55" s="476"/>
      <c r="J55" s="479" t="s">
        <v>93</v>
      </c>
      <c r="K55" s="480"/>
      <c r="L55" s="481"/>
      <c r="M55" s="476" t="s">
        <v>9</v>
      </c>
      <c r="N55" s="476"/>
    </row>
    <row r="56" spans="1:14" ht="24.75" customHeight="1">
      <c r="A56" s="5"/>
      <c r="B56" s="517" t="s">
        <v>200</v>
      </c>
      <c r="C56" s="518"/>
      <c r="D56" s="476"/>
      <c r="E56" s="476"/>
      <c r="F56" s="492">
        <v>5</v>
      </c>
      <c r="G56" s="476"/>
      <c r="H56" s="476"/>
      <c r="I56" s="476"/>
      <c r="J56" s="479" t="s">
        <v>247</v>
      </c>
      <c r="K56" s="480"/>
      <c r="L56" s="481"/>
      <c r="M56" s="476" t="s">
        <v>9</v>
      </c>
      <c r="N56" s="476"/>
    </row>
    <row r="57" spans="1:14" ht="24.75" customHeight="1">
      <c r="A57" s="5"/>
      <c r="B57" s="517" t="s">
        <v>249</v>
      </c>
      <c r="C57" s="518"/>
      <c r="D57" s="476"/>
      <c r="E57" s="476"/>
      <c r="F57" s="492">
        <v>250</v>
      </c>
      <c r="G57" s="476"/>
      <c r="H57" s="476"/>
      <c r="I57" s="476"/>
      <c r="J57" s="479" t="s">
        <v>248</v>
      </c>
      <c r="K57" s="480"/>
      <c r="L57" s="481"/>
      <c r="M57" s="476" t="s">
        <v>9</v>
      </c>
      <c r="N57" s="476"/>
    </row>
    <row r="58" spans="1:14" ht="24.75" customHeight="1">
      <c r="A58" s="5" t="s">
        <v>111</v>
      </c>
      <c r="B58" s="476" t="s">
        <v>96</v>
      </c>
      <c r="C58" s="476"/>
      <c r="D58" s="523"/>
      <c r="E58" s="523"/>
      <c r="F58" s="561">
        <v>3159</v>
      </c>
      <c r="G58" s="562"/>
      <c r="H58" s="523"/>
      <c r="I58" s="523"/>
      <c r="J58" s="486" t="s">
        <v>54</v>
      </c>
      <c r="K58" s="486"/>
      <c r="L58" s="486"/>
      <c r="M58" s="523" t="s">
        <v>9</v>
      </c>
      <c r="N58" s="523"/>
    </row>
    <row r="59" spans="1:14" ht="24.75" customHeight="1">
      <c r="A59" s="5"/>
      <c r="B59" s="517" t="s">
        <v>56</v>
      </c>
      <c r="C59" s="518"/>
      <c r="D59" s="476"/>
      <c r="E59" s="476"/>
      <c r="F59" s="492">
        <v>34998</v>
      </c>
      <c r="G59" s="476"/>
      <c r="H59" s="476"/>
      <c r="I59" s="476"/>
      <c r="J59" s="479" t="s">
        <v>250</v>
      </c>
      <c r="K59" s="480"/>
      <c r="L59" s="481"/>
      <c r="M59" s="476" t="s">
        <v>9</v>
      </c>
      <c r="N59" s="476"/>
    </row>
    <row r="60" spans="1:14" ht="24.75" customHeight="1">
      <c r="A60" s="5" t="s">
        <v>31</v>
      </c>
      <c r="B60" s="517" t="s">
        <v>200</v>
      </c>
      <c r="C60" s="518"/>
      <c r="D60" s="476"/>
      <c r="E60" s="476"/>
      <c r="F60" s="492">
        <v>185</v>
      </c>
      <c r="G60" s="476"/>
      <c r="H60" s="476"/>
      <c r="I60" s="476"/>
      <c r="J60" s="479" t="s">
        <v>49</v>
      </c>
      <c r="K60" s="480"/>
      <c r="L60" s="481"/>
      <c r="M60" s="476" t="s">
        <v>9</v>
      </c>
      <c r="N60" s="476"/>
    </row>
    <row r="61" spans="1:14" ht="24.75" customHeight="1" thickBot="1">
      <c r="A61" s="5"/>
      <c r="B61" s="517" t="s">
        <v>96</v>
      </c>
      <c r="C61" s="518"/>
      <c r="D61" s="476"/>
      <c r="E61" s="476"/>
      <c r="F61" s="555">
        <v>3000</v>
      </c>
      <c r="G61" s="556"/>
      <c r="H61" s="476"/>
      <c r="I61" s="476"/>
      <c r="J61" s="479" t="s">
        <v>239</v>
      </c>
      <c r="K61" s="480"/>
      <c r="L61" s="481"/>
      <c r="M61" s="476" t="s">
        <v>9</v>
      </c>
      <c r="N61" s="476"/>
    </row>
    <row r="62" spans="1:14" ht="24.75" customHeight="1" thickTop="1">
      <c r="A62" s="15"/>
      <c r="B62" s="454"/>
      <c r="C62" s="455"/>
      <c r="D62" s="454" t="s">
        <v>38</v>
      </c>
      <c r="E62" s="455"/>
      <c r="F62" s="524">
        <f>SUM(F36:F61)</f>
        <v>127467</v>
      </c>
      <c r="G62" s="525"/>
      <c r="H62" s="454"/>
      <c r="I62" s="455"/>
      <c r="J62" s="460"/>
      <c r="K62" s="461"/>
      <c r="L62" s="462"/>
      <c r="M62" s="454"/>
      <c r="N62" s="455"/>
    </row>
    <row r="63" spans="1:14" ht="24.75" customHeight="1">
      <c r="I63" s="448" t="s">
        <v>8</v>
      </c>
      <c r="J63" s="448"/>
      <c r="K63" s="448"/>
      <c r="L63" s="448"/>
      <c r="M63" s="448"/>
      <c r="N63" s="448"/>
    </row>
    <row r="64" spans="1:14" ht="24.75" customHeight="1">
      <c r="F64" s="515">
        <f>F62+F32</f>
        <v>289870</v>
      </c>
      <c r="G64" s="516"/>
    </row>
    <row r="66" spans="1:14" ht="24.75" customHeight="1">
      <c r="D66" s="516" t="s">
        <v>53</v>
      </c>
      <c r="E66" s="516"/>
      <c r="F66" s="515">
        <f>F7+F9+F10+F13+F14+F15+F17+F18+F21+F29+F30+F31+F38+F39+F40+F41+F51+F58+F61</f>
        <v>60890</v>
      </c>
      <c r="G66" s="516"/>
    </row>
    <row r="67" spans="1:14" ht="24.75" customHeight="1">
      <c r="A67" s="3" t="s">
        <v>32</v>
      </c>
      <c r="C67" s="546" t="s">
        <v>345</v>
      </c>
      <c r="D67" s="546"/>
      <c r="E67" s="546"/>
      <c r="F67" s="546"/>
    </row>
    <row r="68" spans="1:14" ht="24.75" customHeight="1">
      <c r="A68" s="2" t="s">
        <v>1</v>
      </c>
      <c r="B68" s="476" t="s">
        <v>2</v>
      </c>
      <c r="C68" s="476"/>
      <c r="D68" s="476" t="s">
        <v>4</v>
      </c>
      <c r="E68" s="476"/>
      <c r="F68" s="476" t="s">
        <v>5</v>
      </c>
      <c r="G68" s="476"/>
      <c r="H68" s="476" t="s">
        <v>3</v>
      </c>
      <c r="I68" s="476"/>
      <c r="J68" s="486" t="s">
        <v>6</v>
      </c>
      <c r="K68" s="486"/>
      <c r="L68" s="486"/>
      <c r="M68" s="476" t="s">
        <v>7</v>
      </c>
      <c r="N68" s="476"/>
    </row>
    <row r="69" spans="1:14" ht="24.75" customHeight="1">
      <c r="A69" s="5" t="s">
        <v>39</v>
      </c>
      <c r="B69" s="476" t="s">
        <v>96</v>
      </c>
      <c r="C69" s="476"/>
      <c r="D69" s="476"/>
      <c r="E69" s="476"/>
      <c r="F69" s="492">
        <v>3572</v>
      </c>
      <c r="G69" s="476"/>
      <c r="H69" s="476"/>
      <c r="I69" s="476"/>
      <c r="J69" s="486" t="s">
        <v>347</v>
      </c>
      <c r="K69" s="486"/>
      <c r="L69" s="486"/>
      <c r="M69" s="476" t="s">
        <v>9</v>
      </c>
      <c r="N69" s="476"/>
    </row>
    <row r="70" spans="1:14" ht="24.75" customHeight="1">
      <c r="A70" s="5" t="s">
        <v>190</v>
      </c>
      <c r="B70" s="476" t="s">
        <v>96</v>
      </c>
      <c r="C70" s="476"/>
      <c r="D70" s="464"/>
      <c r="E70" s="465"/>
      <c r="F70" s="492">
        <v>3426</v>
      </c>
      <c r="G70" s="476"/>
      <c r="H70" s="464"/>
      <c r="I70" s="465"/>
      <c r="J70" s="486" t="s">
        <v>347</v>
      </c>
      <c r="K70" s="486"/>
      <c r="L70" s="486"/>
      <c r="M70" s="464" t="s">
        <v>9</v>
      </c>
      <c r="N70" s="465"/>
    </row>
    <row r="71" spans="1:14" ht="24.75" customHeight="1">
      <c r="A71" s="5" t="s">
        <v>40</v>
      </c>
      <c r="B71" s="476" t="s">
        <v>96</v>
      </c>
      <c r="C71" s="476"/>
      <c r="D71" s="476"/>
      <c r="E71" s="476"/>
      <c r="F71" s="492">
        <v>2179</v>
      </c>
      <c r="G71" s="476"/>
      <c r="H71" s="476"/>
      <c r="I71" s="476"/>
      <c r="J71" s="486" t="s">
        <v>347</v>
      </c>
      <c r="K71" s="486"/>
      <c r="L71" s="486"/>
      <c r="M71" s="476" t="s">
        <v>9</v>
      </c>
      <c r="N71" s="476"/>
    </row>
    <row r="72" spans="1:14" ht="24.75" customHeight="1">
      <c r="A72" s="5" t="s">
        <v>146</v>
      </c>
      <c r="B72" s="476" t="s">
        <v>96</v>
      </c>
      <c r="C72" s="476"/>
      <c r="D72" s="476"/>
      <c r="E72" s="476"/>
      <c r="F72" s="492">
        <v>4343</v>
      </c>
      <c r="G72" s="476"/>
      <c r="H72" s="476"/>
      <c r="I72" s="476"/>
      <c r="J72" s="486" t="s">
        <v>347</v>
      </c>
      <c r="K72" s="486"/>
      <c r="L72" s="486"/>
      <c r="M72" s="476" t="s">
        <v>9</v>
      </c>
      <c r="N72" s="476"/>
    </row>
    <row r="73" spans="1:14" ht="24.75" customHeight="1">
      <c r="A73" s="5"/>
      <c r="B73" s="476" t="s">
        <v>96</v>
      </c>
      <c r="C73" s="476"/>
      <c r="D73" s="476"/>
      <c r="E73" s="476"/>
      <c r="F73" s="492">
        <v>2568</v>
      </c>
      <c r="G73" s="476"/>
      <c r="H73" s="476"/>
      <c r="I73" s="476"/>
      <c r="J73" s="486" t="s">
        <v>347</v>
      </c>
      <c r="K73" s="486"/>
      <c r="L73" s="486"/>
      <c r="M73" s="476" t="s">
        <v>9</v>
      </c>
      <c r="N73" s="476"/>
    </row>
    <row r="74" spans="1:14" ht="24.75" customHeight="1">
      <c r="A74" s="5"/>
      <c r="B74" s="476" t="s">
        <v>160</v>
      </c>
      <c r="C74" s="476"/>
      <c r="D74" s="476"/>
      <c r="E74" s="476"/>
      <c r="F74" s="492">
        <v>17000</v>
      </c>
      <c r="G74" s="476"/>
      <c r="H74" s="476"/>
      <c r="I74" s="476"/>
      <c r="J74" s="486" t="s">
        <v>351</v>
      </c>
      <c r="K74" s="486"/>
      <c r="L74" s="486"/>
      <c r="M74" s="476" t="s">
        <v>9</v>
      </c>
      <c r="N74" s="476"/>
    </row>
    <row r="75" spans="1:14" ht="24.75" customHeight="1">
      <c r="A75" s="5" t="s">
        <v>331</v>
      </c>
      <c r="B75" s="476" t="s">
        <v>96</v>
      </c>
      <c r="C75" s="476"/>
      <c r="D75" s="476"/>
      <c r="E75" s="476"/>
      <c r="F75" s="492">
        <v>2834</v>
      </c>
      <c r="G75" s="476"/>
      <c r="H75" s="476"/>
      <c r="I75" s="476"/>
      <c r="J75" s="486" t="s">
        <v>347</v>
      </c>
      <c r="K75" s="486"/>
      <c r="L75" s="486"/>
      <c r="M75" s="476" t="s">
        <v>9</v>
      </c>
      <c r="N75" s="476"/>
    </row>
    <row r="76" spans="1:14" ht="24.75" customHeight="1">
      <c r="A76" s="5"/>
      <c r="B76" s="476"/>
      <c r="C76" s="476"/>
      <c r="D76" s="476"/>
      <c r="E76" s="476"/>
      <c r="F76" s="492"/>
      <c r="G76" s="476"/>
      <c r="H76" s="476"/>
      <c r="I76" s="476"/>
      <c r="J76" s="486"/>
      <c r="K76" s="486"/>
      <c r="L76" s="486"/>
      <c r="M76" s="476" t="s">
        <v>9</v>
      </c>
      <c r="N76" s="476"/>
    </row>
    <row r="77" spans="1:14" ht="24.75" customHeight="1">
      <c r="A77" s="5"/>
      <c r="B77" s="476"/>
      <c r="C77" s="476"/>
      <c r="D77" s="476"/>
      <c r="E77" s="476"/>
      <c r="F77" s="492"/>
      <c r="G77" s="476"/>
      <c r="H77" s="476"/>
      <c r="I77" s="476"/>
      <c r="J77" s="486"/>
      <c r="K77" s="486"/>
      <c r="L77" s="486"/>
      <c r="M77" s="476" t="s">
        <v>9</v>
      </c>
      <c r="N77" s="476"/>
    </row>
    <row r="78" spans="1:14" ht="24.75" customHeight="1">
      <c r="A78" s="5"/>
      <c r="B78" s="476"/>
      <c r="C78" s="476"/>
      <c r="D78" s="476"/>
      <c r="E78" s="476"/>
      <c r="F78" s="492"/>
      <c r="G78" s="476"/>
      <c r="H78" s="476"/>
      <c r="I78" s="476"/>
      <c r="J78" s="486"/>
      <c r="K78" s="486"/>
      <c r="L78" s="486"/>
      <c r="M78" s="476" t="s">
        <v>9</v>
      </c>
      <c r="N78" s="476"/>
    </row>
    <row r="79" spans="1:14" ht="24.75" customHeight="1">
      <c r="A79" s="5"/>
      <c r="B79" s="476"/>
      <c r="C79" s="476"/>
      <c r="D79" s="476"/>
      <c r="E79" s="476"/>
      <c r="F79" s="492"/>
      <c r="G79" s="476"/>
      <c r="H79" s="476"/>
      <c r="I79" s="476"/>
      <c r="J79" s="486"/>
      <c r="K79" s="486"/>
      <c r="L79" s="486"/>
      <c r="M79" s="476" t="s">
        <v>9</v>
      </c>
      <c r="N79" s="476"/>
    </row>
    <row r="80" spans="1:14" ht="24.75" customHeight="1">
      <c r="A80" s="5"/>
      <c r="B80" s="476"/>
      <c r="C80" s="476"/>
      <c r="D80" s="476"/>
      <c r="E80" s="476"/>
      <c r="F80" s="492"/>
      <c r="G80" s="476"/>
      <c r="H80" s="476"/>
      <c r="I80" s="476"/>
      <c r="J80" s="486"/>
      <c r="K80" s="486"/>
      <c r="L80" s="486"/>
      <c r="M80" s="476" t="s">
        <v>9</v>
      </c>
      <c r="N80" s="476"/>
    </row>
    <row r="81" spans="1:14" ht="24.75" customHeight="1">
      <c r="A81" s="5"/>
      <c r="B81" s="476"/>
      <c r="C81" s="476"/>
      <c r="D81" s="476"/>
      <c r="E81" s="476"/>
      <c r="F81" s="492"/>
      <c r="G81" s="476"/>
      <c r="H81" s="476"/>
      <c r="I81" s="476"/>
      <c r="J81" s="486"/>
      <c r="K81" s="486"/>
      <c r="L81" s="486"/>
      <c r="M81" s="476" t="s">
        <v>9</v>
      </c>
      <c r="N81" s="476"/>
    </row>
    <row r="82" spans="1:14" ht="24.75" customHeight="1">
      <c r="A82" s="5"/>
      <c r="B82" s="476"/>
      <c r="C82" s="476"/>
      <c r="D82" s="476"/>
      <c r="E82" s="476"/>
      <c r="F82" s="492"/>
      <c r="G82" s="476"/>
      <c r="H82" s="476"/>
      <c r="I82" s="476"/>
      <c r="J82" s="486"/>
      <c r="K82" s="486"/>
      <c r="L82" s="486"/>
      <c r="M82" s="476" t="s">
        <v>9</v>
      </c>
      <c r="N82" s="476"/>
    </row>
    <row r="83" spans="1:14" ht="24.75" customHeight="1">
      <c r="A83" s="5"/>
      <c r="B83" s="476"/>
      <c r="C83" s="476"/>
      <c r="D83" s="476"/>
      <c r="E83" s="476"/>
      <c r="F83" s="492"/>
      <c r="G83" s="476"/>
      <c r="H83" s="476"/>
      <c r="I83" s="476"/>
      <c r="J83" s="486"/>
      <c r="K83" s="486"/>
      <c r="L83" s="486"/>
      <c r="M83" s="476" t="s">
        <v>9</v>
      </c>
      <c r="N83" s="476"/>
    </row>
    <row r="84" spans="1:14" ht="24.75" customHeight="1">
      <c r="A84" s="5"/>
      <c r="B84" s="476"/>
      <c r="C84" s="476"/>
      <c r="D84" s="464"/>
      <c r="E84" s="465"/>
      <c r="F84" s="492"/>
      <c r="G84" s="476"/>
      <c r="H84" s="464"/>
      <c r="I84" s="465"/>
      <c r="J84" s="486"/>
      <c r="K84" s="486"/>
      <c r="L84" s="486"/>
      <c r="M84" s="464" t="s">
        <v>9</v>
      </c>
      <c r="N84" s="465"/>
    </row>
    <row r="85" spans="1:14" ht="24.75" customHeight="1">
      <c r="A85" s="5"/>
      <c r="B85" s="476"/>
      <c r="C85" s="476"/>
      <c r="D85" s="464"/>
      <c r="E85" s="465"/>
      <c r="F85" s="492"/>
      <c r="G85" s="476"/>
      <c r="H85" s="464"/>
      <c r="I85" s="465"/>
      <c r="J85" s="486"/>
      <c r="K85" s="486"/>
      <c r="L85" s="486"/>
      <c r="M85" s="464" t="s">
        <v>9</v>
      </c>
      <c r="N85" s="465"/>
    </row>
    <row r="86" spans="1:14" ht="24.75" customHeight="1">
      <c r="A86" s="5"/>
      <c r="B86" s="476"/>
      <c r="C86" s="476"/>
      <c r="D86" s="464"/>
      <c r="E86" s="465"/>
      <c r="F86" s="492"/>
      <c r="G86" s="476"/>
      <c r="H86" s="464"/>
      <c r="I86" s="465"/>
      <c r="J86" s="486"/>
      <c r="K86" s="486"/>
      <c r="L86" s="486"/>
      <c r="M86" s="464" t="s">
        <v>9</v>
      </c>
      <c r="N86" s="465"/>
    </row>
    <row r="87" spans="1:14" ht="24.75" customHeight="1">
      <c r="A87" s="5"/>
      <c r="B87" s="476"/>
      <c r="C87" s="476"/>
      <c r="D87" s="476"/>
      <c r="E87" s="476"/>
      <c r="F87" s="492"/>
      <c r="G87" s="476"/>
      <c r="H87" s="476"/>
      <c r="I87" s="476"/>
      <c r="J87" s="486"/>
      <c r="K87" s="486"/>
      <c r="L87" s="486"/>
      <c r="M87" s="476" t="s">
        <v>9</v>
      </c>
      <c r="N87" s="476"/>
    </row>
    <row r="88" spans="1:14" ht="24.75" customHeight="1">
      <c r="A88" s="5"/>
      <c r="B88" s="476"/>
      <c r="C88" s="476"/>
      <c r="D88" s="476"/>
      <c r="E88" s="476"/>
      <c r="F88" s="492"/>
      <c r="G88" s="476"/>
      <c r="H88" s="476"/>
      <c r="I88" s="476"/>
      <c r="J88" s="486"/>
      <c r="K88" s="486"/>
      <c r="L88" s="486"/>
      <c r="M88" s="476" t="s">
        <v>9</v>
      </c>
      <c r="N88" s="476"/>
    </row>
    <row r="89" spans="1:14" ht="24.75" customHeight="1">
      <c r="A89" s="5"/>
      <c r="B89" s="476"/>
      <c r="C89" s="476"/>
      <c r="D89" s="476"/>
      <c r="E89" s="476"/>
      <c r="F89" s="492"/>
      <c r="G89" s="476"/>
      <c r="H89" s="476"/>
      <c r="I89" s="476"/>
      <c r="J89" s="486"/>
      <c r="K89" s="486"/>
      <c r="L89" s="486"/>
      <c r="M89" s="476" t="s">
        <v>9</v>
      </c>
      <c r="N89" s="476"/>
    </row>
    <row r="90" spans="1:14" ht="24.75" customHeight="1">
      <c r="A90" s="5"/>
      <c r="B90" s="476"/>
      <c r="C90" s="476"/>
      <c r="D90" s="476"/>
      <c r="E90" s="476"/>
      <c r="F90" s="492"/>
      <c r="G90" s="476"/>
      <c r="H90" s="476"/>
      <c r="I90" s="476"/>
      <c r="J90" s="486"/>
      <c r="K90" s="486"/>
      <c r="L90" s="486"/>
      <c r="M90" s="476" t="s">
        <v>9</v>
      </c>
      <c r="N90" s="476"/>
    </row>
    <row r="91" spans="1:14" ht="24.75" customHeight="1">
      <c r="A91" s="5"/>
      <c r="B91" s="476"/>
      <c r="C91" s="476"/>
      <c r="D91" s="476"/>
      <c r="E91" s="476"/>
      <c r="F91" s="492"/>
      <c r="G91" s="476"/>
      <c r="H91" s="476"/>
      <c r="I91" s="476"/>
      <c r="J91" s="486"/>
      <c r="K91" s="486"/>
      <c r="L91" s="486"/>
      <c r="M91" s="476" t="s">
        <v>9</v>
      </c>
      <c r="N91" s="476"/>
    </row>
    <row r="92" spans="1:14" ht="24.75" customHeight="1">
      <c r="A92" s="5"/>
      <c r="B92" s="476"/>
      <c r="C92" s="476"/>
      <c r="D92" s="476"/>
      <c r="E92" s="476"/>
      <c r="F92" s="492"/>
      <c r="G92" s="476"/>
      <c r="H92" s="476"/>
      <c r="I92" s="476"/>
      <c r="J92" s="486"/>
      <c r="K92" s="486"/>
      <c r="L92" s="486"/>
      <c r="M92" s="476" t="s">
        <v>9</v>
      </c>
      <c r="N92" s="476"/>
    </row>
    <row r="93" spans="1:14" ht="24.75" customHeight="1">
      <c r="A93" s="5"/>
      <c r="B93" s="476"/>
      <c r="C93" s="476"/>
      <c r="D93" s="464"/>
      <c r="E93" s="465"/>
      <c r="F93" s="492"/>
      <c r="G93" s="476"/>
      <c r="H93" s="464"/>
      <c r="I93" s="465"/>
      <c r="J93" s="486"/>
      <c r="K93" s="486"/>
      <c r="L93" s="486"/>
      <c r="M93" s="464" t="s">
        <v>9</v>
      </c>
      <c r="N93" s="465"/>
    </row>
    <row r="94" spans="1:14" ht="24.75" customHeight="1">
      <c r="A94" s="5"/>
      <c r="B94" s="476"/>
      <c r="C94" s="476"/>
      <c r="D94" s="464"/>
      <c r="E94" s="465"/>
      <c r="F94" s="492"/>
      <c r="G94" s="476"/>
      <c r="H94" s="464"/>
      <c r="I94" s="465"/>
      <c r="J94" s="486"/>
      <c r="K94" s="486"/>
      <c r="L94" s="486"/>
      <c r="M94" s="464" t="s">
        <v>9</v>
      </c>
      <c r="N94" s="465"/>
    </row>
    <row r="95" spans="1:14" ht="24.75" customHeight="1">
      <c r="A95" s="5"/>
      <c r="B95" s="476"/>
      <c r="C95" s="476"/>
      <c r="D95" s="464"/>
      <c r="E95" s="465"/>
      <c r="F95" s="492"/>
      <c r="G95" s="476"/>
      <c r="H95" s="464"/>
      <c r="I95" s="465"/>
      <c r="J95" s="486"/>
      <c r="K95" s="486"/>
      <c r="L95" s="486"/>
      <c r="M95" s="464" t="s">
        <v>9</v>
      </c>
      <c r="N95" s="465"/>
    </row>
    <row r="96" spans="1:14" ht="24.75" customHeight="1" thickBot="1">
      <c r="A96" s="7"/>
      <c r="B96" s="511"/>
      <c r="C96" s="511"/>
      <c r="D96" s="511"/>
      <c r="E96" s="511"/>
      <c r="F96" s="559"/>
      <c r="G96" s="511"/>
      <c r="H96" s="511"/>
      <c r="I96" s="511"/>
      <c r="J96" s="560"/>
      <c r="K96" s="560"/>
      <c r="L96" s="560"/>
      <c r="M96" s="511" t="s">
        <v>9</v>
      </c>
      <c r="N96" s="511"/>
    </row>
    <row r="97" spans="1:14" ht="24.75" customHeight="1" thickTop="1">
      <c r="A97" s="4"/>
      <c r="B97" s="523"/>
      <c r="C97" s="523"/>
      <c r="D97" s="523" t="s">
        <v>38</v>
      </c>
      <c r="E97" s="523"/>
      <c r="F97" s="557">
        <f>SUM(F69:F96)</f>
        <v>35922</v>
      </c>
      <c r="G97" s="523"/>
      <c r="H97" s="523"/>
      <c r="I97" s="523"/>
      <c r="J97" s="558"/>
      <c r="K97" s="558"/>
      <c r="L97" s="558"/>
      <c r="M97" s="523"/>
      <c r="N97" s="523"/>
    </row>
    <row r="98" spans="1:14" ht="24.75" customHeight="1">
      <c r="I98" s="448" t="s">
        <v>8</v>
      </c>
      <c r="J98" s="448"/>
      <c r="K98" s="448"/>
      <c r="L98" s="448"/>
      <c r="M98" s="448"/>
      <c r="N98" s="448"/>
    </row>
  </sheetData>
  <mergeCells count="541">
    <mergeCell ref="D66:E66"/>
    <mergeCell ref="F66:G66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6:C36"/>
    <mergeCell ref="D36:E36"/>
    <mergeCell ref="F36:G36"/>
    <mergeCell ref="H36:I36"/>
    <mergeCell ref="J36:L36"/>
    <mergeCell ref="M36:N36"/>
    <mergeCell ref="I33:N33"/>
    <mergeCell ref="B35:C35"/>
    <mergeCell ref="D35:E35"/>
    <mergeCell ref="F35:G35"/>
    <mergeCell ref="H35:I35"/>
    <mergeCell ref="J35:L35"/>
    <mergeCell ref="M35:N35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40:C40"/>
    <mergeCell ref="D40:E40"/>
    <mergeCell ref="F40:G40"/>
    <mergeCell ref="H40:I40"/>
    <mergeCell ref="J40:L40"/>
    <mergeCell ref="M40:N40"/>
    <mergeCell ref="B39:C39"/>
    <mergeCell ref="D39:E39"/>
    <mergeCell ref="F39:G39"/>
    <mergeCell ref="H39:I39"/>
    <mergeCell ref="J39:L39"/>
    <mergeCell ref="M39:N39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50:C50"/>
    <mergeCell ref="D50:E50"/>
    <mergeCell ref="F50:G50"/>
    <mergeCell ref="H50:I50"/>
    <mergeCell ref="J50:L50"/>
    <mergeCell ref="M50:N50"/>
    <mergeCell ref="B49:C49"/>
    <mergeCell ref="D49:E49"/>
    <mergeCell ref="F49:G49"/>
    <mergeCell ref="H49:I49"/>
    <mergeCell ref="J49:L49"/>
    <mergeCell ref="M49:N49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M51:N51"/>
    <mergeCell ref="B54:C54"/>
    <mergeCell ref="D54:E54"/>
    <mergeCell ref="F54:G54"/>
    <mergeCell ref="H54:I54"/>
    <mergeCell ref="J54:L54"/>
    <mergeCell ref="M54:N54"/>
    <mergeCell ref="B53:C53"/>
    <mergeCell ref="D53:E53"/>
    <mergeCell ref="F53:G53"/>
    <mergeCell ref="H53:I53"/>
    <mergeCell ref="J53:L53"/>
    <mergeCell ref="M53:N53"/>
    <mergeCell ref="B56:C56"/>
    <mergeCell ref="D56:E56"/>
    <mergeCell ref="F56:G56"/>
    <mergeCell ref="H56:I56"/>
    <mergeCell ref="J56:L56"/>
    <mergeCell ref="M56:N56"/>
    <mergeCell ref="B55:C55"/>
    <mergeCell ref="D55:E55"/>
    <mergeCell ref="F55:G55"/>
    <mergeCell ref="H55:I55"/>
    <mergeCell ref="J55:L55"/>
    <mergeCell ref="M55:N55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60:C60"/>
    <mergeCell ref="D60:E60"/>
    <mergeCell ref="F60:G60"/>
    <mergeCell ref="H60:I60"/>
    <mergeCell ref="J60:L60"/>
    <mergeCell ref="M60:N60"/>
    <mergeCell ref="B59:C59"/>
    <mergeCell ref="D59:E59"/>
    <mergeCell ref="F59:G59"/>
    <mergeCell ref="H59:I59"/>
    <mergeCell ref="J59:L59"/>
    <mergeCell ref="M59:N59"/>
    <mergeCell ref="I63:N63"/>
    <mergeCell ref="F64:G64"/>
    <mergeCell ref="B62:C62"/>
    <mergeCell ref="D62:E62"/>
    <mergeCell ref="F62:G62"/>
    <mergeCell ref="H62:I62"/>
    <mergeCell ref="J62:L62"/>
    <mergeCell ref="M62:N62"/>
    <mergeCell ref="B61:C61"/>
    <mergeCell ref="D61:E61"/>
    <mergeCell ref="F61:G61"/>
    <mergeCell ref="H61:I61"/>
    <mergeCell ref="J61:L61"/>
    <mergeCell ref="M61:N61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M80:N80"/>
    <mergeCell ref="B81:C81"/>
    <mergeCell ref="D81:E81"/>
    <mergeCell ref="F81:G81"/>
    <mergeCell ref="H81:I81"/>
    <mergeCell ref="J81:L81"/>
    <mergeCell ref="M81:N81"/>
    <mergeCell ref="B82:C82"/>
    <mergeCell ref="D82:E82"/>
    <mergeCell ref="F82:G82"/>
    <mergeCell ref="H82:I82"/>
    <mergeCell ref="J82:L82"/>
    <mergeCell ref="M82:N82"/>
    <mergeCell ref="B83:C83"/>
    <mergeCell ref="D83:E83"/>
    <mergeCell ref="F83:G83"/>
    <mergeCell ref="H83:I83"/>
    <mergeCell ref="J83:L83"/>
    <mergeCell ref="M83:N83"/>
    <mergeCell ref="B84:C84"/>
    <mergeCell ref="D84:E84"/>
    <mergeCell ref="F84:G84"/>
    <mergeCell ref="H84:I84"/>
    <mergeCell ref="J84:L84"/>
    <mergeCell ref="M84:N84"/>
    <mergeCell ref="B85:C85"/>
    <mergeCell ref="D85:E85"/>
    <mergeCell ref="F85:G85"/>
    <mergeCell ref="H85:I85"/>
    <mergeCell ref="J85:L85"/>
    <mergeCell ref="M85:N85"/>
    <mergeCell ref="B86:C86"/>
    <mergeCell ref="D86:E86"/>
    <mergeCell ref="F86:G86"/>
    <mergeCell ref="H86:I86"/>
    <mergeCell ref="J86:L86"/>
    <mergeCell ref="M86:N86"/>
    <mergeCell ref="B87:C87"/>
    <mergeCell ref="D87:E87"/>
    <mergeCell ref="F87:G87"/>
    <mergeCell ref="H87:I87"/>
    <mergeCell ref="J87:L87"/>
    <mergeCell ref="M87:N87"/>
    <mergeCell ref="B88:C88"/>
    <mergeCell ref="D88:E88"/>
    <mergeCell ref="F88:G88"/>
    <mergeCell ref="H88:I88"/>
    <mergeCell ref="J88:L88"/>
    <mergeCell ref="M88:N88"/>
    <mergeCell ref="B89:C89"/>
    <mergeCell ref="D89:E89"/>
    <mergeCell ref="F89:G89"/>
    <mergeCell ref="H89:I89"/>
    <mergeCell ref="J89:L89"/>
    <mergeCell ref="M89:N89"/>
    <mergeCell ref="B90:C90"/>
    <mergeCell ref="D90:E90"/>
    <mergeCell ref="F90:G90"/>
    <mergeCell ref="H90:I90"/>
    <mergeCell ref="J90:L90"/>
    <mergeCell ref="M90:N90"/>
    <mergeCell ref="B91:C91"/>
    <mergeCell ref="D91:E91"/>
    <mergeCell ref="F91:G91"/>
    <mergeCell ref="H91:I91"/>
    <mergeCell ref="J91:L91"/>
    <mergeCell ref="M91:N91"/>
    <mergeCell ref="B92:C92"/>
    <mergeCell ref="D92:E92"/>
    <mergeCell ref="F92:G92"/>
    <mergeCell ref="H92:I92"/>
    <mergeCell ref="J92:L92"/>
    <mergeCell ref="M92:N92"/>
    <mergeCell ref="J96:L96"/>
    <mergeCell ref="M96:N96"/>
    <mergeCell ref="B93:C93"/>
    <mergeCell ref="D93:E93"/>
    <mergeCell ref="F93:G93"/>
    <mergeCell ref="H93:I93"/>
    <mergeCell ref="J93:L93"/>
    <mergeCell ref="M93:N93"/>
    <mergeCell ref="B94:C94"/>
    <mergeCell ref="D94:E94"/>
    <mergeCell ref="F94:G94"/>
    <mergeCell ref="H94:I94"/>
    <mergeCell ref="J94:L94"/>
    <mergeCell ref="M94:N94"/>
    <mergeCell ref="C67:F67"/>
    <mergeCell ref="B97:C97"/>
    <mergeCell ref="D97:E97"/>
    <mergeCell ref="F97:G97"/>
    <mergeCell ref="H97:I97"/>
    <mergeCell ref="J97:L97"/>
    <mergeCell ref="M97:N97"/>
    <mergeCell ref="I98:N98"/>
    <mergeCell ref="B74:C74"/>
    <mergeCell ref="D74:E74"/>
    <mergeCell ref="F74:G74"/>
    <mergeCell ref="H74:I74"/>
    <mergeCell ref="J74:L74"/>
    <mergeCell ref="M74:N74"/>
    <mergeCell ref="B95:C95"/>
    <mergeCell ref="D95:E95"/>
    <mergeCell ref="F95:G95"/>
    <mergeCell ref="H95:I95"/>
    <mergeCell ref="J95:L95"/>
    <mergeCell ref="M95:N95"/>
    <mergeCell ref="B96:C96"/>
    <mergeCell ref="D96:E96"/>
    <mergeCell ref="F96:G96"/>
    <mergeCell ref="H96:I96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8E348-B69D-40A8-8652-17B47F285909}">
  <dimension ref="A1:P67"/>
  <sheetViews>
    <sheetView topLeftCell="A2" zoomScale="90" zoomScaleNormal="90" workbookViewId="0">
      <selection activeCell="Q4" sqref="Q4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5.5" customHeight="1">
      <c r="A1" s="18" t="s">
        <v>32</v>
      </c>
    </row>
    <row r="2" spans="1:16" ht="24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24" customHeight="1">
      <c r="A3" s="5" t="s">
        <v>48</v>
      </c>
      <c r="B3" s="476" t="s">
        <v>200</v>
      </c>
      <c r="C3" s="476"/>
      <c r="D3" s="476"/>
      <c r="E3" s="476"/>
      <c r="F3" s="492">
        <v>336</v>
      </c>
      <c r="G3" s="476"/>
      <c r="H3" s="476"/>
      <c r="I3" s="476"/>
      <c r="J3" s="486" t="s">
        <v>93</v>
      </c>
      <c r="K3" s="486"/>
      <c r="L3" s="486"/>
      <c r="M3" s="476" t="s">
        <v>9</v>
      </c>
      <c r="N3" s="476"/>
      <c r="P3" s="1" t="s">
        <v>12</v>
      </c>
    </row>
    <row r="4" spans="1:16" ht="24" customHeight="1">
      <c r="A4" s="5" t="s">
        <v>205</v>
      </c>
      <c r="B4" s="476" t="s">
        <v>120</v>
      </c>
      <c r="C4" s="476"/>
      <c r="D4" s="476"/>
      <c r="E4" s="476"/>
      <c r="F4" s="492">
        <v>2500</v>
      </c>
      <c r="G4" s="476"/>
      <c r="H4" s="476"/>
      <c r="I4" s="476"/>
      <c r="J4" s="486" t="s">
        <v>33</v>
      </c>
      <c r="K4" s="486"/>
      <c r="L4" s="486"/>
      <c r="M4" s="476" t="s">
        <v>9</v>
      </c>
      <c r="N4" s="476"/>
      <c r="P4" s="1" t="s">
        <v>12</v>
      </c>
    </row>
    <row r="5" spans="1:16" ht="24" customHeight="1">
      <c r="A5" s="5"/>
      <c r="B5" s="464" t="s">
        <v>120</v>
      </c>
      <c r="C5" s="465"/>
      <c r="D5" s="464"/>
      <c r="E5" s="465"/>
      <c r="F5" s="512">
        <v>7208</v>
      </c>
      <c r="G5" s="513"/>
      <c r="H5" s="464"/>
      <c r="I5" s="465"/>
      <c r="J5" s="479" t="s">
        <v>228</v>
      </c>
      <c r="K5" s="480"/>
      <c r="L5" s="481"/>
      <c r="M5" s="464" t="s">
        <v>9</v>
      </c>
      <c r="N5" s="465"/>
      <c r="P5" s="1" t="s">
        <v>13</v>
      </c>
    </row>
    <row r="6" spans="1:16" ht="24" customHeight="1">
      <c r="A6" s="5" t="s">
        <v>40</v>
      </c>
      <c r="B6" s="464" t="s">
        <v>200</v>
      </c>
      <c r="C6" s="465"/>
      <c r="D6" s="464"/>
      <c r="E6" s="465"/>
      <c r="F6" s="512">
        <v>1596</v>
      </c>
      <c r="G6" s="513"/>
      <c r="H6" s="464"/>
      <c r="I6" s="465"/>
      <c r="J6" s="479" t="s">
        <v>93</v>
      </c>
      <c r="K6" s="480"/>
      <c r="L6" s="481"/>
      <c r="M6" s="464" t="s">
        <v>9</v>
      </c>
      <c r="N6" s="465"/>
      <c r="P6" s="1" t="s">
        <v>13</v>
      </c>
    </row>
    <row r="7" spans="1:16" ht="24" customHeight="1">
      <c r="A7" s="5"/>
      <c r="B7" s="476" t="s">
        <v>96</v>
      </c>
      <c r="C7" s="476"/>
      <c r="D7" s="476"/>
      <c r="E7" s="476"/>
      <c r="F7" s="492">
        <v>2000</v>
      </c>
      <c r="G7" s="476"/>
      <c r="H7" s="476"/>
      <c r="I7" s="476"/>
      <c r="J7" s="486" t="s">
        <v>98</v>
      </c>
      <c r="K7" s="486"/>
      <c r="L7" s="486"/>
      <c r="M7" s="476" t="s">
        <v>9</v>
      </c>
      <c r="N7" s="476"/>
      <c r="P7" s="1" t="s">
        <v>13</v>
      </c>
    </row>
    <row r="8" spans="1:16" ht="24" customHeight="1">
      <c r="A8" s="5"/>
      <c r="B8" s="476" t="s">
        <v>200</v>
      </c>
      <c r="C8" s="476"/>
      <c r="D8" s="476"/>
      <c r="E8" s="476"/>
      <c r="F8" s="492">
        <v>185</v>
      </c>
      <c r="G8" s="476"/>
      <c r="H8" s="476"/>
      <c r="I8" s="476"/>
      <c r="J8" s="486" t="s">
        <v>49</v>
      </c>
      <c r="K8" s="486"/>
      <c r="L8" s="486"/>
      <c r="M8" s="476" t="s">
        <v>9</v>
      </c>
      <c r="N8" s="476"/>
      <c r="P8" s="1" t="s">
        <v>13</v>
      </c>
    </row>
    <row r="9" spans="1:16" ht="24" customHeight="1">
      <c r="A9" s="5" t="s">
        <v>155</v>
      </c>
      <c r="B9" s="476" t="s">
        <v>96</v>
      </c>
      <c r="C9" s="476"/>
      <c r="D9" s="476"/>
      <c r="E9" s="476"/>
      <c r="F9" s="492">
        <v>3404</v>
      </c>
      <c r="G9" s="476"/>
      <c r="H9" s="476"/>
      <c r="I9" s="476"/>
      <c r="J9" s="486" t="s">
        <v>51</v>
      </c>
      <c r="K9" s="486"/>
      <c r="L9" s="486"/>
      <c r="M9" s="476" t="s">
        <v>9</v>
      </c>
      <c r="N9" s="476"/>
      <c r="P9" s="1" t="s">
        <v>16</v>
      </c>
    </row>
    <row r="10" spans="1:16" ht="24" customHeight="1">
      <c r="A10" s="5" t="s">
        <v>97</v>
      </c>
      <c r="B10" s="476" t="s">
        <v>96</v>
      </c>
      <c r="C10" s="476"/>
      <c r="D10" s="476"/>
      <c r="E10" s="476"/>
      <c r="F10" s="492">
        <v>3305</v>
      </c>
      <c r="G10" s="476"/>
      <c r="H10" s="476"/>
      <c r="I10" s="476"/>
      <c r="J10" s="467" t="s">
        <v>98</v>
      </c>
      <c r="K10" s="467"/>
      <c r="L10" s="467"/>
      <c r="M10" s="476" t="s">
        <v>9</v>
      </c>
      <c r="N10" s="476"/>
      <c r="P10" s="1" t="s">
        <v>14</v>
      </c>
    </row>
    <row r="11" spans="1:16" ht="24" customHeight="1">
      <c r="A11" s="5"/>
      <c r="B11" s="476" t="s">
        <v>120</v>
      </c>
      <c r="C11" s="476"/>
      <c r="D11" s="476"/>
      <c r="E11" s="476"/>
      <c r="F11" s="492">
        <v>2968</v>
      </c>
      <c r="G11" s="476"/>
      <c r="H11" s="476"/>
      <c r="I11" s="476"/>
      <c r="J11" s="467" t="s">
        <v>33</v>
      </c>
      <c r="K11" s="467"/>
      <c r="L11" s="467"/>
      <c r="M11" s="476" t="s">
        <v>9</v>
      </c>
      <c r="N11" s="476"/>
      <c r="P11" s="1" t="s">
        <v>15</v>
      </c>
    </row>
    <row r="12" spans="1:16" ht="24" customHeight="1">
      <c r="A12" s="5"/>
      <c r="B12" s="476" t="s">
        <v>120</v>
      </c>
      <c r="C12" s="476"/>
      <c r="D12" s="476"/>
      <c r="E12" s="476"/>
      <c r="F12" s="492">
        <v>983</v>
      </c>
      <c r="G12" s="476"/>
      <c r="H12" s="476"/>
      <c r="I12" s="476"/>
      <c r="J12" s="467" t="s">
        <v>33</v>
      </c>
      <c r="K12" s="467"/>
      <c r="L12" s="467"/>
      <c r="M12" s="476" t="s">
        <v>9</v>
      </c>
      <c r="N12" s="476"/>
      <c r="P12" s="1" t="s">
        <v>16</v>
      </c>
    </row>
    <row r="13" spans="1:16" ht="24" customHeight="1">
      <c r="A13" s="5" t="s">
        <v>70</v>
      </c>
      <c r="B13" s="476" t="s">
        <v>201</v>
      </c>
      <c r="C13" s="476"/>
      <c r="D13" s="476"/>
      <c r="E13" s="476"/>
      <c r="F13" s="492">
        <v>1380</v>
      </c>
      <c r="G13" s="476"/>
      <c r="H13" s="476"/>
      <c r="I13" s="476"/>
      <c r="J13" s="486" t="s">
        <v>51</v>
      </c>
      <c r="K13" s="486"/>
      <c r="L13" s="486"/>
      <c r="M13" s="476" t="s">
        <v>9</v>
      </c>
      <c r="N13" s="476"/>
      <c r="P13" s="1" t="s">
        <v>16</v>
      </c>
    </row>
    <row r="14" spans="1:16" ht="24" customHeight="1">
      <c r="A14" s="5"/>
      <c r="B14" s="476" t="s">
        <v>201</v>
      </c>
      <c r="C14" s="476"/>
      <c r="D14" s="476"/>
      <c r="E14" s="476"/>
      <c r="F14" s="492">
        <v>3000</v>
      </c>
      <c r="G14" s="476"/>
      <c r="H14" s="476"/>
      <c r="I14" s="476"/>
      <c r="J14" s="486" t="s">
        <v>54</v>
      </c>
      <c r="K14" s="486"/>
      <c r="L14" s="486"/>
      <c r="M14" s="476" t="s">
        <v>9</v>
      </c>
      <c r="N14" s="476"/>
      <c r="P14" s="1" t="s">
        <v>17</v>
      </c>
    </row>
    <row r="15" spans="1:16" ht="24" customHeight="1">
      <c r="A15" s="5"/>
      <c r="B15" s="476" t="s">
        <v>201</v>
      </c>
      <c r="C15" s="476"/>
      <c r="D15" s="476"/>
      <c r="E15" s="476"/>
      <c r="F15" s="492">
        <v>4302</v>
      </c>
      <c r="G15" s="476"/>
      <c r="H15" s="476"/>
      <c r="I15" s="476"/>
      <c r="J15" s="486" t="s">
        <v>98</v>
      </c>
      <c r="K15" s="486"/>
      <c r="L15" s="486"/>
      <c r="M15" s="476" t="s">
        <v>9</v>
      </c>
      <c r="N15" s="476"/>
      <c r="P15" s="1" t="s">
        <v>17</v>
      </c>
    </row>
    <row r="16" spans="1:16" ht="24" customHeight="1">
      <c r="A16" s="5"/>
      <c r="B16" s="476" t="s">
        <v>160</v>
      </c>
      <c r="C16" s="476"/>
      <c r="D16" s="476"/>
      <c r="E16" s="476"/>
      <c r="F16" s="492">
        <v>2170</v>
      </c>
      <c r="G16" s="476"/>
      <c r="H16" s="476"/>
      <c r="I16" s="476"/>
      <c r="J16" s="486" t="s">
        <v>229</v>
      </c>
      <c r="K16" s="486"/>
      <c r="L16" s="486"/>
      <c r="M16" s="476" t="s">
        <v>9</v>
      </c>
      <c r="N16" s="476"/>
      <c r="P16" s="1" t="s">
        <v>18</v>
      </c>
    </row>
    <row r="17" spans="1:16" ht="24" customHeight="1">
      <c r="A17" s="5" t="s">
        <v>41</v>
      </c>
      <c r="B17" s="476" t="s">
        <v>96</v>
      </c>
      <c r="C17" s="476"/>
      <c r="D17" s="476"/>
      <c r="E17" s="476"/>
      <c r="F17" s="492">
        <v>4000</v>
      </c>
      <c r="G17" s="476"/>
      <c r="H17" s="476"/>
      <c r="I17" s="476"/>
      <c r="J17" s="486" t="s">
        <v>105</v>
      </c>
      <c r="K17" s="486"/>
      <c r="L17" s="486"/>
      <c r="M17" s="476" t="s">
        <v>9</v>
      </c>
      <c r="N17" s="476"/>
      <c r="P17" s="1" t="s">
        <v>18</v>
      </c>
    </row>
    <row r="18" spans="1:16" ht="24" customHeight="1">
      <c r="A18" s="5" t="s">
        <v>43</v>
      </c>
      <c r="B18" s="476" t="s">
        <v>96</v>
      </c>
      <c r="C18" s="476"/>
      <c r="D18" s="476"/>
      <c r="E18" s="476"/>
      <c r="F18" s="492">
        <v>3150</v>
      </c>
      <c r="G18" s="476"/>
      <c r="H18" s="476"/>
      <c r="I18" s="476"/>
      <c r="J18" s="486" t="s">
        <v>189</v>
      </c>
      <c r="K18" s="486"/>
      <c r="L18" s="486"/>
      <c r="M18" s="476" t="s">
        <v>9</v>
      </c>
      <c r="N18" s="476"/>
      <c r="P18" s="1" t="s">
        <v>19</v>
      </c>
    </row>
    <row r="19" spans="1:16" ht="24" customHeight="1">
      <c r="A19" s="5"/>
      <c r="B19" s="476" t="s">
        <v>120</v>
      </c>
      <c r="C19" s="476"/>
      <c r="D19" s="476"/>
      <c r="E19" s="476"/>
      <c r="F19" s="492">
        <v>4680</v>
      </c>
      <c r="G19" s="476"/>
      <c r="H19" s="476"/>
      <c r="I19" s="476"/>
      <c r="J19" s="486" t="s">
        <v>230</v>
      </c>
      <c r="K19" s="486"/>
      <c r="L19" s="486"/>
      <c r="M19" s="476" t="s">
        <v>9</v>
      </c>
      <c r="N19" s="476"/>
      <c r="P19" s="1" t="s">
        <v>16</v>
      </c>
    </row>
    <row r="20" spans="1:16" ht="24" customHeight="1">
      <c r="A20" s="5" t="s">
        <v>28</v>
      </c>
      <c r="B20" s="476" t="s">
        <v>56</v>
      </c>
      <c r="C20" s="476"/>
      <c r="D20" s="476"/>
      <c r="E20" s="476"/>
      <c r="F20" s="492">
        <v>19230</v>
      </c>
      <c r="G20" s="476"/>
      <c r="H20" s="476"/>
      <c r="I20" s="476"/>
      <c r="J20" s="486" t="s">
        <v>184</v>
      </c>
      <c r="K20" s="486"/>
      <c r="L20" s="486"/>
      <c r="M20" s="476" t="s">
        <v>9</v>
      </c>
      <c r="N20" s="476"/>
      <c r="P20" s="1" t="s">
        <v>16</v>
      </c>
    </row>
    <row r="21" spans="1:16" ht="24" customHeight="1">
      <c r="A21" s="5" t="s">
        <v>99</v>
      </c>
      <c r="B21" s="476" t="s">
        <v>96</v>
      </c>
      <c r="C21" s="476"/>
      <c r="D21" s="476"/>
      <c r="E21" s="476"/>
      <c r="F21" s="492">
        <v>4000</v>
      </c>
      <c r="G21" s="476"/>
      <c r="H21" s="476"/>
      <c r="I21" s="476"/>
      <c r="J21" s="467" t="s">
        <v>98</v>
      </c>
      <c r="K21" s="467"/>
      <c r="L21" s="467"/>
      <c r="M21" s="476" t="s">
        <v>9</v>
      </c>
      <c r="N21" s="476"/>
      <c r="P21" s="1" t="s">
        <v>15</v>
      </c>
    </row>
    <row r="22" spans="1:16" ht="24" customHeight="1">
      <c r="A22" s="5"/>
      <c r="B22" s="476" t="s">
        <v>160</v>
      </c>
      <c r="C22" s="476"/>
      <c r="D22" s="476"/>
      <c r="E22" s="476"/>
      <c r="F22" s="492">
        <v>1740</v>
      </c>
      <c r="G22" s="476"/>
      <c r="H22" s="476"/>
      <c r="I22" s="476"/>
      <c r="J22" s="486" t="s">
        <v>231</v>
      </c>
      <c r="K22" s="486"/>
      <c r="L22" s="486"/>
      <c r="M22" s="476" t="s">
        <v>9</v>
      </c>
      <c r="N22" s="476"/>
      <c r="P22" s="1" t="s">
        <v>20</v>
      </c>
    </row>
    <row r="23" spans="1:16" ht="24" customHeight="1">
      <c r="A23" s="5"/>
      <c r="B23" s="476" t="s">
        <v>160</v>
      </c>
      <c r="C23" s="476"/>
      <c r="D23" s="476"/>
      <c r="E23" s="476"/>
      <c r="F23" s="492">
        <v>19035</v>
      </c>
      <c r="G23" s="476"/>
      <c r="H23" s="476"/>
      <c r="I23" s="476"/>
      <c r="J23" s="486" t="s">
        <v>251</v>
      </c>
      <c r="K23" s="486"/>
      <c r="L23" s="486"/>
      <c r="M23" s="476" t="s">
        <v>9</v>
      </c>
      <c r="N23" s="476"/>
      <c r="P23" s="1" t="s">
        <v>20</v>
      </c>
    </row>
    <row r="24" spans="1:16" ht="24" customHeight="1">
      <c r="A24" s="5" t="s">
        <v>44</v>
      </c>
      <c r="B24" s="476" t="s">
        <v>160</v>
      </c>
      <c r="C24" s="476"/>
      <c r="D24" s="464"/>
      <c r="E24" s="465"/>
      <c r="F24" s="492">
        <v>998</v>
      </c>
      <c r="G24" s="476"/>
      <c r="H24" s="464"/>
      <c r="I24" s="465"/>
      <c r="J24" s="486" t="s">
        <v>54</v>
      </c>
      <c r="K24" s="486"/>
      <c r="L24" s="486"/>
      <c r="M24" s="464" t="s">
        <v>9</v>
      </c>
      <c r="N24" s="465"/>
      <c r="P24" s="1" t="s">
        <v>21</v>
      </c>
    </row>
    <row r="25" spans="1:16" ht="24" customHeight="1">
      <c r="A25" s="5"/>
      <c r="B25" s="476" t="s">
        <v>120</v>
      </c>
      <c r="C25" s="476"/>
      <c r="D25" s="464"/>
      <c r="E25" s="465"/>
      <c r="F25" s="492">
        <v>13024</v>
      </c>
      <c r="G25" s="476"/>
      <c r="H25" s="464"/>
      <c r="I25" s="465"/>
      <c r="J25" s="486" t="s">
        <v>232</v>
      </c>
      <c r="K25" s="486"/>
      <c r="L25" s="486"/>
      <c r="M25" s="464" t="s">
        <v>9</v>
      </c>
      <c r="N25" s="465"/>
      <c r="P25" s="1" t="s">
        <v>22</v>
      </c>
    </row>
    <row r="26" spans="1:16" ht="24" customHeight="1">
      <c r="A26" s="5" t="s">
        <v>233</v>
      </c>
      <c r="B26" s="517" t="s">
        <v>120</v>
      </c>
      <c r="C26" s="518"/>
      <c r="D26" s="464"/>
      <c r="E26" s="465"/>
      <c r="F26" s="512">
        <v>6898</v>
      </c>
      <c r="G26" s="513"/>
      <c r="H26" s="464"/>
      <c r="I26" s="465"/>
      <c r="J26" s="479" t="s">
        <v>33</v>
      </c>
      <c r="K26" s="480"/>
      <c r="L26" s="481"/>
      <c r="M26" s="464" t="s">
        <v>9</v>
      </c>
      <c r="N26" s="465"/>
    </row>
    <row r="27" spans="1:16" ht="24" customHeight="1">
      <c r="A27" s="5"/>
      <c r="B27" s="517" t="s">
        <v>234</v>
      </c>
      <c r="C27" s="518"/>
      <c r="D27" s="464"/>
      <c r="E27" s="465"/>
      <c r="F27" s="512">
        <v>7260</v>
      </c>
      <c r="G27" s="513"/>
      <c r="H27" s="464"/>
      <c r="I27" s="465"/>
      <c r="J27" s="479" t="s">
        <v>235</v>
      </c>
      <c r="K27" s="480"/>
      <c r="L27" s="481"/>
      <c r="M27" s="464" t="s">
        <v>9</v>
      </c>
      <c r="N27" s="465"/>
    </row>
    <row r="28" spans="1:16" ht="24" customHeight="1">
      <c r="A28" s="5" t="s">
        <v>101</v>
      </c>
      <c r="B28" s="517" t="s">
        <v>56</v>
      </c>
      <c r="C28" s="518"/>
      <c r="D28" s="464"/>
      <c r="E28" s="465"/>
      <c r="F28" s="512">
        <v>33480</v>
      </c>
      <c r="G28" s="513"/>
      <c r="H28" s="464"/>
      <c r="I28" s="465"/>
      <c r="J28" s="479" t="s">
        <v>236</v>
      </c>
      <c r="K28" s="480"/>
      <c r="L28" s="481"/>
      <c r="M28" s="464" t="s">
        <v>9</v>
      </c>
      <c r="N28" s="465"/>
    </row>
    <row r="29" spans="1:16" ht="24" customHeight="1">
      <c r="A29" s="5" t="s">
        <v>45</v>
      </c>
      <c r="B29" s="517" t="s">
        <v>96</v>
      </c>
      <c r="C29" s="518"/>
      <c r="D29" s="464"/>
      <c r="E29" s="465"/>
      <c r="F29" s="512">
        <v>4341</v>
      </c>
      <c r="G29" s="513"/>
      <c r="H29" s="464"/>
      <c r="I29" s="465"/>
      <c r="J29" s="479" t="s">
        <v>54</v>
      </c>
      <c r="K29" s="480"/>
      <c r="L29" s="481"/>
      <c r="M29" s="464" t="s">
        <v>9</v>
      </c>
      <c r="N29" s="465"/>
    </row>
    <row r="30" spans="1:16" ht="24" customHeight="1">
      <c r="A30" s="5" t="s">
        <v>47</v>
      </c>
      <c r="B30" s="517" t="s">
        <v>96</v>
      </c>
      <c r="C30" s="518"/>
      <c r="D30" s="464"/>
      <c r="E30" s="465"/>
      <c r="F30" s="492">
        <v>2800</v>
      </c>
      <c r="G30" s="476"/>
      <c r="H30" s="464"/>
      <c r="I30" s="465"/>
      <c r="J30" s="479" t="s">
        <v>98</v>
      </c>
      <c r="K30" s="480"/>
      <c r="L30" s="481"/>
      <c r="M30" s="464" t="s">
        <v>9</v>
      </c>
      <c r="N30" s="465"/>
    </row>
    <row r="31" spans="1:16" ht="24" customHeight="1" thickBot="1">
      <c r="A31" s="5"/>
      <c r="B31" s="517" t="s">
        <v>96</v>
      </c>
      <c r="C31" s="518"/>
      <c r="D31" s="476"/>
      <c r="E31" s="476"/>
      <c r="F31" s="492">
        <v>2430</v>
      </c>
      <c r="G31" s="476"/>
      <c r="H31" s="476"/>
      <c r="I31" s="476"/>
      <c r="J31" s="479" t="s">
        <v>105</v>
      </c>
      <c r="K31" s="480"/>
      <c r="L31" s="481"/>
      <c r="M31" s="476" t="s">
        <v>9</v>
      </c>
      <c r="N31" s="476"/>
    </row>
    <row r="32" spans="1:16" ht="24" customHeight="1" thickTop="1">
      <c r="A32" s="15"/>
      <c r="B32" s="454"/>
      <c r="C32" s="455"/>
      <c r="D32" s="454" t="s">
        <v>38</v>
      </c>
      <c r="E32" s="455"/>
      <c r="F32" s="524">
        <f>SUM(F3:F31)</f>
        <v>162403</v>
      </c>
      <c r="G32" s="525"/>
      <c r="H32" s="454"/>
      <c r="I32" s="455"/>
      <c r="J32" s="460"/>
      <c r="K32" s="461"/>
      <c r="L32" s="462"/>
      <c r="M32" s="454"/>
      <c r="N32" s="455"/>
    </row>
    <row r="33" spans="1:14" ht="24" customHeight="1">
      <c r="I33" s="448" t="s">
        <v>8</v>
      </c>
      <c r="J33" s="448"/>
      <c r="K33" s="448"/>
      <c r="L33" s="448"/>
      <c r="M33" s="448"/>
      <c r="N33" s="448"/>
    </row>
    <row r="34" spans="1:14" ht="24.75" customHeight="1">
      <c r="A34" s="3" t="s">
        <v>32</v>
      </c>
    </row>
    <row r="35" spans="1:14" ht="24.75" customHeight="1">
      <c r="A35" s="2" t="s">
        <v>1</v>
      </c>
      <c r="B35" s="464" t="s">
        <v>2</v>
      </c>
      <c r="C35" s="465"/>
      <c r="D35" s="464" t="s">
        <v>4</v>
      </c>
      <c r="E35" s="465"/>
      <c r="F35" s="464" t="s">
        <v>5</v>
      </c>
      <c r="G35" s="465"/>
      <c r="H35" s="464" t="s">
        <v>3</v>
      </c>
      <c r="I35" s="465"/>
      <c r="J35" s="479" t="s">
        <v>6</v>
      </c>
      <c r="K35" s="480"/>
      <c r="L35" s="481"/>
      <c r="M35" s="464" t="s">
        <v>7</v>
      </c>
      <c r="N35" s="465"/>
    </row>
    <row r="36" spans="1:14" ht="24.75" customHeight="1">
      <c r="A36" s="5" t="s">
        <v>210</v>
      </c>
      <c r="B36" s="517" t="s">
        <v>71</v>
      </c>
      <c r="C36" s="518"/>
      <c r="D36" s="476"/>
      <c r="E36" s="476"/>
      <c r="F36" s="492">
        <v>1670</v>
      </c>
      <c r="G36" s="476"/>
      <c r="H36" s="476"/>
      <c r="I36" s="476"/>
      <c r="J36" s="479" t="s">
        <v>237</v>
      </c>
      <c r="K36" s="480"/>
      <c r="L36" s="481"/>
      <c r="M36" s="476" t="s">
        <v>9</v>
      </c>
      <c r="N36" s="476"/>
    </row>
    <row r="37" spans="1:14" ht="24.75" customHeight="1">
      <c r="A37" s="5"/>
      <c r="B37" s="517" t="s">
        <v>120</v>
      </c>
      <c r="C37" s="518"/>
      <c r="D37" s="476"/>
      <c r="E37" s="476"/>
      <c r="F37" s="492">
        <v>4092</v>
      </c>
      <c r="G37" s="476"/>
      <c r="H37" s="476"/>
      <c r="I37" s="476"/>
      <c r="J37" s="479" t="s">
        <v>238</v>
      </c>
      <c r="K37" s="480"/>
      <c r="L37" s="481"/>
      <c r="M37" s="476" t="s">
        <v>9</v>
      </c>
      <c r="N37" s="476"/>
    </row>
    <row r="38" spans="1:14" ht="24.75" customHeight="1">
      <c r="A38" s="5"/>
      <c r="B38" s="517" t="s">
        <v>96</v>
      </c>
      <c r="C38" s="518"/>
      <c r="D38" s="476"/>
      <c r="E38" s="476"/>
      <c r="F38" s="492">
        <v>3019</v>
      </c>
      <c r="G38" s="476"/>
      <c r="H38" s="476"/>
      <c r="I38" s="476"/>
      <c r="J38" s="479" t="s">
        <v>105</v>
      </c>
      <c r="K38" s="480"/>
      <c r="L38" s="481"/>
      <c r="M38" s="476" t="s">
        <v>9</v>
      </c>
      <c r="N38" s="476"/>
    </row>
    <row r="39" spans="1:14" ht="24.75" customHeight="1">
      <c r="A39" s="5"/>
      <c r="B39" s="517" t="s">
        <v>96</v>
      </c>
      <c r="C39" s="518"/>
      <c r="D39" s="476"/>
      <c r="E39" s="476"/>
      <c r="F39" s="492">
        <v>4000</v>
      </c>
      <c r="G39" s="476"/>
      <c r="H39" s="476"/>
      <c r="I39" s="476"/>
      <c r="J39" s="479" t="s">
        <v>98</v>
      </c>
      <c r="K39" s="480"/>
      <c r="L39" s="481"/>
      <c r="M39" s="476" t="s">
        <v>9</v>
      </c>
      <c r="N39" s="476"/>
    </row>
    <row r="40" spans="1:14" ht="24.75" customHeight="1">
      <c r="A40" s="5"/>
      <c r="B40" s="517" t="s">
        <v>96</v>
      </c>
      <c r="C40" s="518"/>
      <c r="D40" s="476"/>
      <c r="E40" s="476"/>
      <c r="F40" s="492">
        <v>2000</v>
      </c>
      <c r="G40" s="476"/>
      <c r="H40" s="476"/>
      <c r="I40" s="476"/>
      <c r="J40" s="479" t="s">
        <v>189</v>
      </c>
      <c r="K40" s="480"/>
      <c r="L40" s="481"/>
      <c r="M40" s="476" t="s">
        <v>9</v>
      </c>
      <c r="N40" s="476"/>
    </row>
    <row r="41" spans="1:14" ht="24.75" customHeight="1">
      <c r="A41" s="5"/>
      <c r="B41" s="517" t="s">
        <v>96</v>
      </c>
      <c r="C41" s="518"/>
      <c r="D41" s="476"/>
      <c r="E41" s="476"/>
      <c r="F41" s="492">
        <v>4600</v>
      </c>
      <c r="G41" s="476"/>
      <c r="H41" s="476"/>
      <c r="I41" s="476"/>
      <c r="J41" s="479" t="s">
        <v>239</v>
      </c>
      <c r="K41" s="480"/>
      <c r="L41" s="481"/>
      <c r="M41" s="476" t="s">
        <v>9</v>
      </c>
      <c r="N41" s="476"/>
    </row>
    <row r="42" spans="1:14" ht="24.75" customHeight="1">
      <c r="A42" s="5"/>
      <c r="B42" s="517" t="s">
        <v>67</v>
      </c>
      <c r="C42" s="518"/>
      <c r="D42" s="476"/>
      <c r="E42" s="476"/>
      <c r="F42" s="492">
        <v>990</v>
      </c>
      <c r="G42" s="476"/>
      <c r="H42" s="476"/>
      <c r="I42" s="476"/>
      <c r="J42" s="479" t="s">
        <v>54</v>
      </c>
      <c r="K42" s="480"/>
      <c r="L42" s="481"/>
      <c r="M42" s="476" t="s">
        <v>9</v>
      </c>
      <c r="N42" s="476"/>
    </row>
    <row r="43" spans="1:14" ht="24.75" customHeight="1">
      <c r="A43" s="5"/>
      <c r="B43" s="517" t="s">
        <v>160</v>
      </c>
      <c r="C43" s="518"/>
      <c r="D43" s="476"/>
      <c r="E43" s="476"/>
      <c r="F43" s="492">
        <v>21200</v>
      </c>
      <c r="G43" s="476"/>
      <c r="H43" s="476"/>
      <c r="I43" s="476"/>
      <c r="J43" s="479" t="s">
        <v>251</v>
      </c>
      <c r="K43" s="480"/>
      <c r="L43" s="481"/>
      <c r="M43" s="476" t="s">
        <v>9</v>
      </c>
      <c r="N43" s="476"/>
    </row>
    <row r="44" spans="1:14" ht="24.75" customHeight="1">
      <c r="A44" s="5" t="s">
        <v>240</v>
      </c>
      <c r="B44" s="517" t="s">
        <v>234</v>
      </c>
      <c r="C44" s="518"/>
      <c r="D44" s="476"/>
      <c r="E44" s="476"/>
      <c r="F44" s="492">
        <v>12727</v>
      </c>
      <c r="G44" s="476"/>
      <c r="H44" s="476"/>
      <c r="I44" s="476"/>
      <c r="J44" s="479" t="s">
        <v>241</v>
      </c>
      <c r="K44" s="480"/>
      <c r="L44" s="481"/>
      <c r="M44" s="476" t="s">
        <v>9</v>
      </c>
      <c r="N44" s="476"/>
    </row>
    <row r="45" spans="1:14" ht="24.75" customHeight="1">
      <c r="A45" s="5"/>
      <c r="B45" s="517" t="s">
        <v>67</v>
      </c>
      <c r="C45" s="518"/>
      <c r="D45" s="476"/>
      <c r="E45" s="476"/>
      <c r="F45" s="492">
        <v>250</v>
      </c>
      <c r="G45" s="476"/>
      <c r="H45" s="476"/>
      <c r="I45" s="476"/>
      <c r="J45" s="479" t="s">
        <v>54</v>
      </c>
      <c r="K45" s="480"/>
      <c r="L45" s="481"/>
      <c r="M45" s="476" t="s">
        <v>9</v>
      </c>
      <c r="N45" s="476"/>
    </row>
    <row r="46" spans="1:14" ht="24.75" customHeight="1">
      <c r="A46" s="5"/>
      <c r="B46" s="517" t="s">
        <v>67</v>
      </c>
      <c r="C46" s="518"/>
      <c r="D46" s="476"/>
      <c r="E46" s="476"/>
      <c r="F46" s="492">
        <v>250</v>
      </c>
      <c r="G46" s="476"/>
      <c r="H46" s="476"/>
      <c r="I46" s="476"/>
      <c r="J46" s="479" t="s">
        <v>54</v>
      </c>
      <c r="K46" s="480"/>
      <c r="L46" s="481"/>
      <c r="M46" s="476" t="s">
        <v>9</v>
      </c>
      <c r="N46" s="476"/>
    </row>
    <row r="47" spans="1:14" ht="24.75" customHeight="1">
      <c r="A47" s="5" t="s">
        <v>64</v>
      </c>
      <c r="B47" s="517" t="s">
        <v>200</v>
      </c>
      <c r="C47" s="518"/>
      <c r="D47" s="476"/>
      <c r="E47" s="476"/>
      <c r="F47" s="492">
        <v>80000</v>
      </c>
      <c r="G47" s="476"/>
      <c r="H47" s="476"/>
      <c r="I47" s="476"/>
      <c r="J47" s="479" t="s">
        <v>242</v>
      </c>
      <c r="K47" s="480"/>
      <c r="L47" s="481"/>
      <c r="M47" s="476" t="s">
        <v>9</v>
      </c>
      <c r="N47" s="476"/>
    </row>
    <row r="48" spans="1:14" ht="24.75" customHeight="1">
      <c r="A48" s="5"/>
      <c r="B48" s="517" t="s">
        <v>200</v>
      </c>
      <c r="C48" s="518"/>
      <c r="D48" s="464"/>
      <c r="E48" s="465"/>
      <c r="F48" s="492">
        <v>20000</v>
      </c>
      <c r="G48" s="476"/>
      <c r="H48" s="464"/>
      <c r="I48" s="465"/>
      <c r="J48" s="479" t="s">
        <v>242</v>
      </c>
      <c r="K48" s="480"/>
      <c r="L48" s="481"/>
      <c r="M48" s="464" t="s">
        <v>9</v>
      </c>
      <c r="N48" s="465"/>
    </row>
    <row r="49" spans="1:14" ht="24.75" customHeight="1">
      <c r="A49" s="5"/>
      <c r="B49" s="517" t="s">
        <v>200</v>
      </c>
      <c r="C49" s="518"/>
      <c r="D49" s="464"/>
      <c r="E49" s="465"/>
      <c r="F49" s="492">
        <v>400</v>
      </c>
      <c r="G49" s="476"/>
      <c r="H49" s="464"/>
      <c r="I49" s="465"/>
      <c r="J49" s="479" t="s">
        <v>242</v>
      </c>
      <c r="K49" s="480"/>
      <c r="L49" s="481"/>
      <c r="M49" s="464" t="s">
        <v>9</v>
      </c>
      <c r="N49" s="465"/>
    </row>
    <row r="50" spans="1:14" ht="24.75" customHeight="1">
      <c r="A50" s="5"/>
      <c r="B50" s="517" t="s">
        <v>120</v>
      </c>
      <c r="C50" s="518"/>
      <c r="D50" s="464"/>
      <c r="E50" s="465"/>
      <c r="F50" s="492">
        <v>11000</v>
      </c>
      <c r="G50" s="476"/>
      <c r="H50" s="464"/>
      <c r="I50" s="465"/>
      <c r="J50" s="479" t="s">
        <v>243</v>
      </c>
      <c r="K50" s="480"/>
      <c r="L50" s="481"/>
      <c r="M50" s="464" t="s">
        <v>9</v>
      </c>
      <c r="N50" s="465"/>
    </row>
    <row r="51" spans="1:14" ht="24.75" customHeight="1">
      <c r="A51" s="5"/>
      <c r="B51" s="517" t="s">
        <v>120</v>
      </c>
      <c r="C51" s="518"/>
      <c r="D51" s="464"/>
      <c r="E51" s="465"/>
      <c r="F51" s="492">
        <v>8850</v>
      </c>
      <c r="G51" s="476"/>
      <c r="H51" s="464"/>
      <c r="I51" s="465"/>
      <c r="J51" s="479" t="s">
        <v>244</v>
      </c>
      <c r="K51" s="480"/>
      <c r="L51" s="481"/>
      <c r="M51" s="464" t="s">
        <v>9</v>
      </c>
      <c r="N51" s="465"/>
    </row>
    <row r="52" spans="1:14" ht="24.75" customHeight="1">
      <c r="A52" s="5"/>
      <c r="B52" s="517" t="s">
        <v>200</v>
      </c>
      <c r="C52" s="518"/>
      <c r="D52" s="476"/>
      <c r="E52" s="476"/>
      <c r="F52" s="492">
        <v>185</v>
      </c>
      <c r="G52" s="476"/>
      <c r="H52" s="476"/>
      <c r="I52" s="476"/>
      <c r="J52" s="479" t="s">
        <v>49</v>
      </c>
      <c r="K52" s="480"/>
      <c r="L52" s="481"/>
      <c r="M52" s="476" t="s">
        <v>9</v>
      </c>
      <c r="N52" s="476"/>
    </row>
    <row r="53" spans="1:14" ht="24.75" customHeight="1">
      <c r="A53" s="5" t="s">
        <v>167</v>
      </c>
      <c r="B53" s="517" t="s">
        <v>120</v>
      </c>
      <c r="C53" s="518"/>
      <c r="D53" s="476"/>
      <c r="E53" s="476"/>
      <c r="F53" s="492">
        <v>3141</v>
      </c>
      <c r="G53" s="476"/>
      <c r="H53" s="476"/>
      <c r="I53" s="476"/>
      <c r="J53" s="479" t="s">
        <v>245</v>
      </c>
      <c r="K53" s="480"/>
      <c r="L53" s="481"/>
      <c r="M53" s="476" t="s">
        <v>9</v>
      </c>
      <c r="N53" s="476"/>
    </row>
    <row r="54" spans="1:14" ht="24.75" customHeight="1">
      <c r="A54" s="5" t="s">
        <v>115</v>
      </c>
      <c r="B54" s="517" t="s">
        <v>96</v>
      </c>
      <c r="C54" s="518"/>
      <c r="D54" s="476"/>
      <c r="E54" s="476"/>
      <c r="F54" s="492">
        <v>3000</v>
      </c>
      <c r="G54" s="476"/>
      <c r="H54" s="476"/>
      <c r="I54" s="476"/>
      <c r="J54" s="479" t="s">
        <v>98</v>
      </c>
      <c r="K54" s="480"/>
      <c r="L54" s="481"/>
      <c r="M54" s="476" t="s">
        <v>9</v>
      </c>
      <c r="N54" s="476"/>
    </row>
    <row r="55" spans="1:14" ht="24.75" customHeight="1">
      <c r="A55" s="5"/>
      <c r="B55" s="517" t="s">
        <v>71</v>
      </c>
      <c r="C55" s="518"/>
      <c r="D55" s="476"/>
      <c r="E55" s="476"/>
      <c r="F55" s="492">
        <v>1728</v>
      </c>
      <c r="G55" s="476"/>
      <c r="H55" s="476"/>
      <c r="I55" s="476"/>
      <c r="J55" s="479" t="s">
        <v>217</v>
      </c>
      <c r="K55" s="480"/>
      <c r="L55" s="481"/>
      <c r="M55" s="476" t="s">
        <v>9</v>
      </c>
      <c r="N55" s="476"/>
    </row>
    <row r="56" spans="1:14" ht="24.75" customHeight="1">
      <c r="A56" s="5" t="s">
        <v>107</v>
      </c>
      <c r="B56" s="517" t="s">
        <v>120</v>
      </c>
      <c r="C56" s="518"/>
      <c r="D56" s="476"/>
      <c r="E56" s="476"/>
      <c r="F56" s="492">
        <v>2426</v>
      </c>
      <c r="G56" s="476"/>
      <c r="H56" s="476"/>
      <c r="I56" s="476"/>
      <c r="J56" s="479" t="s">
        <v>246</v>
      </c>
      <c r="K56" s="480"/>
      <c r="L56" s="481"/>
      <c r="M56" s="476" t="s">
        <v>9</v>
      </c>
      <c r="N56" s="476"/>
    </row>
    <row r="57" spans="1:14" ht="24.75" customHeight="1">
      <c r="A57" s="5"/>
      <c r="B57" s="517" t="s">
        <v>120</v>
      </c>
      <c r="C57" s="518"/>
      <c r="D57" s="476"/>
      <c r="E57" s="476"/>
      <c r="F57" s="492">
        <v>602</v>
      </c>
      <c r="G57" s="476"/>
      <c r="H57" s="476"/>
      <c r="I57" s="476"/>
      <c r="J57" s="479" t="s">
        <v>197</v>
      </c>
      <c r="K57" s="480"/>
      <c r="L57" s="481"/>
      <c r="M57" s="476" t="s">
        <v>9</v>
      </c>
      <c r="N57" s="476"/>
    </row>
    <row r="58" spans="1:14" ht="24.75" customHeight="1">
      <c r="A58" s="5"/>
      <c r="B58" s="517" t="s">
        <v>200</v>
      </c>
      <c r="C58" s="518"/>
      <c r="D58" s="476"/>
      <c r="E58" s="476"/>
      <c r="F58" s="492">
        <v>140</v>
      </c>
      <c r="G58" s="476"/>
      <c r="H58" s="476"/>
      <c r="I58" s="476"/>
      <c r="J58" s="479" t="s">
        <v>93</v>
      </c>
      <c r="K58" s="480"/>
      <c r="L58" s="481"/>
      <c r="M58" s="476" t="s">
        <v>9</v>
      </c>
      <c r="N58" s="476"/>
    </row>
    <row r="59" spans="1:14" ht="24.75" customHeight="1">
      <c r="A59" s="5"/>
      <c r="B59" s="517" t="s">
        <v>200</v>
      </c>
      <c r="C59" s="518"/>
      <c r="D59" s="476"/>
      <c r="E59" s="476"/>
      <c r="F59" s="492">
        <v>5</v>
      </c>
      <c r="G59" s="476"/>
      <c r="H59" s="476"/>
      <c r="I59" s="476"/>
      <c r="J59" s="479" t="s">
        <v>247</v>
      </c>
      <c r="K59" s="480"/>
      <c r="L59" s="481"/>
      <c r="M59" s="476" t="s">
        <v>9</v>
      </c>
      <c r="N59" s="476"/>
    </row>
    <row r="60" spans="1:14" ht="24.75" customHeight="1">
      <c r="A60" s="5"/>
      <c r="B60" s="517" t="s">
        <v>249</v>
      </c>
      <c r="C60" s="518"/>
      <c r="D60" s="476"/>
      <c r="E60" s="476"/>
      <c r="F60" s="492">
        <v>250</v>
      </c>
      <c r="G60" s="476"/>
      <c r="H60" s="476"/>
      <c r="I60" s="476"/>
      <c r="J60" s="479" t="s">
        <v>248</v>
      </c>
      <c r="K60" s="480"/>
      <c r="L60" s="481"/>
      <c r="M60" s="476" t="s">
        <v>9</v>
      </c>
      <c r="N60" s="476"/>
    </row>
    <row r="61" spans="1:14" ht="24.75" customHeight="1">
      <c r="A61" s="5" t="s">
        <v>111</v>
      </c>
      <c r="B61" s="476" t="s">
        <v>96</v>
      </c>
      <c r="C61" s="476"/>
      <c r="D61" s="523"/>
      <c r="E61" s="523"/>
      <c r="F61" s="557">
        <v>3159</v>
      </c>
      <c r="G61" s="523"/>
      <c r="H61" s="523"/>
      <c r="I61" s="523"/>
      <c r="J61" s="486" t="s">
        <v>54</v>
      </c>
      <c r="K61" s="486"/>
      <c r="L61" s="486"/>
      <c r="M61" s="523" t="s">
        <v>9</v>
      </c>
      <c r="N61" s="523"/>
    </row>
    <row r="62" spans="1:14" ht="24.75" customHeight="1">
      <c r="A62" s="5"/>
      <c r="B62" s="517" t="s">
        <v>56</v>
      </c>
      <c r="C62" s="518"/>
      <c r="D62" s="476"/>
      <c r="E62" s="476"/>
      <c r="F62" s="492">
        <v>34998</v>
      </c>
      <c r="G62" s="476"/>
      <c r="H62" s="476"/>
      <c r="I62" s="476"/>
      <c r="J62" s="479" t="s">
        <v>250</v>
      </c>
      <c r="K62" s="480"/>
      <c r="L62" s="481"/>
      <c r="M62" s="476" t="s">
        <v>9</v>
      </c>
      <c r="N62" s="476"/>
    </row>
    <row r="63" spans="1:14" ht="24.75" customHeight="1">
      <c r="A63" s="5" t="s">
        <v>31</v>
      </c>
      <c r="B63" s="517" t="s">
        <v>200</v>
      </c>
      <c r="C63" s="518"/>
      <c r="D63" s="476"/>
      <c r="E63" s="476"/>
      <c r="F63" s="492">
        <v>185</v>
      </c>
      <c r="G63" s="476"/>
      <c r="H63" s="476"/>
      <c r="I63" s="476"/>
      <c r="J63" s="479" t="s">
        <v>49</v>
      </c>
      <c r="K63" s="480"/>
      <c r="L63" s="481"/>
      <c r="M63" s="476" t="s">
        <v>9</v>
      </c>
      <c r="N63" s="476"/>
    </row>
    <row r="64" spans="1:14" ht="24.75" customHeight="1" thickBot="1">
      <c r="A64" s="5"/>
      <c r="B64" s="517" t="s">
        <v>96</v>
      </c>
      <c r="C64" s="518"/>
      <c r="D64" s="476"/>
      <c r="E64" s="476"/>
      <c r="F64" s="492">
        <v>3000</v>
      </c>
      <c r="G64" s="476"/>
      <c r="H64" s="476"/>
      <c r="I64" s="476"/>
      <c r="J64" s="479" t="s">
        <v>239</v>
      </c>
      <c r="K64" s="480"/>
      <c r="L64" s="481"/>
      <c r="M64" s="476" t="s">
        <v>9</v>
      </c>
      <c r="N64" s="476"/>
    </row>
    <row r="65" spans="1:14" ht="24.75" customHeight="1" thickTop="1">
      <c r="A65" s="15"/>
      <c r="B65" s="454"/>
      <c r="C65" s="455"/>
      <c r="D65" s="454" t="s">
        <v>38</v>
      </c>
      <c r="E65" s="455"/>
      <c r="F65" s="524">
        <f>SUM(F36:F64)</f>
        <v>227867</v>
      </c>
      <c r="G65" s="525"/>
      <c r="H65" s="454"/>
      <c r="I65" s="455"/>
      <c r="J65" s="460"/>
      <c r="K65" s="461"/>
      <c r="L65" s="462"/>
      <c r="M65" s="454"/>
      <c r="N65" s="455"/>
    </row>
    <row r="66" spans="1:14" ht="24.75" customHeight="1">
      <c r="I66" s="448" t="s">
        <v>8</v>
      </c>
      <c r="J66" s="448"/>
      <c r="K66" s="448"/>
      <c r="L66" s="448"/>
      <c r="M66" s="448"/>
      <c r="N66" s="448"/>
    </row>
    <row r="67" spans="1:14" ht="24.75" customHeight="1">
      <c r="F67" s="515">
        <f>F65+F32</f>
        <v>390270</v>
      </c>
      <c r="G67" s="516"/>
    </row>
  </sheetData>
  <mergeCells count="375">
    <mergeCell ref="B43:C43"/>
    <mergeCell ref="D43:E43"/>
    <mergeCell ref="F43:G43"/>
    <mergeCell ref="H43:I43"/>
    <mergeCell ref="J43:L43"/>
    <mergeCell ref="M43:N43"/>
    <mergeCell ref="B2:C2"/>
    <mergeCell ref="D2:E2"/>
    <mergeCell ref="F2:G2"/>
    <mergeCell ref="H2:I2"/>
    <mergeCell ref="J2:L2"/>
    <mergeCell ref="M2:N2"/>
    <mergeCell ref="B23:C23"/>
    <mergeCell ref="D23:E23"/>
    <mergeCell ref="F23:G23"/>
    <mergeCell ref="H23:I23"/>
    <mergeCell ref="J23:L23"/>
    <mergeCell ref="M23:N23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24:C24"/>
    <mergeCell ref="D24:E24"/>
    <mergeCell ref="F24:G24"/>
    <mergeCell ref="H24:I24"/>
    <mergeCell ref="J24:L24"/>
    <mergeCell ref="M24:N24"/>
    <mergeCell ref="B22:C22"/>
    <mergeCell ref="D22:E22"/>
    <mergeCell ref="F22:G22"/>
    <mergeCell ref="H22:I22"/>
    <mergeCell ref="J22:L22"/>
    <mergeCell ref="M22:N22"/>
    <mergeCell ref="I33:N33"/>
    <mergeCell ref="B35:C35"/>
    <mergeCell ref="D35:E35"/>
    <mergeCell ref="F35:G35"/>
    <mergeCell ref="H35:I35"/>
    <mergeCell ref="J35:L35"/>
    <mergeCell ref="M35:N35"/>
    <mergeCell ref="B32:C32"/>
    <mergeCell ref="D32:E32"/>
    <mergeCell ref="F32:G32"/>
    <mergeCell ref="H32:I32"/>
    <mergeCell ref="J32:L32"/>
    <mergeCell ref="M32:N32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42:C42"/>
    <mergeCell ref="D42:E42"/>
    <mergeCell ref="F42:G42"/>
    <mergeCell ref="H42:I42"/>
    <mergeCell ref="J42:L42"/>
    <mergeCell ref="M42:N42"/>
    <mergeCell ref="B40:C40"/>
    <mergeCell ref="D40:E40"/>
    <mergeCell ref="F40:G40"/>
    <mergeCell ref="H40:I40"/>
    <mergeCell ref="J40:L40"/>
    <mergeCell ref="M40:N40"/>
    <mergeCell ref="B41:C41"/>
    <mergeCell ref="D41:E41"/>
    <mergeCell ref="F41:G41"/>
    <mergeCell ref="H41:I41"/>
    <mergeCell ref="J41:L41"/>
    <mergeCell ref="M41:N41"/>
    <mergeCell ref="B47:C47"/>
    <mergeCell ref="D47:E47"/>
    <mergeCell ref="F47:G47"/>
    <mergeCell ref="H47:I47"/>
    <mergeCell ref="J47:L47"/>
    <mergeCell ref="M47:N47"/>
    <mergeCell ref="B44:C44"/>
    <mergeCell ref="D44:E44"/>
    <mergeCell ref="F44:G44"/>
    <mergeCell ref="H44:I44"/>
    <mergeCell ref="J44:L44"/>
    <mergeCell ref="M44:N44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M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I66:N66"/>
    <mergeCell ref="B3:C3"/>
    <mergeCell ref="D3:E3"/>
    <mergeCell ref="F3:G3"/>
    <mergeCell ref="H3:I3"/>
    <mergeCell ref="J3:L3"/>
    <mergeCell ref="M3:N3"/>
    <mergeCell ref="B65:C65"/>
    <mergeCell ref="D65:E65"/>
    <mergeCell ref="F65:G65"/>
    <mergeCell ref="H65:I65"/>
    <mergeCell ref="J65:L65"/>
    <mergeCell ref="M65:N65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B56:C56"/>
    <mergeCell ref="D56:E56"/>
    <mergeCell ref="F56:G56"/>
    <mergeCell ref="H56:I56"/>
    <mergeCell ref="J56:L56"/>
    <mergeCell ref="M56:N56"/>
    <mergeCell ref="B54:C54"/>
    <mergeCell ref="D54:E54"/>
    <mergeCell ref="F54:G54"/>
    <mergeCell ref="H54:I54"/>
    <mergeCell ref="J54:L54"/>
    <mergeCell ref="M54:N54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62:C62"/>
    <mergeCell ref="D62:E62"/>
    <mergeCell ref="F62:G62"/>
    <mergeCell ref="H62:I62"/>
    <mergeCell ref="J62:L62"/>
    <mergeCell ref="M62:N62"/>
    <mergeCell ref="B60:C60"/>
    <mergeCell ref="D60:E60"/>
    <mergeCell ref="F60:G60"/>
    <mergeCell ref="H60:I60"/>
    <mergeCell ref="J60:L60"/>
    <mergeCell ref="M60:N60"/>
    <mergeCell ref="B64:C64"/>
    <mergeCell ref="D64:E64"/>
    <mergeCell ref="F64:G64"/>
    <mergeCell ref="H64:I64"/>
    <mergeCell ref="J64:L64"/>
    <mergeCell ref="M64:N64"/>
    <mergeCell ref="B63:C63"/>
    <mergeCell ref="D63:E63"/>
    <mergeCell ref="F63:G63"/>
    <mergeCell ref="H63:I63"/>
    <mergeCell ref="J63:L63"/>
    <mergeCell ref="M63:N63"/>
    <mergeCell ref="B59:C59"/>
    <mergeCell ref="D59:E59"/>
    <mergeCell ref="F59:G59"/>
    <mergeCell ref="H59:I59"/>
    <mergeCell ref="J59:L59"/>
    <mergeCell ref="M59:N59"/>
    <mergeCell ref="B61:C61"/>
    <mergeCell ref="D61:E61"/>
    <mergeCell ref="F61:G61"/>
    <mergeCell ref="H61:I61"/>
    <mergeCell ref="J61:L61"/>
    <mergeCell ref="M61:N61"/>
    <mergeCell ref="B26:C26"/>
    <mergeCell ref="D26:E26"/>
    <mergeCell ref="F26:G26"/>
    <mergeCell ref="H26:I26"/>
    <mergeCell ref="J26:L26"/>
    <mergeCell ref="M26:N26"/>
    <mergeCell ref="B55:C55"/>
    <mergeCell ref="D55:E55"/>
    <mergeCell ref="F55:G55"/>
    <mergeCell ref="H55:I55"/>
    <mergeCell ref="J55:L55"/>
    <mergeCell ref="M55:N55"/>
    <mergeCell ref="B53:C53"/>
    <mergeCell ref="D53:E53"/>
    <mergeCell ref="F53:G53"/>
    <mergeCell ref="H53:I53"/>
    <mergeCell ref="J53:L53"/>
    <mergeCell ref="M53:N53"/>
    <mergeCell ref="M51:N51"/>
    <mergeCell ref="B50:C50"/>
    <mergeCell ref="D50:E50"/>
    <mergeCell ref="F50:G50"/>
    <mergeCell ref="H50:I50"/>
    <mergeCell ref="J50:L50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F67:G67"/>
    <mergeCell ref="B25:C25"/>
    <mergeCell ref="D25:E25"/>
    <mergeCell ref="F25:G25"/>
    <mergeCell ref="H25:I25"/>
    <mergeCell ref="J25:L25"/>
    <mergeCell ref="M25:N25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06AEC-584C-40C6-815C-80575A11AA14}">
  <dimension ref="A1:Q87"/>
  <sheetViews>
    <sheetView topLeftCell="A33" zoomScale="70" zoomScaleNormal="70" workbookViewId="0">
      <selection activeCell="Q82" sqref="Q82"/>
    </sheetView>
  </sheetViews>
  <sheetFormatPr defaultColWidth="6.25" defaultRowHeight="21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5" width="29.75" style="1" customWidth="1"/>
    <col min="16" max="17" width="7.375" style="1" customWidth="1"/>
    <col min="18" max="16384" width="6.25" style="1"/>
  </cols>
  <sheetData>
    <row r="1" spans="1:16" ht="21.75" customHeight="1">
      <c r="A1" s="3" t="s">
        <v>30</v>
      </c>
    </row>
    <row r="2" spans="1:16" ht="21.7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21.75" customHeight="1">
      <c r="A3" s="5" t="s">
        <v>48</v>
      </c>
      <c r="B3" s="476" t="s">
        <v>96</v>
      </c>
      <c r="C3" s="476"/>
      <c r="D3" s="476"/>
      <c r="E3" s="476"/>
      <c r="F3" s="492">
        <v>3787</v>
      </c>
      <c r="G3" s="476"/>
      <c r="H3" s="476"/>
      <c r="I3" s="476"/>
      <c r="J3" s="467" t="s">
        <v>54</v>
      </c>
      <c r="K3" s="467"/>
      <c r="L3" s="467"/>
      <c r="M3" s="476" t="s">
        <v>9</v>
      </c>
      <c r="N3" s="476"/>
      <c r="P3" s="1" t="s">
        <v>12</v>
      </c>
    </row>
    <row r="4" spans="1:16" ht="21.75" customHeight="1">
      <c r="A4" s="5"/>
      <c r="B4" s="476" t="s">
        <v>160</v>
      </c>
      <c r="C4" s="476"/>
      <c r="D4" s="464"/>
      <c r="E4" s="465"/>
      <c r="F4" s="512">
        <v>45084</v>
      </c>
      <c r="G4" s="513"/>
      <c r="H4" s="464"/>
      <c r="I4" s="465"/>
      <c r="J4" s="479" t="s">
        <v>123</v>
      </c>
      <c r="K4" s="480"/>
      <c r="L4" s="481"/>
      <c r="M4" s="464" t="s">
        <v>9</v>
      </c>
      <c r="N4" s="465"/>
      <c r="P4" s="1" t="s">
        <v>11</v>
      </c>
    </row>
    <row r="5" spans="1:16" ht="21.75" customHeight="1">
      <c r="A5" s="5"/>
      <c r="B5" s="476" t="s">
        <v>96</v>
      </c>
      <c r="C5" s="476"/>
      <c r="D5" s="476"/>
      <c r="E5" s="476"/>
      <c r="F5" s="492">
        <v>3651</v>
      </c>
      <c r="G5" s="476"/>
      <c r="H5" s="476"/>
      <c r="I5" s="476"/>
      <c r="J5" s="486" t="s">
        <v>105</v>
      </c>
      <c r="K5" s="486"/>
      <c r="L5" s="486"/>
      <c r="M5" s="476" t="s">
        <v>9</v>
      </c>
      <c r="N5" s="476"/>
      <c r="P5" s="1" t="s">
        <v>12</v>
      </c>
    </row>
    <row r="6" spans="1:16" ht="21.75" customHeight="1">
      <c r="A6" s="5" t="s">
        <v>40</v>
      </c>
      <c r="B6" s="476" t="s">
        <v>96</v>
      </c>
      <c r="C6" s="476"/>
      <c r="D6" s="476"/>
      <c r="E6" s="476"/>
      <c r="F6" s="492">
        <v>3326</v>
      </c>
      <c r="G6" s="476"/>
      <c r="H6" s="476"/>
      <c r="I6" s="476"/>
      <c r="J6" s="486" t="s">
        <v>51</v>
      </c>
      <c r="K6" s="486"/>
      <c r="L6" s="486"/>
      <c r="M6" s="476" t="s">
        <v>9</v>
      </c>
      <c r="N6" s="476"/>
      <c r="P6" s="1" t="s">
        <v>13</v>
      </c>
    </row>
    <row r="7" spans="1:16" ht="21.75" customHeight="1">
      <c r="A7" s="5"/>
      <c r="B7" s="476" t="s">
        <v>160</v>
      </c>
      <c r="C7" s="476"/>
      <c r="D7" s="476"/>
      <c r="E7" s="476"/>
      <c r="F7" s="492">
        <v>1750</v>
      </c>
      <c r="G7" s="476"/>
      <c r="H7" s="476"/>
      <c r="I7" s="476"/>
      <c r="J7" s="486" t="s">
        <v>124</v>
      </c>
      <c r="K7" s="486"/>
      <c r="L7" s="486"/>
      <c r="M7" s="476" t="s">
        <v>9</v>
      </c>
      <c r="N7" s="476"/>
      <c r="P7" s="1" t="s">
        <v>13</v>
      </c>
    </row>
    <row r="8" spans="1:16" ht="21.75" customHeight="1">
      <c r="A8" s="5" t="s">
        <v>97</v>
      </c>
      <c r="B8" s="476" t="s">
        <v>134</v>
      </c>
      <c r="C8" s="476"/>
      <c r="D8" s="476"/>
      <c r="E8" s="476"/>
      <c r="F8" s="492">
        <v>1660</v>
      </c>
      <c r="G8" s="476"/>
      <c r="H8" s="476"/>
      <c r="I8" s="476"/>
      <c r="J8" s="486" t="s">
        <v>125</v>
      </c>
      <c r="K8" s="486"/>
      <c r="L8" s="486"/>
      <c r="M8" s="476" t="s">
        <v>9</v>
      </c>
      <c r="N8" s="476"/>
      <c r="P8" s="1" t="s">
        <v>13</v>
      </c>
    </row>
    <row r="9" spans="1:16" ht="21.75" customHeight="1">
      <c r="A9" s="5"/>
      <c r="B9" s="476" t="s">
        <v>160</v>
      </c>
      <c r="C9" s="476"/>
      <c r="D9" s="476"/>
      <c r="E9" s="476"/>
      <c r="F9" s="492">
        <v>990</v>
      </c>
      <c r="G9" s="476"/>
      <c r="H9" s="476"/>
      <c r="I9" s="476"/>
      <c r="J9" s="486" t="s">
        <v>164</v>
      </c>
      <c r="K9" s="486"/>
      <c r="L9" s="486"/>
      <c r="M9" s="476" t="s">
        <v>9</v>
      </c>
      <c r="N9" s="476"/>
      <c r="P9" s="1" t="s">
        <v>16</v>
      </c>
    </row>
    <row r="10" spans="1:16" ht="21.75" customHeight="1">
      <c r="A10" s="5" t="s">
        <v>70</v>
      </c>
      <c r="B10" s="476" t="s">
        <v>96</v>
      </c>
      <c r="C10" s="476"/>
      <c r="D10" s="476"/>
      <c r="E10" s="476"/>
      <c r="F10" s="492">
        <v>1999</v>
      </c>
      <c r="G10" s="476"/>
      <c r="H10" s="476"/>
      <c r="I10" s="476"/>
      <c r="J10" s="467" t="s">
        <v>54</v>
      </c>
      <c r="K10" s="467"/>
      <c r="L10" s="467"/>
      <c r="M10" s="476" t="s">
        <v>9</v>
      </c>
      <c r="N10" s="476"/>
      <c r="P10" s="1" t="s">
        <v>14</v>
      </c>
    </row>
    <row r="11" spans="1:16" ht="21.75" customHeight="1">
      <c r="A11" s="5"/>
      <c r="B11" s="476" t="s">
        <v>96</v>
      </c>
      <c r="C11" s="476"/>
      <c r="D11" s="476"/>
      <c r="E11" s="476"/>
      <c r="F11" s="492">
        <v>2000</v>
      </c>
      <c r="G11" s="476"/>
      <c r="H11" s="476"/>
      <c r="I11" s="476"/>
      <c r="J11" s="467" t="s">
        <v>98</v>
      </c>
      <c r="K11" s="467"/>
      <c r="L11" s="467"/>
      <c r="M11" s="476" t="s">
        <v>9</v>
      </c>
      <c r="N11" s="476"/>
      <c r="P11" s="1" t="s">
        <v>15</v>
      </c>
    </row>
    <row r="12" spans="1:16" ht="21.75" customHeight="1">
      <c r="A12" s="5"/>
      <c r="B12" s="476" t="s">
        <v>120</v>
      </c>
      <c r="C12" s="476"/>
      <c r="D12" s="476"/>
      <c r="E12" s="476"/>
      <c r="F12" s="492">
        <v>8112</v>
      </c>
      <c r="G12" s="476"/>
      <c r="H12" s="476"/>
      <c r="I12" s="476"/>
      <c r="J12" s="486" t="s">
        <v>126</v>
      </c>
      <c r="K12" s="486"/>
      <c r="L12" s="486"/>
      <c r="M12" s="476" t="s">
        <v>9</v>
      </c>
      <c r="N12" s="476"/>
      <c r="P12" s="1" t="s">
        <v>16</v>
      </c>
    </row>
    <row r="13" spans="1:16" ht="21.75" customHeight="1">
      <c r="A13" s="5"/>
      <c r="B13" s="476" t="s">
        <v>160</v>
      </c>
      <c r="C13" s="476"/>
      <c r="D13" s="476"/>
      <c r="E13" s="476"/>
      <c r="F13" s="492">
        <v>5500</v>
      </c>
      <c r="G13" s="476"/>
      <c r="H13" s="476"/>
      <c r="I13" s="476"/>
      <c r="J13" s="486" t="s">
        <v>127</v>
      </c>
      <c r="K13" s="486"/>
      <c r="L13" s="486"/>
      <c r="M13" s="476" t="s">
        <v>9</v>
      </c>
      <c r="N13" s="476"/>
      <c r="P13" s="1" t="s">
        <v>16</v>
      </c>
    </row>
    <row r="14" spans="1:16" ht="21.75" customHeight="1">
      <c r="A14" s="5" t="s">
        <v>128</v>
      </c>
      <c r="B14" s="476" t="s">
        <v>56</v>
      </c>
      <c r="C14" s="476"/>
      <c r="D14" s="476"/>
      <c r="E14" s="476"/>
      <c r="F14" s="492">
        <v>9112</v>
      </c>
      <c r="G14" s="476"/>
      <c r="H14" s="476"/>
      <c r="I14" s="476"/>
      <c r="J14" s="486" t="s">
        <v>226</v>
      </c>
      <c r="K14" s="486"/>
      <c r="L14" s="486"/>
      <c r="M14" s="476" t="s">
        <v>9</v>
      </c>
      <c r="N14" s="476"/>
      <c r="P14" s="1" t="s">
        <v>17</v>
      </c>
    </row>
    <row r="15" spans="1:16" ht="21.75" customHeight="1">
      <c r="A15" s="5" t="s">
        <v>129</v>
      </c>
      <c r="B15" s="476" t="s">
        <v>50</v>
      </c>
      <c r="C15" s="476"/>
      <c r="D15" s="476"/>
      <c r="E15" s="476"/>
      <c r="F15" s="492">
        <v>1050</v>
      </c>
      <c r="G15" s="476"/>
      <c r="H15" s="476"/>
      <c r="I15" s="476"/>
      <c r="J15" s="486" t="s">
        <v>130</v>
      </c>
      <c r="K15" s="486"/>
      <c r="L15" s="486"/>
      <c r="M15" s="476" t="s">
        <v>9</v>
      </c>
      <c r="N15" s="476"/>
      <c r="P15" s="1" t="s">
        <v>18</v>
      </c>
    </row>
    <row r="16" spans="1:16" ht="21.75" customHeight="1">
      <c r="A16" s="5"/>
      <c r="B16" s="476" t="s">
        <v>160</v>
      </c>
      <c r="C16" s="476"/>
      <c r="D16" s="476"/>
      <c r="E16" s="476"/>
      <c r="F16" s="492">
        <v>1820</v>
      </c>
      <c r="G16" s="476"/>
      <c r="H16" s="476"/>
      <c r="I16" s="476"/>
      <c r="J16" s="486" t="s">
        <v>131</v>
      </c>
      <c r="K16" s="486"/>
      <c r="L16" s="486"/>
      <c r="M16" s="476" t="s">
        <v>9</v>
      </c>
      <c r="N16" s="476"/>
      <c r="P16" s="1" t="s">
        <v>19</v>
      </c>
    </row>
    <row r="17" spans="1:17" ht="21.75" customHeight="1">
      <c r="A17" s="5" t="s">
        <v>161</v>
      </c>
      <c r="B17" s="476" t="s">
        <v>120</v>
      </c>
      <c r="C17" s="476"/>
      <c r="D17" s="476"/>
      <c r="E17" s="476"/>
      <c r="F17" s="492">
        <v>272</v>
      </c>
      <c r="G17" s="476"/>
      <c r="H17" s="476"/>
      <c r="I17" s="476"/>
      <c r="J17" s="486" t="s">
        <v>162</v>
      </c>
      <c r="K17" s="486"/>
      <c r="L17" s="486"/>
      <c r="M17" s="476" t="s">
        <v>9</v>
      </c>
      <c r="N17" s="476"/>
      <c r="P17" s="1" t="s">
        <v>16</v>
      </c>
    </row>
    <row r="18" spans="1:17" ht="21.75" customHeight="1">
      <c r="A18" s="5"/>
      <c r="B18" s="476" t="s">
        <v>67</v>
      </c>
      <c r="C18" s="476"/>
      <c r="D18" s="476"/>
      <c r="E18" s="476"/>
      <c r="F18" s="492">
        <v>700</v>
      </c>
      <c r="G18" s="476"/>
      <c r="H18" s="476"/>
      <c r="I18" s="476"/>
      <c r="J18" s="486" t="s">
        <v>163</v>
      </c>
      <c r="K18" s="486"/>
      <c r="L18" s="486"/>
      <c r="M18" s="476" t="s">
        <v>9</v>
      </c>
      <c r="N18" s="476"/>
      <c r="P18" s="1" t="s">
        <v>16</v>
      </c>
    </row>
    <row r="19" spans="1:17" ht="21.75" customHeight="1">
      <c r="A19" s="5" t="s">
        <v>156</v>
      </c>
      <c r="B19" s="476" t="s">
        <v>96</v>
      </c>
      <c r="C19" s="476"/>
      <c r="D19" s="476"/>
      <c r="E19" s="476"/>
      <c r="F19" s="492">
        <v>3000</v>
      </c>
      <c r="G19" s="476"/>
      <c r="H19" s="476"/>
      <c r="I19" s="476"/>
      <c r="J19" s="467" t="s">
        <v>98</v>
      </c>
      <c r="K19" s="467"/>
      <c r="L19" s="467"/>
      <c r="M19" s="476" t="s">
        <v>9</v>
      </c>
      <c r="N19" s="476"/>
      <c r="P19" s="1" t="s">
        <v>15</v>
      </c>
    </row>
    <row r="20" spans="1:17" ht="21.75" customHeight="1">
      <c r="A20" s="5" t="s">
        <v>132</v>
      </c>
      <c r="B20" s="476" t="s">
        <v>120</v>
      </c>
      <c r="C20" s="476"/>
      <c r="D20" s="476"/>
      <c r="E20" s="476"/>
      <c r="F20" s="492">
        <v>6480</v>
      </c>
      <c r="G20" s="476"/>
      <c r="H20" s="476"/>
      <c r="I20" s="476"/>
      <c r="J20" s="486" t="s">
        <v>133</v>
      </c>
      <c r="K20" s="486"/>
      <c r="L20" s="486"/>
      <c r="M20" s="476" t="s">
        <v>9</v>
      </c>
      <c r="N20" s="476"/>
      <c r="P20" s="1" t="s">
        <v>20</v>
      </c>
    </row>
    <row r="21" spans="1:17" ht="21.75" customHeight="1">
      <c r="A21" s="5"/>
      <c r="B21" s="476" t="s">
        <v>134</v>
      </c>
      <c r="C21" s="476"/>
      <c r="D21" s="464"/>
      <c r="E21" s="465"/>
      <c r="F21" s="492">
        <v>6950</v>
      </c>
      <c r="G21" s="476"/>
      <c r="H21" s="464"/>
      <c r="I21" s="465"/>
      <c r="J21" s="486" t="s">
        <v>135</v>
      </c>
      <c r="K21" s="486"/>
      <c r="L21" s="486"/>
      <c r="M21" s="464" t="s">
        <v>9</v>
      </c>
      <c r="N21" s="465"/>
      <c r="P21" s="1" t="s">
        <v>21</v>
      </c>
    </row>
    <row r="22" spans="1:17" ht="21.75" customHeight="1">
      <c r="A22" s="5" t="s">
        <v>136</v>
      </c>
      <c r="B22" s="476" t="s">
        <v>160</v>
      </c>
      <c r="C22" s="476"/>
      <c r="D22" s="464"/>
      <c r="E22" s="465"/>
      <c r="F22" s="492">
        <v>1600</v>
      </c>
      <c r="G22" s="476"/>
      <c r="H22" s="464"/>
      <c r="I22" s="465"/>
      <c r="J22" s="486" t="s">
        <v>137</v>
      </c>
      <c r="K22" s="486"/>
      <c r="L22" s="486"/>
      <c r="M22" s="464" t="s">
        <v>9</v>
      </c>
      <c r="N22" s="465"/>
      <c r="P22" s="1" t="s">
        <v>22</v>
      </c>
    </row>
    <row r="23" spans="1:17" ht="21.75" customHeight="1">
      <c r="A23" s="5" t="s">
        <v>138</v>
      </c>
      <c r="B23" s="476" t="s">
        <v>134</v>
      </c>
      <c r="C23" s="476"/>
      <c r="D23" s="464"/>
      <c r="E23" s="465"/>
      <c r="F23" s="492">
        <v>14980</v>
      </c>
      <c r="G23" s="476"/>
      <c r="H23" s="464"/>
      <c r="I23" s="465"/>
      <c r="J23" s="486" t="s">
        <v>139</v>
      </c>
      <c r="K23" s="486"/>
      <c r="L23" s="486"/>
      <c r="M23" s="464" t="s">
        <v>9</v>
      </c>
      <c r="N23" s="465"/>
      <c r="P23" s="1" t="s">
        <v>22</v>
      </c>
    </row>
    <row r="24" spans="1:17" ht="21.75" customHeight="1">
      <c r="A24" s="5" t="s">
        <v>140</v>
      </c>
      <c r="B24" s="476" t="s">
        <v>120</v>
      </c>
      <c r="C24" s="476"/>
      <c r="D24" s="464"/>
      <c r="E24" s="465"/>
      <c r="F24" s="492">
        <v>3480</v>
      </c>
      <c r="G24" s="476"/>
      <c r="H24" s="464"/>
      <c r="I24" s="465"/>
      <c r="J24" s="486" t="s">
        <v>225</v>
      </c>
      <c r="K24" s="486"/>
      <c r="L24" s="486"/>
      <c r="M24" s="464" t="s">
        <v>9</v>
      </c>
      <c r="N24" s="465"/>
      <c r="P24" s="1" t="s">
        <v>22</v>
      </c>
    </row>
    <row r="25" spans="1:17" ht="21.75" customHeight="1">
      <c r="A25" s="20">
        <v>45460</v>
      </c>
      <c r="B25" s="563" t="s">
        <v>120</v>
      </c>
      <c r="C25" s="563"/>
      <c r="D25" s="563"/>
      <c r="E25" s="563"/>
      <c r="F25" s="564">
        <v>45892</v>
      </c>
      <c r="G25" s="563"/>
      <c r="H25" s="563"/>
      <c r="I25" s="563"/>
      <c r="J25" s="565" t="s">
        <v>171</v>
      </c>
      <c r="K25" s="565"/>
      <c r="L25" s="565"/>
      <c r="M25" s="563" t="s">
        <v>9</v>
      </c>
      <c r="N25" s="563"/>
    </row>
    <row r="26" spans="1:17" ht="21.75" customHeight="1">
      <c r="A26" s="5" t="s">
        <v>141</v>
      </c>
      <c r="B26" s="476" t="s">
        <v>134</v>
      </c>
      <c r="C26" s="476"/>
      <c r="D26" s="464"/>
      <c r="E26" s="465"/>
      <c r="F26" s="492">
        <v>36270</v>
      </c>
      <c r="G26" s="476"/>
      <c r="H26" s="464"/>
      <c r="I26" s="465"/>
      <c r="J26" s="486" t="s">
        <v>139</v>
      </c>
      <c r="K26" s="486"/>
      <c r="L26" s="486"/>
      <c r="M26" s="464" t="s">
        <v>9</v>
      </c>
      <c r="N26" s="465"/>
      <c r="P26" s="1" t="s">
        <v>23</v>
      </c>
    </row>
    <row r="27" spans="1:17" ht="21.75" customHeight="1">
      <c r="A27" s="5"/>
      <c r="B27" s="476" t="s">
        <v>50</v>
      </c>
      <c r="C27" s="476"/>
      <c r="D27" s="476"/>
      <c r="E27" s="476"/>
      <c r="F27" s="492">
        <v>185</v>
      </c>
      <c r="G27" s="476"/>
      <c r="H27" s="476"/>
      <c r="I27" s="476"/>
      <c r="J27" s="486" t="s">
        <v>49</v>
      </c>
      <c r="K27" s="486"/>
      <c r="L27" s="486"/>
      <c r="M27" s="476" t="s">
        <v>9</v>
      </c>
      <c r="N27" s="476"/>
      <c r="P27" s="1" t="s">
        <v>24</v>
      </c>
    </row>
    <row r="28" spans="1:17" ht="21.75" customHeight="1">
      <c r="A28" s="5"/>
      <c r="B28" s="476" t="s">
        <v>120</v>
      </c>
      <c r="C28" s="476"/>
      <c r="D28" s="476"/>
      <c r="E28" s="476"/>
      <c r="F28" s="492">
        <v>4763</v>
      </c>
      <c r="G28" s="476"/>
      <c r="H28" s="476"/>
      <c r="I28" s="476"/>
      <c r="J28" s="486" t="s">
        <v>33</v>
      </c>
      <c r="K28" s="486"/>
      <c r="L28" s="486"/>
      <c r="M28" s="476" t="s">
        <v>9</v>
      </c>
      <c r="N28" s="476"/>
      <c r="P28" s="1" t="s">
        <v>24</v>
      </c>
    </row>
    <row r="29" spans="1:17" ht="21.75" customHeight="1">
      <c r="A29" s="5"/>
      <c r="B29" s="476" t="s">
        <v>120</v>
      </c>
      <c r="C29" s="476"/>
      <c r="D29" s="476"/>
      <c r="E29" s="476"/>
      <c r="F29" s="492">
        <v>7689</v>
      </c>
      <c r="G29" s="476"/>
      <c r="H29" s="476"/>
      <c r="I29" s="476"/>
      <c r="J29" s="486" t="s">
        <v>142</v>
      </c>
      <c r="K29" s="486"/>
      <c r="L29" s="486"/>
      <c r="M29" s="476" t="s">
        <v>9</v>
      </c>
      <c r="N29" s="476"/>
      <c r="P29" s="1" t="s">
        <v>25</v>
      </c>
    </row>
    <row r="30" spans="1:17" ht="21.75" customHeight="1">
      <c r="A30" s="5" t="s">
        <v>143</v>
      </c>
      <c r="B30" s="476" t="s">
        <v>120</v>
      </c>
      <c r="C30" s="476"/>
      <c r="D30" s="476"/>
      <c r="E30" s="476"/>
      <c r="F30" s="492">
        <v>6638</v>
      </c>
      <c r="G30" s="476"/>
      <c r="H30" s="476"/>
      <c r="I30" s="476"/>
      <c r="J30" s="486" t="s">
        <v>147</v>
      </c>
      <c r="K30" s="486"/>
      <c r="L30" s="486"/>
      <c r="M30" s="476" t="s">
        <v>9</v>
      </c>
      <c r="N30" s="476"/>
      <c r="P30" s="1" t="s">
        <v>26</v>
      </c>
    </row>
    <row r="31" spans="1:17" ht="21.75" customHeight="1">
      <c r="A31" s="5"/>
      <c r="B31" s="476" t="s">
        <v>160</v>
      </c>
      <c r="C31" s="476"/>
      <c r="D31" s="476"/>
      <c r="E31" s="476"/>
      <c r="F31" s="492">
        <v>5727</v>
      </c>
      <c r="G31" s="476"/>
      <c r="H31" s="476"/>
      <c r="I31" s="476"/>
      <c r="J31" s="486" t="s">
        <v>144</v>
      </c>
      <c r="K31" s="486"/>
      <c r="L31" s="486"/>
      <c r="M31" s="476" t="s">
        <v>9</v>
      </c>
      <c r="N31" s="476"/>
      <c r="O31" s="543" t="s">
        <v>57</v>
      </c>
      <c r="P31" s="516"/>
      <c r="Q31" s="516"/>
    </row>
    <row r="32" spans="1:17" ht="21.75" customHeight="1">
      <c r="A32" s="14"/>
      <c r="B32" s="520" t="s">
        <v>96</v>
      </c>
      <c r="C32" s="520"/>
      <c r="D32" s="567"/>
      <c r="E32" s="567"/>
      <c r="F32" s="519">
        <v>3000</v>
      </c>
      <c r="G32" s="520"/>
      <c r="H32" s="567"/>
      <c r="I32" s="567"/>
      <c r="J32" s="568" t="s">
        <v>105</v>
      </c>
      <c r="K32" s="568"/>
      <c r="L32" s="568"/>
      <c r="M32" s="567" t="s">
        <v>9</v>
      </c>
      <c r="N32" s="567"/>
    </row>
    <row r="33" spans="1:14" ht="21.75" customHeight="1">
      <c r="A33" s="5" t="s">
        <v>145</v>
      </c>
      <c r="B33" s="566" t="s">
        <v>50</v>
      </c>
      <c r="C33" s="566"/>
      <c r="D33" s="476"/>
      <c r="E33" s="476"/>
      <c r="F33" s="492">
        <v>840</v>
      </c>
      <c r="G33" s="476"/>
      <c r="H33" s="476"/>
      <c r="I33" s="476"/>
      <c r="J33" s="486" t="s">
        <v>93</v>
      </c>
      <c r="K33" s="486"/>
      <c r="L33" s="486"/>
      <c r="M33" s="476" t="s">
        <v>9</v>
      </c>
      <c r="N33" s="476"/>
    </row>
    <row r="34" spans="1:14" ht="21.75" customHeight="1">
      <c r="A34" s="5"/>
      <c r="B34" s="476" t="s">
        <v>96</v>
      </c>
      <c r="C34" s="476"/>
      <c r="D34" s="476"/>
      <c r="E34" s="476"/>
      <c r="F34" s="492">
        <v>3453</v>
      </c>
      <c r="G34" s="476"/>
      <c r="H34" s="476"/>
      <c r="I34" s="476"/>
      <c r="J34" s="486" t="s">
        <v>51</v>
      </c>
      <c r="K34" s="486"/>
      <c r="L34" s="486"/>
      <c r="M34" s="476" t="s">
        <v>9</v>
      </c>
      <c r="N34" s="476"/>
    </row>
    <row r="35" spans="1:14" ht="21.75" customHeight="1">
      <c r="A35" s="5" t="s">
        <v>146</v>
      </c>
      <c r="B35" s="476" t="s">
        <v>120</v>
      </c>
      <c r="C35" s="476"/>
      <c r="D35" s="464"/>
      <c r="E35" s="465"/>
      <c r="F35" s="492">
        <v>12630</v>
      </c>
      <c r="G35" s="476"/>
      <c r="H35" s="464"/>
      <c r="I35" s="465"/>
      <c r="J35" s="486" t="s">
        <v>147</v>
      </c>
      <c r="K35" s="486"/>
      <c r="L35" s="486"/>
      <c r="M35" s="464" t="s">
        <v>9</v>
      </c>
      <c r="N35" s="465"/>
    </row>
    <row r="36" spans="1:14" ht="21.75" customHeight="1">
      <c r="A36" s="5"/>
      <c r="B36" s="476" t="s">
        <v>71</v>
      </c>
      <c r="C36" s="476"/>
      <c r="D36" s="476"/>
      <c r="E36" s="476"/>
      <c r="F36" s="492">
        <v>14480</v>
      </c>
      <c r="G36" s="476"/>
      <c r="H36" s="476"/>
      <c r="I36" s="476"/>
      <c r="J36" s="486" t="s">
        <v>148</v>
      </c>
      <c r="K36" s="486"/>
      <c r="L36" s="486"/>
      <c r="M36" s="476" t="s">
        <v>9</v>
      </c>
      <c r="N36" s="476"/>
    </row>
    <row r="37" spans="1:14" ht="21.75" customHeight="1">
      <c r="A37" s="5" t="s">
        <v>153</v>
      </c>
      <c r="B37" s="476" t="s">
        <v>96</v>
      </c>
      <c r="C37" s="476"/>
      <c r="D37" s="464"/>
      <c r="E37" s="465"/>
      <c r="F37" s="492">
        <v>4300</v>
      </c>
      <c r="G37" s="476"/>
      <c r="H37" s="464"/>
      <c r="I37" s="465"/>
      <c r="J37" s="467" t="s">
        <v>98</v>
      </c>
      <c r="K37" s="467"/>
      <c r="L37" s="467"/>
      <c r="M37" s="464" t="s">
        <v>9</v>
      </c>
      <c r="N37" s="465"/>
    </row>
    <row r="38" spans="1:14" ht="21.75" customHeight="1">
      <c r="A38" s="5" t="s">
        <v>153</v>
      </c>
      <c r="B38" s="566" t="s">
        <v>154</v>
      </c>
      <c r="C38" s="566"/>
      <c r="D38" s="476"/>
      <c r="E38" s="476"/>
      <c r="F38" s="492">
        <v>5600</v>
      </c>
      <c r="G38" s="476"/>
      <c r="H38" s="476"/>
      <c r="I38" s="476"/>
      <c r="J38" s="486" t="s">
        <v>152</v>
      </c>
      <c r="K38" s="486"/>
      <c r="L38" s="486"/>
      <c r="M38" s="476" t="s">
        <v>9</v>
      </c>
      <c r="N38" s="476"/>
    </row>
    <row r="39" spans="1:14" ht="21.75" customHeight="1">
      <c r="A39" s="5"/>
      <c r="B39" s="566" t="s">
        <v>154</v>
      </c>
      <c r="C39" s="566"/>
      <c r="D39" s="476"/>
      <c r="E39" s="476"/>
      <c r="F39" s="492">
        <v>3533</v>
      </c>
      <c r="G39" s="476"/>
      <c r="H39" s="476"/>
      <c r="I39" s="476"/>
      <c r="J39" s="486" t="s">
        <v>127</v>
      </c>
      <c r="K39" s="486"/>
      <c r="L39" s="486"/>
      <c r="M39" s="476" t="s">
        <v>9</v>
      </c>
      <c r="N39" s="476"/>
    </row>
    <row r="40" spans="1:14" ht="21.75" customHeight="1">
      <c r="A40" s="5"/>
      <c r="B40" s="566" t="s">
        <v>154</v>
      </c>
      <c r="C40" s="566"/>
      <c r="D40" s="476"/>
      <c r="E40" s="476"/>
      <c r="F40" s="492">
        <v>1464</v>
      </c>
      <c r="G40" s="476"/>
      <c r="H40" s="476"/>
      <c r="I40" s="476"/>
      <c r="J40" s="486" t="s">
        <v>127</v>
      </c>
      <c r="K40" s="486"/>
      <c r="L40" s="486"/>
      <c r="M40" s="476" t="s">
        <v>9</v>
      </c>
      <c r="N40" s="476"/>
    </row>
    <row r="41" spans="1:14" ht="21.75" customHeight="1">
      <c r="A41" s="5" t="s">
        <v>106</v>
      </c>
      <c r="B41" s="566" t="s">
        <v>154</v>
      </c>
      <c r="C41" s="566"/>
      <c r="D41" s="476"/>
      <c r="E41" s="476"/>
      <c r="F41" s="492">
        <v>2200</v>
      </c>
      <c r="G41" s="476"/>
      <c r="H41" s="476"/>
      <c r="I41" s="476"/>
      <c r="J41" s="486" t="s">
        <v>152</v>
      </c>
      <c r="K41" s="486"/>
      <c r="L41" s="486"/>
      <c r="M41" s="476" t="s">
        <v>9</v>
      </c>
      <c r="N41" s="476"/>
    </row>
    <row r="42" spans="1:14" ht="21.75" customHeight="1">
      <c r="A42" s="5"/>
      <c r="B42" s="517" t="s">
        <v>154</v>
      </c>
      <c r="C42" s="518"/>
      <c r="D42" s="464"/>
      <c r="E42" s="465"/>
      <c r="F42" s="512">
        <v>327</v>
      </c>
      <c r="G42" s="513"/>
      <c r="H42" s="464"/>
      <c r="I42" s="465"/>
      <c r="J42" s="479" t="s">
        <v>159</v>
      </c>
      <c r="K42" s="480"/>
      <c r="L42" s="481"/>
      <c r="M42" s="464" t="s">
        <v>9</v>
      </c>
      <c r="N42" s="465"/>
    </row>
    <row r="43" spans="1:14" ht="21.75" customHeight="1">
      <c r="A43" s="19" t="s">
        <v>165</v>
      </c>
      <c r="B43" s="523" t="s">
        <v>120</v>
      </c>
      <c r="C43" s="523"/>
      <c r="D43" s="545"/>
      <c r="E43" s="547"/>
      <c r="F43" s="557">
        <v>2748</v>
      </c>
      <c r="G43" s="523"/>
      <c r="H43" s="545"/>
      <c r="I43" s="547"/>
      <c r="J43" s="558" t="s">
        <v>166</v>
      </c>
      <c r="K43" s="558"/>
      <c r="L43" s="558"/>
      <c r="M43" s="545" t="s">
        <v>9</v>
      </c>
      <c r="N43" s="547"/>
    </row>
    <row r="44" spans="1:14" ht="21.75" customHeight="1">
      <c r="A44" s="5" t="s">
        <v>157</v>
      </c>
      <c r="B44" s="566" t="s">
        <v>96</v>
      </c>
      <c r="C44" s="566"/>
      <c r="D44" s="476"/>
      <c r="E44" s="476"/>
      <c r="F44" s="492">
        <v>3552</v>
      </c>
      <c r="G44" s="476"/>
      <c r="H44" s="476"/>
      <c r="I44" s="476"/>
      <c r="J44" s="486" t="s">
        <v>54</v>
      </c>
      <c r="K44" s="486"/>
      <c r="L44" s="486"/>
      <c r="M44" s="476" t="s">
        <v>9</v>
      </c>
      <c r="N44" s="476"/>
    </row>
    <row r="45" spans="1:14" ht="21.75" customHeight="1">
      <c r="A45" s="5" t="s">
        <v>167</v>
      </c>
      <c r="B45" s="476" t="s">
        <v>120</v>
      </c>
      <c r="C45" s="476"/>
      <c r="D45" s="476"/>
      <c r="E45" s="476"/>
      <c r="F45" s="492">
        <v>2486</v>
      </c>
      <c r="G45" s="476"/>
      <c r="H45" s="476"/>
      <c r="I45" s="476"/>
      <c r="J45" s="486" t="s">
        <v>33</v>
      </c>
      <c r="K45" s="486"/>
      <c r="L45" s="486"/>
      <c r="M45" s="476" t="s">
        <v>9</v>
      </c>
      <c r="N45" s="476"/>
    </row>
    <row r="46" spans="1:14" ht="21.75" customHeight="1">
      <c r="A46" s="5" t="s">
        <v>149</v>
      </c>
      <c r="B46" s="476" t="s">
        <v>50</v>
      </c>
      <c r="C46" s="476"/>
      <c r="D46" s="464"/>
      <c r="E46" s="465"/>
      <c r="F46" s="492">
        <v>1680</v>
      </c>
      <c r="G46" s="476"/>
      <c r="H46" s="464"/>
      <c r="I46" s="465"/>
      <c r="J46" s="486" t="s">
        <v>93</v>
      </c>
      <c r="K46" s="486"/>
      <c r="L46" s="486"/>
      <c r="M46" s="464" t="s">
        <v>9</v>
      </c>
      <c r="N46" s="465"/>
    </row>
    <row r="47" spans="1:14" ht="21.75" customHeight="1">
      <c r="A47" s="5"/>
      <c r="B47" s="476" t="s">
        <v>96</v>
      </c>
      <c r="C47" s="476"/>
      <c r="D47" s="476"/>
      <c r="E47" s="476"/>
      <c r="F47" s="492">
        <v>2891</v>
      </c>
      <c r="G47" s="476"/>
      <c r="H47" s="476"/>
      <c r="I47" s="476"/>
      <c r="J47" s="486" t="s">
        <v>51</v>
      </c>
      <c r="K47" s="486"/>
      <c r="L47" s="486"/>
      <c r="M47" s="476" t="s">
        <v>9</v>
      </c>
      <c r="N47" s="476"/>
    </row>
    <row r="48" spans="1:14" ht="21.75" customHeight="1">
      <c r="A48" s="5"/>
      <c r="B48" s="476" t="s">
        <v>96</v>
      </c>
      <c r="C48" s="476"/>
      <c r="D48" s="464"/>
      <c r="E48" s="465"/>
      <c r="F48" s="492">
        <v>2538</v>
      </c>
      <c r="G48" s="476"/>
      <c r="H48" s="464"/>
      <c r="I48" s="465"/>
      <c r="J48" s="486" t="s">
        <v>54</v>
      </c>
      <c r="K48" s="486"/>
      <c r="L48" s="486"/>
      <c r="M48" s="464" t="s">
        <v>9</v>
      </c>
      <c r="N48" s="465"/>
    </row>
    <row r="49" spans="1:14" ht="21.75" customHeight="1">
      <c r="A49" s="5"/>
      <c r="B49" s="476" t="s">
        <v>96</v>
      </c>
      <c r="C49" s="476"/>
      <c r="D49" s="464"/>
      <c r="E49" s="465"/>
      <c r="F49" s="492">
        <v>2000</v>
      </c>
      <c r="G49" s="476"/>
      <c r="H49" s="464"/>
      <c r="I49" s="465"/>
      <c r="J49" s="467" t="s">
        <v>98</v>
      </c>
      <c r="K49" s="467"/>
      <c r="L49" s="467"/>
      <c r="M49" s="464" t="s">
        <v>9</v>
      </c>
      <c r="N49" s="465"/>
    </row>
    <row r="50" spans="1:14" ht="21.75" customHeight="1">
      <c r="A50" s="5" t="s">
        <v>168</v>
      </c>
      <c r="B50" s="476" t="s">
        <v>160</v>
      </c>
      <c r="C50" s="476"/>
      <c r="D50" s="464"/>
      <c r="E50" s="465"/>
      <c r="F50" s="492">
        <v>4358</v>
      </c>
      <c r="G50" s="476"/>
      <c r="H50" s="464"/>
      <c r="I50" s="465"/>
      <c r="J50" s="486" t="s">
        <v>169</v>
      </c>
      <c r="K50" s="486"/>
      <c r="L50" s="486"/>
      <c r="M50" s="464" t="s">
        <v>9</v>
      </c>
      <c r="N50" s="465"/>
    </row>
    <row r="51" spans="1:14" ht="21.75" customHeight="1">
      <c r="A51" s="5" t="s">
        <v>150</v>
      </c>
      <c r="B51" s="476" t="s">
        <v>120</v>
      </c>
      <c r="C51" s="476"/>
      <c r="D51" s="464"/>
      <c r="E51" s="465"/>
      <c r="F51" s="492">
        <v>30000</v>
      </c>
      <c r="G51" s="476"/>
      <c r="H51" s="464"/>
      <c r="I51" s="465"/>
      <c r="J51" s="486" t="s">
        <v>151</v>
      </c>
      <c r="K51" s="486"/>
      <c r="L51" s="486"/>
      <c r="M51" s="464" t="s">
        <v>9</v>
      </c>
      <c r="N51" s="465"/>
    </row>
    <row r="52" spans="1:14" ht="21.75" customHeight="1" thickBot="1">
      <c r="A52" s="14"/>
      <c r="B52" s="520" t="s">
        <v>67</v>
      </c>
      <c r="C52" s="520"/>
      <c r="D52" s="567"/>
      <c r="E52" s="567"/>
      <c r="F52" s="519">
        <v>600</v>
      </c>
      <c r="G52" s="520"/>
      <c r="H52" s="567"/>
      <c r="I52" s="567"/>
      <c r="J52" s="568" t="s">
        <v>163</v>
      </c>
      <c r="K52" s="568"/>
      <c r="L52" s="568"/>
      <c r="M52" s="567" t="s">
        <v>9</v>
      </c>
      <c r="N52" s="567"/>
    </row>
    <row r="53" spans="1:14" ht="21.75" customHeight="1" thickTop="1">
      <c r="A53" s="15"/>
      <c r="B53" s="454"/>
      <c r="C53" s="455"/>
      <c r="D53" s="454" t="s">
        <v>38</v>
      </c>
      <c r="E53" s="455"/>
      <c r="F53" s="524">
        <f>SUM(F3:F52)</f>
        <v>339147</v>
      </c>
      <c r="G53" s="525"/>
      <c r="H53" s="454"/>
      <c r="I53" s="455"/>
      <c r="J53" s="460"/>
      <c r="K53" s="461"/>
      <c r="L53" s="462"/>
      <c r="M53" s="454"/>
      <c r="N53" s="455"/>
    </row>
    <row r="54" spans="1:14" ht="21.75" customHeight="1">
      <c r="I54" s="448" t="s">
        <v>8</v>
      </c>
      <c r="J54" s="448"/>
      <c r="K54" s="448"/>
      <c r="L54" s="448"/>
      <c r="M54" s="448"/>
      <c r="N54" s="448"/>
    </row>
    <row r="55" spans="1:14" ht="35.25" customHeight="1">
      <c r="A55" s="3" t="s">
        <v>30</v>
      </c>
      <c r="C55" s="546" t="s">
        <v>345</v>
      </c>
      <c r="D55" s="546"/>
      <c r="E55" s="546"/>
      <c r="F55" s="546"/>
      <c r="G55" s="546"/>
    </row>
    <row r="56" spans="1:14" ht="35.25" customHeight="1">
      <c r="A56" s="2" t="s">
        <v>1</v>
      </c>
      <c r="B56" s="476" t="s">
        <v>2</v>
      </c>
      <c r="C56" s="476"/>
      <c r="D56" s="476" t="s">
        <v>4</v>
      </c>
      <c r="E56" s="476"/>
      <c r="F56" s="476" t="s">
        <v>5</v>
      </c>
      <c r="G56" s="476"/>
      <c r="H56" s="476" t="s">
        <v>3</v>
      </c>
      <c r="I56" s="476"/>
      <c r="J56" s="486" t="s">
        <v>6</v>
      </c>
      <c r="K56" s="486"/>
      <c r="L56" s="486"/>
      <c r="M56" s="476" t="s">
        <v>7</v>
      </c>
      <c r="N56" s="476"/>
    </row>
    <row r="57" spans="1:14" ht="35.25" customHeight="1">
      <c r="A57" s="5" t="s">
        <v>258</v>
      </c>
      <c r="B57" s="476" t="s">
        <v>96</v>
      </c>
      <c r="C57" s="476"/>
      <c r="D57" s="476"/>
      <c r="E57" s="476"/>
      <c r="F57" s="492">
        <v>1973</v>
      </c>
      <c r="G57" s="476"/>
      <c r="H57" s="476"/>
      <c r="I57" s="476"/>
      <c r="J57" s="486" t="s">
        <v>347</v>
      </c>
      <c r="K57" s="486"/>
      <c r="L57" s="486"/>
      <c r="M57" s="476" t="s">
        <v>9</v>
      </c>
      <c r="N57" s="476"/>
    </row>
    <row r="58" spans="1:14" ht="35.25" customHeight="1">
      <c r="A58" s="5" t="s">
        <v>266</v>
      </c>
      <c r="B58" s="476" t="s">
        <v>96</v>
      </c>
      <c r="C58" s="476"/>
      <c r="D58" s="464"/>
      <c r="E58" s="465"/>
      <c r="F58" s="492">
        <v>1119</v>
      </c>
      <c r="G58" s="476"/>
      <c r="H58" s="464"/>
      <c r="I58" s="465"/>
      <c r="J58" s="486" t="s">
        <v>347</v>
      </c>
      <c r="K58" s="486"/>
      <c r="L58" s="486"/>
      <c r="M58" s="464" t="s">
        <v>9</v>
      </c>
      <c r="N58" s="465"/>
    </row>
    <row r="59" spans="1:14" ht="35.25" customHeight="1">
      <c r="A59" s="5" t="s">
        <v>132</v>
      </c>
      <c r="B59" s="476" t="s">
        <v>96</v>
      </c>
      <c r="C59" s="476"/>
      <c r="D59" s="476"/>
      <c r="E59" s="476"/>
      <c r="F59" s="492">
        <v>2902</v>
      </c>
      <c r="G59" s="476"/>
      <c r="H59" s="476"/>
      <c r="I59" s="476"/>
      <c r="J59" s="486" t="s">
        <v>347</v>
      </c>
      <c r="K59" s="486"/>
      <c r="L59" s="486"/>
      <c r="M59" s="476" t="s">
        <v>9</v>
      </c>
      <c r="N59" s="476"/>
    </row>
    <row r="60" spans="1:14" ht="35.25" customHeight="1">
      <c r="A60" s="5" t="s">
        <v>175</v>
      </c>
      <c r="B60" s="476" t="s">
        <v>96</v>
      </c>
      <c r="C60" s="476"/>
      <c r="D60" s="476"/>
      <c r="E60" s="476"/>
      <c r="F60" s="492">
        <v>2451</v>
      </c>
      <c r="G60" s="476"/>
      <c r="H60" s="476"/>
      <c r="I60" s="476"/>
      <c r="J60" s="486" t="s">
        <v>347</v>
      </c>
      <c r="K60" s="486"/>
      <c r="L60" s="486"/>
      <c r="M60" s="476" t="s">
        <v>9</v>
      </c>
      <c r="N60" s="476"/>
    </row>
    <row r="61" spans="1:14" ht="35.25" customHeight="1">
      <c r="A61" s="5" t="s">
        <v>146</v>
      </c>
      <c r="B61" s="476" t="s">
        <v>96</v>
      </c>
      <c r="C61" s="476"/>
      <c r="D61" s="476"/>
      <c r="E61" s="476"/>
      <c r="F61" s="492">
        <v>4872</v>
      </c>
      <c r="G61" s="476"/>
      <c r="H61" s="476"/>
      <c r="I61" s="476"/>
      <c r="J61" s="486" t="s">
        <v>347</v>
      </c>
      <c r="K61" s="486"/>
      <c r="L61" s="486"/>
      <c r="M61" s="476" t="s">
        <v>9</v>
      </c>
      <c r="N61" s="476"/>
    </row>
    <row r="62" spans="1:14" ht="35.25" customHeight="1">
      <c r="A62" s="5" t="s">
        <v>331</v>
      </c>
      <c r="B62" s="476" t="s">
        <v>96</v>
      </c>
      <c r="C62" s="476"/>
      <c r="D62" s="476"/>
      <c r="E62" s="476"/>
      <c r="F62" s="492">
        <v>7153</v>
      </c>
      <c r="G62" s="476"/>
      <c r="H62" s="476"/>
      <c r="I62" s="476"/>
      <c r="J62" s="486" t="s">
        <v>347</v>
      </c>
      <c r="K62" s="486"/>
      <c r="L62" s="486"/>
      <c r="M62" s="476" t="s">
        <v>9</v>
      </c>
      <c r="N62" s="476"/>
    </row>
    <row r="63" spans="1:14" ht="35.25" customHeight="1">
      <c r="A63" s="5"/>
      <c r="B63" s="476"/>
      <c r="C63" s="476"/>
      <c r="D63" s="476"/>
      <c r="E63" s="476"/>
      <c r="F63" s="492"/>
      <c r="G63" s="476"/>
      <c r="H63" s="476"/>
      <c r="I63" s="476"/>
      <c r="J63" s="486"/>
      <c r="K63" s="486"/>
      <c r="L63" s="486"/>
      <c r="M63" s="476" t="s">
        <v>9</v>
      </c>
      <c r="N63" s="476"/>
    </row>
    <row r="64" spans="1:14" ht="35.25" customHeight="1">
      <c r="A64" s="5"/>
      <c r="B64" s="476"/>
      <c r="C64" s="476"/>
      <c r="D64" s="476"/>
      <c r="E64" s="476"/>
      <c r="F64" s="492"/>
      <c r="G64" s="476"/>
      <c r="H64" s="476"/>
      <c r="I64" s="476"/>
      <c r="J64" s="486"/>
      <c r="K64" s="486"/>
      <c r="L64" s="486"/>
      <c r="M64" s="476" t="s">
        <v>9</v>
      </c>
      <c r="N64" s="476"/>
    </row>
    <row r="65" spans="1:14" ht="35.25" customHeight="1">
      <c r="A65" s="5"/>
      <c r="B65" s="476"/>
      <c r="C65" s="476"/>
      <c r="D65" s="476"/>
      <c r="E65" s="476"/>
      <c r="F65" s="492"/>
      <c r="G65" s="476"/>
      <c r="H65" s="476"/>
      <c r="I65" s="476"/>
      <c r="J65" s="486"/>
      <c r="K65" s="486"/>
      <c r="L65" s="486"/>
      <c r="M65" s="476" t="s">
        <v>9</v>
      </c>
      <c r="N65" s="476"/>
    </row>
    <row r="66" spans="1:14" ht="35.25" customHeight="1">
      <c r="A66" s="5"/>
      <c r="B66" s="476"/>
      <c r="C66" s="476"/>
      <c r="D66" s="476"/>
      <c r="E66" s="476"/>
      <c r="F66" s="492"/>
      <c r="G66" s="476"/>
      <c r="H66" s="476"/>
      <c r="I66" s="476"/>
      <c r="J66" s="486"/>
      <c r="K66" s="486"/>
      <c r="L66" s="486"/>
      <c r="M66" s="476" t="s">
        <v>9</v>
      </c>
      <c r="N66" s="476"/>
    </row>
    <row r="67" spans="1:14" ht="35.25" customHeight="1">
      <c r="A67" s="5"/>
      <c r="B67" s="476"/>
      <c r="C67" s="476"/>
      <c r="D67" s="476"/>
      <c r="E67" s="476"/>
      <c r="F67" s="492"/>
      <c r="G67" s="476"/>
      <c r="H67" s="476"/>
      <c r="I67" s="476"/>
      <c r="J67" s="486"/>
      <c r="K67" s="486"/>
      <c r="L67" s="486"/>
      <c r="M67" s="476" t="s">
        <v>9</v>
      </c>
      <c r="N67" s="476"/>
    </row>
    <row r="68" spans="1:14" ht="35.25" customHeight="1">
      <c r="A68" s="5"/>
      <c r="B68" s="476"/>
      <c r="C68" s="476"/>
      <c r="D68" s="476"/>
      <c r="E68" s="476"/>
      <c r="F68" s="492"/>
      <c r="G68" s="476"/>
      <c r="H68" s="476"/>
      <c r="I68" s="476"/>
      <c r="J68" s="486"/>
      <c r="K68" s="486"/>
      <c r="L68" s="486"/>
      <c r="M68" s="476" t="s">
        <v>9</v>
      </c>
      <c r="N68" s="476"/>
    </row>
    <row r="69" spans="1:14" ht="35.25" customHeight="1">
      <c r="A69" s="5"/>
      <c r="B69" s="476"/>
      <c r="C69" s="476"/>
      <c r="D69" s="476"/>
      <c r="E69" s="476"/>
      <c r="F69" s="492"/>
      <c r="G69" s="476"/>
      <c r="H69" s="476"/>
      <c r="I69" s="476"/>
      <c r="J69" s="486"/>
      <c r="K69" s="486"/>
      <c r="L69" s="486"/>
      <c r="M69" s="476" t="s">
        <v>9</v>
      </c>
      <c r="N69" s="476"/>
    </row>
    <row r="70" spans="1:14" ht="35.25" customHeight="1">
      <c r="A70" s="5"/>
      <c r="B70" s="476"/>
      <c r="C70" s="476"/>
      <c r="D70" s="476"/>
      <c r="E70" s="476"/>
      <c r="F70" s="492"/>
      <c r="G70" s="476"/>
      <c r="H70" s="476"/>
      <c r="I70" s="476"/>
      <c r="J70" s="486"/>
      <c r="K70" s="486"/>
      <c r="L70" s="486"/>
      <c r="M70" s="476" t="s">
        <v>9</v>
      </c>
      <c r="N70" s="476"/>
    </row>
    <row r="71" spans="1:14" ht="35.25" customHeight="1">
      <c r="A71" s="5"/>
      <c r="B71" s="476"/>
      <c r="C71" s="476"/>
      <c r="D71" s="464"/>
      <c r="E71" s="465"/>
      <c r="F71" s="492"/>
      <c r="G71" s="476"/>
      <c r="H71" s="464"/>
      <c r="I71" s="465"/>
      <c r="J71" s="486"/>
      <c r="K71" s="486"/>
      <c r="L71" s="486"/>
      <c r="M71" s="464" t="s">
        <v>9</v>
      </c>
      <c r="N71" s="465"/>
    </row>
    <row r="72" spans="1:14" ht="35.25" customHeight="1">
      <c r="A72" s="5"/>
      <c r="B72" s="476"/>
      <c r="C72" s="476"/>
      <c r="D72" s="464"/>
      <c r="E72" s="465"/>
      <c r="F72" s="492"/>
      <c r="G72" s="476"/>
      <c r="H72" s="464"/>
      <c r="I72" s="465"/>
      <c r="J72" s="486"/>
      <c r="K72" s="486"/>
      <c r="L72" s="486"/>
      <c r="M72" s="464" t="s">
        <v>9</v>
      </c>
      <c r="N72" s="465"/>
    </row>
    <row r="73" spans="1:14" ht="35.25" customHeight="1">
      <c r="A73" s="5"/>
      <c r="B73" s="476"/>
      <c r="C73" s="476"/>
      <c r="D73" s="464"/>
      <c r="E73" s="465"/>
      <c r="F73" s="492"/>
      <c r="G73" s="476"/>
      <c r="H73" s="464"/>
      <c r="I73" s="465"/>
      <c r="J73" s="486"/>
      <c r="K73" s="486"/>
      <c r="L73" s="486"/>
      <c r="M73" s="464" t="s">
        <v>9</v>
      </c>
      <c r="N73" s="465"/>
    </row>
    <row r="74" spans="1:14" ht="35.25" customHeight="1">
      <c r="A74" s="5"/>
      <c r="B74" s="476"/>
      <c r="C74" s="476"/>
      <c r="D74" s="476"/>
      <c r="E74" s="476"/>
      <c r="F74" s="492"/>
      <c r="G74" s="476"/>
      <c r="H74" s="476"/>
      <c r="I74" s="476"/>
      <c r="J74" s="486"/>
      <c r="K74" s="486"/>
      <c r="L74" s="486"/>
      <c r="M74" s="476" t="s">
        <v>9</v>
      </c>
      <c r="N74" s="476"/>
    </row>
    <row r="75" spans="1:14" ht="35.25" customHeight="1">
      <c r="A75" s="5"/>
      <c r="B75" s="476"/>
      <c r="C75" s="476"/>
      <c r="D75" s="476"/>
      <c r="E75" s="476"/>
      <c r="F75" s="492"/>
      <c r="G75" s="476"/>
      <c r="H75" s="476"/>
      <c r="I75" s="476"/>
      <c r="J75" s="486"/>
      <c r="K75" s="486"/>
      <c r="L75" s="486"/>
      <c r="M75" s="476" t="s">
        <v>9</v>
      </c>
      <c r="N75" s="476"/>
    </row>
    <row r="76" spans="1:14" ht="35.25" customHeight="1">
      <c r="A76" s="5"/>
      <c r="B76" s="476"/>
      <c r="C76" s="476"/>
      <c r="D76" s="476"/>
      <c r="E76" s="476"/>
      <c r="F76" s="492"/>
      <c r="G76" s="476"/>
      <c r="H76" s="476"/>
      <c r="I76" s="476"/>
      <c r="J76" s="486"/>
      <c r="K76" s="486"/>
      <c r="L76" s="486"/>
      <c r="M76" s="476" t="s">
        <v>9</v>
      </c>
      <c r="N76" s="476"/>
    </row>
    <row r="77" spans="1:14" ht="35.25" customHeight="1">
      <c r="A77" s="5"/>
      <c r="B77" s="476"/>
      <c r="C77" s="476"/>
      <c r="D77" s="476"/>
      <c r="E77" s="476"/>
      <c r="F77" s="492"/>
      <c r="G77" s="476"/>
      <c r="H77" s="476"/>
      <c r="I77" s="476"/>
      <c r="J77" s="486"/>
      <c r="K77" s="486"/>
      <c r="L77" s="486"/>
      <c r="M77" s="476" t="s">
        <v>9</v>
      </c>
      <c r="N77" s="476"/>
    </row>
    <row r="78" spans="1:14" ht="35.25" customHeight="1">
      <c r="A78" s="5"/>
      <c r="B78" s="476"/>
      <c r="C78" s="476"/>
      <c r="D78" s="476"/>
      <c r="E78" s="476"/>
      <c r="F78" s="492"/>
      <c r="G78" s="476"/>
      <c r="H78" s="476"/>
      <c r="I78" s="476"/>
      <c r="J78" s="486"/>
      <c r="K78" s="486"/>
      <c r="L78" s="486"/>
      <c r="M78" s="476" t="s">
        <v>9</v>
      </c>
      <c r="N78" s="476"/>
    </row>
    <row r="79" spans="1:14" ht="35.25" customHeight="1">
      <c r="A79" s="5"/>
      <c r="B79" s="476"/>
      <c r="C79" s="476"/>
      <c r="D79" s="476"/>
      <c r="E79" s="476"/>
      <c r="F79" s="492"/>
      <c r="G79" s="476"/>
      <c r="H79" s="476"/>
      <c r="I79" s="476"/>
      <c r="J79" s="486"/>
      <c r="K79" s="486"/>
      <c r="L79" s="486"/>
      <c r="M79" s="476" t="s">
        <v>9</v>
      </c>
      <c r="N79" s="476"/>
    </row>
    <row r="80" spans="1:14" ht="35.25" customHeight="1">
      <c r="A80" s="5"/>
      <c r="B80" s="476"/>
      <c r="C80" s="476"/>
      <c r="D80" s="476"/>
      <c r="E80" s="476"/>
      <c r="F80" s="492"/>
      <c r="G80" s="476"/>
      <c r="H80" s="476"/>
      <c r="I80" s="476"/>
      <c r="J80" s="486"/>
      <c r="K80" s="486"/>
      <c r="L80" s="486"/>
      <c r="M80" s="476" t="s">
        <v>9</v>
      </c>
      <c r="N80" s="476"/>
    </row>
    <row r="81" spans="1:14" ht="35.25" customHeight="1">
      <c r="A81" s="5"/>
      <c r="B81" s="476"/>
      <c r="C81" s="476"/>
      <c r="D81" s="476"/>
      <c r="E81" s="476"/>
      <c r="F81" s="492"/>
      <c r="G81" s="476"/>
      <c r="H81" s="476"/>
      <c r="I81" s="476"/>
      <c r="J81" s="486"/>
      <c r="K81" s="486"/>
      <c r="L81" s="486"/>
      <c r="M81" s="476" t="s">
        <v>9</v>
      </c>
      <c r="N81" s="476"/>
    </row>
    <row r="82" spans="1:14" ht="35.25" customHeight="1">
      <c r="A82" s="5"/>
      <c r="B82" s="476"/>
      <c r="C82" s="476"/>
      <c r="D82" s="464"/>
      <c r="E82" s="465"/>
      <c r="F82" s="492"/>
      <c r="G82" s="476"/>
      <c r="H82" s="464"/>
      <c r="I82" s="465"/>
      <c r="J82" s="486"/>
      <c r="K82" s="486"/>
      <c r="L82" s="486"/>
      <c r="M82" s="464" t="s">
        <v>9</v>
      </c>
      <c r="N82" s="465"/>
    </row>
    <row r="83" spans="1:14" ht="35.25" customHeight="1">
      <c r="A83" s="5"/>
      <c r="B83" s="476"/>
      <c r="C83" s="476"/>
      <c r="D83" s="464"/>
      <c r="E83" s="465"/>
      <c r="F83" s="492"/>
      <c r="G83" s="476"/>
      <c r="H83" s="464"/>
      <c r="I83" s="465"/>
      <c r="J83" s="486"/>
      <c r="K83" s="486"/>
      <c r="L83" s="486"/>
      <c r="M83" s="464" t="s">
        <v>9</v>
      </c>
      <c r="N83" s="465"/>
    </row>
    <row r="84" spans="1:14" ht="35.25" customHeight="1">
      <c r="A84" s="5"/>
      <c r="B84" s="476"/>
      <c r="C84" s="476"/>
      <c r="D84" s="464"/>
      <c r="E84" s="465"/>
      <c r="F84" s="492"/>
      <c r="G84" s="476"/>
      <c r="H84" s="464"/>
      <c r="I84" s="465"/>
      <c r="J84" s="486"/>
      <c r="K84" s="486"/>
      <c r="L84" s="486"/>
      <c r="M84" s="464" t="s">
        <v>9</v>
      </c>
      <c r="N84" s="465"/>
    </row>
    <row r="85" spans="1:14" ht="35.25" customHeight="1" thickBot="1">
      <c r="A85" s="7"/>
      <c r="B85" s="511"/>
      <c r="C85" s="511"/>
      <c r="D85" s="511"/>
      <c r="E85" s="511"/>
      <c r="F85" s="559"/>
      <c r="G85" s="511"/>
      <c r="H85" s="511"/>
      <c r="I85" s="511"/>
      <c r="J85" s="560"/>
      <c r="K85" s="560"/>
      <c r="L85" s="560"/>
      <c r="M85" s="511" t="s">
        <v>9</v>
      </c>
      <c r="N85" s="511"/>
    </row>
    <row r="86" spans="1:14" ht="35.25" customHeight="1" thickTop="1">
      <c r="A86" s="4"/>
      <c r="B86" s="523"/>
      <c r="C86" s="523"/>
      <c r="D86" s="523" t="s">
        <v>38</v>
      </c>
      <c r="E86" s="523"/>
      <c r="F86" s="557">
        <f>SUM(F57:F85)</f>
        <v>20470</v>
      </c>
      <c r="G86" s="523"/>
      <c r="H86" s="523"/>
      <c r="I86" s="523"/>
      <c r="J86" s="558"/>
      <c r="K86" s="558"/>
      <c r="L86" s="558"/>
      <c r="M86" s="523"/>
      <c r="N86" s="523"/>
    </row>
    <row r="87" spans="1:14" ht="35.25" customHeight="1">
      <c r="I87" s="448" t="s">
        <v>8</v>
      </c>
      <c r="J87" s="448"/>
      <c r="K87" s="448"/>
      <c r="L87" s="448"/>
      <c r="M87" s="448"/>
      <c r="N87" s="448"/>
    </row>
  </sheetData>
  <mergeCells count="502">
    <mergeCell ref="I54:N54"/>
    <mergeCell ref="B53:C53"/>
    <mergeCell ref="D53:E53"/>
    <mergeCell ref="F53:G53"/>
    <mergeCell ref="H53:I53"/>
    <mergeCell ref="J53:L53"/>
    <mergeCell ref="M53:N53"/>
    <mergeCell ref="B42:C42"/>
    <mergeCell ref="D42:E42"/>
    <mergeCell ref="F42:G42"/>
    <mergeCell ref="H42:I42"/>
    <mergeCell ref="J42:L42"/>
    <mergeCell ref="M42:N42"/>
    <mergeCell ref="B50:C50"/>
    <mergeCell ref="D50:E50"/>
    <mergeCell ref="F50:G50"/>
    <mergeCell ref="H50:I50"/>
    <mergeCell ref="J50:L50"/>
    <mergeCell ref="M50:N50"/>
    <mergeCell ref="B52:C52"/>
    <mergeCell ref="D52:E52"/>
    <mergeCell ref="F52:G52"/>
    <mergeCell ref="H52:I52"/>
    <mergeCell ref="J52:L52"/>
    <mergeCell ref="M41:N41"/>
    <mergeCell ref="B40:C40"/>
    <mergeCell ref="D40:E40"/>
    <mergeCell ref="F40:G40"/>
    <mergeCell ref="H40:I40"/>
    <mergeCell ref="J40:L40"/>
    <mergeCell ref="M40:N40"/>
    <mergeCell ref="B41:C41"/>
    <mergeCell ref="D41:E41"/>
    <mergeCell ref="F41:G41"/>
    <mergeCell ref="H41:I41"/>
    <mergeCell ref="J41:L41"/>
    <mergeCell ref="M52:N52"/>
    <mergeCell ref="B51:C51"/>
    <mergeCell ref="D51:E51"/>
    <mergeCell ref="F51:G51"/>
    <mergeCell ref="H51:I51"/>
    <mergeCell ref="J51:L51"/>
    <mergeCell ref="M51:N51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39:C39"/>
    <mergeCell ref="D39:E39"/>
    <mergeCell ref="F39:G39"/>
    <mergeCell ref="H39:I39"/>
    <mergeCell ref="J39:L39"/>
    <mergeCell ref="M39:N39"/>
    <mergeCell ref="B36:C36"/>
    <mergeCell ref="D36:E36"/>
    <mergeCell ref="F36:G36"/>
    <mergeCell ref="H36:I36"/>
    <mergeCell ref="J36:L36"/>
    <mergeCell ref="M36:N36"/>
    <mergeCell ref="B37:C37"/>
    <mergeCell ref="D37:E37"/>
    <mergeCell ref="F37:G37"/>
    <mergeCell ref="H37:I37"/>
    <mergeCell ref="J37:L37"/>
    <mergeCell ref="M37:N37"/>
    <mergeCell ref="B38:C38"/>
    <mergeCell ref="D38:E38"/>
    <mergeCell ref="F38:G38"/>
    <mergeCell ref="H38:I38"/>
    <mergeCell ref="J38:L38"/>
    <mergeCell ref="M38:N38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O31:Q31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4:C24"/>
    <mergeCell ref="D24:E24"/>
    <mergeCell ref="F24:G24"/>
    <mergeCell ref="H24:I24"/>
    <mergeCell ref="J24:L24"/>
    <mergeCell ref="M24:N24"/>
    <mergeCell ref="M25:N25"/>
    <mergeCell ref="B25:C25"/>
    <mergeCell ref="D25:E25"/>
    <mergeCell ref="F25:G25"/>
    <mergeCell ref="H25:I25"/>
    <mergeCell ref="J25:L25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C55:G55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58:C58"/>
    <mergeCell ref="D58:E58"/>
    <mergeCell ref="F58:G58"/>
    <mergeCell ref="H58:I58"/>
    <mergeCell ref="J58:L58"/>
    <mergeCell ref="M58:N58"/>
    <mergeCell ref="B59:C59"/>
    <mergeCell ref="D59:E59"/>
    <mergeCell ref="F59:G59"/>
    <mergeCell ref="H59:I59"/>
    <mergeCell ref="J59:L59"/>
    <mergeCell ref="M59:N59"/>
    <mergeCell ref="B60:C60"/>
    <mergeCell ref="D60:E60"/>
    <mergeCell ref="F60:G60"/>
    <mergeCell ref="H60:I60"/>
    <mergeCell ref="J60:L60"/>
    <mergeCell ref="M60:N60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65:C65"/>
    <mergeCell ref="D65:E65"/>
    <mergeCell ref="F65:G65"/>
    <mergeCell ref="H65:I65"/>
    <mergeCell ref="J65:L65"/>
    <mergeCell ref="M65:N65"/>
    <mergeCell ref="B66:C66"/>
    <mergeCell ref="D66:E66"/>
    <mergeCell ref="F66:G66"/>
    <mergeCell ref="H66:I66"/>
    <mergeCell ref="J66:L66"/>
    <mergeCell ref="M66:N66"/>
    <mergeCell ref="B67:C67"/>
    <mergeCell ref="D67:E67"/>
    <mergeCell ref="F67:G67"/>
    <mergeCell ref="H67:I67"/>
    <mergeCell ref="J67:L67"/>
    <mergeCell ref="M67:N67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4:C74"/>
    <mergeCell ref="D74:E74"/>
    <mergeCell ref="F74:G74"/>
    <mergeCell ref="H74:I74"/>
    <mergeCell ref="J74:L74"/>
    <mergeCell ref="M74:N74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81:C81"/>
    <mergeCell ref="D81:E81"/>
    <mergeCell ref="F81:G81"/>
    <mergeCell ref="H81:I81"/>
    <mergeCell ref="J81:L81"/>
    <mergeCell ref="M81:N81"/>
    <mergeCell ref="M80:N80"/>
    <mergeCell ref="B85:C85"/>
    <mergeCell ref="D85:E85"/>
    <mergeCell ref="F85:G85"/>
    <mergeCell ref="H85:I85"/>
    <mergeCell ref="J85:L85"/>
    <mergeCell ref="M85:N85"/>
    <mergeCell ref="B82:C82"/>
    <mergeCell ref="D82:E82"/>
    <mergeCell ref="F82:G82"/>
    <mergeCell ref="H82:I82"/>
    <mergeCell ref="J82:L82"/>
    <mergeCell ref="M82:N82"/>
    <mergeCell ref="B83:C83"/>
    <mergeCell ref="D83:E83"/>
    <mergeCell ref="F83:G83"/>
    <mergeCell ref="H83:I83"/>
    <mergeCell ref="J83:L83"/>
    <mergeCell ref="M83:N83"/>
    <mergeCell ref="B86:C86"/>
    <mergeCell ref="D86:E86"/>
    <mergeCell ref="F86:G86"/>
    <mergeCell ref="H86:I86"/>
    <mergeCell ref="J86:L86"/>
    <mergeCell ref="M86:N86"/>
    <mergeCell ref="I87:N87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B84:C84"/>
    <mergeCell ref="D84:E84"/>
    <mergeCell ref="F84:G84"/>
    <mergeCell ref="H84:I84"/>
    <mergeCell ref="J84:L84"/>
    <mergeCell ref="M84:N84"/>
  </mergeCells>
  <phoneticPr fontId="2"/>
  <pageMargins left="1.67" right="0.16" top="0.28000000000000003" bottom="0.16" header="0.35" footer="0.16"/>
  <pageSetup paperSize="8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BE0F0-41A0-43E7-B696-281C020FE964}">
  <dimension ref="A1:V86"/>
  <sheetViews>
    <sheetView topLeftCell="A33" zoomScale="90" zoomScaleNormal="90" workbookViewId="0">
      <selection activeCell="F50" sqref="F50"/>
    </sheetView>
  </sheetViews>
  <sheetFormatPr defaultColWidth="6.25" defaultRowHeight="24" customHeight="1"/>
  <cols>
    <col min="1" max="1" width="6.375" style="22" customWidth="1"/>
    <col min="2" max="3" width="5.125" style="22" customWidth="1"/>
    <col min="4" max="5" width="7.375" style="22" customWidth="1"/>
    <col min="6" max="7" width="6.25" style="22" customWidth="1"/>
    <col min="8" max="9" width="7.375" style="22" customWidth="1"/>
    <col min="10" max="12" width="7.375" style="23" customWidth="1"/>
    <col min="13" max="14" width="5.375" style="22" customWidth="1"/>
    <col min="15" max="15" width="22.375" style="22" customWidth="1"/>
    <col min="16" max="17" width="7.375" style="22" customWidth="1"/>
    <col min="18" max="16384" width="6.25" style="22"/>
  </cols>
  <sheetData>
    <row r="1" spans="1:16" ht="24" customHeight="1">
      <c r="A1" s="21" t="s">
        <v>35</v>
      </c>
    </row>
    <row r="2" spans="1:16" ht="24" customHeight="1">
      <c r="A2" s="24" t="s">
        <v>1</v>
      </c>
      <c r="B2" s="463" t="s">
        <v>2</v>
      </c>
      <c r="C2" s="463"/>
      <c r="D2" s="463" t="s">
        <v>4</v>
      </c>
      <c r="E2" s="463"/>
      <c r="F2" s="463" t="s">
        <v>5</v>
      </c>
      <c r="G2" s="463"/>
      <c r="H2" s="463" t="s">
        <v>3</v>
      </c>
      <c r="I2" s="463"/>
      <c r="J2" s="467" t="s">
        <v>6</v>
      </c>
      <c r="K2" s="467"/>
      <c r="L2" s="467"/>
      <c r="M2" s="463" t="s">
        <v>7</v>
      </c>
      <c r="N2" s="463"/>
      <c r="P2" s="22" t="s">
        <v>10</v>
      </c>
    </row>
    <row r="3" spans="1:16" ht="24" customHeight="1">
      <c r="A3" s="25" t="s">
        <v>95</v>
      </c>
      <c r="B3" s="463" t="s">
        <v>96</v>
      </c>
      <c r="C3" s="463"/>
      <c r="D3" s="463"/>
      <c r="E3" s="463"/>
      <c r="F3" s="555">
        <v>3167</v>
      </c>
      <c r="G3" s="556"/>
      <c r="H3" s="463"/>
      <c r="I3" s="463"/>
      <c r="J3" s="467" t="s">
        <v>51</v>
      </c>
      <c r="K3" s="467"/>
      <c r="L3" s="467"/>
      <c r="M3" s="463" t="s">
        <v>9</v>
      </c>
      <c r="N3" s="463"/>
      <c r="P3" s="22" t="s">
        <v>12</v>
      </c>
    </row>
    <row r="4" spans="1:16" ht="24" customHeight="1">
      <c r="A4" s="25" t="s">
        <v>40</v>
      </c>
      <c r="B4" s="463" t="s">
        <v>96</v>
      </c>
      <c r="C4" s="463"/>
      <c r="D4" s="463"/>
      <c r="E4" s="463"/>
      <c r="F4" s="555">
        <v>3000</v>
      </c>
      <c r="G4" s="556"/>
      <c r="H4" s="463"/>
      <c r="I4" s="463"/>
      <c r="J4" s="467" t="s">
        <v>54</v>
      </c>
      <c r="K4" s="467"/>
      <c r="L4" s="467"/>
      <c r="M4" s="463" t="s">
        <v>9</v>
      </c>
      <c r="N4" s="463"/>
      <c r="P4" s="22" t="s">
        <v>13</v>
      </c>
    </row>
    <row r="5" spans="1:16" ht="24" customHeight="1">
      <c r="A5" s="26" t="s">
        <v>40</v>
      </c>
      <c r="B5" s="607" t="s">
        <v>56</v>
      </c>
      <c r="C5" s="607"/>
      <c r="D5" s="579"/>
      <c r="E5" s="579"/>
      <c r="F5" s="580">
        <v>10070</v>
      </c>
      <c r="G5" s="579"/>
      <c r="H5" s="579"/>
      <c r="I5" s="579"/>
      <c r="J5" s="606" t="s">
        <v>211</v>
      </c>
      <c r="K5" s="606"/>
      <c r="L5" s="606"/>
      <c r="M5" s="579" t="s">
        <v>9</v>
      </c>
      <c r="N5" s="579"/>
    </row>
    <row r="6" spans="1:16" ht="24" customHeight="1">
      <c r="A6" s="25"/>
      <c r="B6" s="569" t="s">
        <v>120</v>
      </c>
      <c r="C6" s="570"/>
      <c r="D6" s="463"/>
      <c r="E6" s="463"/>
      <c r="F6" s="466">
        <v>93576</v>
      </c>
      <c r="G6" s="463"/>
      <c r="H6" s="463"/>
      <c r="I6" s="463"/>
      <c r="J6" s="573" t="s">
        <v>212</v>
      </c>
      <c r="K6" s="574"/>
      <c r="L6" s="575"/>
      <c r="M6" s="463" t="s">
        <v>9</v>
      </c>
      <c r="N6" s="463"/>
    </row>
    <row r="7" spans="1:16" ht="24" customHeight="1">
      <c r="A7" s="25" t="s">
        <v>155</v>
      </c>
      <c r="B7" s="463" t="s">
        <v>160</v>
      </c>
      <c r="C7" s="463"/>
      <c r="D7" s="463"/>
      <c r="E7" s="463"/>
      <c r="F7" s="466">
        <v>1470</v>
      </c>
      <c r="G7" s="463"/>
      <c r="H7" s="463"/>
      <c r="I7" s="463"/>
      <c r="J7" s="467" t="s">
        <v>172</v>
      </c>
      <c r="K7" s="467"/>
      <c r="L7" s="467"/>
      <c r="M7" s="463" t="s">
        <v>9</v>
      </c>
      <c r="N7" s="463"/>
      <c r="P7" s="22" t="s">
        <v>13</v>
      </c>
    </row>
    <row r="8" spans="1:16" ht="24" customHeight="1">
      <c r="A8" s="25" t="s">
        <v>70</v>
      </c>
      <c r="B8" s="463" t="s">
        <v>96</v>
      </c>
      <c r="C8" s="463"/>
      <c r="D8" s="463"/>
      <c r="E8" s="463"/>
      <c r="F8" s="555">
        <v>2000</v>
      </c>
      <c r="G8" s="556"/>
      <c r="H8" s="463"/>
      <c r="I8" s="463"/>
      <c r="J8" s="467" t="s">
        <v>98</v>
      </c>
      <c r="K8" s="467"/>
      <c r="L8" s="467"/>
      <c r="M8" s="463" t="s">
        <v>9</v>
      </c>
      <c r="N8" s="463"/>
      <c r="P8" s="22" t="s">
        <v>13</v>
      </c>
    </row>
    <row r="9" spans="1:16" ht="24" customHeight="1">
      <c r="A9" s="25"/>
      <c r="B9" s="463" t="s">
        <v>96</v>
      </c>
      <c r="C9" s="463"/>
      <c r="D9" s="463"/>
      <c r="E9" s="463"/>
      <c r="F9" s="555">
        <v>1955</v>
      </c>
      <c r="G9" s="556"/>
      <c r="H9" s="463"/>
      <c r="I9" s="463"/>
      <c r="J9" s="467" t="s">
        <v>105</v>
      </c>
      <c r="K9" s="467"/>
      <c r="L9" s="467"/>
      <c r="M9" s="463" t="s">
        <v>9</v>
      </c>
      <c r="N9" s="463"/>
      <c r="P9" s="22" t="s">
        <v>16</v>
      </c>
    </row>
    <row r="10" spans="1:16" ht="24" customHeight="1">
      <c r="A10" s="27" t="s">
        <v>60</v>
      </c>
      <c r="B10" s="569" t="s">
        <v>160</v>
      </c>
      <c r="C10" s="570"/>
      <c r="D10" s="463"/>
      <c r="E10" s="463"/>
      <c r="F10" s="466">
        <v>17725</v>
      </c>
      <c r="G10" s="463"/>
      <c r="H10" s="463"/>
      <c r="I10" s="463"/>
      <c r="J10" s="467" t="s">
        <v>213</v>
      </c>
      <c r="K10" s="467"/>
      <c r="L10" s="467"/>
      <c r="M10" s="463" t="s">
        <v>9</v>
      </c>
      <c r="N10" s="463"/>
    </row>
    <row r="11" spans="1:16" ht="24" customHeight="1">
      <c r="A11" s="25"/>
      <c r="B11" s="463" t="s">
        <v>96</v>
      </c>
      <c r="C11" s="463"/>
      <c r="D11" s="463"/>
      <c r="E11" s="463"/>
      <c r="F11" s="555">
        <v>3824</v>
      </c>
      <c r="G11" s="556"/>
      <c r="H11" s="463"/>
      <c r="I11" s="463"/>
      <c r="J11" s="467" t="s">
        <v>98</v>
      </c>
      <c r="K11" s="467"/>
      <c r="L11" s="467"/>
      <c r="M11" s="463" t="s">
        <v>9</v>
      </c>
      <c r="N11" s="463"/>
      <c r="P11" s="22" t="s">
        <v>15</v>
      </c>
    </row>
    <row r="12" spans="1:16" ht="24" customHeight="1">
      <c r="A12" s="25" t="s">
        <v>209</v>
      </c>
      <c r="B12" s="463" t="s">
        <v>50</v>
      </c>
      <c r="C12" s="463"/>
      <c r="D12" s="463"/>
      <c r="E12" s="463"/>
      <c r="F12" s="466">
        <v>740</v>
      </c>
      <c r="G12" s="463"/>
      <c r="H12" s="463"/>
      <c r="I12" s="463"/>
      <c r="J12" s="467" t="s">
        <v>69</v>
      </c>
      <c r="K12" s="467"/>
      <c r="L12" s="467"/>
      <c r="M12" s="463" t="s">
        <v>9</v>
      </c>
      <c r="N12" s="463"/>
      <c r="P12" s="22" t="s">
        <v>16</v>
      </c>
    </row>
    <row r="13" spans="1:16" ht="24" customHeight="1">
      <c r="A13" s="25" t="s">
        <v>43</v>
      </c>
      <c r="B13" s="463" t="s">
        <v>134</v>
      </c>
      <c r="C13" s="463"/>
      <c r="D13" s="463"/>
      <c r="E13" s="463"/>
      <c r="F13" s="466">
        <v>4760</v>
      </c>
      <c r="G13" s="463"/>
      <c r="H13" s="463"/>
      <c r="I13" s="463"/>
      <c r="J13" s="467" t="s">
        <v>173</v>
      </c>
      <c r="K13" s="467"/>
      <c r="L13" s="467"/>
      <c r="M13" s="463" t="s">
        <v>9</v>
      </c>
      <c r="N13" s="463"/>
      <c r="P13" s="22" t="s">
        <v>16</v>
      </c>
    </row>
    <row r="14" spans="1:16" ht="24" customHeight="1">
      <c r="A14" s="25" t="s">
        <v>132</v>
      </c>
      <c r="B14" s="463" t="s">
        <v>50</v>
      </c>
      <c r="C14" s="463"/>
      <c r="D14" s="463"/>
      <c r="E14" s="463"/>
      <c r="F14" s="466">
        <v>370</v>
      </c>
      <c r="G14" s="463"/>
      <c r="H14" s="463"/>
      <c r="I14" s="463"/>
      <c r="J14" s="467" t="s">
        <v>69</v>
      </c>
      <c r="K14" s="467"/>
      <c r="L14" s="467"/>
      <c r="M14" s="463" t="s">
        <v>9</v>
      </c>
      <c r="N14" s="463"/>
      <c r="P14" s="22" t="s">
        <v>16</v>
      </c>
    </row>
    <row r="15" spans="1:16" ht="24" customHeight="1">
      <c r="A15" s="25"/>
      <c r="B15" s="463" t="s">
        <v>96</v>
      </c>
      <c r="C15" s="463"/>
      <c r="D15" s="463"/>
      <c r="E15" s="463"/>
      <c r="F15" s="555">
        <v>3133</v>
      </c>
      <c r="G15" s="556"/>
      <c r="H15" s="463"/>
      <c r="I15" s="463"/>
      <c r="J15" s="467" t="s">
        <v>51</v>
      </c>
      <c r="K15" s="467"/>
      <c r="L15" s="467"/>
      <c r="M15" s="463" t="s">
        <v>9</v>
      </c>
      <c r="N15" s="463"/>
      <c r="P15" s="22" t="s">
        <v>17</v>
      </c>
    </row>
    <row r="16" spans="1:16" ht="24" customHeight="1">
      <c r="A16" s="25"/>
      <c r="B16" s="463" t="s">
        <v>134</v>
      </c>
      <c r="C16" s="463"/>
      <c r="D16" s="463"/>
      <c r="E16" s="463"/>
      <c r="F16" s="466">
        <v>2770</v>
      </c>
      <c r="G16" s="463"/>
      <c r="H16" s="463"/>
      <c r="I16" s="463"/>
      <c r="J16" s="467" t="s">
        <v>194</v>
      </c>
      <c r="K16" s="467"/>
      <c r="L16" s="467"/>
      <c r="M16" s="463" t="s">
        <v>9</v>
      </c>
      <c r="N16" s="463"/>
      <c r="P16" s="22" t="s">
        <v>17</v>
      </c>
    </row>
    <row r="17" spans="1:17" ht="24" customHeight="1">
      <c r="A17" s="25" t="s">
        <v>161</v>
      </c>
      <c r="B17" s="463" t="s">
        <v>50</v>
      </c>
      <c r="C17" s="463"/>
      <c r="D17" s="463"/>
      <c r="E17" s="463"/>
      <c r="F17" s="466">
        <v>185</v>
      </c>
      <c r="G17" s="463"/>
      <c r="H17" s="463"/>
      <c r="I17" s="463"/>
      <c r="J17" s="467" t="s">
        <v>49</v>
      </c>
      <c r="K17" s="467"/>
      <c r="L17" s="467"/>
      <c r="M17" s="463" t="s">
        <v>9</v>
      </c>
      <c r="N17" s="463"/>
      <c r="P17" s="22" t="s">
        <v>18</v>
      </c>
    </row>
    <row r="18" spans="1:17" ht="24" customHeight="1">
      <c r="A18" s="25" t="s">
        <v>174</v>
      </c>
      <c r="B18" s="463" t="s">
        <v>96</v>
      </c>
      <c r="C18" s="463"/>
      <c r="D18" s="463"/>
      <c r="E18" s="463"/>
      <c r="F18" s="555">
        <v>1000</v>
      </c>
      <c r="G18" s="556"/>
      <c r="H18" s="463"/>
      <c r="I18" s="463"/>
      <c r="J18" s="467" t="s">
        <v>54</v>
      </c>
      <c r="K18" s="467"/>
      <c r="L18" s="467"/>
      <c r="M18" s="463" t="s">
        <v>9</v>
      </c>
      <c r="N18" s="463"/>
      <c r="P18" s="22" t="s">
        <v>19</v>
      </c>
    </row>
    <row r="19" spans="1:17" ht="24" customHeight="1">
      <c r="A19" s="25" t="s">
        <v>175</v>
      </c>
      <c r="B19" s="463" t="s">
        <v>50</v>
      </c>
      <c r="C19" s="463"/>
      <c r="D19" s="463"/>
      <c r="E19" s="463"/>
      <c r="F19" s="466">
        <v>140</v>
      </c>
      <c r="G19" s="463"/>
      <c r="H19" s="463"/>
      <c r="I19" s="463"/>
      <c r="J19" s="467" t="s">
        <v>93</v>
      </c>
      <c r="K19" s="467"/>
      <c r="L19" s="467"/>
      <c r="M19" s="463" t="s">
        <v>9</v>
      </c>
      <c r="N19" s="463"/>
      <c r="P19" s="22" t="s">
        <v>16</v>
      </c>
    </row>
    <row r="20" spans="1:17" ht="24" customHeight="1">
      <c r="A20" s="25" t="s">
        <v>140</v>
      </c>
      <c r="B20" s="463" t="s">
        <v>160</v>
      </c>
      <c r="C20" s="463"/>
      <c r="D20" s="463"/>
      <c r="E20" s="463"/>
      <c r="F20" s="466">
        <v>1994</v>
      </c>
      <c r="G20" s="463"/>
      <c r="H20" s="463"/>
      <c r="I20" s="463"/>
      <c r="J20" s="467" t="s">
        <v>176</v>
      </c>
      <c r="K20" s="467"/>
      <c r="L20" s="467"/>
      <c r="M20" s="463" t="s">
        <v>9</v>
      </c>
      <c r="N20" s="463"/>
      <c r="P20" s="22" t="s">
        <v>15</v>
      </c>
    </row>
    <row r="21" spans="1:17" ht="24" customHeight="1">
      <c r="A21" s="25" t="s">
        <v>143</v>
      </c>
      <c r="B21" s="463" t="s">
        <v>96</v>
      </c>
      <c r="C21" s="463"/>
      <c r="D21" s="463"/>
      <c r="E21" s="463"/>
      <c r="F21" s="555">
        <v>4000</v>
      </c>
      <c r="G21" s="556"/>
      <c r="H21" s="463"/>
      <c r="I21" s="463"/>
      <c r="J21" s="467" t="s">
        <v>54</v>
      </c>
      <c r="K21" s="467"/>
      <c r="L21" s="467"/>
      <c r="M21" s="463" t="s">
        <v>9</v>
      </c>
      <c r="N21" s="463"/>
      <c r="P21" s="22" t="s">
        <v>20</v>
      </c>
    </row>
    <row r="22" spans="1:17" ht="24" customHeight="1">
      <c r="A22" s="25"/>
      <c r="B22" s="463" t="s">
        <v>120</v>
      </c>
      <c r="C22" s="463"/>
      <c r="D22" s="484"/>
      <c r="E22" s="485"/>
      <c r="F22" s="466">
        <v>150</v>
      </c>
      <c r="G22" s="463"/>
      <c r="H22" s="484"/>
      <c r="I22" s="485"/>
      <c r="J22" s="467" t="s">
        <v>177</v>
      </c>
      <c r="K22" s="467"/>
      <c r="L22" s="467"/>
      <c r="M22" s="484" t="s">
        <v>9</v>
      </c>
      <c r="N22" s="485"/>
      <c r="P22" s="22" t="s">
        <v>21</v>
      </c>
    </row>
    <row r="23" spans="1:17" ht="24" customHeight="1">
      <c r="A23" s="25"/>
      <c r="B23" s="463" t="s">
        <v>160</v>
      </c>
      <c r="C23" s="463"/>
      <c r="D23" s="484"/>
      <c r="E23" s="485"/>
      <c r="F23" s="466">
        <v>2290</v>
      </c>
      <c r="G23" s="463"/>
      <c r="H23" s="484"/>
      <c r="I23" s="485"/>
      <c r="J23" s="467" t="s">
        <v>178</v>
      </c>
      <c r="K23" s="467"/>
      <c r="L23" s="467"/>
      <c r="M23" s="484" t="s">
        <v>9</v>
      </c>
      <c r="N23" s="485"/>
      <c r="P23" s="22" t="s">
        <v>22</v>
      </c>
    </row>
    <row r="24" spans="1:17" ht="24" customHeight="1">
      <c r="A24" s="25"/>
      <c r="B24" s="463" t="s">
        <v>160</v>
      </c>
      <c r="C24" s="463"/>
      <c r="D24" s="484"/>
      <c r="E24" s="485"/>
      <c r="F24" s="466">
        <v>2820</v>
      </c>
      <c r="G24" s="463"/>
      <c r="H24" s="484"/>
      <c r="I24" s="485"/>
      <c r="J24" s="467" t="s">
        <v>178</v>
      </c>
      <c r="K24" s="467"/>
      <c r="L24" s="467"/>
      <c r="M24" s="484" t="s">
        <v>9</v>
      </c>
      <c r="N24" s="485"/>
      <c r="P24" s="22" t="s">
        <v>22</v>
      </c>
    </row>
    <row r="25" spans="1:17" ht="24" customHeight="1">
      <c r="A25" s="25"/>
      <c r="B25" s="463" t="s">
        <v>120</v>
      </c>
      <c r="C25" s="463"/>
      <c r="D25" s="484"/>
      <c r="E25" s="485"/>
      <c r="F25" s="466">
        <v>4315</v>
      </c>
      <c r="G25" s="463"/>
      <c r="H25" s="484"/>
      <c r="I25" s="485"/>
      <c r="J25" s="467" t="s">
        <v>179</v>
      </c>
      <c r="K25" s="467"/>
      <c r="L25" s="467"/>
      <c r="M25" s="484" t="s">
        <v>9</v>
      </c>
      <c r="N25" s="485"/>
      <c r="P25" s="22" t="s">
        <v>23</v>
      </c>
    </row>
    <row r="26" spans="1:17" ht="24" customHeight="1">
      <c r="A26" s="25"/>
      <c r="B26" s="463" t="s">
        <v>120</v>
      </c>
      <c r="C26" s="463"/>
      <c r="D26" s="463"/>
      <c r="E26" s="463"/>
      <c r="F26" s="466">
        <v>9408</v>
      </c>
      <c r="G26" s="463"/>
      <c r="H26" s="463"/>
      <c r="I26" s="463"/>
      <c r="J26" s="467" t="s">
        <v>180</v>
      </c>
      <c r="K26" s="467"/>
      <c r="L26" s="467"/>
      <c r="M26" s="463" t="s">
        <v>9</v>
      </c>
      <c r="N26" s="463"/>
      <c r="P26" s="22" t="s">
        <v>24</v>
      </c>
    </row>
    <row r="27" spans="1:17" ht="24" customHeight="1">
      <c r="A27" s="25" t="s">
        <v>145</v>
      </c>
      <c r="B27" s="463" t="s">
        <v>96</v>
      </c>
      <c r="C27" s="463"/>
      <c r="D27" s="463"/>
      <c r="E27" s="463"/>
      <c r="F27" s="555">
        <v>3670</v>
      </c>
      <c r="G27" s="556"/>
      <c r="H27" s="463"/>
      <c r="I27" s="463"/>
      <c r="J27" s="467" t="s">
        <v>98</v>
      </c>
      <c r="K27" s="467"/>
      <c r="L27" s="467"/>
      <c r="M27" s="463" t="s">
        <v>9</v>
      </c>
      <c r="N27" s="463"/>
      <c r="P27" s="22" t="s">
        <v>24</v>
      </c>
    </row>
    <row r="28" spans="1:17" ht="24" customHeight="1">
      <c r="A28" s="25"/>
      <c r="B28" s="463" t="s">
        <v>56</v>
      </c>
      <c r="C28" s="463"/>
      <c r="D28" s="463"/>
      <c r="E28" s="463"/>
      <c r="F28" s="466">
        <v>880</v>
      </c>
      <c r="G28" s="463"/>
      <c r="H28" s="463"/>
      <c r="I28" s="463"/>
      <c r="J28" s="467" t="s">
        <v>181</v>
      </c>
      <c r="K28" s="467"/>
      <c r="L28" s="467"/>
      <c r="M28" s="463" t="s">
        <v>9</v>
      </c>
      <c r="N28" s="463"/>
      <c r="P28" s="22" t="s">
        <v>25</v>
      </c>
    </row>
    <row r="29" spans="1:17" ht="24" customHeight="1">
      <c r="A29" s="25" t="s">
        <v>153</v>
      </c>
      <c r="B29" s="463" t="s">
        <v>134</v>
      </c>
      <c r="C29" s="463"/>
      <c r="D29" s="463"/>
      <c r="E29" s="463"/>
      <c r="F29" s="466">
        <v>1278</v>
      </c>
      <c r="G29" s="463"/>
      <c r="H29" s="463"/>
      <c r="I29" s="463"/>
      <c r="J29" s="467" t="s">
        <v>182</v>
      </c>
      <c r="K29" s="467"/>
      <c r="L29" s="467"/>
      <c r="M29" s="463" t="s">
        <v>9</v>
      </c>
      <c r="N29" s="463"/>
      <c r="P29" s="22" t="s">
        <v>26</v>
      </c>
    </row>
    <row r="30" spans="1:17" ht="24" customHeight="1">
      <c r="A30" s="25"/>
      <c r="B30" s="463" t="s">
        <v>50</v>
      </c>
      <c r="C30" s="463"/>
      <c r="D30" s="463"/>
      <c r="E30" s="463"/>
      <c r="F30" s="466">
        <v>1764</v>
      </c>
      <c r="G30" s="463"/>
      <c r="H30" s="463"/>
      <c r="I30" s="463"/>
      <c r="J30" s="467" t="s">
        <v>93</v>
      </c>
      <c r="K30" s="467"/>
      <c r="L30" s="467"/>
      <c r="M30" s="463" t="s">
        <v>9</v>
      </c>
      <c r="N30" s="463"/>
      <c r="O30" s="601" t="s">
        <v>57</v>
      </c>
      <c r="P30" s="590"/>
      <c r="Q30" s="590"/>
    </row>
    <row r="31" spans="1:17" ht="24" customHeight="1">
      <c r="A31" s="26" t="s">
        <v>165</v>
      </c>
      <c r="B31" s="579" t="s">
        <v>96</v>
      </c>
      <c r="C31" s="579"/>
      <c r="D31" s="602"/>
      <c r="E31" s="602"/>
      <c r="F31" s="608">
        <v>2863</v>
      </c>
      <c r="G31" s="609"/>
      <c r="H31" s="602"/>
      <c r="I31" s="602"/>
      <c r="J31" s="606" t="s">
        <v>51</v>
      </c>
      <c r="K31" s="606"/>
      <c r="L31" s="606"/>
      <c r="M31" s="602" t="s">
        <v>9</v>
      </c>
      <c r="N31" s="602"/>
    </row>
    <row r="32" spans="1:17" ht="24" customHeight="1">
      <c r="A32" s="25"/>
      <c r="B32" s="463" t="s">
        <v>96</v>
      </c>
      <c r="C32" s="463"/>
      <c r="D32" s="463"/>
      <c r="E32" s="463"/>
      <c r="F32" s="555">
        <v>3000</v>
      </c>
      <c r="G32" s="556"/>
      <c r="H32" s="463"/>
      <c r="I32" s="463"/>
      <c r="J32" s="467" t="s">
        <v>105</v>
      </c>
      <c r="K32" s="467"/>
      <c r="L32" s="467"/>
      <c r="M32" s="463" t="s">
        <v>9</v>
      </c>
      <c r="N32" s="463"/>
      <c r="P32" s="22" t="s">
        <v>20</v>
      </c>
    </row>
    <row r="33" spans="1:17" ht="24" customHeight="1">
      <c r="A33" s="25"/>
      <c r="B33" s="463" t="s">
        <v>134</v>
      </c>
      <c r="C33" s="463"/>
      <c r="D33" s="484"/>
      <c r="E33" s="485"/>
      <c r="F33" s="466">
        <v>1125</v>
      </c>
      <c r="G33" s="463"/>
      <c r="H33" s="484"/>
      <c r="I33" s="485"/>
      <c r="J33" s="467" t="s">
        <v>182</v>
      </c>
      <c r="K33" s="467"/>
      <c r="L33" s="467"/>
      <c r="M33" s="484" t="s">
        <v>9</v>
      </c>
      <c r="N33" s="485"/>
      <c r="P33" s="22" t="s">
        <v>21</v>
      </c>
    </row>
    <row r="34" spans="1:17" ht="24" customHeight="1">
      <c r="A34" s="25"/>
      <c r="B34" s="463" t="s">
        <v>50</v>
      </c>
      <c r="C34" s="463"/>
      <c r="D34" s="484"/>
      <c r="E34" s="485"/>
      <c r="F34" s="466">
        <v>840</v>
      </c>
      <c r="G34" s="463"/>
      <c r="H34" s="484"/>
      <c r="I34" s="485"/>
      <c r="J34" s="467" t="s">
        <v>93</v>
      </c>
      <c r="K34" s="467"/>
      <c r="L34" s="467"/>
      <c r="M34" s="484" t="s">
        <v>9</v>
      </c>
      <c r="N34" s="485"/>
      <c r="P34" s="22" t="s">
        <v>22</v>
      </c>
    </row>
    <row r="35" spans="1:17" ht="24" customHeight="1">
      <c r="A35" s="25" t="s">
        <v>220</v>
      </c>
      <c r="B35" s="463" t="s">
        <v>134</v>
      </c>
      <c r="C35" s="463"/>
      <c r="D35" s="463"/>
      <c r="E35" s="463"/>
      <c r="F35" s="466">
        <v>1223</v>
      </c>
      <c r="G35" s="463"/>
      <c r="H35" s="463"/>
      <c r="I35" s="463"/>
      <c r="J35" s="467" t="s">
        <v>182</v>
      </c>
      <c r="K35" s="467"/>
      <c r="L35" s="467"/>
      <c r="M35" s="463" t="s">
        <v>9</v>
      </c>
      <c r="N35" s="463"/>
      <c r="P35" s="22" t="s">
        <v>24</v>
      </c>
    </row>
    <row r="36" spans="1:17" ht="24" customHeight="1">
      <c r="A36" s="25"/>
      <c r="B36" s="463" t="s">
        <v>160</v>
      </c>
      <c r="C36" s="463"/>
      <c r="D36" s="463"/>
      <c r="E36" s="463"/>
      <c r="F36" s="466">
        <v>2904</v>
      </c>
      <c r="G36" s="463"/>
      <c r="H36" s="463"/>
      <c r="I36" s="463"/>
      <c r="J36" s="467" t="s">
        <v>183</v>
      </c>
      <c r="K36" s="467"/>
      <c r="L36" s="467"/>
      <c r="M36" s="463" t="s">
        <v>9</v>
      </c>
      <c r="N36" s="463"/>
      <c r="P36" s="22" t="s">
        <v>24</v>
      </c>
    </row>
    <row r="37" spans="1:17" ht="24" customHeight="1">
      <c r="A37" s="25" t="s">
        <v>168</v>
      </c>
      <c r="B37" s="571" t="s">
        <v>96</v>
      </c>
      <c r="C37" s="572"/>
      <c r="D37" s="484"/>
      <c r="E37" s="485"/>
      <c r="F37" s="553">
        <v>2000</v>
      </c>
      <c r="G37" s="554"/>
      <c r="H37" s="484"/>
      <c r="I37" s="485"/>
      <c r="J37" s="573" t="s">
        <v>54</v>
      </c>
      <c r="K37" s="574"/>
      <c r="L37" s="575"/>
      <c r="M37" s="484" t="s">
        <v>9</v>
      </c>
      <c r="N37" s="485"/>
    </row>
    <row r="38" spans="1:17" ht="24" customHeight="1">
      <c r="A38" s="25"/>
      <c r="B38" s="484" t="s">
        <v>160</v>
      </c>
      <c r="C38" s="485"/>
      <c r="D38" s="484"/>
      <c r="E38" s="485"/>
      <c r="F38" s="576">
        <v>2750</v>
      </c>
      <c r="G38" s="577"/>
      <c r="H38" s="484"/>
      <c r="I38" s="485"/>
      <c r="J38" s="573" t="s">
        <v>185</v>
      </c>
      <c r="K38" s="574"/>
      <c r="L38" s="575"/>
      <c r="M38" s="484" t="s">
        <v>9</v>
      </c>
      <c r="N38" s="485"/>
    </row>
    <row r="39" spans="1:17" ht="24" customHeight="1">
      <c r="A39" s="25"/>
      <c r="B39" s="484"/>
      <c r="C39" s="485"/>
      <c r="D39" s="484"/>
      <c r="E39" s="485"/>
      <c r="F39" s="576">
        <v>32000</v>
      </c>
      <c r="G39" s="577"/>
      <c r="H39" s="484"/>
      <c r="I39" s="485"/>
      <c r="J39" s="573" t="s">
        <v>221</v>
      </c>
      <c r="K39" s="574"/>
      <c r="L39" s="575"/>
      <c r="M39" s="484" t="s">
        <v>9</v>
      </c>
      <c r="N39" s="485"/>
    </row>
    <row r="40" spans="1:17" ht="24" customHeight="1">
      <c r="A40" s="25"/>
      <c r="B40" s="484" t="s">
        <v>134</v>
      </c>
      <c r="C40" s="485"/>
      <c r="D40" s="484"/>
      <c r="E40" s="485"/>
      <c r="F40" s="576">
        <v>1559</v>
      </c>
      <c r="G40" s="577"/>
      <c r="H40" s="484"/>
      <c r="I40" s="485"/>
      <c r="J40" s="573" t="s">
        <v>217</v>
      </c>
      <c r="K40" s="574"/>
      <c r="L40" s="575"/>
      <c r="M40" s="484" t="s">
        <v>9</v>
      </c>
      <c r="N40" s="485"/>
      <c r="Q40" s="31"/>
    </row>
    <row r="41" spans="1:17" ht="24" customHeight="1">
      <c r="A41" s="25" t="s">
        <v>186</v>
      </c>
      <c r="B41" s="484" t="s">
        <v>96</v>
      </c>
      <c r="C41" s="485"/>
      <c r="D41" s="484"/>
      <c r="E41" s="485"/>
      <c r="F41" s="553">
        <v>2000</v>
      </c>
      <c r="G41" s="554"/>
      <c r="H41" s="484"/>
      <c r="I41" s="485"/>
      <c r="J41" s="573" t="s">
        <v>51</v>
      </c>
      <c r="K41" s="574"/>
      <c r="L41" s="575"/>
      <c r="M41" s="484" t="s">
        <v>9</v>
      </c>
      <c r="N41" s="485"/>
    </row>
    <row r="42" spans="1:17" ht="24" customHeight="1">
      <c r="A42" s="25"/>
      <c r="B42" s="484" t="s">
        <v>120</v>
      </c>
      <c r="C42" s="485"/>
      <c r="D42" s="484"/>
      <c r="E42" s="485"/>
      <c r="F42" s="576">
        <v>22000</v>
      </c>
      <c r="G42" s="577"/>
      <c r="H42" s="484"/>
      <c r="I42" s="485"/>
      <c r="J42" s="573" t="s">
        <v>188</v>
      </c>
      <c r="K42" s="574"/>
      <c r="L42" s="575"/>
      <c r="M42" s="484" t="s">
        <v>9</v>
      </c>
      <c r="N42" s="485"/>
    </row>
    <row r="43" spans="1:17" ht="24" customHeight="1">
      <c r="A43" s="25" t="s">
        <v>222</v>
      </c>
      <c r="B43" s="484" t="s">
        <v>96</v>
      </c>
      <c r="C43" s="485"/>
      <c r="D43" s="484"/>
      <c r="E43" s="485"/>
      <c r="F43" s="553">
        <v>2000</v>
      </c>
      <c r="G43" s="554"/>
      <c r="H43" s="484"/>
      <c r="I43" s="485"/>
      <c r="J43" s="573" t="s">
        <v>189</v>
      </c>
      <c r="K43" s="574"/>
      <c r="L43" s="575"/>
      <c r="M43" s="484" t="s">
        <v>9</v>
      </c>
      <c r="N43" s="485"/>
    </row>
    <row r="44" spans="1:17" ht="24" customHeight="1">
      <c r="A44" s="25" t="s">
        <v>150</v>
      </c>
      <c r="B44" s="484" t="s">
        <v>96</v>
      </c>
      <c r="C44" s="485"/>
      <c r="D44" s="484"/>
      <c r="E44" s="485"/>
      <c r="F44" s="555">
        <v>3000</v>
      </c>
      <c r="G44" s="556"/>
      <c r="H44" s="484"/>
      <c r="I44" s="485"/>
      <c r="J44" s="467" t="s">
        <v>105</v>
      </c>
      <c r="K44" s="467"/>
      <c r="L44" s="467"/>
      <c r="M44" s="484" t="s">
        <v>9</v>
      </c>
      <c r="N44" s="485"/>
    </row>
    <row r="45" spans="1:17" ht="24" customHeight="1">
      <c r="A45" s="26" t="s">
        <v>112</v>
      </c>
      <c r="B45" s="571" t="s">
        <v>56</v>
      </c>
      <c r="C45" s="572"/>
      <c r="D45" s="484"/>
      <c r="E45" s="485"/>
      <c r="F45" s="576">
        <v>3880</v>
      </c>
      <c r="G45" s="577"/>
      <c r="H45" s="484"/>
      <c r="I45" s="485"/>
      <c r="J45" s="606" t="s">
        <v>214</v>
      </c>
      <c r="K45" s="606"/>
      <c r="L45" s="606"/>
      <c r="M45" s="484" t="s">
        <v>9</v>
      </c>
      <c r="N45" s="485"/>
    </row>
    <row r="46" spans="1:17" ht="24" customHeight="1" thickBot="1">
      <c r="A46" s="25"/>
      <c r="B46" s="578"/>
      <c r="C46" s="578"/>
      <c r="D46" s="579"/>
      <c r="E46" s="579"/>
      <c r="F46" s="580"/>
      <c r="G46" s="579"/>
      <c r="H46" s="579"/>
      <c r="I46" s="579"/>
      <c r="J46" s="467"/>
      <c r="K46" s="467"/>
      <c r="L46" s="467"/>
      <c r="M46" s="581" t="s">
        <v>9</v>
      </c>
      <c r="N46" s="581"/>
    </row>
    <row r="47" spans="1:17" ht="24" customHeight="1" thickTop="1">
      <c r="A47" s="28"/>
      <c r="B47" s="583"/>
      <c r="C47" s="584"/>
      <c r="D47" s="583" t="s">
        <v>38</v>
      </c>
      <c r="E47" s="584"/>
      <c r="F47" s="585">
        <f>SUM(F3:F46)</f>
        <v>265598</v>
      </c>
      <c r="G47" s="586"/>
      <c r="H47" s="583"/>
      <c r="I47" s="584"/>
      <c r="J47" s="587"/>
      <c r="K47" s="588"/>
      <c r="L47" s="589"/>
      <c r="M47" s="583"/>
      <c r="N47" s="584"/>
    </row>
    <row r="48" spans="1:17" ht="24" customHeight="1">
      <c r="I48" s="582" t="s">
        <v>8</v>
      </c>
      <c r="J48" s="582"/>
      <c r="K48" s="582"/>
      <c r="L48" s="582"/>
      <c r="M48" s="582"/>
      <c r="N48" s="582"/>
    </row>
    <row r="49" spans="1:16" ht="24" customHeight="1">
      <c r="D49" s="590" t="s">
        <v>53</v>
      </c>
      <c r="E49" s="590"/>
      <c r="F49" s="591">
        <f>F3+F4+F8+F9+F11+F15+F18+F21+F27+F31+F32+F37+F41+F43+F44</f>
        <v>40612</v>
      </c>
      <c r="G49" s="590"/>
      <c r="I49" s="29"/>
      <c r="J49" s="29"/>
      <c r="K49" s="29"/>
      <c r="L49" s="29"/>
      <c r="M49" s="29"/>
      <c r="N49" s="29"/>
    </row>
    <row r="50" spans="1:16" ht="24" customHeight="1">
      <c r="I50" s="29"/>
      <c r="J50" s="29"/>
      <c r="K50" s="29"/>
      <c r="L50" s="29"/>
      <c r="M50" s="29"/>
      <c r="N50" s="29"/>
    </row>
    <row r="51" spans="1:16" ht="25.5" customHeight="1">
      <c r="A51" s="21" t="s">
        <v>35</v>
      </c>
    </row>
    <row r="52" spans="1:16" ht="25.5" customHeight="1">
      <c r="A52" s="24" t="s">
        <v>1</v>
      </c>
      <c r="B52" s="463" t="s">
        <v>2</v>
      </c>
      <c r="C52" s="463"/>
      <c r="D52" s="463" t="s">
        <v>4</v>
      </c>
      <c r="E52" s="463"/>
      <c r="F52" s="463" t="s">
        <v>5</v>
      </c>
      <c r="G52" s="463"/>
      <c r="H52" s="463" t="s">
        <v>3</v>
      </c>
      <c r="I52" s="463"/>
      <c r="J52" s="467" t="s">
        <v>6</v>
      </c>
      <c r="K52" s="467"/>
      <c r="L52" s="467"/>
      <c r="M52" s="463" t="s">
        <v>7</v>
      </c>
      <c r="N52" s="463"/>
      <c r="P52" s="22" t="s">
        <v>10</v>
      </c>
    </row>
    <row r="53" spans="1:16" ht="25.5" customHeight="1">
      <c r="A53" s="25" t="s">
        <v>62</v>
      </c>
      <c r="B53" s="610" t="s">
        <v>219</v>
      </c>
      <c r="C53" s="611"/>
      <c r="D53" s="463"/>
      <c r="E53" s="463"/>
      <c r="F53" s="466">
        <v>3321</v>
      </c>
      <c r="G53" s="463"/>
      <c r="H53" s="463"/>
      <c r="I53" s="463"/>
      <c r="J53" s="592"/>
      <c r="K53" s="593"/>
      <c r="L53" s="594"/>
      <c r="M53" s="463" t="s">
        <v>9</v>
      </c>
      <c r="N53" s="463"/>
      <c r="P53" s="22" t="s">
        <v>12</v>
      </c>
    </row>
    <row r="54" spans="1:16" ht="25.5" customHeight="1">
      <c r="A54" s="25"/>
      <c r="B54" s="612"/>
      <c r="C54" s="613"/>
      <c r="D54" s="463"/>
      <c r="E54" s="463"/>
      <c r="F54" s="466">
        <v>3321</v>
      </c>
      <c r="G54" s="463"/>
      <c r="H54" s="463"/>
      <c r="I54" s="463"/>
      <c r="J54" s="595"/>
      <c r="K54" s="596"/>
      <c r="L54" s="597"/>
      <c r="M54" s="463" t="s">
        <v>9</v>
      </c>
      <c r="N54" s="463"/>
      <c r="P54" s="22" t="s">
        <v>13</v>
      </c>
    </row>
    <row r="55" spans="1:16" ht="25.5" customHeight="1">
      <c r="A55" s="25"/>
      <c r="B55" s="612"/>
      <c r="C55" s="613"/>
      <c r="D55" s="463"/>
      <c r="E55" s="463"/>
      <c r="F55" s="466">
        <v>3321</v>
      </c>
      <c r="G55" s="463"/>
      <c r="H55" s="463"/>
      <c r="I55" s="463"/>
      <c r="J55" s="598"/>
      <c r="K55" s="599"/>
      <c r="L55" s="600"/>
      <c r="M55" s="463" t="s">
        <v>9</v>
      </c>
      <c r="N55" s="463"/>
      <c r="P55" s="22" t="s">
        <v>13</v>
      </c>
    </row>
    <row r="56" spans="1:16" ht="25.5" customHeight="1">
      <c r="A56" s="25"/>
      <c r="B56" s="612"/>
      <c r="C56" s="613"/>
      <c r="D56" s="463"/>
      <c r="E56" s="463"/>
      <c r="F56" s="466">
        <v>3690</v>
      </c>
      <c r="G56" s="463"/>
      <c r="H56" s="463"/>
      <c r="I56" s="463"/>
      <c r="J56" s="467"/>
      <c r="K56" s="467"/>
      <c r="L56" s="467"/>
      <c r="M56" s="463" t="s">
        <v>9</v>
      </c>
      <c r="N56" s="463"/>
      <c r="P56" s="22" t="s">
        <v>13</v>
      </c>
    </row>
    <row r="57" spans="1:16" ht="25.5" customHeight="1">
      <c r="A57" s="25"/>
      <c r="B57" s="612"/>
      <c r="C57" s="613"/>
      <c r="D57" s="463"/>
      <c r="E57" s="463"/>
      <c r="F57" s="466">
        <v>3240</v>
      </c>
      <c r="G57" s="463"/>
      <c r="H57" s="463"/>
      <c r="I57" s="463"/>
      <c r="J57" s="592"/>
      <c r="K57" s="593"/>
      <c r="L57" s="594"/>
      <c r="M57" s="463" t="s">
        <v>9</v>
      </c>
      <c r="N57" s="463"/>
      <c r="P57" s="22" t="s">
        <v>16</v>
      </c>
    </row>
    <row r="58" spans="1:16" ht="25.5" customHeight="1">
      <c r="A58" s="25"/>
      <c r="B58" s="612"/>
      <c r="C58" s="613"/>
      <c r="D58" s="463"/>
      <c r="E58" s="463"/>
      <c r="F58" s="466">
        <v>3240</v>
      </c>
      <c r="G58" s="463"/>
      <c r="H58" s="463"/>
      <c r="I58" s="463"/>
      <c r="J58" s="595"/>
      <c r="K58" s="596"/>
      <c r="L58" s="597"/>
      <c r="M58" s="463" t="s">
        <v>9</v>
      </c>
      <c r="N58" s="463"/>
      <c r="P58" s="22" t="s">
        <v>14</v>
      </c>
    </row>
    <row r="59" spans="1:16" ht="25.5" customHeight="1">
      <c r="A59" s="25"/>
      <c r="B59" s="612"/>
      <c r="C59" s="613"/>
      <c r="D59" s="463"/>
      <c r="E59" s="463"/>
      <c r="F59" s="466">
        <v>3240</v>
      </c>
      <c r="G59" s="463"/>
      <c r="H59" s="463"/>
      <c r="I59" s="463"/>
      <c r="J59" s="595"/>
      <c r="K59" s="596"/>
      <c r="L59" s="597"/>
      <c r="M59" s="463" t="s">
        <v>9</v>
      </c>
      <c r="N59" s="463"/>
      <c r="P59" s="22" t="s">
        <v>15</v>
      </c>
    </row>
    <row r="60" spans="1:16" ht="25.5" customHeight="1">
      <c r="A60" s="25"/>
      <c r="B60" s="612"/>
      <c r="C60" s="613"/>
      <c r="D60" s="463"/>
      <c r="E60" s="463"/>
      <c r="F60" s="466">
        <v>3240</v>
      </c>
      <c r="G60" s="463"/>
      <c r="H60" s="463"/>
      <c r="I60" s="463"/>
      <c r="J60" s="598"/>
      <c r="K60" s="599"/>
      <c r="L60" s="600"/>
      <c r="M60" s="463" t="s">
        <v>9</v>
      </c>
      <c r="N60" s="463"/>
      <c r="P60" s="22" t="s">
        <v>16</v>
      </c>
    </row>
    <row r="61" spans="1:16" ht="25.5" customHeight="1">
      <c r="A61" s="25"/>
      <c r="B61" s="612"/>
      <c r="C61" s="613"/>
      <c r="D61" s="463"/>
      <c r="E61" s="463"/>
      <c r="F61" s="466">
        <v>2916</v>
      </c>
      <c r="G61" s="463"/>
      <c r="H61" s="463"/>
      <c r="I61" s="463"/>
      <c r="J61" s="592"/>
      <c r="K61" s="593"/>
      <c r="L61" s="594"/>
      <c r="M61" s="463" t="s">
        <v>9</v>
      </c>
      <c r="N61" s="463"/>
      <c r="P61" s="22" t="s">
        <v>16</v>
      </c>
    </row>
    <row r="62" spans="1:16" ht="25.5" customHeight="1">
      <c r="A62" s="25"/>
      <c r="B62" s="612"/>
      <c r="C62" s="613"/>
      <c r="D62" s="463"/>
      <c r="E62" s="463"/>
      <c r="F62" s="466">
        <v>2916</v>
      </c>
      <c r="G62" s="463"/>
      <c r="H62" s="463"/>
      <c r="I62" s="463"/>
      <c r="J62" s="598"/>
      <c r="K62" s="599"/>
      <c r="L62" s="600"/>
      <c r="M62" s="463" t="s">
        <v>9</v>
      </c>
      <c r="N62" s="463"/>
      <c r="P62" s="22" t="s">
        <v>17</v>
      </c>
    </row>
    <row r="63" spans="1:16" ht="25.5" customHeight="1">
      <c r="A63" s="25"/>
      <c r="B63" s="612"/>
      <c r="C63" s="613"/>
      <c r="D63" s="463"/>
      <c r="E63" s="463"/>
      <c r="F63" s="466">
        <v>2980</v>
      </c>
      <c r="G63" s="463"/>
      <c r="H63" s="463"/>
      <c r="I63" s="463"/>
      <c r="J63" s="467"/>
      <c r="K63" s="467"/>
      <c r="L63" s="467"/>
      <c r="M63" s="463" t="s">
        <v>9</v>
      </c>
      <c r="N63" s="463"/>
      <c r="P63" s="22" t="s">
        <v>17</v>
      </c>
    </row>
    <row r="64" spans="1:16" ht="25.5" customHeight="1">
      <c r="A64" s="25"/>
      <c r="B64" s="612"/>
      <c r="C64" s="613"/>
      <c r="D64" s="463"/>
      <c r="E64" s="463"/>
      <c r="F64" s="466">
        <v>10625</v>
      </c>
      <c r="G64" s="463"/>
      <c r="H64" s="463"/>
      <c r="I64" s="463"/>
      <c r="J64" s="467" t="s">
        <v>224</v>
      </c>
      <c r="K64" s="467"/>
      <c r="L64" s="467"/>
      <c r="M64" s="463" t="s">
        <v>9</v>
      </c>
      <c r="N64" s="463"/>
      <c r="P64" s="22" t="s">
        <v>18</v>
      </c>
    </row>
    <row r="65" spans="1:22" ht="25.5" customHeight="1">
      <c r="A65" s="25"/>
      <c r="B65" s="612"/>
      <c r="C65" s="613"/>
      <c r="D65" s="463"/>
      <c r="E65" s="463"/>
      <c r="F65" s="466">
        <v>2697</v>
      </c>
      <c r="G65" s="463"/>
      <c r="H65" s="463"/>
      <c r="I65" s="463"/>
      <c r="J65" s="592" t="s">
        <v>223</v>
      </c>
      <c r="K65" s="593"/>
      <c r="L65" s="594"/>
      <c r="M65" s="463" t="s">
        <v>9</v>
      </c>
      <c r="N65" s="463"/>
      <c r="P65" s="22" t="s">
        <v>19</v>
      </c>
    </row>
    <row r="66" spans="1:22" ht="25.5" customHeight="1">
      <c r="A66" s="25"/>
      <c r="B66" s="612"/>
      <c r="C66" s="613"/>
      <c r="D66" s="463"/>
      <c r="E66" s="463"/>
      <c r="F66" s="466">
        <v>2838</v>
      </c>
      <c r="G66" s="463"/>
      <c r="H66" s="463"/>
      <c r="I66" s="463"/>
      <c r="J66" s="595"/>
      <c r="K66" s="596"/>
      <c r="L66" s="597"/>
      <c r="M66" s="463" t="s">
        <v>9</v>
      </c>
      <c r="N66" s="463"/>
      <c r="P66" s="22" t="s">
        <v>19</v>
      </c>
    </row>
    <row r="67" spans="1:22" ht="25.5" customHeight="1">
      <c r="A67" s="25"/>
      <c r="B67" s="612"/>
      <c r="C67" s="613"/>
      <c r="D67" s="463"/>
      <c r="E67" s="463"/>
      <c r="F67" s="466">
        <v>2838</v>
      </c>
      <c r="G67" s="463"/>
      <c r="H67" s="463"/>
      <c r="I67" s="463"/>
      <c r="J67" s="595"/>
      <c r="K67" s="596"/>
      <c r="L67" s="597"/>
      <c r="M67" s="463" t="s">
        <v>9</v>
      </c>
      <c r="N67" s="463"/>
      <c r="P67" s="22" t="s">
        <v>16</v>
      </c>
    </row>
    <row r="68" spans="1:22" ht="25.5" customHeight="1">
      <c r="A68" s="25"/>
      <c r="B68" s="612"/>
      <c r="C68" s="613"/>
      <c r="D68" s="463"/>
      <c r="E68" s="463"/>
      <c r="F68" s="466">
        <v>2838</v>
      </c>
      <c r="G68" s="463"/>
      <c r="H68" s="463"/>
      <c r="I68" s="463"/>
      <c r="J68" s="595"/>
      <c r="K68" s="596"/>
      <c r="L68" s="597"/>
      <c r="M68" s="463" t="s">
        <v>9</v>
      </c>
      <c r="N68" s="463"/>
      <c r="P68" s="22" t="s">
        <v>16</v>
      </c>
    </row>
    <row r="69" spans="1:22" ht="25.5" customHeight="1">
      <c r="A69" s="25"/>
      <c r="B69" s="612"/>
      <c r="C69" s="613"/>
      <c r="D69" s="463"/>
      <c r="E69" s="463"/>
      <c r="F69" s="466">
        <v>2838</v>
      </c>
      <c r="G69" s="463"/>
      <c r="H69" s="463"/>
      <c r="I69" s="463"/>
      <c r="J69" s="595"/>
      <c r="K69" s="596"/>
      <c r="L69" s="597"/>
      <c r="M69" s="463" t="s">
        <v>9</v>
      </c>
      <c r="N69" s="463"/>
      <c r="P69" s="22" t="s">
        <v>15</v>
      </c>
    </row>
    <row r="70" spans="1:22" ht="25.5" customHeight="1">
      <c r="A70" s="25"/>
      <c r="B70" s="612"/>
      <c r="C70" s="613"/>
      <c r="D70" s="463"/>
      <c r="E70" s="463"/>
      <c r="F70" s="466">
        <v>2838</v>
      </c>
      <c r="G70" s="463"/>
      <c r="H70" s="463"/>
      <c r="I70" s="463"/>
      <c r="J70" s="595"/>
      <c r="K70" s="596"/>
      <c r="L70" s="597"/>
      <c r="M70" s="463" t="s">
        <v>9</v>
      </c>
      <c r="N70" s="463"/>
      <c r="P70" s="22" t="s">
        <v>20</v>
      </c>
    </row>
    <row r="71" spans="1:22" ht="25.5" customHeight="1">
      <c r="A71" s="25"/>
      <c r="B71" s="612"/>
      <c r="C71" s="613"/>
      <c r="D71" s="484"/>
      <c r="E71" s="485"/>
      <c r="F71" s="466">
        <v>2838</v>
      </c>
      <c r="G71" s="463"/>
      <c r="H71" s="484"/>
      <c r="I71" s="485"/>
      <c r="J71" s="595"/>
      <c r="K71" s="596"/>
      <c r="L71" s="597"/>
      <c r="M71" s="484" t="s">
        <v>9</v>
      </c>
      <c r="N71" s="485"/>
      <c r="P71" s="22" t="s">
        <v>21</v>
      </c>
    </row>
    <row r="72" spans="1:22" ht="25.5" customHeight="1">
      <c r="A72" s="25"/>
      <c r="B72" s="612"/>
      <c r="C72" s="613"/>
      <c r="D72" s="484"/>
      <c r="E72" s="485"/>
      <c r="F72" s="466">
        <v>2838</v>
      </c>
      <c r="G72" s="463"/>
      <c r="H72" s="484"/>
      <c r="I72" s="485"/>
      <c r="J72" s="595"/>
      <c r="K72" s="596"/>
      <c r="L72" s="597"/>
      <c r="M72" s="484" t="s">
        <v>9</v>
      </c>
      <c r="N72" s="485"/>
      <c r="P72" s="22" t="s">
        <v>22</v>
      </c>
    </row>
    <row r="73" spans="1:22" ht="25.5" customHeight="1">
      <c r="A73" s="25"/>
      <c r="B73" s="612"/>
      <c r="C73" s="613"/>
      <c r="D73" s="484"/>
      <c r="E73" s="485"/>
      <c r="F73" s="466">
        <v>2838</v>
      </c>
      <c r="G73" s="463"/>
      <c r="H73" s="484"/>
      <c r="I73" s="485"/>
      <c r="J73" s="595"/>
      <c r="K73" s="596"/>
      <c r="L73" s="597"/>
      <c r="M73" s="484" t="s">
        <v>9</v>
      </c>
      <c r="N73" s="485"/>
      <c r="P73" s="22" t="s">
        <v>22</v>
      </c>
    </row>
    <row r="74" spans="1:22" ht="25.5" customHeight="1">
      <c r="A74" s="25"/>
      <c r="B74" s="612"/>
      <c r="C74" s="613"/>
      <c r="D74" s="484"/>
      <c r="E74" s="485"/>
      <c r="F74" s="466">
        <v>2838</v>
      </c>
      <c r="G74" s="463"/>
      <c r="H74" s="484"/>
      <c r="I74" s="485"/>
      <c r="J74" s="595"/>
      <c r="K74" s="596"/>
      <c r="L74" s="597"/>
      <c r="M74" s="484" t="s">
        <v>9</v>
      </c>
      <c r="N74" s="485"/>
      <c r="P74" s="22" t="s">
        <v>22</v>
      </c>
    </row>
    <row r="75" spans="1:22" ht="25.5" customHeight="1">
      <c r="A75" s="25"/>
      <c r="B75" s="612"/>
      <c r="C75" s="613"/>
      <c r="D75" s="484"/>
      <c r="E75" s="485"/>
      <c r="F75" s="466">
        <v>2838</v>
      </c>
      <c r="G75" s="463"/>
      <c r="H75" s="484"/>
      <c r="I75" s="485"/>
      <c r="J75" s="595"/>
      <c r="K75" s="596"/>
      <c r="L75" s="597"/>
      <c r="M75" s="484" t="s">
        <v>9</v>
      </c>
      <c r="N75" s="485"/>
      <c r="P75" s="22" t="s">
        <v>23</v>
      </c>
    </row>
    <row r="76" spans="1:22" ht="25.5" customHeight="1">
      <c r="A76" s="25"/>
      <c r="B76" s="612"/>
      <c r="C76" s="613"/>
      <c r="D76" s="463"/>
      <c r="E76" s="463"/>
      <c r="F76" s="466">
        <v>2838</v>
      </c>
      <c r="G76" s="463"/>
      <c r="H76" s="463"/>
      <c r="I76" s="463"/>
      <c r="J76" s="595"/>
      <c r="K76" s="596"/>
      <c r="L76" s="597"/>
      <c r="M76" s="463" t="s">
        <v>9</v>
      </c>
      <c r="N76" s="463"/>
      <c r="P76" s="22" t="s">
        <v>24</v>
      </c>
    </row>
    <row r="77" spans="1:22" ht="25.5" customHeight="1">
      <c r="A77" s="25"/>
      <c r="B77" s="612"/>
      <c r="C77" s="613"/>
      <c r="D77" s="463"/>
      <c r="E77" s="463"/>
      <c r="F77" s="466">
        <v>2838</v>
      </c>
      <c r="G77" s="463"/>
      <c r="H77" s="463"/>
      <c r="I77" s="463"/>
      <c r="J77" s="595"/>
      <c r="K77" s="596"/>
      <c r="L77" s="597"/>
      <c r="M77" s="463" t="s">
        <v>9</v>
      </c>
      <c r="N77" s="463"/>
      <c r="P77" s="22" t="s">
        <v>24</v>
      </c>
    </row>
    <row r="78" spans="1:22" ht="25.5" customHeight="1">
      <c r="A78" s="25"/>
      <c r="B78" s="612"/>
      <c r="C78" s="613"/>
      <c r="D78" s="463"/>
      <c r="E78" s="463"/>
      <c r="F78" s="466">
        <v>2838</v>
      </c>
      <c r="G78" s="463"/>
      <c r="H78" s="463"/>
      <c r="I78" s="463"/>
      <c r="J78" s="595"/>
      <c r="K78" s="596"/>
      <c r="L78" s="597"/>
      <c r="M78" s="463" t="s">
        <v>9</v>
      </c>
      <c r="N78" s="463"/>
      <c r="P78" s="22" t="s">
        <v>25</v>
      </c>
    </row>
    <row r="79" spans="1:22" ht="25.5" customHeight="1">
      <c r="A79" s="25"/>
      <c r="B79" s="612"/>
      <c r="C79" s="613"/>
      <c r="D79" s="463"/>
      <c r="E79" s="463"/>
      <c r="F79" s="466">
        <v>2838</v>
      </c>
      <c r="G79" s="463"/>
      <c r="H79" s="463"/>
      <c r="I79" s="463"/>
      <c r="J79" s="595"/>
      <c r="K79" s="596"/>
      <c r="L79" s="597"/>
      <c r="M79" s="463" t="s">
        <v>9</v>
      </c>
      <c r="N79" s="463"/>
      <c r="P79" s="22" t="s">
        <v>26</v>
      </c>
    </row>
    <row r="80" spans="1:22" ht="25.5" customHeight="1">
      <c r="A80" s="25"/>
      <c r="B80" s="612"/>
      <c r="C80" s="613"/>
      <c r="D80" s="463"/>
      <c r="E80" s="463"/>
      <c r="F80" s="466">
        <v>2838</v>
      </c>
      <c r="G80" s="463"/>
      <c r="H80" s="463"/>
      <c r="I80" s="463"/>
      <c r="J80" s="595"/>
      <c r="K80" s="596"/>
      <c r="L80" s="597"/>
      <c r="M80" s="463" t="s">
        <v>9</v>
      </c>
      <c r="N80" s="463"/>
      <c r="O80" s="601" t="s">
        <v>57</v>
      </c>
      <c r="P80" s="590"/>
      <c r="Q80" s="590"/>
      <c r="V80" s="22" t="s">
        <v>216</v>
      </c>
    </row>
    <row r="81" spans="1:16" ht="25.5" customHeight="1">
      <c r="A81" s="26"/>
      <c r="B81" s="612"/>
      <c r="C81" s="613"/>
      <c r="D81" s="602"/>
      <c r="E81" s="602"/>
      <c r="F81" s="580">
        <v>2838</v>
      </c>
      <c r="G81" s="579"/>
      <c r="H81" s="602"/>
      <c r="I81" s="602"/>
      <c r="J81" s="595"/>
      <c r="K81" s="596"/>
      <c r="L81" s="597"/>
      <c r="M81" s="602" t="s">
        <v>9</v>
      </c>
      <c r="N81" s="602"/>
    </row>
    <row r="82" spans="1:16" ht="25.5" customHeight="1">
      <c r="A82" s="25"/>
      <c r="B82" s="612"/>
      <c r="C82" s="613"/>
      <c r="D82" s="463"/>
      <c r="E82" s="463"/>
      <c r="F82" s="466">
        <v>2838</v>
      </c>
      <c r="G82" s="463"/>
      <c r="H82" s="463"/>
      <c r="I82" s="463"/>
      <c r="J82" s="595"/>
      <c r="K82" s="596"/>
      <c r="L82" s="597"/>
      <c r="M82" s="463" t="s">
        <v>9</v>
      </c>
      <c r="N82" s="463"/>
      <c r="P82" s="22" t="s">
        <v>20</v>
      </c>
    </row>
    <row r="83" spans="1:16" ht="25.5" customHeight="1">
      <c r="A83" s="25"/>
      <c r="B83" s="612"/>
      <c r="C83" s="613"/>
      <c r="D83" s="484"/>
      <c r="E83" s="485"/>
      <c r="F83" s="466">
        <v>2838</v>
      </c>
      <c r="G83" s="463"/>
      <c r="H83" s="484"/>
      <c r="I83" s="485"/>
      <c r="J83" s="595"/>
      <c r="K83" s="596"/>
      <c r="L83" s="597"/>
      <c r="M83" s="484" t="s">
        <v>9</v>
      </c>
      <c r="N83" s="485"/>
      <c r="P83" s="22" t="s">
        <v>21</v>
      </c>
    </row>
    <row r="84" spans="1:16" ht="25.5" customHeight="1" thickBot="1">
      <c r="A84" s="25"/>
      <c r="B84" s="614"/>
      <c r="C84" s="615"/>
      <c r="D84" s="484"/>
      <c r="E84" s="485"/>
      <c r="F84" s="466">
        <v>2838</v>
      </c>
      <c r="G84" s="463"/>
      <c r="H84" s="484"/>
      <c r="I84" s="485"/>
      <c r="J84" s="603"/>
      <c r="K84" s="604"/>
      <c r="L84" s="605"/>
      <c r="M84" s="484" t="s">
        <v>9</v>
      </c>
      <c r="N84" s="485"/>
      <c r="P84" s="22" t="s">
        <v>22</v>
      </c>
    </row>
    <row r="85" spans="1:16" ht="25.5" customHeight="1" thickTop="1">
      <c r="A85" s="28"/>
      <c r="B85" s="583"/>
      <c r="C85" s="584"/>
      <c r="D85" s="583" t="s">
        <v>38</v>
      </c>
      <c r="E85" s="584"/>
      <c r="F85" s="585">
        <f>SUM(F53:F80)</f>
        <v>91317</v>
      </c>
      <c r="G85" s="586"/>
      <c r="H85" s="583"/>
      <c r="I85" s="584"/>
      <c r="J85" s="587"/>
      <c r="K85" s="588"/>
      <c r="L85" s="589"/>
      <c r="M85" s="583"/>
      <c r="N85" s="584"/>
    </row>
    <row r="86" spans="1:16" ht="24" customHeight="1">
      <c r="I86" s="582" t="s">
        <v>8</v>
      </c>
      <c r="J86" s="582"/>
      <c r="K86" s="582"/>
      <c r="L86" s="582"/>
      <c r="M86" s="582"/>
      <c r="N86" s="582"/>
    </row>
  </sheetData>
  <mergeCells count="430">
    <mergeCell ref="B53:C84"/>
    <mergeCell ref="D79:E79"/>
    <mergeCell ref="F79:G79"/>
    <mergeCell ref="H79:I79"/>
    <mergeCell ref="M79:N79"/>
    <mergeCell ref="D78:E78"/>
    <mergeCell ref="F78:G78"/>
    <mergeCell ref="B34:C34"/>
    <mergeCell ref="D34:E34"/>
    <mergeCell ref="F34:G34"/>
    <mergeCell ref="H34:I34"/>
    <mergeCell ref="J34:L34"/>
    <mergeCell ref="M34:N34"/>
    <mergeCell ref="M75:N75"/>
    <mergeCell ref="D74:E74"/>
    <mergeCell ref="F74:G74"/>
    <mergeCell ref="H74:I74"/>
    <mergeCell ref="M74:N74"/>
    <mergeCell ref="D73:E73"/>
    <mergeCell ref="F73:G73"/>
    <mergeCell ref="H73:I73"/>
    <mergeCell ref="M73:N73"/>
    <mergeCell ref="D72:E72"/>
    <mergeCell ref="F72:G72"/>
    <mergeCell ref="O30:Q30"/>
    <mergeCell ref="B36:C36"/>
    <mergeCell ref="D36:E36"/>
    <mergeCell ref="F36:G36"/>
    <mergeCell ref="H36:I36"/>
    <mergeCell ref="J36:L36"/>
    <mergeCell ref="M36:N36"/>
    <mergeCell ref="B32:C32"/>
    <mergeCell ref="D32:E32"/>
    <mergeCell ref="F32:G32"/>
    <mergeCell ref="H32:I32"/>
    <mergeCell ref="J32:L32"/>
    <mergeCell ref="M32:N32"/>
    <mergeCell ref="B33:C33"/>
    <mergeCell ref="D33:E33"/>
    <mergeCell ref="F33:G33"/>
    <mergeCell ref="H33:I33"/>
    <mergeCell ref="J33:L33"/>
    <mergeCell ref="M33:N33"/>
    <mergeCell ref="B30:C30"/>
    <mergeCell ref="D30:E30"/>
    <mergeCell ref="F30:G30"/>
    <mergeCell ref="H30:I30"/>
    <mergeCell ref="J30:L30"/>
    <mergeCell ref="M30:N30"/>
    <mergeCell ref="B31:C31"/>
    <mergeCell ref="D31:E31"/>
    <mergeCell ref="F31:G31"/>
    <mergeCell ref="H31:I31"/>
    <mergeCell ref="J31:L31"/>
    <mergeCell ref="M31:N31"/>
    <mergeCell ref="B28:C28"/>
    <mergeCell ref="D28:E28"/>
    <mergeCell ref="F28:G28"/>
    <mergeCell ref="H28:I28"/>
    <mergeCell ref="J28:L28"/>
    <mergeCell ref="M28:N28"/>
    <mergeCell ref="B29:C29"/>
    <mergeCell ref="D29:E29"/>
    <mergeCell ref="F29:G29"/>
    <mergeCell ref="H29:I29"/>
    <mergeCell ref="J29:L29"/>
    <mergeCell ref="M29:N29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I86:N86"/>
    <mergeCell ref="B45:C45"/>
    <mergeCell ref="D45:E45"/>
    <mergeCell ref="F45:G45"/>
    <mergeCell ref="H45:I45"/>
    <mergeCell ref="J45:L45"/>
    <mergeCell ref="M45:N45"/>
    <mergeCell ref="B85:C85"/>
    <mergeCell ref="D85:E85"/>
    <mergeCell ref="F85:G85"/>
    <mergeCell ref="H85:I85"/>
    <mergeCell ref="J85:L85"/>
    <mergeCell ref="M85:N85"/>
    <mergeCell ref="D84:E84"/>
    <mergeCell ref="F84:G84"/>
    <mergeCell ref="H84:I84"/>
    <mergeCell ref="M84:N84"/>
    <mergeCell ref="D83:E83"/>
    <mergeCell ref="F83:G83"/>
    <mergeCell ref="H83:I83"/>
    <mergeCell ref="M83:N83"/>
    <mergeCell ref="D82:E82"/>
    <mergeCell ref="F82:G82"/>
    <mergeCell ref="H82:I82"/>
    <mergeCell ref="O80:Q80"/>
    <mergeCell ref="D81:E81"/>
    <mergeCell ref="F81:G81"/>
    <mergeCell ref="H81:I81"/>
    <mergeCell ref="M81:N81"/>
    <mergeCell ref="D80:E80"/>
    <mergeCell ref="F80:G80"/>
    <mergeCell ref="H80:I80"/>
    <mergeCell ref="M80:N80"/>
    <mergeCell ref="J65:L84"/>
    <mergeCell ref="M82:N82"/>
    <mergeCell ref="H78:I78"/>
    <mergeCell ref="M78:N78"/>
    <mergeCell ref="D77:E77"/>
    <mergeCell ref="F77:G77"/>
    <mergeCell ref="H77:I77"/>
    <mergeCell ref="M77:N77"/>
    <mergeCell ref="D76:E76"/>
    <mergeCell ref="F76:G76"/>
    <mergeCell ref="H76:I76"/>
    <mergeCell ref="M76:N76"/>
    <mergeCell ref="D75:E75"/>
    <mergeCell ref="F75:G75"/>
    <mergeCell ref="H75:I75"/>
    <mergeCell ref="H72:I72"/>
    <mergeCell ref="M72:N72"/>
    <mergeCell ref="D71:E71"/>
    <mergeCell ref="F71:G71"/>
    <mergeCell ref="H71:I71"/>
    <mergeCell ref="M71:N71"/>
    <mergeCell ref="D70:E70"/>
    <mergeCell ref="F70:G70"/>
    <mergeCell ref="H70:I70"/>
    <mergeCell ref="M70:N70"/>
    <mergeCell ref="D69:E69"/>
    <mergeCell ref="F69:G69"/>
    <mergeCell ref="H69:I69"/>
    <mergeCell ref="M69:N69"/>
    <mergeCell ref="D68:E68"/>
    <mergeCell ref="F68:G68"/>
    <mergeCell ref="H68:I68"/>
    <mergeCell ref="M68:N68"/>
    <mergeCell ref="D67:E67"/>
    <mergeCell ref="F67:G67"/>
    <mergeCell ref="H67:I67"/>
    <mergeCell ref="M67:N67"/>
    <mergeCell ref="D66:E66"/>
    <mergeCell ref="F66:G66"/>
    <mergeCell ref="H66:I66"/>
    <mergeCell ref="M66:N66"/>
    <mergeCell ref="D65:E65"/>
    <mergeCell ref="F65:G65"/>
    <mergeCell ref="H65:I65"/>
    <mergeCell ref="M65:N65"/>
    <mergeCell ref="D64:E64"/>
    <mergeCell ref="F64:G64"/>
    <mergeCell ref="H64:I64"/>
    <mergeCell ref="J64:L64"/>
    <mergeCell ref="M64:N64"/>
    <mergeCell ref="D63:E63"/>
    <mergeCell ref="F63:G63"/>
    <mergeCell ref="H63:I63"/>
    <mergeCell ref="J63:L63"/>
    <mergeCell ref="M63:N63"/>
    <mergeCell ref="D62:E62"/>
    <mergeCell ref="F62:G62"/>
    <mergeCell ref="H62:I62"/>
    <mergeCell ref="M62:N62"/>
    <mergeCell ref="J61:L62"/>
    <mergeCell ref="D61:E61"/>
    <mergeCell ref="F61:G61"/>
    <mergeCell ref="H61:I61"/>
    <mergeCell ref="M61:N61"/>
    <mergeCell ref="D60:E60"/>
    <mergeCell ref="F60:G60"/>
    <mergeCell ref="H60:I60"/>
    <mergeCell ref="M60:N60"/>
    <mergeCell ref="D59:E59"/>
    <mergeCell ref="F59:G59"/>
    <mergeCell ref="H59:I59"/>
    <mergeCell ref="M59:N59"/>
    <mergeCell ref="J57:L60"/>
    <mergeCell ref="D58:E58"/>
    <mergeCell ref="F58:G58"/>
    <mergeCell ref="H58:I58"/>
    <mergeCell ref="M58:N58"/>
    <mergeCell ref="D57:E57"/>
    <mergeCell ref="F57:G57"/>
    <mergeCell ref="H57:I57"/>
    <mergeCell ref="M57:N57"/>
    <mergeCell ref="D56:E56"/>
    <mergeCell ref="F56:G56"/>
    <mergeCell ref="H56:I56"/>
    <mergeCell ref="J56:L56"/>
    <mergeCell ref="M56:N56"/>
    <mergeCell ref="D55:E55"/>
    <mergeCell ref="F55:G55"/>
    <mergeCell ref="H55:I55"/>
    <mergeCell ref="M55:N55"/>
    <mergeCell ref="D54:E54"/>
    <mergeCell ref="F54:G54"/>
    <mergeCell ref="H54:I54"/>
    <mergeCell ref="M54:N54"/>
    <mergeCell ref="D53:E53"/>
    <mergeCell ref="F53:G53"/>
    <mergeCell ref="H53:I53"/>
    <mergeCell ref="M53:N53"/>
    <mergeCell ref="J53:L55"/>
    <mergeCell ref="I48:N48"/>
    <mergeCell ref="B52:C52"/>
    <mergeCell ref="D52:E52"/>
    <mergeCell ref="F52:G52"/>
    <mergeCell ref="H52:I52"/>
    <mergeCell ref="J52:L52"/>
    <mergeCell ref="M52:N52"/>
    <mergeCell ref="B47:C47"/>
    <mergeCell ref="D47:E47"/>
    <mergeCell ref="F47:G47"/>
    <mergeCell ref="H47:I47"/>
    <mergeCell ref="J47:L47"/>
    <mergeCell ref="M47:N47"/>
    <mergeCell ref="D49:E49"/>
    <mergeCell ref="F49:G49"/>
    <mergeCell ref="B46:C46"/>
    <mergeCell ref="D46:E46"/>
    <mergeCell ref="F46:G46"/>
    <mergeCell ref="H46:I46"/>
    <mergeCell ref="J46:L46"/>
    <mergeCell ref="M46:N46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38:C38"/>
    <mergeCell ref="D38:E38"/>
    <mergeCell ref="F38:G38"/>
    <mergeCell ref="H38:I38"/>
    <mergeCell ref="J38:L38"/>
    <mergeCell ref="M38:N38"/>
    <mergeCell ref="B39:C39"/>
    <mergeCell ref="D39:E39"/>
    <mergeCell ref="F39:G39"/>
    <mergeCell ref="H39:I39"/>
    <mergeCell ref="J39:L39"/>
    <mergeCell ref="M39:N39"/>
    <mergeCell ref="B40:C40"/>
    <mergeCell ref="D40:E40"/>
    <mergeCell ref="F40:G40"/>
    <mergeCell ref="H40:I40"/>
    <mergeCell ref="J40:L40"/>
    <mergeCell ref="M40:N40"/>
    <mergeCell ref="B37:C37"/>
    <mergeCell ref="D37:E37"/>
    <mergeCell ref="F37:G37"/>
    <mergeCell ref="H37:I37"/>
    <mergeCell ref="J37:L37"/>
    <mergeCell ref="M37:N37"/>
    <mergeCell ref="B35:C35"/>
    <mergeCell ref="D35:E35"/>
    <mergeCell ref="F35:G35"/>
    <mergeCell ref="H35:I35"/>
    <mergeCell ref="J35:L35"/>
    <mergeCell ref="M35:N35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1:C11"/>
    <mergeCell ref="D11:E11"/>
    <mergeCell ref="F11:G11"/>
    <mergeCell ref="H11:I11"/>
    <mergeCell ref="J11:L11"/>
    <mergeCell ref="M11:N11"/>
    <mergeCell ref="B12:C12"/>
    <mergeCell ref="D12:E12"/>
    <mergeCell ref="F12:G12"/>
    <mergeCell ref="H12:I12"/>
    <mergeCell ref="J12:L12"/>
    <mergeCell ref="M12:N12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</mergeCells>
  <phoneticPr fontId="2"/>
  <pageMargins left="1.86" right="0.16" top="0.35" bottom="0.16" header="0.31" footer="0.16"/>
  <pageSetup paperSize="8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4952B-F9BB-47A1-A18D-0998EC573952}">
  <dimension ref="A1:Q27"/>
  <sheetViews>
    <sheetView workbookViewId="0">
      <selection activeCell="B13" sqref="B13:C13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/>
    </row>
    <row r="2" spans="1:17" ht="37.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76" t="s">
        <v>6</v>
      </c>
      <c r="K2" s="476"/>
      <c r="L2" s="476"/>
      <c r="M2" s="476"/>
      <c r="N2" s="476" t="s">
        <v>7</v>
      </c>
      <c r="O2" s="476"/>
      <c r="Q2" s="1" t="s">
        <v>10</v>
      </c>
    </row>
    <row r="3" spans="1:17" ht="37.5" customHeight="1">
      <c r="A3" s="2" t="s">
        <v>34</v>
      </c>
      <c r="B3" s="476"/>
      <c r="C3" s="476"/>
      <c r="D3" s="476"/>
      <c r="E3" s="476"/>
      <c r="F3" s="616">
        <v>234789</v>
      </c>
      <c r="G3" s="616"/>
      <c r="H3" s="616">
        <v>3901</v>
      </c>
      <c r="I3" s="616"/>
      <c r="J3" s="476">
        <v>30000</v>
      </c>
      <c r="K3" s="476"/>
      <c r="L3" s="476"/>
      <c r="M3" s="476"/>
      <c r="N3" s="476" t="s">
        <v>9</v>
      </c>
      <c r="O3" s="476"/>
      <c r="Q3" s="1" t="s">
        <v>11</v>
      </c>
    </row>
    <row r="4" spans="1:17" ht="37.5" customHeight="1">
      <c r="A4" s="2" t="s">
        <v>30</v>
      </c>
      <c r="B4" s="464"/>
      <c r="C4" s="465"/>
      <c r="D4" s="464"/>
      <c r="E4" s="465"/>
      <c r="F4" s="482">
        <v>81945</v>
      </c>
      <c r="G4" s="483"/>
      <c r="H4" s="482">
        <v>13000</v>
      </c>
      <c r="I4" s="483"/>
      <c r="J4" s="464">
        <v>20000</v>
      </c>
      <c r="K4" s="539"/>
      <c r="L4" s="539"/>
      <c r="M4" s="465"/>
      <c r="N4" s="464" t="s">
        <v>9</v>
      </c>
      <c r="O4" s="465"/>
      <c r="Q4" s="1" t="s">
        <v>12</v>
      </c>
    </row>
    <row r="5" spans="1:17" ht="37.5" customHeight="1">
      <c r="A5" s="2" t="s">
        <v>35</v>
      </c>
      <c r="B5" s="464"/>
      <c r="C5" s="465"/>
      <c r="D5" s="464"/>
      <c r="E5" s="465"/>
      <c r="F5" s="482">
        <v>3889</v>
      </c>
      <c r="G5" s="483"/>
      <c r="H5" s="482">
        <v>0</v>
      </c>
      <c r="I5" s="483"/>
      <c r="J5" s="464">
        <v>0</v>
      </c>
      <c r="K5" s="539"/>
      <c r="L5" s="539"/>
      <c r="M5" s="465"/>
      <c r="N5" s="464" t="s">
        <v>9</v>
      </c>
      <c r="O5" s="465"/>
      <c r="Q5" s="1" t="s">
        <v>12</v>
      </c>
    </row>
    <row r="6" spans="1:17" ht="37.5" customHeight="1">
      <c r="A6" s="2" t="s">
        <v>36</v>
      </c>
      <c r="B6" s="464"/>
      <c r="C6" s="465"/>
      <c r="D6" s="464"/>
      <c r="E6" s="465"/>
      <c r="F6" s="482">
        <v>142062</v>
      </c>
      <c r="G6" s="483"/>
      <c r="H6" s="482">
        <v>7270</v>
      </c>
      <c r="I6" s="483"/>
      <c r="J6" s="464">
        <v>30000</v>
      </c>
      <c r="K6" s="539"/>
      <c r="L6" s="539"/>
      <c r="M6" s="465"/>
      <c r="N6" s="464" t="s">
        <v>9</v>
      </c>
      <c r="O6" s="465"/>
      <c r="Q6" s="1" t="s">
        <v>13</v>
      </c>
    </row>
    <row r="7" spans="1:17" ht="37.5" customHeight="1">
      <c r="A7" s="2" t="s">
        <v>32</v>
      </c>
      <c r="B7" s="476"/>
      <c r="C7" s="476"/>
      <c r="D7" s="476"/>
      <c r="E7" s="476"/>
      <c r="F7" s="616">
        <v>154813</v>
      </c>
      <c r="G7" s="616"/>
      <c r="H7" s="616">
        <v>5000</v>
      </c>
      <c r="I7" s="616"/>
      <c r="J7" s="476">
        <v>30000</v>
      </c>
      <c r="K7" s="476"/>
      <c r="L7" s="476"/>
      <c r="M7" s="476"/>
      <c r="N7" s="476" t="s">
        <v>9</v>
      </c>
      <c r="O7" s="476"/>
      <c r="Q7" s="1" t="s">
        <v>14</v>
      </c>
    </row>
    <row r="8" spans="1:17" ht="37.5" customHeight="1">
      <c r="A8" s="2"/>
      <c r="B8" s="476"/>
      <c r="C8" s="476"/>
      <c r="D8" s="476"/>
      <c r="E8" s="476"/>
      <c r="F8" s="616">
        <f>SUM(F3:F7)</f>
        <v>617498</v>
      </c>
      <c r="G8" s="616"/>
      <c r="H8" s="616">
        <f>SUM(H3:H7)</f>
        <v>29171</v>
      </c>
      <c r="I8" s="476"/>
      <c r="J8" s="476"/>
      <c r="K8" s="476"/>
      <c r="L8" s="476"/>
      <c r="M8" s="476"/>
      <c r="N8" s="476" t="s">
        <v>9</v>
      </c>
      <c r="O8" s="476"/>
      <c r="Q8" s="1" t="s">
        <v>15</v>
      </c>
    </row>
    <row r="9" spans="1:17" ht="37.5" customHeight="1">
      <c r="A9" s="2"/>
      <c r="B9" s="476"/>
      <c r="C9" s="476"/>
      <c r="D9" s="476"/>
      <c r="E9" s="476"/>
      <c r="F9" s="616"/>
      <c r="G9" s="616"/>
      <c r="H9" s="476"/>
      <c r="I9" s="476"/>
      <c r="J9" s="476"/>
      <c r="K9" s="476"/>
      <c r="L9" s="476"/>
      <c r="M9" s="476"/>
      <c r="N9" s="476" t="s">
        <v>9</v>
      </c>
      <c r="O9" s="476"/>
      <c r="Q9" s="1" t="s">
        <v>16</v>
      </c>
    </row>
    <row r="10" spans="1:17" ht="37.5" customHeight="1">
      <c r="A10" s="2"/>
      <c r="B10" s="476"/>
      <c r="C10" s="476"/>
      <c r="D10" s="476"/>
      <c r="E10" s="476"/>
      <c r="F10" s="616"/>
      <c r="G10" s="616"/>
      <c r="H10" s="476"/>
      <c r="I10" s="476"/>
      <c r="J10" s="476"/>
      <c r="K10" s="476"/>
      <c r="L10" s="476"/>
      <c r="M10" s="476"/>
      <c r="N10" s="476" t="s">
        <v>9</v>
      </c>
      <c r="O10" s="476"/>
      <c r="Q10" s="1" t="s">
        <v>17</v>
      </c>
    </row>
    <row r="11" spans="1:17" ht="37.5" customHeight="1">
      <c r="A11" s="2"/>
      <c r="B11" s="476"/>
      <c r="C11" s="476"/>
      <c r="D11" s="476"/>
      <c r="E11" s="476"/>
      <c r="F11" s="616"/>
      <c r="G11" s="616"/>
      <c r="H11" s="476"/>
      <c r="I11" s="476"/>
      <c r="J11" s="476"/>
      <c r="K11" s="476"/>
      <c r="L11" s="476"/>
      <c r="M11" s="476"/>
      <c r="N11" s="476" t="s">
        <v>9</v>
      </c>
      <c r="O11" s="476"/>
      <c r="Q11" s="1" t="s">
        <v>18</v>
      </c>
    </row>
    <row r="12" spans="1:17" ht="37.5" customHeight="1">
      <c r="A12" s="2"/>
      <c r="B12" s="476"/>
      <c r="C12" s="476"/>
      <c r="D12" s="476"/>
      <c r="E12" s="476"/>
      <c r="F12" s="616"/>
      <c r="G12" s="616"/>
      <c r="H12" s="476"/>
      <c r="I12" s="476"/>
      <c r="J12" s="476"/>
      <c r="K12" s="476"/>
      <c r="L12" s="476"/>
      <c r="M12" s="476"/>
      <c r="N12" s="476" t="s">
        <v>9</v>
      </c>
      <c r="O12" s="476"/>
      <c r="Q12" s="1" t="s">
        <v>19</v>
      </c>
    </row>
    <row r="13" spans="1:17" ht="37.5" customHeight="1">
      <c r="A13" s="2"/>
      <c r="B13" s="476"/>
      <c r="C13" s="476"/>
      <c r="D13" s="476"/>
      <c r="E13" s="476"/>
      <c r="F13" s="616"/>
      <c r="G13" s="616"/>
      <c r="H13" s="476"/>
      <c r="I13" s="476"/>
      <c r="J13" s="476"/>
      <c r="K13" s="476"/>
      <c r="L13" s="476"/>
      <c r="M13" s="476"/>
      <c r="N13" s="476" t="s">
        <v>9</v>
      </c>
      <c r="O13" s="476"/>
      <c r="Q13" s="1" t="s">
        <v>20</v>
      </c>
    </row>
    <row r="14" spans="1:17" ht="37.5" customHeight="1">
      <c r="A14" s="2"/>
      <c r="B14" s="476"/>
      <c r="C14" s="476"/>
      <c r="D14" s="476"/>
      <c r="E14" s="476"/>
      <c r="F14" s="616"/>
      <c r="G14" s="616"/>
      <c r="H14" s="476"/>
      <c r="I14" s="476"/>
      <c r="J14" s="476"/>
      <c r="K14" s="476"/>
      <c r="L14" s="476"/>
      <c r="M14" s="476"/>
      <c r="N14" s="476" t="s">
        <v>9</v>
      </c>
      <c r="O14" s="476"/>
      <c r="Q14" s="1" t="s">
        <v>21</v>
      </c>
    </row>
    <row r="15" spans="1:17" ht="37.5" customHeight="1">
      <c r="A15" s="2"/>
      <c r="B15" s="476"/>
      <c r="C15" s="476"/>
      <c r="D15" s="476"/>
      <c r="E15" s="476"/>
      <c r="F15" s="616"/>
      <c r="G15" s="616"/>
      <c r="H15" s="476"/>
      <c r="I15" s="476"/>
      <c r="J15" s="476"/>
      <c r="K15" s="476"/>
      <c r="L15" s="476"/>
      <c r="M15" s="476"/>
      <c r="N15" s="476" t="s">
        <v>9</v>
      </c>
      <c r="O15" s="476"/>
      <c r="Q15" s="1" t="s">
        <v>22</v>
      </c>
    </row>
    <row r="16" spans="1:17" ht="37.5" customHeight="1">
      <c r="A16" s="2"/>
      <c r="B16" s="476"/>
      <c r="C16" s="476"/>
      <c r="D16" s="476"/>
      <c r="E16" s="476"/>
      <c r="F16" s="616"/>
      <c r="G16" s="616"/>
      <c r="H16" s="476"/>
      <c r="I16" s="476"/>
      <c r="J16" s="476"/>
      <c r="K16" s="476"/>
      <c r="L16" s="476"/>
      <c r="M16" s="476"/>
      <c r="N16" s="476" t="s">
        <v>9</v>
      </c>
      <c r="O16" s="476"/>
      <c r="Q16" s="1" t="s">
        <v>23</v>
      </c>
    </row>
    <row r="17" spans="1:17" ht="37.5" customHeight="1">
      <c r="A17" s="2"/>
      <c r="B17" s="476"/>
      <c r="C17" s="476"/>
      <c r="D17" s="476"/>
      <c r="E17" s="476"/>
      <c r="F17" s="616"/>
      <c r="G17" s="616"/>
      <c r="H17" s="476"/>
      <c r="I17" s="476"/>
      <c r="J17" s="476"/>
      <c r="K17" s="476"/>
      <c r="L17" s="476"/>
      <c r="M17" s="476"/>
      <c r="N17" s="476" t="s">
        <v>9</v>
      </c>
      <c r="O17" s="476"/>
      <c r="Q17" s="1" t="s">
        <v>24</v>
      </c>
    </row>
    <row r="18" spans="1:17" ht="37.5" customHeight="1">
      <c r="A18" s="2"/>
      <c r="B18" s="476"/>
      <c r="C18" s="476"/>
      <c r="D18" s="476"/>
      <c r="E18" s="476"/>
      <c r="F18" s="616"/>
      <c r="G18" s="616"/>
      <c r="H18" s="476"/>
      <c r="I18" s="476"/>
      <c r="J18" s="476"/>
      <c r="K18" s="476"/>
      <c r="L18" s="476"/>
      <c r="M18" s="476"/>
      <c r="N18" s="476" t="s">
        <v>9</v>
      </c>
      <c r="O18" s="476"/>
      <c r="Q18" s="1" t="s">
        <v>25</v>
      </c>
    </row>
    <row r="19" spans="1:17" ht="37.5" customHeight="1">
      <c r="A19" s="2"/>
      <c r="B19" s="476"/>
      <c r="C19" s="476"/>
      <c r="D19" s="476"/>
      <c r="E19" s="476"/>
      <c r="F19" s="616"/>
      <c r="G19" s="616"/>
      <c r="H19" s="476"/>
      <c r="I19" s="476"/>
      <c r="J19" s="476"/>
      <c r="K19" s="476"/>
      <c r="L19" s="476"/>
      <c r="M19" s="476"/>
      <c r="N19" s="476" t="s">
        <v>9</v>
      </c>
      <c r="O19" s="476"/>
      <c r="Q19" s="1" t="s">
        <v>26</v>
      </c>
    </row>
    <row r="20" spans="1:17" ht="37.5" customHeight="1">
      <c r="A20" s="2"/>
      <c r="B20" s="476"/>
      <c r="C20" s="476"/>
      <c r="D20" s="476"/>
      <c r="E20" s="476"/>
      <c r="F20" s="476"/>
      <c r="G20" s="476"/>
      <c r="H20" s="476"/>
      <c r="I20" s="476"/>
      <c r="J20" s="476"/>
      <c r="K20" s="476"/>
      <c r="L20" s="476"/>
      <c r="M20" s="476"/>
      <c r="N20" s="476" t="s">
        <v>9</v>
      </c>
      <c r="O20" s="476"/>
    </row>
    <row r="21" spans="1:17" ht="37.5" customHeight="1">
      <c r="A21" s="2"/>
      <c r="B21" s="476"/>
      <c r="C21" s="476"/>
      <c r="D21" s="476"/>
      <c r="E21" s="476"/>
      <c r="F21" s="476"/>
      <c r="G21" s="476"/>
      <c r="H21" s="476"/>
      <c r="I21" s="476"/>
      <c r="J21" s="476"/>
      <c r="K21" s="476"/>
      <c r="L21" s="476"/>
      <c r="M21" s="476"/>
      <c r="N21" s="476" t="s">
        <v>9</v>
      </c>
      <c r="O21" s="476"/>
    </row>
    <row r="22" spans="1:17" ht="37.5" customHeight="1">
      <c r="A22" s="2"/>
      <c r="B22" s="476"/>
      <c r="C22" s="476"/>
      <c r="D22" s="476"/>
      <c r="E22" s="476"/>
      <c r="F22" s="476"/>
      <c r="G22" s="476"/>
      <c r="H22" s="476"/>
      <c r="I22" s="476"/>
      <c r="J22" s="476"/>
      <c r="K22" s="476"/>
      <c r="L22" s="476"/>
      <c r="M22" s="476"/>
      <c r="N22" s="476" t="s">
        <v>9</v>
      </c>
      <c r="O22" s="476"/>
    </row>
    <row r="23" spans="1:17" ht="37.5" customHeight="1">
      <c r="A23" s="2"/>
      <c r="B23" s="476"/>
      <c r="C23" s="476"/>
      <c r="D23" s="476"/>
      <c r="E23" s="476"/>
      <c r="F23" s="476"/>
      <c r="G23" s="476"/>
      <c r="H23" s="476"/>
      <c r="I23" s="476"/>
      <c r="J23" s="476"/>
      <c r="K23" s="476"/>
      <c r="L23" s="476"/>
      <c r="M23" s="476"/>
      <c r="N23" s="476" t="s">
        <v>9</v>
      </c>
      <c r="O23" s="476"/>
    </row>
    <row r="24" spans="1:17" ht="37.5" customHeight="1">
      <c r="A24" s="2"/>
      <c r="B24" s="476"/>
      <c r="C24" s="476"/>
      <c r="D24" s="476"/>
      <c r="E24" s="476"/>
      <c r="F24" s="476"/>
      <c r="G24" s="476"/>
      <c r="H24" s="476"/>
      <c r="I24" s="476"/>
      <c r="J24" s="476"/>
      <c r="K24" s="476"/>
      <c r="L24" s="476"/>
      <c r="M24" s="476"/>
      <c r="N24" s="476" t="s">
        <v>9</v>
      </c>
      <c r="O24" s="476"/>
    </row>
    <row r="25" spans="1:17" ht="37.5" customHeight="1">
      <c r="A25" s="2"/>
      <c r="B25" s="476"/>
      <c r="C25" s="476"/>
      <c r="D25" s="476"/>
      <c r="E25" s="476"/>
      <c r="F25" s="476"/>
      <c r="G25" s="476"/>
      <c r="H25" s="476"/>
      <c r="I25" s="476"/>
      <c r="J25" s="476"/>
      <c r="K25" s="476"/>
      <c r="L25" s="476"/>
      <c r="M25" s="476"/>
      <c r="N25" s="476" t="s">
        <v>9</v>
      </c>
      <c r="O25" s="476"/>
    </row>
    <row r="26" spans="1:17" ht="37.5" customHeight="1">
      <c r="A26" s="2"/>
      <c r="B26" s="476"/>
      <c r="C26" s="476"/>
      <c r="D26" s="476"/>
      <c r="E26" s="476"/>
      <c r="F26" s="476"/>
      <c r="G26" s="476"/>
      <c r="H26" s="476"/>
      <c r="I26" s="476"/>
      <c r="J26" s="476"/>
      <c r="K26" s="476"/>
      <c r="L26" s="476"/>
      <c r="M26" s="476"/>
      <c r="N26" s="476" t="s">
        <v>9</v>
      </c>
      <c r="O26" s="476"/>
    </row>
    <row r="27" spans="1:17" ht="37.5" customHeight="1">
      <c r="I27" s="448" t="s">
        <v>8</v>
      </c>
      <c r="J27" s="448"/>
      <c r="K27" s="448"/>
      <c r="L27" s="448"/>
      <c r="M27" s="448"/>
      <c r="N27" s="448"/>
      <c r="O27" s="448"/>
    </row>
  </sheetData>
  <mergeCells count="151">
    <mergeCell ref="B2:C2"/>
    <mergeCell ref="D2:E2"/>
    <mergeCell ref="F2:G2"/>
    <mergeCell ref="H2:I2"/>
    <mergeCell ref="J2:M2"/>
    <mergeCell ref="N2:O2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N24:O24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I27:O27"/>
    <mergeCell ref="B5:C5"/>
    <mergeCell ref="D5:E5"/>
    <mergeCell ref="F5:G5"/>
    <mergeCell ref="H5:I5"/>
    <mergeCell ref="J5:M5"/>
    <mergeCell ref="N5:O5"/>
    <mergeCell ref="B26:C26"/>
    <mergeCell ref="D26:E26"/>
    <mergeCell ref="F26:G26"/>
    <mergeCell ref="H26:I26"/>
    <mergeCell ref="J26:M26"/>
    <mergeCell ref="N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545B-7AD8-4749-9826-EEB5C78F529C}">
  <dimension ref="A1:K21"/>
  <sheetViews>
    <sheetView workbookViewId="0">
      <selection activeCell="F15" sqref="F15:F16"/>
    </sheetView>
  </sheetViews>
  <sheetFormatPr defaultColWidth="8" defaultRowHeight="26.25" customHeight="1"/>
  <cols>
    <col min="1" max="16384" width="8" style="8"/>
  </cols>
  <sheetData>
    <row r="1" spans="1:11" ht="26.25" customHeight="1">
      <c r="A1" s="621"/>
      <c r="B1" s="621"/>
      <c r="C1" s="621"/>
    </row>
    <row r="2" spans="1:11" ht="26.25" customHeight="1">
      <c r="A2" s="627" t="s">
        <v>90</v>
      </c>
      <c r="B2" s="627"/>
      <c r="C2" s="627"/>
      <c r="D2" s="627"/>
      <c r="E2" s="628" t="s">
        <v>74</v>
      </c>
      <c r="G2" s="622">
        <v>45427</v>
      </c>
      <c r="H2" s="622"/>
      <c r="I2" s="622"/>
      <c r="J2" s="9"/>
      <c r="K2" s="10"/>
    </row>
    <row r="3" spans="1:11" ht="26.25" customHeight="1">
      <c r="A3" s="627"/>
      <c r="B3" s="627"/>
      <c r="C3" s="627"/>
      <c r="D3" s="627"/>
      <c r="E3" s="628"/>
      <c r="G3" s="623" t="s">
        <v>73</v>
      </c>
      <c r="H3" s="623"/>
      <c r="I3" s="623"/>
      <c r="J3" s="9"/>
      <c r="K3" s="10"/>
    </row>
    <row r="4" spans="1:11" ht="26.25" customHeight="1">
      <c r="A4" s="624" t="s">
        <v>91</v>
      </c>
      <c r="B4" s="624"/>
      <c r="C4" s="624"/>
      <c r="D4" s="624"/>
      <c r="E4" s="625"/>
      <c r="G4" s="626" t="s">
        <v>75</v>
      </c>
      <c r="H4" s="626"/>
      <c r="I4" s="626"/>
    </row>
    <row r="5" spans="1:11" ht="26.25" customHeight="1">
      <c r="A5" s="624"/>
      <c r="B5" s="624"/>
      <c r="C5" s="624"/>
      <c r="D5" s="624"/>
      <c r="E5" s="625"/>
      <c r="G5" s="626" t="s">
        <v>76</v>
      </c>
      <c r="H5" s="626"/>
      <c r="I5" s="626"/>
    </row>
    <row r="6" spans="1:11" ht="26.25" customHeight="1">
      <c r="A6" s="617" t="s">
        <v>77</v>
      </c>
      <c r="B6" s="617"/>
      <c r="C6" s="617"/>
      <c r="D6" s="617"/>
      <c r="E6" s="617"/>
      <c r="F6" s="617"/>
      <c r="G6" s="617"/>
      <c r="H6" s="617"/>
      <c r="I6" s="617"/>
      <c r="J6" s="11"/>
    </row>
    <row r="7" spans="1:11" ht="26.25" customHeight="1">
      <c r="A7" s="617"/>
      <c r="B7" s="617"/>
      <c r="C7" s="617"/>
      <c r="D7" s="617"/>
      <c r="E7" s="617"/>
      <c r="F7" s="617"/>
      <c r="G7" s="617"/>
      <c r="H7" s="617"/>
      <c r="I7" s="617"/>
      <c r="J7" s="11"/>
    </row>
    <row r="8" spans="1:11" ht="26.25" customHeight="1">
      <c r="A8" s="618" t="s">
        <v>78</v>
      </c>
      <c r="B8" s="618"/>
      <c r="C8" s="618"/>
      <c r="D8" s="618"/>
      <c r="E8" s="618"/>
      <c r="F8" s="618"/>
      <c r="G8" s="618"/>
      <c r="H8" s="618"/>
      <c r="I8" s="618"/>
    </row>
    <row r="9" spans="1:11" ht="26.25" customHeight="1">
      <c r="A9" s="618" t="s">
        <v>79</v>
      </c>
      <c r="B9" s="618"/>
      <c r="C9" s="618"/>
      <c r="D9" s="618"/>
      <c r="E9" s="618"/>
      <c r="F9" s="618"/>
      <c r="G9" s="618"/>
      <c r="H9" s="618"/>
      <c r="I9" s="618"/>
    </row>
    <row r="10" spans="1:11" ht="26.25" customHeight="1">
      <c r="A10" s="618" t="s">
        <v>80</v>
      </c>
      <c r="B10" s="618"/>
      <c r="C10" s="618"/>
      <c r="D10" s="618"/>
      <c r="E10" s="618"/>
      <c r="F10" s="618"/>
      <c r="G10" s="618"/>
      <c r="H10" s="618"/>
      <c r="I10" s="618"/>
    </row>
    <row r="12" spans="1:11" ht="26.25" customHeight="1">
      <c r="A12" s="619" t="s">
        <v>87</v>
      </c>
      <c r="B12" s="619"/>
      <c r="C12" s="619"/>
      <c r="D12" s="619"/>
      <c r="E12" s="619"/>
      <c r="F12" s="619"/>
      <c r="G12" s="619"/>
      <c r="H12" s="619"/>
      <c r="I12" s="619"/>
    </row>
    <row r="13" spans="1:11" ht="26.25" customHeight="1">
      <c r="A13" s="12" t="s">
        <v>81</v>
      </c>
      <c r="B13" s="619" t="s">
        <v>89</v>
      </c>
      <c r="C13" s="619"/>
      <c r="D13" s="619"/>
      <c r="E13" s="13">
        <v>2</v>
      </c>
      <c r="F13" s="13" t="s">
        <v>88</v>
      </c>
      <c r="G13" s="13"/>
      <c r="H13" s="13"/>
      <c r="I13" s="13"/>
    </row>
    <row r="14" spans="1:11" ht="26.25" customHeight="1">
      <c r="A14" s="12" t="s">
        <v>82</v>
      </c>
      <c r="B14" s="619" t="s">
        <v>92</v>
      </c>
      <c r="C14" s="619"/>
      <c r="D14" s="619"/>
      <c r="E14" s="13">
        <v>3</v>
      </c>
      <c r="F14" s="13" t="s">
        <v>88</v>
      </c>
      <c r="G14" s="13"/>
      <c r="H14" s="13"/>
      <c r="I14" s="13"/>
    </row>
    <row r="15" spans="1:11" ht="26.25" customHeight="1">
      <c r="A15" s="12" t="s">
        <v>83</v>
      </c>
      <c r="B15" s="619"/>
      <c r="C15" s="619"/>
      <c r="D15" s="619"/>
      <c r="E15" s="13"/>
      <c r="F15" s="13" t="s">
        <v>88</v>
      </c>
      <c r="G15" s="13"/>
      <c r="H15" s="13"/>
      <c r="I15" s="13"/>
    </row>
    <row r="16" spans="1:11" ht="26.25" customHeight="1">
      <c r="A16" s="12" t="s">
        <v>84</v>
      </c>
      <c r="B16" s="619"/>
      <c r="C16" s="619"/>
      <c r="D16" s="619"/>
      <c r="E16" s="13"/>
      <c r="F16" s="13" t="s">
        <v>88</v>
      </c>
      <c r="G16" s="13"/>
      <c r="H16" s="13"/>
      <c r="I16" s="13"/>
    </row>
    <row r="17" spans="1:9" ht="26.25" customHeight="1">
      <c r="A17" s="12" t="s">
        <v>85</v>
      </c>
      <c r="B17" s="619"/>
      <c r="C17" s="619"/>
      <c r="D17" s="619"/>
      <c r="E17" s="13"/>
      <c r="F17" s="13" t="s">
        <v>88</v>
      </c>
      <c r="G17" s="13"/>
      <c r="H17" s="13"/>
      <c r="I17" s="13"/>
    </row>
    <row r="18" spans="1:9" ht="26.25" customHeight="1">
      <c r="A18" s="12" t="s">
        <v>86</v>
      </c>
      <c r="B18" s="619"/>
      <c r="C18" s="619"/>
      <c r="D18" s="619"/>
      <c r="E18" s="13"/>
      <c r="F18" s="13" t="s">
        <v>88</v>
      </c>
      <c r="G18" s="13"/>
      <c r="H18" s="13"/>
      <c r="I18" s="13"/>
    </row>
    <row r="19" spans="1:9" ht="26.25" customHeight="1">
      <c r="A19" s="12"/>
      <c r="B19" s="619"/>
      <c r="C19" s="619"/>
      <c r="D19" s="619"/>
      <c r="E19" s="619"/>
      <c r="F19" s="619"/>
      <c r="G19" s="619"/>
      <c r="H19" s="619"/>
      <c r="I19" s="619"/>
    </row>
    <row r="20" spans="1:9" ht="26.25" customHeight="1">
      <c r="A20" s="12"/>
      <c r="B20" s="620"/>
      <c r="C20" s="620"/>
      <c r="D20" s="620"/>
      <c r="E20" s="620"/>
      <c r="F20" s="620"/>
      <c r="G20" s="620"/>
      <c r="H20" s="620"/>
      <c r="I20" s="620"/>
    </row>
    <row r="21" spans="1:9" ht="26.25" customHeight="1">
      <c r="A21" s="619"/>
      <c r="B21" s="619"/>
      <c r="C21" s="619"/>
      <c r="D21" s="619"/>
      <c r="E21" s="619"/>
      <c r="F21" s="619"/>
      <c r="G21" s="619"/>
      <c r="H21" s="619"/>
      <c r="I21" s="619"/>
    </row>
  </sheetData>
  <mergeCells count="23">
    <mergeCell ref="A1:C1"/>
    <mergeCell ref="G2:I2"/>
    <mergeCell ref="G3:I3"/>
    <mergeCell ref="A4:D5"/>
    <mergeCell ref="E4:E5"/>
    <mergeCell ref="G4:I4"/>
    <mergeCell ref="G5:I5"/>
    <mergeCell ref="A2:D3"/>
    <mergeCell ref="E2:E3"/>
    <mergeCell ref="B16:D16"/>
    <mergeCell ref="A21:I21"/>
    <mergeCell ref="B19:I19"/>
    <mergeCell ref="B20:I20"/>
    <mergeCell ref="B13:D13"/>
    <mergeCell ref="B14:D14"/>
    <mergeCell ref="B15:D15"/>
    <mergeCell ref="B17:D17"/>
    <mergeCell ref="B18:D18"/>
    <mergeCell ref="A6:I7"/>
    <mergeCell ref="A8:I8"/>
    <mergeCell ref="A9:I9"/>
    <mergeCell ref="A10:I10"/>
    <mergeCell ref="A12:I12"/>
  </mergeCells>
  <phoneticPr fontId="2"/>
  <pageMargins left="0.47" right="0.41" top="0.75" bottom="0.16" header="0.3" footer="0.3"/>
  <pageSetup paperSize="1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53351-325B-4C5F-891C-7505F91E399B}">
  <dimension ref="A1:Q63"/>
  <sheetViews>
    <sheetView topLeftCell="A20" zoomScale="80" zoomScaleNormal="80" workbookViewId="0">
      <selection activeCell="S43" sqref="S43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5.5" customHeight="1">
      <c r="A1" s="3" t="s">
        <v>0</v>
      </c>
    </row>
    <row r="2" spans="1:16" ht="25.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25.5" customHeight="1">
      <c r="A3" s="5" t="s">
        <v>39</v>
      </c>
      <c r="B3" s="476" t="s">
        <v>58</v>
      </c>
      <c r="C3" s="476"/>
      <c r="D3" s="476"/>
      <c r="E3" s="476"/>
      <c r="F3" s="492">
        <v>2890</v>
      </c>
      <c r="G3" s="476"/>
      <c r="H3" s="476"/>
      <c r="I3" s="476"/>
      <c r="J3" s="486" t="s">
        <v>59</v>
      </c>
      <c r="K3" s="486"/>
      <c r="L3" s="486"/>
      <c r="M3" s="476" t="s">
        <v>9</v>
      </c>
      <c r="N3" s="476"/>
      <c r="P3" s="1" t="s">
        <v>12</v>
      </c>
    </row>
    <row r="4" spans="1:16" ht="25.5" customHeight="1">
      <c r="A4" s="5" t="s">
        <v>48</v>
      </c>
      <c r="B4" s="464" t="s">
        <v>53</v>
      </c>
      <c r="C4" s="465"/>
      <c r="D4" s="464"/>
      <c r="E4" s="465"/>
      <c r="F4" s="512">
        <v>2995</v>
      </c>
      <c r="G4" s="513"/>
      <c r="H4" s="464"/>
      <c r="I4" s="465"/>
      <c r="J4" s="479" t="s">
        <v>51</v>
      </c>
      <c r="K4" s="480"/>
      <c r="L4" s="481"/>
      <c r="M4" s="464" t="s">
        <v>9</v>
      </c>
      <c r="N4" s="465"/>
      <c r="P4" s="1" t="s">
        <v>11</v>
      </c>
    </row>
    <row r="5" spans="1:16" ht="25.5" customHeight="1">
      <c r="A5" s="5"/>
      <c r="B5" s="476" t="s">
        <v>71</v>
      </c>
      <c r="C5" s="476"/>
      <c r="D5" s="476"/>
      <c r="E5" s="476"/>
      <c r="F5" s="492">
        <v>1375</v>
      </c>
      <c r="G5" s="476"/>
      <c r="H5" s="476"/>
      <c r="I5" s="476"/>
      <c r="J5" s="486" t="s">
        <v>72</v>
      </c>
      <c r="K5" s="486"/>
      <c r="L5" s="486"/>
      <c r="M5" s="476" t="s">
        <v>9</v>
      </c>
      <c r="N5" s="476"/>
      <c r="P5" s="1" t="s">
        <v>12</v>
      </c>
    </row>
    <row r="6" spans="1:16" ht="25.5" customHeight="1">
      <c r="A6" s="5"/>
      <c r="B6" s="476" t="s">
        <v>50</v>
      </c>
      <c r="C6" s="476"/>
      <c r="D6" s="476"/>
      <c r="E6" s="476"/>
      <c r="F6" s="492">
        <v>315</v>
      </c>
      <c r="G6" s="476"/>
      <c r="H6" s="476"/>
      <c r="I6" s="476"/>
      <c r="J6" s="486" t="s">
        <v>42</v>
      </c>
      <c r="K6" s="486"/>
      <c r="L6" s="486"/>
      <c r="M6" s="476" t="s">
        <v>9</v>
      </c>
      <c r="N6" s="476"/>
      <c r="P6" s="1" t="s">
        <v>13</v>
      </c>
    </row>
    <row r="7" spans="1:16" ht="25.5" customHeight="1">
      <c r="A7" s="5" t="s">
        <v>40</v>
      </c>
      <c r="B7" s="476" t="s">
        <v>50</v>
      </c>
      <c r="C7" s="476"/>
      <c r="D7" s="476"/>
      <c r="E7" s="476"/>
      <c r="F7" s="492">
        <v>1680</v>
      </c>
      <c r="G7" s="476"/>
      <c r="H7" s="476"/>
      <c r="I7" s="476"/>
      <c r="J7" s="486" t="s">
        <v>42</v>
      </c>
      <c r="K7" s="486"/>
      <c r="L7" s="486"/>
      <c r="M7" s="476" t="s">
        <v>9</v>
      </c>
      <c r="N7" s="476"/>
      <c r="P7" s="1" t="s">
        <v>13</v>
      </c>
    </row>
    <row r="8" spans="1:16" ht="25.5" customHeight="1">
      <c r="A8" s="5" t="s">
        <v>70</v>
      </c>
      <c r="B8" s="476" t="s">
        <v>53</v>
      </c>
      <c r="C8" s="476"/>
      <c r="D8" s="476"/>
      <c r="E8" s="476"/>
      <c r="F8" s="492">
        <v>3064</v>
      </c>
      <c r="G8" s="476"/>
      <c r="H8" s="476"/>
      <c r="I8" s="476"/>
      <c r="J8" s="486" t="s">
        <v>51</v>
      </c>
      <c r="K8" s="486"/>
      <c r="L8" s="486"/>
      <c r="M8" s="476" t="s">
        <v>9</v>
      </c>
      <c r="N8" s="476"/>
      <c r="P8" s="1" t="s">
        <v>13</v>
      </c>
    </row>
    <row r="9" spans="1:16" ht="25.5" customHeight="1">
      <c r="A9" s="5" t="s">
        <v>60</v>
      </c>
      <c r="B9" s="476" t="s">
        <v>53</v>
      </c>
      <c r="C9" s="476"/>
      <c r="D9" s="476"/>
      <c r="E9" s="476"/>
      <c r="F9" s="492">
        <v>2998</v>
      </c>
      <c r="G9" s="476"/>
      <c r="H9" s="476"/>
      <c r="I9" s="476"/>
      <c r="J9" s="486" t="s">
        <v>54</v>
      </c>
      <c r="K9" s="486"/>
      <c r="L9" s="486"/>
      <c r="M9" s="476" t="s">
        <v>9</v>
      </c>
      <c r="N9" s="476"/>
      <c r="P9" s="1" t="s">
        <v>14</v>
      </c>
    </row>
    <row r="10" spans="1:16" ht="25.5" customHeight="1">
      <c r="A10" s="5" t="s">
        <v>41</v>
      </c>
      <c r="B10" s="476" t="s">
        <v>27</v>
      </c>
      <c r="C10" s="476"/>
      <c r="D10" s="476"/>
      <c r="E10" s="476"/>
      <c r="F10" s="492">
        <v>4513</v>
      </c>
      <c r="G10" s="476"/>
      <c r="H10" s="476"/>
      <c r="I10" s="476"/>
      <c r="J10" s="486" t="s">
        <v>61</v>
      </c>
      <c r="K10" s="486"/>
      <c r="L10" s="486"/>
      <c r="M10" s="476" t="s">
        <v>9</v>
      </c>
      <c r="N10" s="476"/>
      <c r="P10" s="1" t="s">
        <v>15</v>
      </c>
    </row>
    <row r="11" spans="1:16" ht="25.5" customHeight="1">
      <c r="A11" s="5" t="s">
        <v>43</v>
      </c>
      <c r="B11" s="476" t="s">
        <v>27</v>
      </c>
      <c r="C11" s="476"/>
      <c r="D11" s="476"/>
      <c r="E11" s="476"/>
      <c r="F11" s="492">
        <v>2248</v>
      </c>
      <c r="G11" s="476"/>
      <c r="H11" s="476"/>
      <c r="I11" s="476"/>
      <c r="J11" s="486" t="s">
        <v>33</v>
      </c>
      <c r="K11" s="486"/>
      <c r="L11" s="486"/>
      <c r="M11" s="476" t="s">
        <v>9</v>
      </c>
      <c r="N11" s="476"/>
      <c r="P11" s="1" t="s">
        <v>16</v>
      </c>
    </row>
    <row r="12" spans="1:16" ht="25.5" customHeight="1">
      <c r="A12" s="5"/>
      <c r="B12" s="476" t="s">
        <v>67</v>
      </c>
      <c r="C12" s="476"/>
      <c r="D12" s="476"/>
      <c r="E12" s="476"/>
      <c r="F12" s="492">
        <v>760</v>
      </c>
      <c r="G12" s="476"/>
      <c r="H12" s="476"/>
      <c r="I12" s="476"/>
      <c r="J12" s="486" t="s">
        <v>68</v>
      </c>
      <c r="K12" s="486"/>
      <c r="L12" s="486"/>
      <c r="M12" s="476" t="s">
        <v>9</v>
      </c>
      <c r="N12" s="476"/>
      <c r="P12" s="1" t="s">
        <v>16</v>
      </c>
    </row>
    <row r="13" spans="1:16" ht="25.5" customHeight="1">
      <c r="A13" s="5" t="s">
        <v>28</v>
      </c>
      <c r="B13" s="476" t="s">
        <v>53</v>
      </c>
      <c r="C13" s="476"/>
      <c r="D13" s="476"/>
      <c r="E13" s="476"/>
      <c r="F13" s="492">
        <v>4000</v>
      </c>
      <c r="G13" s="476"/>
      <c r="H13" s="476"/>
      <c r="I13" s="476"/>
      <c r="J13" s="486" t="s">
        <v>51</v>
      </c>
      <c r="K13" s="486"/>
      <c r="L13" s="486"/>
      <c r="M13" s="476" t="s">
        <v>9</v>
      </c>
      <c r="N13" s="476"/>
      <c r="P13" s="1" t="s">
        <v>17</v>
      </c>
    </row>
    <row r="14" spans="1:16" ht="25.5" customHeight="1">
      <c r="A14" s="5" t="s">
        <v>44</v>
      </c>
      <c r="B14" s="476" t="s">
        <v>53</v>
      </c>
      <c r="C14" s="476"/>
      <c r="D14" s="476"/>
      <c r="E14" s="476"/>
      <c r="F14" s="492">
        <v>2000</v>
      </c>
      <c r="G14" s="476"/>
      <c r="H14" s="476"/>
      <c r="I14" s="476"/>
      <c r="J14" s="486" t="s">
        <v>54</v>
      </c>
      <c r="K14" s="486"/>
      <c r="L14" s="486"/>
      <c r="M14" s="476" t="s">
        <v>9</v>
      </c>
      <c r="N14" s="476"/>
      <c r="P14" s="1" t="s">
        <v>18</v>
      </c>
    </row>
    <row r="15" spans="1:16" ht="25.5" customHeight="1">
      <c r="A15" s="5" t="s">
        <v>46</v>
      </c>
      <c r="B15" s="476" t="s">
        <v>27</v>
      </c>
      <c r="C15" s="476"/>
      <c r="D15" s="476"/>
      <c r="E15" s="476"/>
      <c r="F15" s="492">
        <v>660</v>
      </c>
      <c r="G15" s="476"/>
      <c r="H15" s="476"/>
      <c r="I15" s="476"/>
      <c r="J15" s="486" t="s">
        <v>33</v>
      </c>
      <c r="K15" s="486"/>
      <c r="L15" s="486"/>
      <c r="M15" s="476" t="s">
        <v>9</v>
      </c>
      <c r="N15" s="476"/>
      <c r="P15" s="1" t="s">
        <v>19</v>
      </c>
    </row>
    <row r="16" spans="1:16" ht="25.5" customHeight="1">
      <c r="A16" s="5" t="s">
        <v>45</v>
      </c>
      <c r="B16" s="476" t="s">
        <v>53</v>
      </c>
      <c r="C16" s="476"/>
      <c r="D16" s="476"/>
      <c r="E16" s="476"/>
      <c r="F16" s="492">
        <v>2000</v>
      </c>
      <c r="G16" s="476"/>
      <c r="H16" s="476"/>
      <c r="I16" s="476"/>
      <c r="J16" s="486" t="s">
        <v>51</v>
      </c>
      <c r="K16" s="486"/>
      <c r="L16" s="486"/>
      <c r="M16" s="476" t="s">
        <v>9</v>
      </c>
      <c r="N16" s="476"/>
      <c r="P16" s="1" t="s">
        <v>20</v>
      </c>
    </row>
    <row r="17" spans="1:17" ht="25.5" customHeight="1">
      <c r="A17" s="5" t="s">
        <v>47</v>
      </c>
      <c r="B17" s="476" t="s">
        <v>53</v>
      </c>
      <c r="C17" s="476"/>
      <c r="D17" s="464"/>
      <c r="E17" s="465"/>
      <c r="F17" s="492">
        <v>2999</v>
      </c>
      <c r="G17" s="476"/>
      <c r="H17" s="464"/>
      <c r="I17" s="465"/>
      <c r="J17" s="486" t="s">
        <v>54</v>
      </c>
      <c r="K17" s="486"/>
      <c r="L17" s="486"/>
      <c r="M17" s="464" t="s">
        <v>9</v>
      </c>
      <c r="N17" s="465"/>
      <c r="P17" s="1" t="s">
        <v>21</v>
      </c>
    </row>
    <row r="18" spans="1:17" ht="25.5" customHeight="1">
      <c r="A18" s="5" t="s">
        <v>62</v>
      </c>
      <c r="B18" s="476" t="s">
        <v>56</v>
      </c>
      <c r="C18" s="476"/>
      <c r="D18" s="464"/>
      <c r="E18" s="465"/>
      <c r="F18" s="492">
        <v>9900</v>
      </c>
      <c r="G18" s="476"/>
      <c r="H18" s="464"/>
      <c r="I18" s="465"/>
      <c r="J18" s="486" t="s">
        <v>63</v>
      </c>
      <c r="K18" s="486"/>
      <c r="L18" s="486"/>
      <c r="M18" s="464" t="s">
        <v>9</v>
      </c>
      <c r="N18" s="465"/>
      <c r="P18" s="1" t="s">
        <v>22</v>
      </c>
    </row>
    <row r="19" spans="1:17" ht="25.5" customHeight="1">
      <c r="A19" s="5"/>
      <c r="B19" s="476" t="s">
        <v>27</v>
      </c>
      <c r="C19" s="476"/>
      <c r="D19" s="464"/>
      <c r="E19" s="465"/>
      <c r="F19" s="492">
        <v>4960</v>
      </c>
      <c r="G19" s="476"/>
      <c r="H19" s="464"/>
      <c r="I19" s="465"/>
      <c r="J19" s="486" t="s">
        <v>55</v>
      </c>
      <c r="K19" s="486"/>
      <c r="L19" s="486"/>
      <c r="M19" s="464" t="s">
        <v>9</v>
      </c>
      <c r="N19" s="465"/>
      <c r="P19" s="1" t="s">
        <v>23</v>
      </c>
    </row>
    <row r="20" spans="1:17" ht="25.5" customHeight="1">
      <c r="A20" s="5"/>
      <c r="B20" s="476" t="s">
        <v>27</v>
      </c>
      <c r="C20" s="476"/>
      <c r="D20" s="476"/>
      <c r="E20" s="476"/>
      <c r="F20" s="492">
        <v>7535</v>
      </c>
      <c r="G20" s="476"/>
      <c r="H20" s="476"/>
      <c r="I20" s="476"/>
      <c r="J20" s="486" t="s">
        <v>66</v>
      </c>
      <c r="K20" s="486"/>
      <c r="L20" s="486"/>
      <c r="M20" s="476" t="s">
        <v>9</v>
      </c>
      <c r="N20" s="476"/>
      <c r="P20" s="1" t="s">
        <v>24</v>
      </c>
    </row>
    <row r="21" spans="1:17" ht="25.5" customHeight="1">
      <c r="A21" s="5"/>
      <c r="B21" s="476" t="s">
        <v>53</v>
      </c>
      <c r="C21" s="476"/>
      <c r="D21" s="476"/>
      <c r="E21" s="476"/>
      <c r="F21" s="492">
        <v>3168</v>
      </c>
      <c r="G21" s="476"/>
      <c r="H21" s="476"/>
      <c r="I21" s="476"/>
      <c r="J21" s="486" t="s">
        <v>54</v>
      </c>
      <c r="K21" s="486"/>
      <c r="L21" s="486"/>
      <c r="M21" s="476" t="s">
        <v>9</v>
      </c>
      <c r="N21" s="476"/>
      <c r="P21" s="1" t="s">
        <v>24</v>
      </c>
    </row>
    <row r="22" spans="1:17" ht="25.5" customHeight="1">
      <c r="A22" s="5" t="s">
        <v>37</v>
      </c>
      <c r="B22" s="476" t="s">
        <v>58</v>
      </c>
      <c r="C22" s="476"/>
      <c r="D22" s="476"/>
      <c r="E22" s="476"/>
      <c r="F22" s="492">
        <v>1560</v>
      </c>
      <c r="G22" s="476"/>
      <c r="H22" s="476"/>
      <c r="I22" s="476"/>
      <c r="J22" s="486" t="s">
        <v>59</v>
      </c>
      <c r="K22" s="486"/>
      <c r="L22" s="486"/>
      <c r="M22" s="476" t="s">
        <v>9</v>
      </c>
      <c r="N22" s="476"/>
      <c r="P22" s="1" t="s">
        <v>25</v>
      </c>
    </row>
    <row r="23" spans="1:17" ht="25.5" customHeight="1">
      <c r="A23" s="5" t="s">
        <v>64</v>
      </c>
      <c r="B23" s="476" t="s">
        <v>53</v>
      </c>
      <c r="C23" s="476"/>
      <c r="D23" s="476"/>
      <c r="E23" s="476"/>
      <c r="F23" s="492">
        <v>4000</v>
      </c>
      <c r="G23" s="476"/>
      <c r="H23" s="476"/>
      <c r="I23" s="476"/>
      <c r="J23" s="486" t="s">
        <v>54</v>
      </c>
      <c r="K23" s="486"/>
      <c r="L23" s="486"/>
      <c r="M23" s="476" t="s">
        <v>9</v>
      </c>
      <c r="N23" s="476"/>
      <c r="P23" s="1" t="s">
        <v>26</v>
      </c>
    </row>
    <row r="24" spans="1:17" ht="25.5" customHeight="1">
      <c r="A24" s="5" t="s">
        <v>31</v>
      </c>
      <c r="B24" s="476" t="s">
        <v>52</v>
      </c>
      <c r="C24" s="476"/>
      <c r="D24" s="476"/>
      <c r="E24" s="476"/>
      <c r="F24" s="492">
        <v>9971</v>
      </c>
      <c r="G24" s="476"/>
      <c r="H24" s="476"/>
      <c r="I24" s="476"/>
      <c r="J24" s="486" t="s">
        <v>65</v>
      </c>
      <c r="K24" s="486"/>
      <c r="L24" s="486"/>
      <c r="M24" s="476" t="s">
        <v>9</v>
      </c>
      <c r="N24" s="476"/>
      <c r="O24" s="543" t="s">
        <v>57</v>
      </c>
      <c r="P24" s="516"/>
      <c r="Q24" s="516"/>
    </row>
    <row r="25" spans="1:17" ht="25.5" customHeight="1">
      <c r="A25" s="5"/>
      <c r="B25" s="476" t="s">
        <v>53</v>
      </c>
      <c r="C25" s="476"/>
      <c r="D25" s="476"/>
      <c r="E25" s="476"/>
      <c r="F25" s="492">
        <v>3198</v>
      </c>
      <c r="G25" s="476"/>
      <c r="H25" s="476"/>
      <c r="I25" s="476"/>
      <c r="J25" s="486" t="s">
        <v>51</v>
      </c>
      <c r="K25" s="486"/>
      <c r="L25" s="486"/>
      <c r="M25" s="476" t="s">
        <v>9</v>
      </c>
      <c r="N25" s="476"/>
      <c r="O25" s="543" t="s">
        <v>57</v>
      </c>
      <c r="P25" s="516"/>
      <c r="Q25" s="516"/>
    </row>
    <row r="26" spans="1:17" ht="25.5" customHeight="1">
      <c r="A26" s="5" t="s">
        <v>29</v>
      </c>
      <c r="B26" s="476" t="s">
        <v>50</v>
      </c>
      <c r="C26" s="476"/>
      <c r="D26" s="464"/>
      <c r="E26" s="465"/>
      <c r="F26" s="492">
        <v>185</v>
      </c>
      <c r="G26" s="476"/>
      <c r="H26" s="464"/>
      <c r="I26" s="465"/>
      <c r="J26" s="486" t="s">
        <v>49</v>
      </c>
      <c r="K26" s="486"/>
      <c r="L26" s="486"/>
      <c r="M26" s="464" t="s">
        <v>9</v>
      </c>
      <c r="N26" s="465"/>
    </row>
    <row r="27" spans="1:17" ht="25.5" customHeight="1">
      <c r="A27" s="5"/>
      <c r="B27" s="476" t="s">
        <v>50</v>
      </c>
      <c r="C27" s="476"/>
      <c r="D27" s="464"/>
      <c r="E27" s="465"/>
      <c r="F27" s="492">
        <v>185</v>
      </c>
      <c r="G27" s="476"/>
      <c r="H27" s="464"/>
      <c r="I27" s="465"/>
      <c r="J27" s="486" t="s">
        <v>49</v>
      </c>
      <c r="K27" s="486"/>
      <c r="L27" s="486"/>
      <c r="M27" s="464" t="s">
        <v>9</v>
      </c>
      <c r="N27" s="465"/>
    </row>
    <row r="28" spans="1:17" ht="25.5" customHeight="1">
      <c r="A28" s="5"/>
      <c r="B28" s="476"/>
      <c r="C28" s="476"/>
      <c r="D28" s="464"/>
      <c r="E28" s="465"/>
      <c r="F28" s="492"/>
      <c r="G28" s="476"/>
      <c r="H28" s="464"/>
      <c r="I28" s="465"/>
      <c r="J28" s="486"/>
      <c r="K28" s="486"/>
      <c r="L28" s="486"/>
      <c r="M28" s="464" t="s">
        <v>9</v>
      </c>
      <c r="N28" s="465"/>
    </row>
    <row r="29" spans="1:17" ht="25.5" customHeight="1">
      <c r="A29" s="5"/>
      <c r="B29" s="476"/>
      <c r="C29" s="476"/>
      <c r="D29" s="464"/>
      <c r="E29" s="465"/>
      <c r="F29" s="492"/>
      <c r="G29" s="476"/>
      <c r="H29" s="464"/>
      <c r="I29" s="465"/>
      <c r="J29" s="486"/>
      <c r="K29" s="486"/>
      <c r="L29" s="486"/>
      <c r="M29" s="464" t="s">
        <v>9</v>
      </c>
      <c r="N29" s="465"/>
    </row>
    <row r="30" spans="1:17" ht="25.5" customHeight="1" thickBot="1">
      <c r="A30" s="7"/>
      <c r="B30" s="511"/>
      <c r="C30" s="511"/>
      <c r="D30" s="511"/>
      <c r="E30" s="511"/>
      <c r="F30" s="559"/>
      <c r="G30" s="511"/>
      <c r="H30" s="511"/>
      <c r="I30" s="511"/>
      <c r="J30" s="560"/>
      <c r="K30" s="560"/>
      <c r="L30" s="560"/>
      <c r="M30" s="511" t="s">
        <v>9</v>
      </c>
      <c r="N30" s="511"/>
    </row>
    <row r="31" spans="1:17" ht="25.5" customHeight="1" thickTop="1">
      <c r="A31" s="4"/>
      <c r="B31" s="523"/>
      <c r="C31" s="523"/>
      <c r="D31" s="523" t="s">
        <v>38</v>
      </c>
      <c r="E31" s="523"/>
      <c r="F31" s="557">
        <f>SUM(F3:F30)</f>
        <v>79159</v>
      </c>
      <c r="G31" s="523"/>
      <c r="H31" s="523"/>
      <c r="I31" s="523"/>
      <c r="J31" s="558"/>
      <c r="K31" s="558"/>
      <c r="L31" s="558"/>
      <c r="M31" s="523"/>
      <c r="N31" s="523"/>
    </row>
    <row r="32" spans="1:17" ht="25.5" customHeight="1">
      <c r="I32" s="448" t="s">
        <v>8</v>
      </c>
      <c r="J32" s="448"/>
      <c r="K32" s="448"/>
      <c r="L32" s="448"/>
      <c r="M32" s="448"/>
      <c r="N32" s="448"/>
    </row>
    <row r="33" spans="1:14" ht="26.25" customHeight="1">
      <c r="A33" s="3" t="s">
        <v>0</v>
      </c>
      <c r="C33" s="546" t="s">
        <v>345</v>
      </c>
      <c r="D33" s="546"/>
      <c r="E33" s="546"/>
      <c r="F33" s="546"/>
      <c r="G33" s="546"/>
    </row>
    <row r="34" spans="1:14" ht="26.25" customHeight="1">
      <c r="A34" s="2" t="s">
        <v>1</v>
      </c>
      <c r="B34" s="476" t="s">
        <v>2</v>
      </c>
      <c r="C34" s="476"/>
      <c r="D34" s="476" t="s">
        <v>4</v>
      </c>
      <c r="E34" s="476"/>
      <c r="F34" s="476" t="s">
        <v>5</v>
      </c>
      <c r="G34" s="476"/>
      <c r="H34" s="476" t="s">
        <v>3</v>
      </c>
      <c r="I34" s="476"/>
      <c r="J34" s="486" t="s">
        <v>6</v>
      </c>
      <c r="K34" s="486"/>
      <c r="L34" s="486"/>
      <c r="M34" s="476" t="s">
        <v>7</v>
      </c>
      <c r="N34" s="476"/>
    </row>
    <row r="35" spans="1:14" ht="26.25" customHeight="1">
      <c r="A35" s="5" t="s">
        <v>263</v>
      </c>
      <c r="B35" s="476" t="s">
        <v>53</v>
      </c>
      <c r="C35" s="476"/>
      <c r="D35" s="476"/>
      <c r="E35" s="476"/>
      <c r="F35" s="492">
        <v>1552</v>
      </c>
      <c r="G35" s="476"/>
      <c r="H35" s="476"/>
      <c r="I35" s="476"/>
      <c r="J35" s="486" t="s">
        <v>347</v>
      </c>
      <c r="K35" s="486"/>
      <c r="L35" s="486"/>
      <c r="M35" s="476" t="s">
        <v>9</v>
      </c>
      <c r="N35" s="476"/>
    </row>
    <row r="36" spans="1:14" ht="26.25" customHeight="1">
      <c r="A36" s="5" t="s">
        <v>266</v>
      </c>
      <c r="B36" s="476" t="s">
        <v>53</v>
      </c>
      <c r="C36" s="476"/>
      <c r="D36" s="464"/>
      <c r="E36" s="465"/>
      <c r="F36" s="492">
        <v>4168</v>
      </c>
      <c r="G36" s="476"/>
      <c r="H36" s="464"/>
      <c r="I36" s="465"/>
      <c r="J36" s="486" t="s">
        <v>347</v>
      </c>
      <c r="K36" s="486"/>
      <c r="L36" s="486"/>
      <c r="M36" s="464" t="s">
        <v>9</v>
      </c>
      <c r="N36" s="465"/>
    </row>
    <row r="37" spans="1:14" ht="26.25" customHeight="1">
      <c r="A37" s="5" t="s">
        <v>268</v>
      </c>
      <c r="B37" s="476" t="s">
        <v>53</v>
      </c>
      <c r="C37" s="476"/>
      <c r="D37" s="476"/>
      <c r="E37" s="476"/>
      <c r="F37" s="492">
        <v>6878</v>
      </c>
      <c r="G37" s="476"/>
      <c r="H37" s="476"/>
      <c r="I37" s="476"/>
      <c r="J37" s="486" t="s">
        <v>347</v>
      </c>
      <c r="K37" s="486"/>
      <c r="L37" s="486"/>
      <c r="M37" s="476" t="s">
        <v>9</v>
      </c>
      <c r="N37" s="476"/>
    </row>
    <row r="38" spans="1:14" ht="26.25" customHeight="1">
      <c r="A38" s="5"/>
      <c r="B38" s="476" t="s">
        <v>53</v>
      </c>
      <c r="C38" s="476"/>
      <c r="D38" s="476"/>
      <c r="E38" s="476"/>
      <c r="F38" s="492">
        <v>4224</v>
      </c>
      <c r="G38" s="476"/>
      <c r="H38" s="476"/>
      <c r="I38" s="476"/>
      <c r="J38" s="486" t="s">
        <v>347</v>
      </c>
      <c r="K38" s="486"/>
      <c r="L38" s="486"/>
      <c r="M38" s="476" t="s">
        <v>9</v>
      </c>
      <c r="N38" s="476"/>
    </row>
    <row r="39" spans="1:14" ht="26.25" customHeight="1">
      <c r="A39" s="5" t="s">
        <v>99</v>
      </c>
      <c r="B39" s="476" t="s">
        <v>53</v>
      </c>
      <c r="C39" s="476"/>
      <c r="D39" s="476"/>
      <c r="E39" s="476"/>
      <c r="F39" s="492">
        <v>4606</v>
      </c>
      <c r="G39" s="476"/>
      <c r="H39" s="476"/>
      <c r="I39" s="476"/>
      <c r="J39" s="486" t="s">
        <v>347</v>
      </c>
      <c r="K39" s="486"/>
      <c r="L39" s="486"/>
      <c r="M39" s="476" t="s">
        <v>9</v>
      </c>
      <c r="N39" s="476"/>
    </row>
    <row r="40" spans="1:14" ht="26.25" customHeight="1">
      <c r="A40" s="5"/>
      <c r="B40" s="476" t="s">
        <v>53</v>
      </c>
      <c r="C40" s="476"/>
      <c r="D40" s="476"/>
      <c r="E40" s="476"/>
      <c r="F40" s="492">
        <v>4246</v>
      </c>
      <c r="G40" s="476"/>
      <c r="H40" s="476"/>
      <c r="I40" s="476"/>
      <c r="J40" s="486" t="s">
        <v>347</v>
      </c>
      <c r="K40" s="486"/>
      <c r="L40" s="486"/>
      <c r="M40" s="476" t="s">
        <v>9</v>
      </c>
      <c r="N40" s="476"/>
    </row>
    <row r="41" spans="1:14" ht="26.25" customHeight="1">
      <c r="A41" s="5" t="s">
        <v>47</v>
      </c>
      <c r="B41" s="476" t="s">
        <v>67</v>
      </c>
      <c r="C41" s="476"/>
      <c r="D41" s="476"/>
      <c r="E41" s="476"/>
      <c r="F41" s="492">
        <v>320</v>
      </c>
      <c r="G41" s="476"/>
      <c r="H41" s="476"/>
      <c r="I41" s="476"/>
      <c r="J41" s="486" t="s">
        <v>346</v>
      </c>
      <c r="K41" s="486"/>
      <c r="L41" s="486"/>
      <c r="M41" s="476" t="s">
        <v>9</v>
      </c>
      <c r="N41" s="476"/>
    </row>
    <row r="42" spans="1:14" ht="26.25" customHeight="1">
      <c r="A42" s="5"/>
      <c r="B42" s="476" t="s">
        <v>67</v>
      </c>
      <c r="C42" s="476"/>
      <c r="D42" s="476"/>
      <c r="E42" s="476"/>
      <c r="F42" s="492">
        <v>320</v>
      </c>
      <c r="G42" s="476"/>
      <c r="H42" s="476"/>
      <c r="I42" s="476"/>
      <c r="J42" s="486" t="s">
        <v>346</v>
      </c>
      <c r="K42" s="486"/>
      <c r="L42" s="486"/>
      <c r="M42" s="476" t="s">
        <v>9</v>
      </c>
      <c r="N42" s="476"/>
    </row>
    <row r="43" spans="1:14" ht="26.25" customHeight="1">
      <c r="A43" s="5"/>
      <c r="B43" s="476"/>
      <c r="C43" s="476"/>
      <c r="D43" s="476"/>
      <c r="E43" s="476"/>
      <c r="F43" s="492"/>
      <c r="G43" s="476"/>
      <c r="H43" s="476"/>
      <c r="I43" s="476"/>
      <c r="J43" s="486"/>
      <c r="K43" s="486"/>
      <c r="L43" s="486"/>
      <c r="M43" s="476" t="s">
        <v>9</v>
      </c>
      <c r="N43" s="476"/>
    </row>
    <row r="44" spans="1:14" ht="26.25" customHeight="1">
      <c r="A44" s="5"/>
      <c r="B44" s="476"/>
      <c r="C44" s="476"/>
      <c r="D44" s="476"/>
      <c r="E44" s="476"/>
      <c r="F44" s="492"/>
      <c r="G44" s="476"/>
      <c r="H44" s="476"/>
      <c r="I44" s="476"/>
      <c r="J44" s="486"/>
      <c r="K44" s="486"/>
      <c r="L44" s="486"/>
      <c r="M44" s="476" t="s">
        <v>9</v>
      </c>
      <c r="N44" s="476"/>
    </row>
    <row r="45" spans="1:14" ht="26.25" customHeight="1">
      <c r="A45" s="5"/>
      <c r="B45" s="476"/>
      <c r="C45" s="476"/>
      <c r="D45" s="476"/>
      <c r="E45" s="476"/>
      <c r="F45" s="492"/>
      <c r="G45" s="476"/>
      <c r="H45" s="476"/>
      <c r="I45" s="476"/>
      <c r="J45" s="486"/>
      <c r="K45" s="486"/>
      <c r="L45" s="486"/>
      <c r="M45" s="476" t="s">
        <v>9</v>
      </c>
      <c r="N45" s="476"/>
    </row>
    <row r="46" spans="1:14" ht="26.25" customHeight="1">
      <c r="A46" s="5"/>
      <c r="B46" s="476"/>
      <c r="C46" s="476"/>
      <c r="D46" s="476"/>
      <c r="E46" s="476"/>
      <c r="F46" s="492"/>
      <c r="G46" s="476"/>
      <c r="H46" s="476"/>
      <c r="I46" s="476"/>
      <c r="J46" s="486"/>
      <c r="K46" s="486"/>
      <c r="L46" s="486"/>
      <c r="M46" s="476" t="s">
        <v>9</v>
      </c>
      <c r="N46" s="476"/>
    </row>
    <row r="47" spans="1:14" ht="26.25" customHeight="1">
      <c r="A47" s="5"/>
      <c r="B47" s="476"/>
      <c r="C47" s="476"/>
      <c r="D47" s="476"/>
      <c r="E47" s="476"/>
      <c r="F47" s="492"/>
      <c r="G47" s="476"/>
      <c r="H47" s="476"/>
      <c r="I47" s="476"/>
      <c r="J47" s="486"/>
      <c r="K47" s="486"/>
      <c r="L47" s="486"/>
      <c r="M47" s="476" t="s">
        <v>9</v>
      </c>
      <c r="N47" s="476"/>
    </row>
    <row r="48" spans="1:14" ht="26.25" customHeight="1">
      <c r="A48" s="5"/>
      <c r="B48" s="476"/>
      <c r="C48" s="476"/>
      <c r="D48" s="476"/>
      <c r="E48" s="476"/>
      <c r="F48" s="492"/>
      <c r="G48" s="476"/>
      <c r="H48" s="476"/>
      <c r="I48" s="476"/>
      <c r="J48" s="486"/>
      <c r="K48" s="486"/>
      <c r="L48" s="486"/>
      <c r="M48" s="476" t="s">
        <v>9</v>
      </c>
      <c r="N48" s="476"/>
    </row>
    <row r="49" spans="1:14" ht="26.25" customHeight="1">
      <c r="A49" s="5"/>
      <c r="B49" s="476"/>
      <c r="C49" s="476"/>
      <c r="D49" s="464"/>
      <c r="E49" s="465"/>
      <c r="F49" s="492"/>
      <c r="G49" s="476"/>
      <c r="H49" s="464"/>
      <c r="I49" s="465"/>
      <c r="J49" s="486"/>
      <c r="K49" s="486"/>
      <c r="L49" s="486"/>
      <c r="M49" s="464" t="s">
        <v>9</v>
      </c>
      <c r="N49" s="465"/>
    </row>
    <row r="50" spans="1:14" ht="26.25" customHeight="1">
      <c r="A50" s="5"/>
      <c r="B50" s="476"/>
      <c r="C50" s="476"/>
      <c r="D50" s="464"/>
      <c r="E50" s="465"/>
      <c r="F50" s="492"/>
      <c r="G50" s="476"/>
      <c r="H50" s="464"/>
      <c r="I50" s="465"/>
      <c r="J50" s="486"/>
      <c r="K50" s="486"/>
      <c r="L50" s="486"/>
      <c r="M50" s="464" t="s">
        <v>9</v>
      </c>
      <c r="N50" s="465"/>
    </row>
    <row r="51" spans="1:14" ht="26.25" customHeight="1">
      <c r="A51" s="5"/>
      <c r="B51" s="476"/>
      <c r="C51" s="476"/>
      <c r="D51" s="464"/>
      <c r="E51" s="465"/>
      <c r="F51" s="492"/>
      <c r="G51" s="476"/>
      <c r="H51" s="464"/>
      <c r="I51" s="465"/>
      <c r="J51" s="486"/>
      <c r="K51" s="486"/>
      <c r="L51" s="486"/>
      <c r="M51" s="464" t="s">
        <v>9</v>
      </c>
      <c r="N51" s="465"/>
    </row>
    <row r="52" spans="1:14" ht="26.25" customHeight="1">
      <c r="A52" s="5"/>
      <c r="B52" s="476"/>
      <c r="C52" s="476"/>
      <c r="D52" s="476"/>
      <c r="E52" s="476"/>
      <c r="F52" s="492"/>
      <c r="G52" s="476"/>
      <c r="H52" s="476"/>
      <c r="I52" s="476"/>
      <c r="J52" s="486"/>
      <c r="K52" s="486"/>
      <c r="L52" s="486"/>
      <c r="M52" s="476" t="s">
        <v>9</v>
      </c>
      <c r="N52" s="476"/>
    </row>
    <row r="53" spans="1:14" ht="26.25" customHeight="1">
      <c r="A53" s="5"/>
      <c r="B53" s="476"/>
      <c r="C53" s="476"/>
      <c r="D53" s="476"/>
      <c r="E53" s="476"/>
      <c r="F53" s="492"/>
      <c r="G53" s="476"/>
      <c r="H53" s="476"/>
      <c r="I53" s="476"/>
      <c r="J53" s="486"/>
      <c r="K53" s="486"/>
      <c r="L53" s="486"/>
      <c r="M53" s="476" t="s">
        <v>9</v>
      </c>
      <c r="N53" s="476"/>
    </row>
    <row r="54" spans="1:14" ht="26.25" customHeight="1">
      <c r="A54" s="5"/>
      <c r="B54" s="476"/>
      <c r="C54" s="476"/>
      <c r="D54" s="476"/>
      <c r="E54" s="476"/>
      <c r="F54" s="492"/>
      <c r="G54" s="476"/>
      <c r="H54" s="476"/>
      <c r="I54" s="476"/>
      <c r="J54" s="486"/>
      <c r="K54" s="486"/>
      <c r="L54" s="486"/>
      <c r="M54" s="476" t="s">
        <v>9</v>
      </c>
      <c r="N54" s="476"/>
    </row>
    <row r="55" spans="1:14" ht="26.25" customHeight="1">
      <c r="A55" s="5"/>
      <c r="B55" s="476"/>
      <c r="C55" s="476"/>
      <c r="D55" s="476"/>
      <c r="E55" s="476"/>
      <c r="F55" s="492"/>
      <c r="G55" s="476"/>
      <c r="H55" s="476"/>
      <c r="I55" s="476"/>
      <c r="J55" s="486"/>
      <c r="K55" s="486"/>
      <c r="L55" s="486"/>
      <c r="M55" s="476" t="s">
        <v>9</v>
      </c>
      <c r="N55" s="476"/>
    </row>
    <row r="56" spans="1:14" ht="26.25" customHeight="1">
      <c r="A56" s="5"/>
      <c r="B56" s="476"/>
      <c r="C56" s="476"/>
      <c r="D56" s="476"/>
      <c r="E56" s="476"/>
      <c r="F56" s="492"/>
      <c r="G56" s="476"/>
      <c r="H56" s="476"/>
      <c r="I56" s="476"/>
      <c r="J56" s="486"/>
      <c r="K56" s="486"/>
      <c r="L56" s="486"/>
      <c r="M56" s="476" t="s">
        <v>9</v>
      </c>
      <c r="N56" s="476"/>
    </row>
    <row r="57" spans="1:14" ht="26.25" customHeight="1">
      <c r="A57" s="5"/>
      <c r="B57" s="476"/>
      <c r="C57" s="476"/>
      <c r="D57" s="476"/>
      <c r="E57" s="476"/>
      <c r="F57" s="492"/>
      <c r="G57" s="476"/>
      <c r="H57" s="476"/>
      <c r="I57" s="476"/>
      <c r="J57" s="486"/>
      <c r="K57" s="486"/>
      <c r="L57" s="486"/>
      <c r="M57" s="476" t="s">
        <v>9</v>
      </c>
      <c r="N57" s="476"/>
    </row>
    <row r="58" spans="1:14" ht="26.25" customHeight="1">
      <c r="A58" s="5"/>
      <c r="B58" s="476"/>
      <c r="C58" s="476"/>
      <c r="D58" s="464"/>
      <c r="E58" s="465"/>
      <c r="F58" s="492"/>
      <c r="G58" s="476"/>
      <c r="H58" s="464"/>
      <c r="I58" s="465"/>
      <c r="J58" s="486"/>
      <c r="K58" s="486"/>
      <c r="L58" s="486"/>
      <c r="M58" s="464" t="s">
        <v>9</v>
      </c>
      <c r="N58" s="465"/>
    </row>
    <row r="59" spans="1:14" ht="26.25" customHeight="1">
      <c r="A59" s="5"/>
      <c r="B59" s="476"/>
      <c r="C59" s="476"/>
      <c r="D59" s="464"/>
      <c r="E59" s="465"/>
      <c r="F59" s="492"/>
      <c r="G59" s="476"/>
      <c r="H59" s="464"/>
      <c r="I59" s="465"/>
      <c r="J59" s="486"/>
      <c r="K59" s="486"/>
      <c r="L59" s="486"/>
      <c r="M59" s="464" t="s">
        <v>9</v>
      </c>
      <c r="N59" s="465"/>
    </row>
    <row r="60" spans="1:14" ht="26.25" customHeight="1">
      <c r="A60" s="5"/>
      <c r="B60" s="476"/>
      <c r="C60" s="476"/>
      <c r="D60" s="464"/>
      <c r="E60" s="465"/>
      <c r="F60" s="492"/>
      <c r="G60" s="476"/>
      <c r="H60" s="464"/>
      <c r="I60" s="465"/>
      <c r="J60" s="486"/>
      <c r="K60" s="486"/>
      <c r="L60" s="486"/>
      <c r="M60" s="464" t="s">
        <v>9</v>
      </c>
      <c r="N60" s="465"/>
    </row>
    <row r="61" spans="1:14" ht="26.25" customHeight="1" thickBot="1">
      <c r="A61" s="7"/>
      <c r="B61" s="511"/>
      <c r="C61" s="511"/>
      <c r="D61" s="511"/>
      <c r="E61" s="511"/>
      <c r="F61" s="559"/>
      <c r="G61" s="511"/>
      <c r="H61" s="511"/>
      <c r="I61" s="511"/>
      <c r="J61" s="560"/>
      <c r="K61" s="560"/>
      <c r="L61" s="560"/>
      <c r="M61" s="511" t="s">
        <v>9</v>
      </c>
      <c r="N61" s="511"/>
    </row>
    <row r="62" spans="1:14" ht="26.25" customHeight="1" thickTop="1">
      <c r="A62" s="4"/>
      <c r="B62" s="523"/>
      <c r="C62" s="523"/>
      <c r="D62" s="523" t="s">
        <v>38</v>
      </c>
      <c r="E62" s="523"/>
      <c r="F62" s="557">
        <f>SUM(F35:F61)</f>
        <v>26314</v>
      </c>
      <c r="G62" s="523"/>
      <c r="H62" s="523"/>
      <c r="I62" s="523"/>
      <c r="J62" s="558"/>
      <c r="K62" s="558"/>
      <c r="L62" s="558"/>
      <c r="M62" s="523"/>
      <c r="N62" s="523"/>
    </row>
    <row r="63" spans="1:14" ht="26.25" customHeight="1">
      <c r="I63" s="448" t="s">
        <v>8</v>
      </c>
      <c r="J63" s="448"/>
      <c r="K63" s="448"/>
      <c r="L63" s="448"/>
      <c r="M63" s="448"/>
      <c r="N63" s="448"/>
    </row>
  </sheetData>
  <mergeCells count="359">
    <mergeCell ref="O24:Q24"/>
    <mergeCell ref="B28:C28"/>
    <mergeCell ref="D28:E28"/>
    <mergeCell ref="F28:G28"/>
    <mergeCell ref="H28:I28"/>
    <mergeCell ref="D26:E26"/>
    <mergeCell ref="F26:G26"/>
    <mergeCell ref="H26:I26"/>
    <mergeCell ref="O25:Q25"/>
    <mergeCell ref="J28:L28"/>
    <mergeCell ref="M28:N28"/>
    <mergeCell ref="B27:C27"/>
    <mergeCell ref="B3:C3"/>
    <mergeCell ref="D3:E3"/>
    <mergeCell ref="F3:G3"/>
    <mergeCell ref="H3:I3"/>
    <mergeCell ref="J3:L3"/>
    <mergeCell ref="M3:N3"/>
    <mergeCell ref="B12:C12"/>
    <mergeCell ref="D12:E12"/>
    <mergeCell ref="F12:G12"/>
    <mergeCell ref="H12:I12"/>
    <mergeCell ref="J12:L12"/>
    <mergeCell ref="M12:N12"/>
    <mergeCell ref="D4:E4"/>
    <mergeCell ref="F4:G4"/>
    <mergeCell ref="H4:I4"/>
    <mergeCell ref="J4:L4"/>
    <mergeCell ref="M4:N4"/>
    <mergeCell ref="B9:C9"/>
    <mergeCell ref="D9:E9"/>
    <mergeCell ref="F9:G9"/>
    <mergeCell ref="H9:I9"/>
    <mergeCell ref="J9:L9"/>
    <mergeCell ref="M9:N9"/>
    <mergeCell ref="B6:C6"/>
    <mergeCell ref="I32:N32"/>
    <mergeCell ref="B7:C7"/>
    <mergeCell ref="D7:E7"/>
    <mergeCell ref="F7:G7"/>
    <mergeCell ref="H7:I7"/>
    <mergeCell ref="J7:L7"/>
    <mergeCell ref="M7:N7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J26:L26"/>
    <mergeCell ref="M26:N26"/>
    <mergeCell ref="B24:C24"/>
    <mergeCell ref="D24:E24"/>
    <mergeCell ref="F24:G24"/>
    <mergeCell ref="H24:I24"/>
    <mergeCell ref="M30:N30"/>
    <mergeCell ref="J24:L24"/>
    <mergeCell ref="M24:N24"/>
    <mergeCell ref="B23:C23"/>
    <mergeCell ref="D23:E23"/>
    <mergeCell ref="F23:G23"/>
    <mergeCell ref="H23:I23"/>
    <mergeCell ref="J23:L23"/>
    <mergeCell ref="M23:N23"/>
    <mergeCell ref="D27:E27"/>
    <mergeCell ref="F27:G27"/>
    <mergeCell ref="H27:I27"/>
    <mergeCell ref="J27:L27"/>
    <mergeCell ref="M27:N27"/>
    <mergeCell ref="B26:C26"/>
    <mergeCell ref="D22:E22"/>
    <mergeCell ref="F22:G22"/>
    <mergeCell ref="H22:I22"/>
    <mergeCell ref="J22:L22"/>
    <mergeCell ref="M22:N22"/>
    <mergeCell ref="B20:C20"/>
    <mergeCell ref="D20:E20"/>
    <mergeCell ref="F20:G20"/>
    <mergeCell ref="H20:I20"/>
    <mergeCell ref="J20:L20"/>
    <mergeCell ref="M20:N20"/>
    <mergeCell ref="B21:C21"/>
    <mergeCell ref="D21:E21"/>
    <mergeCell ref="F21:G21"/>
    <mergeCell ref="H21:I21"/>
    <mergeCell ref="J21:L21"/>
    <mergeCell ref="M21:N21"/>
    <mergeCell ref="B22:C22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5:C15"/>
    <mergeCell ref="D15:E15"/>
    <mergeCell ref="F15:G15"/>
    <mergeCell ref="D6:E6"/>
    <mergeCell ref="F6:G6"/>
    <mergeCell ref="H6:I6"/>
    <mergeCell ref="J6:L6"/>
    <mergeCell ref="J5:L5"/>
    <mergeCell ref="M6:N6"/>
    <mergeCell ref="B8:C8"/>
    <mergeCell ref="D8:E8"/>
    <mergeCell ref="F8:G8"/>
    <mergeCell ref="H8:I8"/>
    <mergeCell ref="J8:L8"/>
    <mergeCell ref="M8:N8"/>
    <mergeCell ref="B2:C2"/>
    <mergeCell ref="D2:E2"/>
    <mergeCell ref="F2:G2"/>
    <mergeCell ref="H2:I2"/>
    <mergeCell ref="J2:L2"/>
    <mergeCell ref="M2:N2"/>
    <mergeCell ref="B25:C25"/>
    <mergeCell ref="D25:E25"/>
    <mergeCell ref="F25:G25"/>
    <mergeCell ref="H25:I25"/>
    <mergeCell ref="J25:L25"/>
    <mergeCell ref="M25:N25"/>
    <mergeCell ref="B5:C5"/>
    <mergeCell ref="D5:E5"/>
    <mergeCell ref="F5:G5"/>
    <mergeCell ref="H5:I5"/>
    <mergeCell ref="B10:C10"/>
    <mergeCell ref="D10:E10"/>
    <mergeCell ref="F10:G10"/>
    <mergeCell ref="H10:I10"/>
    <mergeCell ref="J10:L10"/>
    <mergeCell ref="M10:N10"/>
    <mergeCell ref="M5:N5"/>
    <mergeCell ref="B4:C4"/>
    <mergeCell ref="B13:C13"/>
    <mergeCell ref="D13:E13"/>
    <mergeCell ref="F13:G13"/>
    <mergeCell ref="H13:I13"/>
    <mergeCell ref="J13:L13"/>
    <mergeCell ref="M13:N13"/>
    <mergeCell ref="B11:C11"/>
    <mergeCell ref="D11:E11"/>
    <mergeCell ref="F11:G11"/>
    <mergeCell ref="H11:I11"/>
    <mergeCell ref="J11:L11"/>
    <mergeCell ref="M11:N11"/>
    <mergeCell ref="B34:C34"/>
    <mergeCell ref="D34:E34"/>
    <mergeCell ref="F34:G34"/>
    <mergeCell ref="H34:I34"/>
    <mergeCell ref="J34:L34"/>
    <mergeCell ref="M34:N34"/>
    <mergeCell ref="B35:C35"/>
    <mergeCell ref="D35:E35"/>
    <mergeCell ref="F35:G35"/>
    <mergeCell ref="H35:I35"/>
    <mergeCell ref="J35:L35"/>
    <mergeCell ref="M35:N35"/>
    <mergeCell ref="B36:C36"/>
    <mergeCell ref="D36:E36"/>
    <mergeCell ref="F36:G36"/>
    <mergeCell ref="H36:I36"/>
    <mergeCell ref="J36:L36"/>
    <mergeCell ref="M36:N36"/>
    <mergeCell ref="B37:C37"/>
    <mergeCell ref="D37:E37"/>
    <mergeCell ref="F37:G37"/>
    <mergeCell ref="H37:I37"/>
    <mergeCell ref="J37:L37"/>
    <mergeCell ref="M37:N37"/>
    <mergeCell ref="B38:C38"/>
    <mergeCell ref="D38:E38"/>
    <mergeCell ref="F38:G38"/>
    <mergeCell ref="H38:I38"/>
    <mergeCell ref="J38:L38"/>
    <mergeCell ref="M38:N38"/>
    <mergeCell ref="B39:C39"/>
    <mergeCell ref="D39:E39"/>
    <mergeCell ref="F39:G39"/>
    <mergeCell ref="H39:I39"/>
    <mergeCell ref="J39:L39"/>
    <mergeCell ref="M39:N39"/>
    <mergeCell ref="B40:C40"/>
    <mergeCell ref="D40:E40"/>
    <mergeCell ref="F40:G40"/>
    <mergeCell ref="H40:I40"/>
    <mergeCell ref="J40:L40"/>
    <mergeCell ref="M40:N40"/>
    <mergeCell ref="B41:C41"/>
    <mergeCell ref="D41:E41"/>
    <mergeCell ref="F41:G41"/>
    <mergeCell ref="H41:I41"/>
    <mergeCell ref="J41:L41"/>
    <mergeCell ref="M41:N41"/>
    <mergeCell ref="B42:C42"/>
    <mergeCell ref="D42:E42"/>
    <mergeCell ref="F42:G42"/>
    <mergeCell ref="H42:I42"/>
    <mergeCell ref="J42:L42"/>
    <mergeCell ref="M42:N42"/>
    <mergeCell ref="B43:C43"/>
    <mergeCell ref="D43:E43"/>
    <mergeCell ref="F43:G43"/>
    <mergeCell ref="H43:I43"/>
    <mergeCell ref="J43:L43"/>
    <mergeCell ref="M43:N43"/>
    <mergeCell ref="B44:C44"/>
    <mergeCell ref="D44:E44"/>
    <mergeCell ref="F44:G44"/>
    <mergeCell ref="H44:I44"/>
    <mergeCell ref="J44:L44"/>
    <mergeCell ref="M44:N44"/>
    <mergeCell ref="B45:C45"/>
    <mergeCell ref="D45:E45"/>
    <mergeCell ref="F45:G45"/>
    <mergeCell ref="H45:I45"/>
    <mergeCell ref="J45:L45"/>
    <mergeCell ref="M45:N45"/>
    <mergeCell ref="B46:C46"/>
    <mergeCell ref="D46:E46"/>
    <mergeCell ref="F46:G46"/>
    <mergeCell ref="H46:I46"/>
    <mergeCell ref="J46:L46"/>
    <mergeCell ref="M46:N46"/>
    <mergeCell ref="B47:C47"/>
    <mergeCell ref="D47:E47"/>
    <mergeCell ref="F47:G47"/>
    <mergeCell ref="H47:I47"/>
    <mergeCell ref="J47:L47"/>
    <mergeCell ref="M47:N47"/>
    <mergeCell ref="B48:C48"/>
    <mergeCell ref="D48:E48"/>
    <mergeCell ref="F48:G48"/>
    <mergeCell ref="H48:I48"/>
    <mergeCell ref="J48:L48"/>
    <mergeCell ref="M48:N48"/>
    <mergeCell ref="B49:C49"/>
    <mergeCell ref="D49:E49"/>
    <mergeCell ref="F49:G49"/>
    <mergeCell ref="H49:I49"/>
    <mergeCell ref="J49:L49"/>
    <mergeCell ref="M49:N49"/>
    <mergeCell ref="B50:C50"/>
    <mergeCell ref="D50:E50"/>
    <mergeCell ref="F50:G50"/>
    <mergeCell ref="H50:I50"/>
    <mergeCell ref="J50:L50"/>
    <mergeCell ref="M50:N50"/>
    <mergeCell ref="B51:C51"/>
    <mergeCell ref="D51:E51"/>
    <mergeCell ref="F51:G51"/>
    <mergeCell ref="H51:I51"/>
    <mergeCell ref="J51:L51"/>
    <mergeCell ref="M51:N51"/>
    <mergeCell ref="B52:C52"/>
    <mergeCell ref="D52:E52"/>
    <mergeCell ref="F52:G52"/>
    <mergeCell ref="H52:I52"/>
    <mergeCell ref="J52:L52"/>
    <mergeCell ref="M52:N52"/>
    <mergeCell ref="B53:C53"/>
    <mergeCell ref="D53:E53"/>
    <mergeCell ref="F53:G53"/>
    <mergeCell ref="H53:I53"/>
    <mergeCell ref="J53:L53"/>
    <mergeCell ref="M53:N53"/>
    <mergeCell ref="B54:C54"/>
    <mergeCell ref="D54:E54"/>
    <mergeCell ref="F54:G54"/>
    <mergeCell ref="H54:I54"/>
    <mergeCell ref="J54:L54"/>
    <mergeCell ref="M54:N54"/>
    <mergeCell ref="B55:C55"/>
    <mergeCell ref="D55:E55"/>
    <mergeCell ref="F55:G55"/>
    <mergeCell ref="H55:I55"/>
    <mergeCell ref="J55:L55"/>
    <mergeCell ref="M55:N55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J61:L61"/>
    <mergeCell ref="M61:N61"/>
    <mergeCell ref="B58:C58"/>
    <mergeCell ref="D58:E58"/>
    <mergeCell ref="F58:G58"/>
    <mergeCell ref="H58:I58"/>
    <mergeCell ref="J58:L58"/>
    <mergeCell ref="M58:N58"/>
    <mergeCell ref="B59:C59"/>
    <mergeCell ref="D59:E59"/>
    <mergeCell ref="F59:G59"/>
    <mergeCell ref="H59:I59"/>
    <mergeCell ref="J59:L59"/>
    <mergeCell ref="M59:N59"/>
    <mergeCell ref="B62:C62"/>
    <mergeCell ref="D62:E62"/>
    <mergeCell ref="F62:G62"/>
    <mergeCell ref="H62:I62"/>
    <mergeCell ref="J62:L62"/>
    <mergeCell ref="M62:N62"/>
    <mergeCell ref="I63:N63"/>
    <mergeCell ref="C33:G33"/>
    <mergeCell ref="B29:C29"/>
    <mergeCell ref="D29:E29"/>
    <mergeCell ref="F29:G29"/>
    <mergeCell ref="H29:I29"/>
    <mergeCell ref="J29:L29"/>
    <mergeCell ref="M29:N29"/>
    <mergeCell ref="B60:C60"/>
    <mergeCell ref="D60:E60"/>
    <mergeCell ref="F60:G60"/>
    <mergeCell ref="H60:I60"/>
    <mergeCell ref="J60:L60"/>
    <mergeCell ref="M60:N60"/>
    <mergeCell ref="B61:C61"/>
    <mergeCell ref="D61:E61"/>
    <mergeCell ref="F61:G61"/>
    <mergeCell ref="H61:I61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0A5E4-A037-4ADB-A804-0DA0772E3D43}">
  <dimension ref="A1:V136"/>
  <sheetViews>
    <sheetView topLeftCell="A52" zoomScale="90" zoomScaleNormal="90" workbookViewId="0">
      <selection activeCell="P111" sqref="P111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8" customHeight="1">
      <c r="A1" s="3" t="s">
        <v>35</v>
      </c>
    </row>
    <row r="2" spans="1:16" ht="22.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22.5" customHeight="1">
      <c r="A3" s="5" t="s">
        <v>95</v>
      </c>
      <c r="B3" s="476" t="s">
        <v>96</v>
      </c>
      <c r="C3" s="476"/>
      <c r="D3" s="476"/>
      <c r="E3" s="476"/>
      <c r="F3" s="492">
        <v>3167</v>
      </c>
      <c r="G3" s="476"/>
      <c r="H3" s="476"/>
      <c r="I3" s="476"/>
      <c r="J3" s="486" t="s">
        <v>51</v>
      </c>
      <c r="K3" s="486"/>
      <c r="L3" s="486"/>
      <c r="M3" s="476" t="s">
        <v>9</v>
      </c>
      <c r="N3" s="476"/>
      <c r="P3" s="1" t="s">
        <v>12</v>
      </c>
    </row>
    <row r="4" spans="1:16" ht="22.5" customHeight="1">
      <c r="A4" s="5" t="s">
        <v>40</v>
      </c>
      <c r="B4" s="476" t="s">
        <v>96</v>
      </c>
      <c r="C4" s="476"/>
      <c r="D4" s="476"/>
      <c r="E4" s="476"/>
      <c r="F4" s="492">
        <v>3000</v>
      </c>
      <c r="G4" s="476"/>
      <c r="H4" s="476"/>
      <c r="I4" s="476"/>
      <c r="J4" s="486" t="s">
        <v>54</v>
      </c>
      <c r="K4" s="486"/>
      <c r="L4" s="486"/>
      <c r="M4" s="476" t="s">
        <v>9</v>
      </c>
      <c r="N4" s="476"/>
      <c r="P4" s="1" t="s">
        <v>13</v>
      </c>
    </row>
    <row r="5" spans="1:16" ht="22.5" customHeight="1">
      <c r="A5" s="5" t="s">
        <v>155</v>
      </c>
      <c r="B5" s="476" t="s">
        <v>160</v>
      </c>
      <c r="C5" s="476"/>
      <c r="D5" s="476"/>
      <c r="E5" s="476"/>
      <c r="F5" s="492">
        <v>1470</v>
      </c>
      <c r="G5" s="476"/>
      <c r="H5" s="476"/>
      <c r="I5" s="476"/>
      <c r="J5" s="486" t="s">
        <v>172</v>
      </c>
      <c r="K5" s="486"/>
      <c r="L5" s="486"/>
      <c r="M5" s="476" t="s">
        <v>9</v>
      </c>
      <c r="N5" s="476"/>
      <c r="P5" s="1" t="s">
        <v>13</v>
      </c>
    </row>
    <row r="6" spans="1:16" ht="22.5" customHeight="1">
      <c r="A6" s="5" t="s">
        <v>70</v>
      </c>
      <c r="B6" s="476" t="s">
        <v>96</v>
      </c>
      <c r="C6" s="476"/>
      <c r="D6" s="476"/>
      <c r="E6" s="476"/>
      <c r="F6" s="492">
        <v>2000</v>
      </c>
      <c r="G6" s="476"/>
      <c r="H6" s="476"/>
      <c r="I6" s="476"/>
      <c r="J6" s="486" t="s">
        <v>98</v>
      </c>
      <c r="K6" s="486"/>
      <c r="L6" s="486"/>
      <c r="M6" s="476" t="s">
        <v>9</v>
      </c>
      <c r="N6" s="476"/>
      <c r="P6" s="1" t="s">
        <v>13</v>
      </c>
    </row>
    <row r="7" spans="1:16" ht="22.5" customHeight="1">
      <c r="A7" s="5"/>
      <c r="B7" s="476" t="s">
        <v>96</v>
      </c>
      <c r="C7" s="476"/>
      <c r="D7" s="476"/>
      <c r="E7" s="476"/>
      <c r="F7" s="492">
        <v>1955</v>
      </c>
      <c r="G7" s="476"/>
      <c r="H7" s="476"/>
      <c r="I7" s="476"/>
      <c r="J7" s="486" t="s">
        <v>105</v>
      </c>
      <c r="K7" s="486"/>
      <c r="L7" s="486"/>
      <c r="M7" s="476" t="s">
        <v>9</v>
      </c>
      <c r="N7" s="476"/>
      <c r="P7" s="1" t="s">
        <v>16</v>
      </c>
    </row>
    <row r="8" spans="1:16" ht="22.5" customHeight="1">
      <c r="A8" s="5" t="s">
        <v>41</v>
      </c>
      <c r="B8" s="476" t="s">
        <v>50</v>
      </c>
      <c r="C8" s="476"/>
      <c r="D8" s="476"/>
      <c r="E8" s="476"/>
      <c r="F8" s="492">
        <v>740</v>
      </c>
      <c r="G8" s="476"/>
      <c r="H8" s="476"/>
      <c r="I8" s="476"/>
      <c r="J8" s="467" t="s">
        <v>69</v>
      </c>
      <c r="K8" s="467"/>
      <c r="L8" s="467"/>
      <c r="M8" s="476" t="s">
        <v>9</v>
      </c>
      <c r="N8" s="476"/>
      <c r="P8" s="1" t="s">
        <v>14</v>
      </c>
    </row>
    <row r="9" spans="1:16" ht="22.5" customHeight="1">
      <c r="A9" s="5"/>
      <c r="B9" s="476" t="s">
        <v>96</v>
      </c>
      <c r="C9" s="476"/>
      <c r="D9" s="476"/>
      <c r="E9" s="476"/>
      <c r="F9" s="492">
        <v>3824</v>
      </c>
      <c r="G9" s="476"/>
      <c r="H9" s="476"/>
      <c r="I9" s="476"/>
      <c r="J9" s="467" t="s">
        <v>98</v>
      </c>
      <c r="K9" s="467"/>
      <c r="L9" s="467"/>
      <c r="M9" s="476" t="s">
        <v>9</v>
      </c>
      <c r="N9" s="476"/>
      <c r="P9" s="1" t="s">
        <v>15</v>
      </c>
    </row>
    <row r="10" spans="1:16" ht="22.5" customHeight="1">
      <c r="A10" s="5" t="s">
        <v>43</v>
      </c>
      <c r="B10" s="476" t="s">
        <v>134</v>
      </c>
      <c r="C10" s="476"/>
      <c r="D10" s="476"/>
      <c r="E10" s="476"/>
      <c r="F10" s="492">
        <v>4760</v>
      </c>
      <c r="G10" s="476"/>
      <c r="H10" s="476"/>
      <c r="I10" s="476"/>
      <c r="J10" s="486" t="s">
        <v>173</v>
      </c>
      <c r="K10" s="486"/>
      <c r="L10" s="486"/>
      <c r="M10" s="476" t="s">
        <v>9</v>
      </c>
      <c r="N10" s="476"/>
      <c r="P10" s="1" t="s">
        <v>16</v>
      </c>
    </row>
    <row r="11" spans="1:16" ht="22.5" customHeight="1">
      <c r="A11" s="5" t="s">
        <v>132</v>
      </c>
      <c r="B11" s="476" t="s">
        <v>50</v>
      </c>
      <c r="C11" s="476"/>
      <c r="D11" s="476"/>
      <c r="E11" s="476"/>
      <c r="F11" s="492">
        <v>370</v>
      </c>
      <c r="G11" s="476"/>
      <c r="H11" s="476"/>
      <c r="I11" s="476"/>
      <c r="J11" s="486" t="s">
        <v>69</v>
      </c>
      <c r="K11" s="486"/>
      <c r="L11" s="486"/>
      <c r="M11" s="476" t="s">
        <v>9</v>
      </c>
      <c r="N11" s="476"/>
      <c r="P11" s="1" t="s">
        <v>16</v>
      </c>
    </row>
    <row r="12" spans="1:16" ht="22.5" customHeight="1">
      <c r="A12" s="5"/>
      <c r="B12" s="476" t="s">
        <v>96</v>
      </c>
      <c r="C12" s="476"/>
      <c r="D12" s="476"/>
      <c r="E12" s="476"/>
      <c r="F12" s="492">
        <v>3133</v>
      </c>
      <c r="G12" s="476"/>
      <c r="H12" s="476"/>
      <c r="I12" s="476"/>
      <c r="J12" s="486" t="s">
        <v>51</v>
      </c>
      <c r="K12" s="486"/>
      <c r="L12" s="486"/>
      <c r="M12" s="476" t="s">
        <v>9</v>
      </c>
      <c r="N12" s="476"/>
      <c r="P12" s="1" t="s">
        <v>17</v>
      </c>
    </row>
    <row r="13" spans="1:16" ht="22.5" customHeight="1">
      <c r="A13" s="5"/>
      <c r="B13" s="476" t="s">
        <v>134</v>
      </c>
      <c r="C13" s="476"/>
      <c r="D13" s="476"/>
      <c r="E13" s="476"/>
      <c r="F13" s="492">
        <v>2770</v>
      </c>
      <c r="G13" s="476"/>
      <c r="H13" s="476"/>
      <c r="I13" s="476"/>
      <c r="J13" s="486" t="s">
        <v>194</v>
      </c>
      <c r="K13" s="486"/>
      <c r="L13" s="486"/>
      <c r="M13" s="476" t="s">
        <v>9</v>
      </c>
      <c r="N13" s="476"/>
      <c r="P13" s="1" t="s">
        <v>17</v>
      </c>
    </row>
    <row r="14" spans="1:16" ht="22.5" customHeight="1">
      <c r="A14" s="5" t="s">
        <v>161</v>
      </c>
      <c r="B14" s="476" t="s">
        <v>50</v>
      </c>
      <c r="C14" s="476"/>
      <c r="D14" s="476"/>
      <c r="E14" s="476"/>
      <c r="F14" s="492">
        <v>185</v>
      </c>
      <c r="G14" s="476"/>
      <c r="H14" s="476"/>
      <c r="I14" s="476"/>
      <c r="J14" s="486" t="s">
        <v>49</v>
      </c>
      <c r="K14" s="486"/>
      <c r="L14" s="486"/>
      <c r="M14" s="476" t="s">
        <v>9</v>
      </c>
      <c r="N14" s="476"/>
      <c r="P14" s="1" t="s">
        <v>18</v>
      </c>
    </row>
    <row r="15" spans="1:16" ht="22.5" customHeight="1">
      <c r="A15" s="5" t="s">
        <v>174</v>
      </c>
      <c r="B15" s="476" t="s">
        <v>96</v>
      </c>
      <c r="C15" s="476"/>
      <c r="D15" s="476"/>
      <c r="E15" s="476"/>
      <c r="F15" s="492">
        <v>1000</v>
      </c>
      <c r="G15" s="476"/>
      <c r="H15" s="476"/>
      <c r="I15" s="476"/>
      <c r="J15" s="486" t="s">
        <v>54</v>
      </c>
      <c r="K15" s="486"/>
      <c r="L15" s="486"/>
      <c r="M15" s="476" t="s">
        <v>9</v>
      </c>
      <c r="N15" s="476"/>
      <c r="P15" s="1" t="s">
        <v>19</v>
      </c>
    </row>
    <row r="16" spans="1:16" ht="22.5" customHeight="1">
      <c r="A16" s="5" t="s">
        <v>175</v>
      </c>
      <c r="B16" s="476" t="s">
        <v>50</v>
      </c>
      <c r="C16" s="476"/>
      <c r="D16" s="476"/>
      <c r="E16" s="476"/>
      <c r="F16" s="492">
        <v>140</v>
      </c>
      <c r="G16" s="476"/>
      <c r="H16" s="476"/>
      <c r="I16" s="476"/>
      <c r="J16" s="486" t="s">
        <v>93</v>
      </c>
      <c r="K16" s="486"/>
      <c r="L16" s="486"/>
      <c r="M16" s="476" t="s">
        <v>9</v>
      </c>
      <c r="N16" s="476"/>
      <c r="P16" s="1" t="s">
        <v>16</v>
      </c>
    </row>
    <row r="17" spans="1:17" ht="22.5" customHeight="1">
      <c r="A17" s="5" t="s">
        <v>140</v>
      </c>
      <c r="B17" s="476" t="s">
        <v>160</v>
      </c>
      <c r="C17" s="476"/>
      <c r="D17" s="476"/>
      <c r="E17" s="476"/>
      <c r="F17" s="492">
        <v>1994</v>
      </c>
      <c r="G17" s="476"/>
      <c r="H17" s="476"/>
      <c r="I17" s="476"/>
      <c r="J17" s="467" t="s">
        <v>176</v>
      </c>
      <c r="K17" s="467"/>
      <c r="L17" s="467"/>
      <c r="M17" s="476" t="s">
        <v>9</v>
      </c>
      <c r="N17" s="476"/>
      <c r="P17" s="1" t="s">
        <v>15</v>
      </c>
    </row>
    <row r="18" spans="1:17" ht="22.5" customHeight="1">
      <c r="A18" s="5" t="s">
        <v>143</v>
      </c>
      <c r="B18" s="476" t="s">
        <v>96</v>
      </c>
      <c r="C18" s="476"/>
      <c r="D18" s="476"/>
      <c r="E18" s="476"/>
      <c r="F18" s="492">
        <v>4000</v>
      </c>
      <c r="G18" s="476"/>
      <c r="H18" s="476"/>
      <c r="I18" s="476"/>
      <c r="J18" s="486" t="s">
        <v>54</v>
      </c>
      <c r="K18" s="486"/>
      <c r="L18" s="486"/>
      <c r="M18" s="476" t="s">
        <v>9</v>
      </c>
      <c r="N18" s="476"/>
      <c r="P18" s="1" t="s">
        <v>20</v>
      </c>
    </row>
    <row r="19" spans="1:17" ht="22.5" customHeight="1">
      <c r="A19" s="5"/>
      <c r="B19" s="476" t="s">
        <v>120</v>
      </c>
      <c r="C19" s="476"/>
      <c r="D19" s="464"/>
      <c r="E19" s="465"/>
      <c r="F19" s="492">
        <v>150</v>
      </c>
      <c r="G19" s="476"/>
      <c r="H19" s="464"/>
      <c r="I19" s="465"/>
      <c r="J19" s="486" t="s">
        <v>177</v>
      </c>
      <c r="K19" s="486"/>
      <c r="L19" s="486"/>
      <c r="M19" s="464" t="s">
        <v>9</v>
      </c>
      <c r="N19" s="465"/>
      <c r="P19" s="1" t="s">
        <v>21</v>
      </c>
    </row>
    <row r="20" spans="1:17" ht="22.5" customHeight="1">
      <c r="A20" s="5"/>
      <c r="B20" s="476" t="s">
        <v>160</v>
      </c>
      <c r="C20" s="476"/>
      <c r="D20" s="464"/>
      <c r="E20" s="465"/>
      <c r="F20" s="492">
        <v>2290</v>
      </c>
      <c r="G20" s="476"/>
      <c r="H20" s="464"/>
      <c r="I20" s="465"/>
      <c r="J20" s="486" t="s">
        <v>178</v>
      </c>
      <c r="K20" s="486"/>
      <c r="L20" s="486"/>
      <c r="M20" s="464" t="s">
        <v>9</v>
      </c>
      <c r="N20" s="465"/>
      <c r="P20" s="1" t="s">
        <v>22</v>
      </c>
    </row>
    <row r="21" spans="1:17" ht="22.5" customHeight="1">
      <c r="A21" s="5"/>
      <c r="B21" s="476" t="s">
        <v>160</v>
      </c>
      <c r="C21" s="476"/>
      <c r="D21" s="464"/>
      <c r="E21" s="465"/>
      <c r="F21" s="492">
        <v>2820</v>
      </c>
      <c r="G21" s="476"/>
      <c r="H21" s="464"/>
      <c r="I21" s="465"/>
      <c r="J21" s="486" t="s">
        <v>178</v>
      </c>
      <c r="K21" s="486"/>
      <c r="L21" s="486"/>
      <c r="M21" s="464" t="s">
        <v>9</v>
      </c>
      <c r="N21" s="465"/>
      <c r="P21" s="1" t="s">
        <v>22</v>
      </c>
    </row>
    <row r="22" spans="1:17" ht="22.5" customHeight="1">
      <c r="A22" s="5"/>
      <c r="B22" s="476" t="s">
        <v>120</v>
      </c>
      <c r="C22" s="476"/>
      <c r="D22" s="464"/>
      <c r="E22" s="465"/>
      <c r="F22" s="492">
        <v>4315</v>
      </c>
      <c r="G22" s="476"/>
      <c r="H22" s="464"/>
      <c r="I22" s="465"/>
      <c r="J22" s="486" t="s">
        <v>179</v>
      </c>
      <c r="K22" s="486"/>
      <c r="L22" s="486"/>
      <c r="M22" s="464" t="s">
        <v>9</v>
      </c>
      <c r="N22" s="465"/>
      <c r="P22" s="1" t="s">
        <v>23</v>
      </c>
    </row>
    <row r="23" spans="1:17" ht="22.5" customHeight="1">
      <c r="A23" s="5"/>
      <c r="B23" s="476" t="s">
        <v>120</v>
      </c>
      <c r="C23" s="476"/>
      <c r="D23" s="476"/>
      <c r="E23" s="476"/>
      <c r="F23" s="492">
        <v>9408</v>
      </c>
      <c r="G23" s="476"/>
      <c r="H23" s="476"/>
      <c r="I23" s="476"/>
      <c r="J23" s="486" t="s">
        <v>180</v>
      </c>
      <c r="K23" s="486"/>
      <c r="L23" s="486"/>
      <c r="M23" s="476" t="s">
        <v>9</v>
      </c>
      <c r="N23" s="476"/>
      <c r="P23" s="1" t="s">
        <v>24</v>
      </c>
    </row>
    <row r="24" spans="1:17" ht="22.5" customHeight="1">
      <c r="A24" s="5" t="s">
        <v>145</v>
      </c>
      <c r="B24" s="476" t="s">
        <v>96</v>
      </c>
      <c r="C24" s="476"/>
      <c r="D24" s="476"/>
      <c r="E24" s="476"/>
      <c r="F24" s="492">
        <v>3670</v>
      </c>
      <c r="G24" s="476"/>
      <c r="H24" s="476"/>
      <c r="I24" s="476"/>
      <c r="J24" s="486" t="s">
        <v>98</v>
      </c>
      <c r="K24" s="486"/>
      <c r="L24" s="486"/>
      <c r="M24" s="476" t="s">
        <v>9</v>
      </c>
      <c r="N24" s="476"/>
      <c r="P24" s="1" t="s">
        <v>24</v>
      </c>
    </row>
    <row r="25" spans="1:17" ht="22.5" customHeight="1">
      <c r="A25" s="5"/>
      <c r="B25" s="476" t="s">
        <v>56</v>
      </c>
      <c r="C25" s="476"/>
      <c r="D25" s="476"/>
      <c r="E25" s="476"/>
      <c r="F25" s="492">
        <v>880</v>
      </c>
      <c r="G25" s="476"/>
      <c r="H25" s="476"/>
      <c r="I25" s="476"/>
      <c r="J25" s="486" t="s">
        <v>181</v>
      </c>
      <c r="K25" s="486"/>
      <c r="L25" s="486"/>
      <c r="M25" s="476" t="s">
        <v>9</v>
      </c>
      <c r="N25" s="476"/>
      <c r="P25" s="1" t="s">
        <v>25</v>
      </c>
    </row>
    <row r="26" spans="1:17" ht="22.5" customHeight="1">
      <c r="A26" s="5" t="s">
        <v>153</v>
      </c>
      <c r="B26" s="476" t="s">
        <v>134</v>
      </c>
      <c r="C26" s="476"/>
      <c r="D26" s="476"/>
      <c r="E26" s="476"/>
      <c r="F26" s="492">
        <v>1278</v>
      </c>
      <c r="G26" s="476"/>
      <c r="H26" s="476"/>
      <c r="I26" s="476"/>
      <c r="J26" s="486" t="s">
        <v>182</v>
      </c>
      <c r="K26" s="486"/>
      <c r="L26" s="486"/>
      <c r="M26" s="476" t="s">
        <v>9</v>
      </c>
      <c r="N26" s="476"/>
      <c r="P26" s="1" t="s">
        <v>26</v>
      </c>
    </row>
    <row r="27" spans="1:17" ht="22.5" customHeight="1">
      <c r="A27" s="5"/>
      <c r="B27" s="476" t="s">
        <v>50</v>
      </c>
      <c r="C27" s="476"/>
      <c r="D27" s="476"/>
      <c r="E27" s="476"/>
      <c r="F27" s="492">
        <v>1680</v>
      </c>
      <c r="G27" s="476"/>
      <c r="H27" s="476"/>
      <c r="I27" s="476"/>
      <c r="J27" s="486" t="s">
        <v>93</v>
      </c>
      <c r="K27" s="486"/>
      <c r="L27" s="486"/>
      <c r="M27" s="476" t="s">
        <v>9</v>
      </c>
      <c r="N27" s="476"/>
      <c r="O27" s="543" t="s">
        <v>57</v>
      </c>
      <c r="P27" s="516"/>
      <c r="Q27" s="516"/>
    </row>
    <row r="28" spans="1:17" ht="22.5" customHeight="1">
      <c r="A28" s="14" t="s">
        <v>165</v>
      </c>
      <c r="B28" s="520" t="s">
        <v>96</v>
      </c>
      <c r="C28" s="520"/>
      <c r="D28" s="567"/>
      <c r="E28" s="567"/>
      <c r="F28" s="519">
        <v>2863</v>
      </c>
      <c r="G28" s="520"/>
      <c r="H28" s="567"/>
      <c r="I28" s="567"/>
      <c r="J28" s="568" t="s">
        <v>51</v>
      </c>
      <c r="K28" s="568"/>
      <c r="L28" s="568"/>
      <c r="M28" s="567" t="s">
        <v>9</v>
      </c>
      <c r="N28" s="567"/>
    </row>
    <row r="29" spans="1:17" ht="22.5" customHeight="1">
      <c r="A29" s="5"/>
      <c r="B29" s="476" t="s">
        <v>96</v>
      </c>
      <c r="C29" s="476"/>
      <c r="D29" s="476"/>
      <c r="E29" s="476"/>
      <c r="F29" s="492">
        <v>3000</v>
      </c>
      <c r="G29" s="476"/>
      <c r="H29" s="476"/>
      <c r="I29" s="476"/>
      <c r="J29" s="486" t="s">
        <v>105</v>
      </c>
      <c r="K29" s="486"/>
      <c r="L29" s="486"/>
      <c r="M29" s="476" t="s">
        <v>9</v>
      </c>
      <c r="N29" s="476"/>
      <c r="P29" s="1" t="s">
        <v>20</v>
      </c>
    </row>
    <row r="30" spans="1:17" ht="22.5" customHeight="1">
      <c r="A30" s="5"/>
      <c r="B30" s="476" t="s">
        <v>134</v>
      </c>
      <c r="C30" s="476"/>
      <c r="D30" s="464"/>
      <c r="E30" s="465"/>
      <c r="F30" s="492">
        <v>1125</v>
      </c>
      <c r="G30" s="476"/>
      <c r="H30" s="464"/>
      <c r="I30" s="465"/>
      <c r="J30" s="486" t="s">
        <v>182</v>
      </c>
      <c r="K30" s="486"/>
      <c r="L30" s="486"/>
      <c r="M30" s="464" t="s">
        <v>9</v>
      </c>
      <c r="N30" s="465"/>
      <c r="P30" s="1" t="s">
        <v>21</v>
      </c>
    </row>
    <row r="31" spans="1:17" ht="22.5" customHeight="1">
      <c r="A31" s="5"/>
      <c r="B31" s="476" t="s">
        <v>50</v>
      </c>
      <c r="C31" s="476"/>
      <c r="D31" s="464"/>
      <c r="E31" s="465"/>
      <c r="F31" s="492">
        <v>840</v>
      </c>
      <c r="G31" s="476"/>
      <c r="H31" s="464"/>
      <c r="I31" s="465"/>
      <c r="J31" s="486" t="s">
        <v>93</v>
      </c>
      <c r="K31" s="486"/>
      <c r="L31" s="486"/>
      <c r="M31" s="464" t="s">
        <v>9</v>
      </c>
      <c r="N31" s="465"/>
      <c r="P31" s="1" t="s">
        <v>22</v>
      </c>
    </row>
    <row r="32" spans="1:17" ht="22.5" customHeight="1">
      <c r="A32" s="5"/>
      <c r="B32" s="476" t="s">
        <v>134</v>
      </c>
      <c r="C32" s="476"/>
      <c r="D32" s="476"/>
      <c r="E32" s="476"/>
      <c r="F32" s="492">
        <v>1223</v>
      </c>
      <c r="G32" s="476"/>
      <c r="H32" s="476"/>
      <c r="I32" s="476"/>
      <c r="J32" s="486" t="s">
        <v>182</v>
      </c>
      <c r="K32" s="486"/>
      <c r="L32" s="486"/>
      <c r="M32" s="476" t="s">
        <v>9</v>
      </c>
      <c r="N32" s="476"/>
      <c r="P32" s="1" t="s">
        <v>24</v>
      </c>
    </row>
    <row r="33" spans="1:16" ht="22.5" customHeight="1">
      <c r="A33" s="5"/>
      <c r="B33" s="476" t="s">
        <v>160</v>
      </c>
      <c r="C33" s="476"/>
      <c r="D33" s="476"/>
      <c r="E33" s="476"/>
      <c r="F33" s="492">
        <v>2904</v>
      </c>
      <c r="G33" s="476"/>
      <c r="H33" s="476"/>
      <c r="I33" s="476"/>
      <c r="J33" s="486" t="s">
        <v>183</v>
      </c>
      <c r="K33" s="486"/>
      <c r="L33" s="486"/>
      <c r="M33" s="476" t="s">
        <v>9</v>
      </c>
      <c r="N33" s="476"/>
      <c r="P33" s="1" t="s">
        <v>24</v>
      </c>
    </row>
    <row r="34" spans="1:16" ht="22.5" customHeight="1" thickBot="1">
      <c r="A34" s="5" t="s">
        <v>168</v>
      </c>
      <c r="B34" s="476" t="s">
        <v>56</v>
      </c>
      <c r="C34" s="476"/>
      <c r="D34" s="476"/>
      <c r="E34" s="476"/>
      <c r="F34" s="492">
        <v>32000</v>
      </c>
      <c r="G34" s="476"/>
      <c r="H34" s="476"/>
      <c r="I34" s="476"/>
      <c r="J34" s="486" t="s">
        <v>184</v>
      </c>
      <c r="K34" s="486"/>
      <c r="L34" s="486"/>
      <c r="M34" s="476" t="s">
        <v>9</v>
      </c>
      <c r="N34" s="476"/>
      <c r="P34" s="1" t="s">
        <v>25</v>
      </c>
    </row>
    <row r="35" spans="1:16" ht="22.5" customHeight="1" thickTop="1">
      <c r="A35" s="15"/>
      <c r="B35" s="454"/>
      <c r="C35" s="455"/>
      <c r="D35" s="454" t="s">
        <v>38</v>
      </c>
      <c r="E35" s="455"/>
      <c r="F35" s="524">
        <f>SUM(F3:F27)</f>
        <v>60999</v>
      </c>
      <c r="G35" s="525"/>
      <c r="H35" s="454"/>
      <c r="I35" s="455"/>
      <c r="J35" s="460"/>
      <c r="K35" s="461"/>
      <c r="L35" s="462"/>
      <c r="M35" s="454"/>
      <c r="N35" s="455"/>
    </row>
    <row r="36" spans="1:16" ht="22.5" customHeight="1">
      <c r="I36" s="448" t="s">
        <v>8</v>
      </c>
      <c r="J36" s="448"/>
      <c r="K36" s="448"/>
      <c r="L36" s="448"/>
      <c r="M36" s="448"/>
      <c r="N36" s="448"/>
    </row>
    <row r="37" spans="1:16" ht="23.25" customHeight="1">
      <c r="A37" s="3" t="s">
        <v>30</v>
      </c>
    </row>
    <row r="38" spans="1:16" ht="25.5" customHeight="1">
      <c r="A38" s="2" t="s">
        <v>1</v>
      </c>
      <c r="B38" s="464" t="s">
        <v>2</v>
      </c>
      <c r="C38" s="465"/>
      <c r="D38" s="464" t="s">
        <v>4</v>
      </c>
      <c r="E38" s="465"/>
      <c r="F38" s="464" t="s">
        <v>5</v>
      </c>
      <c r="G38" s="465"/>
      <c r="H38" s="464" t="s">
        <v>3</v>
      </c>
      <c r="I38" s="465"/>
      <c r="J38" s="479" t="s">
        <v>6</v>
      </c>
      <c r="K38" s="480"/>
      <c r="L38" s="481"/>
      <c r="M38" s="464" t="s">
        <v>7</v>
      </c>
      <c r="N38" s="465"/>
    </row>
    <row r="39" spans="1:16" ht="25.5" customHeight="1">
      <c r="A39" s="5" t="s">
        <v>168</v>
      </c>
      <c r="B39" s="517" t="s">
        <v>96</v>
      </c>
      <c r="C39" s="518"/>
      <c r="D39" s="464"/>
      <c r="E39" s="465"/>
      <c r="F39" s="512">
        <v>2000</v>
      </c>
      <c r="G39" s="513"/>
      <c r="H39" s="464"/>
      <c r="I39" s="465"/>
      <c r="J39" s="479" t="s">
        <v>54</v>
      </c>
      <c r="K39" s="480"/>
      <c r="L39" s="481"/>
      <c r="M39" s="464" t="s">
        <v>9</v>
      </c>
      <c r="N39" s="465"/>
    </row>
    <row r="40" spans="1:16" ht="25.5" customHeight="1">
      <c r="A40" s="5"/>
      <c r="B40" s="464" t="s">
        <v>160</v>
      </c>
      <c r="C40" s="465"/>
      <c r="D40" s="464"/>
      <c r="E40" s="465"/>
      <c r="F40" s="512">
        <v>2750</v>
      </c>
      <c r="G40" s="513"/>
      <c r="H40" s="464"/>
      <c r="I40" s="465"/>
      <c r="J40" s="479" t="s">
        <v>185</v>
      </c>
      <c r="K40" s="480"/>
      <c r="L40" s="481"/>
      <c r="M40" s="464" t="s">
        <v>9</v>
      </c>
      <c r="N40" s="465"/>
    </row>
    <row r="41" spans="1:16" ht="25.5" customHeight="1">
      <c r="A41" s="5" t="s">
        <v>186</v>
      </c>
      <c r="B41" s="464" t="s">
        <v>96</v>
      </c>
      <c r="C41" s="465"/>
      <c r="D41" s="464"/>
      <c r="E41" s="465"/>
      <c r="F41" s="512">
        <v>2000</v>
      </c>
      <c r="G41" s="513"/>
      <c r="H41" s="464"/>
      <c r="I41" s="465"/>
      <c r="J41" s="479" t="s">
        <v>51</v>
      </c>
      <c r="K41" s="480"/>
      <c r="L41" s="481"/>
      <c r="M41" s="464" t="s">
        <v>9</v>
      </c>
      <c r="N41" s="465"/>
    </row>
    <row r="42" spans="1:16" ht="25.5" customHeight="1">
      <c r="A42" s="5" t="s">
        <v>187</v>
      </c>
      <c r="B42" s="464" t="s">
        <v>120</v>
      </c>
      <c r="C42" s="465"/>
      <c r="D42" s="464"/>
      <c r="E42" s="465"/>
      <c r="F42" s="512">
        <v>22000</v>
      </c>
      <c r="G42" s="513"/>
      <c r="H42" s="464"/>
      <c r="I42" s="465"/>
      <c r="J42" s="479" t="s">
        <v>188</v>
      </c>
      <c r="K42" s="480"/>
      <c r="L42" s="481"/>
      <c r="M42" s="464" t="s">
        <v>9</v>
      </c>
      <c r="N42" s="465"/>
    </row>
    <row r="43" spans="1:16" ht="25.5" customHeight="1">
      <c r="A43" s="5"/>
      <c r="B43" s="464" t="s">
        <v>96</v>
      </c>
      <c r="C43" s="465"/>
      <c r="D43" s="464"/>
      <c r="E43" s="465"/>
      <c r="F43" s="512">
        <v>2000</v>
      </c>
      <c r="G43" s="513"/>
      <c r="H43" s="464"/>
      <c r="I43" s="465"/>
      <c r="J43" s="573" t="s">
        <v>189</v>
      </c>
      <c r="K43" s="574"/>
      <c r="L43" s="575"/>
      <c r="M43" s="464" t="s">
        <v>9</v>
      </c>
      <c r="N43" s="465"/>
    </row>
    <row r="44" spans="1:16" ht="25.5" customHeight="1">
      <c r="A44" s="5" t="s">
        <v>150</v>
      </c>
      <c r="B44" s="464" t="s">
        <v>96</v>
      </c>
      <c r="C44" s="465"/>
      <c r="D44" s="464"/>
      <c r="E44" s="465"/>
      <c r="F44" s="492">
        <v>3000</v>
      </c>
      <c r="G44" s="476"/>
      <c r="H44" s="464"/>
      <c r="I44" s="465"/>
      <c r="J44" s="486" t="s">
        <v>105</v>
      </c>
      <c r="K44" s="486"/>
      <c r="L44" s="486"/>
      <c r="M44" s="464" t="s">
        <v>9</v>
      </c>
      <c r="N44" s="465"/>
    </row>
    <row r="45" spans="1:16" ht="25.5" customHeight="1">
      <c r="A45" s="5"/>
      <c r="B45" s="566"/>
      <c r="C45" s="566"/>
      <c r="D45" s="476"/>
      <c r="E45" s="476"/>
      <c r="F45" s="492"/>
      <c r="G45" s="476"/>
      <c r="H45" s="476"/>
      <c r="I45" s="476"/>
      <c r="J45" s="486"/>
      <c r="K45" s="486"/>
      <c r="L45" s="486"/>
      <c r="M45" s="476" t="s">
        <v>9</v>
      </c>
      <c r="N45" s="476"/>
    </row>
    <row r="46" spans="1:16" ht="25.5" customHeight="1">
      <c r="A46" s="14"/>
      <c r="B46" s="520"/>
      <c r="C46" s="520"/>
      <c r="D46" s="476"/>
      <c r="E46" s="476"/>
      <c r="F46" s="492"/>
      <c r="G46" s="476"/>
      <c r="H46" s="476"/>
      <c r="I46" s="476"/>
      <c r="J46" s="568"/>
      <c r="K46" s="568"/>
      <c r="L46" s="568"/>
      <c r="M46" s="476" t="s">
        <v>9</v>
      </c>
      <c r="N46" s="476"/>
    </row>
    <row r="47" spans="1:16" ht="25.5" customHeight="1">
      <c r="A47" s="5" t="s">
        <v>190</v>
      </c>
      <c r="B47" s="476" t="s">
        <v>67</v>
      </c>
      <c r="C47" s="476"/>
      <c r="D47" s="476"/>
      <c r="E47" s="476"/>
      <c r="F47" s="492">
        <v>760</v>
      </c>
      <c r="G47" s="476"/>
      <c r="H47" s="476"/>
      <c r="I47" s="476"/>
      <c r="J47" s="486" t="s">
        <v>158</v>
      </c>
      <c r="K47" s="486"/>
      <c r="L47" s="486"/>
      <c r="M47" s="476" t="s">
        <v>9</v>
      </c>
      <c r="N47" s="476"/>
    </row>
    <row r="48" spans="1:16" ht="25.5" customHeight="1">
      <c r="A48" s="5" t="s">
        <v>95</v>
      </c>
      <c r="B48" s="476" t="s">
        <v>67</v>
      </c>
      <c r="C48" s="476"/>
      <c r="D48" s="476"/>
      <c r="E48" s="476"/>
      <c r="F48" s="492">
        <v>760</v>
      </c>
      <c r="G48" s="476"/>
      <c r="H48" s="476"/>
      <c r="I48" s="476"/>
      <c r="J48" s="486" t="s">
        <v>158</v>
      </c>
      <c r="K48" s="486"/>
      <c r="L48" s="486"/>
      <c r="M48" s="476" t="s">
        <v>9</v>
      </c>
      <c r="N48" s="476"/>
    </row>
    <row r="49" spans="1:14" ht="25.5" customHeight="1">
      <c r="A49" s="5" t="s">
        <v>99</v>
      </c>
      <c r="B49" s="476" t="s">
        <v>67</v>
      </c>
      <c r="C49" s="476"/>
      <c r="D49" s="476"/>
      <c r="E49" s="476"/>
      <c r="F49" s="492">
        <v>620</v>
      </c>
      <c r="G49" s="476"/>
      <c r="H49" s="476"/>
      <c r="I49" s="476"/>
      <c r="J49" s="486" t="s">
        <v>158</v>
      </c>
      <c r="K49" s="486"/>
      <c r="L49" s="486"/>
      <c r="M49" s="476" t="s">
        <v>9</v>
      </c>
      <c r="N49" s="476"/>
    </row>
    <row r="50" spans="1:14" ht="25.5" customHeight="1">
      <c r="A50" s="5" t="s">
        <v>46</v>
      </c>
      <c r="B50" s="476" t="s">
        <v>67</v>
      </c>
      <c r="C50" s="476"/>
      <c r="D50" s="476"/>
      <c r="E50" s="476"/>
      <c r="F50" s="492">
        <v>620</v>
      </c>
      <c r="G50" s="476"/>
      <c r="H50" s="476"/>
      <c r="I50" s="476"/>
      <c r="J50" s="486" t="s">
        <v>158</v>
      </c>
      <c r="K50" s="486"/>
      <c r="L50" s="486"/>
      <c r="M50" s="476" t="s">
        <v>9</v>
      </c>
      <c r="N50" s="476"/>
    </row>
    <row r="51" spans="1:14" ht="25.5" customHeight="1">
      <c r="A51" s="5" t="s">
        <v>45</v>
      </c>
      <c r="B51" s="476" t="s">
        <v>67</v>
      </c>
      <c r="C51" s="476"/>
      <c r="D51" s="476"/>
      <c r="E51" s="476"/>
      <c r="F51" s="492">
        <v>620</v>
      </c>
      <c r="G51" s="476"/>
      <c r="H51" s="476"/>
      <c r="I51" s="476"/>
      <c r="J51" s="486" t="s">
        <v>158</v>
      </c>
      <c r="K51" s="486"/>
      <c r="L51" s="486"/>
      <c r="M51" s="476" t="s">
        <v>9</v>
      </c>
      <c r="N51" s="476"/>
    </row>
    <row r="52" spans="1:14" ht="25.5" customHeight="1">
      <c r="A52" s="5" t="s">
        <v>47</v>
      </c>
      <c r="B52" s="476" t="s">
        <v>67</v>
      </c>
      <c r="C52" s="476"/>
      <c r="D52" s="476"/>
      <c r="E52" s="476"/>
      <c r="F52" s="492">
        <v>620</v>
      </c>
      <c r="G52" s="476"/>
      <c r="H52" s="476"/>
      <c r="I52" s="476"/>
      <c r="J52" s="486" t="s">
        <v>158</v>
      </c>
      <c r="K52" s="486"/>
      <c r="L52" s="486"/>
      <c r="M52" s="476" t="s">
        <v>9</v>
      </c>
      <c r="N52" s="476"/>
    </row>
    <row r="53" spans="1:14" ht="25.5" customHeight="1">
      <c r="A53" s="5" t="s">
        <v>191</v>
      </c>
      <c r="B53" s="476" t="s">
        <v>67</v>
      </c>
      <c r="C53" s="476"/>
      <c r="D53" s="464"/>
      <c r="E53" s="465"/>
      <c r="F53" s="492">
        <v>620</v>
      </c>
      <c r="G53" s="476"/>
      <c r="H53" s="464"/>
      <c r="I53" s="465"/>
      <c r="J53" s="486" t="s">
        <v>158</v>
      </c>
      <c r="K53" s="486"/>
      <c r="L53" s="486"/>
      <c r="M53" s="464" t="s">
        <v>9</v>
      </c>
      <c r="N53" s="465"/>
    </row>
    <row r="54" spans="1:14" ht="25.5" customHeight="1">
      <c r="A54" s="5" t="s">
        <v>192</v>
      </c>
      <c r="B54" s="476" t="s">
        <v>67</v>
      </c>
      <c r="C54" s="476"/>
      <c r="D54" s="464"/>
      <c r="E54" s="465"/>
      <c r="F54" s="492">
        <v>620</v>
      </c>
      <c r="G54" s="476"/>
      <c r="H54" s="464"/>
      <c r="I54" s="465"/>
      <c r="J54" s="486" t="s">
        <v>158</v>
      </c>
      <c r="K54" s="486"/>
      <c r="L54" s="486"/>
      <c r="M54" s="464" t="s">
        <v>9</v>
      </c>
      <c r="N54" s="465"/>
    </row>
    <row r="55" spans="1:14" ht="25.5" customHeight="1">
      <c r="A55" s="5" t="s">
        <v>106</v>
      </c>
      <c r="B55" s="476" t="s">
        <v>67</v>
      </c>
      <c r="C55" s="476"/>
      <c r="D55" s="464"/>
      <c r="E55" s="465"/>
      <c r="F55" s="492">
        <v>620</v>
      </c>
      <c r="G55" s="476"/>
      <c r="H55" s="464"/>
      <c r="I55" s="465"/>
      <c r="J55" s="486" t="s">
        <v>158</v>
      </c>
      <c r="K55" s="486"/>
      <c r="L55" s="486"/>
      <c r="M55" s="464" t="s">
        <v>9</v>
      </c>
      <c r="N55" s="465"/>
    </row>
    <row r="56" spans="1:14" ht="25.5" customHeight="1">
      <c r="A56" s="5" t="s">
        <v>193</v>
      </c>
      <c r="B56" s="476" t="s">
        <v>67</v>
      </c>
      <c r="C56" s="476"/>
      <c r="D56" s="464"/>
      <c r="E56" s="465"/>
      <c r="F56" s="492">
        <v>620</v>
      </c>
      <c r="G56" s="476"/>
      <c r="H56" s="464"/>
      <c r="I56" s="465"/>
      <c r="J56" s="486" t="s">
        <v>158</v>
      </c>
      <c r="K56" s="486"/>
      <c r="L56" s="486"/>
      <c r="M56" s="464" t="s">
        <v>9</v>
      </c>
      <c r="N56" s="465"/>
    </row>
    <row r="57" spans="1:14" ht="25.5" customHeight="1">
      <c r="A57" s="5" t="s">
        <v>167</v>
      </c>
      <c r="B57" s="476" t="s">
        <v>67</v>
      </c>
      <c r="C57" s="476"/>
      <c r="D57" s="476"/>
      <c r="E57" s="476"/>
      <c r="F57" s="492">
        <v>620</v>
      </c>
      <c r="G57" s="476"/>
      <c r="H57" s="476"/>
      <c r="I57" s="476"/>
      <c r="J57" s="486" t="s">
        <v>158</v>
      </c>
      <c r="K57" s="486"/>
      <c r="L57" s="486"/>
      <c r="M57" s="476" t="s">
        <v>9</v>
      </c>
      <c r="N57" s="476"/>
    </row>
    <row r="58" spans="1:14" ht="25.5" customHeight="1">
      <c r="A58" s="5" t="s">
        <v>115</v>
      </c>
      <c r="B58" s="476" t="s">
        <v>67</v>
      </c>
      <c r="C58" s="476"/>
      <c r="D58" s="476"/>
      <c r="E58" s="476"/>
      <c r="F58" s="492">
        <v>620</v>
      </c>
      <c r="G58" s="476"/>
      <c r="H58" s="476"/>
      <c r="I58" s="476"/>
      <c r="J58" s="486" t="s">
        <v>158</v>
      </c>
      <c r="K58" s="486"/>
      <c r="L58" s="486"/>
      <c r="M58" s="476" t="s">
        <v>9</v>
      </c>
      <c r="N58" s="476"/>
    </row>
    <row r="59" spans="1:14" ht="25.5" customHeight="1">
      <c r="A59" s="5" t="s">
        <v>107</v>
      </c>
      <c r="B59" s="476" t="s">
        <v>67</v>
      </c>
      <c r="C59" s="476"/>
      <c r="D59" s="476"/>
      <c r="E59" s="476"/>
      <c r="F59" s="492">
        <v>760</v>
      </c>
      <c r="G59" s="476"/>
      <c r="H59" s="476"/>
      <c r="I59" s="476"/>
      <c r="J59" s="486" t="s">
        <v>158</v>
      </c>
      <c r="K59" s="486"/>
      <c r="L59" s="486"/>
      <c r="M59" s="476" t="s">
        <v>9</v>
      </c>
      <c r="N59" s="476"/>
    </row>
    <row r="60" spans="1:14" ht="25.5" customHeight="1">
      <c r="A60" s="5" t="s">
        <v>31</v>
      </c>
      <c r="B60" s="476" t="s">
        <v>67</v>
      </c>
      <c r="C60" s="476"/>
      <c r="D60" s="476"/>
      <c r="E60" s="476"/>
      <c r="F60" s="492">
        <v>760</v>
      </c>
      <c r="G60" s="476"/>
      <c r="H60" s="476"/>
      <c r="I60" s="476"/>
      <c r="J60" s="486" t="s">
        <v>158</v>
      </c>
      <c r="K60" s="486"/>
      <c r="L60" s="486"/>
      <c r="M60" s="476" t="s">
        <v>9</v>
      </c>
      <c r="N60" s="476"/>
    </row>
    <row r="61" spans="1:14" ht="25.5" customHeight="1">
      <c r="A61" s="5" t="s">
        <v>29</v>
      </c>
      <c r="B61" s="476" t="s">
        <v>67</v>
      </c>
      <c r="C61" s="476"/>
      <c r="D61" s="476"/>
      <c r="E61" s="476"/>
      <c r="F61" s="492">
        <v>1060</v>
      </c>
      <c r="G61" s="476"/>
      <c r="H61" s="476"/>
      <c r="I61" s="476"/>
      <c r="J61" s="486" t="s">
        <v>158</v>
      </c>
      <c r="K61" s="486"/>
      <c r="L61" s="486"/>
      <c r="M61" s="476" t="s">
        <v>9</v>
      </c>
      <c r="N61" s="476"/>
    </row>
    <row r="62" spans="1:14" ht="25.5" customHeight="1" thickBot="1">
      <c r="A62" s="14" t="s">
        <v>112</v>
      </c>
      <c r="B62" s="520" t="s">
        <v>67</v>
      </c>
      <c r="C62" s="520"/>
      <c r="D62" s="529"/>
      <c r="E62" s="530"/>
      <c r="F62" s="531">
        <v>620</v>
      </c>
      <c r="G62" s="532"/>
      <c r="H62" s="529"/>
      <c r="I62" s="530"/>
      <c r="J62" s="568" t="s">
        <v>158</v>
      </c>
      <c r="K62" s="568"/>
      <c r="L62" s="568"/>
      <c r="M62" s="529" t="s">
        <v>9</v>
      </c>
      <c r="N62" s="530"/>
    </row>
    <row r="63" spans="1:14" ht="25.5" customHeight="1" thickTop="1">
      <c r="A63" s="16"/>
      <c r="B63" s="522"/>
      <c r="C63" s="522"/>
      <c r="D63" s="476" t="s">
        <v>170</v>
      </c>
      <c r="E63" s="476"/>
      <c r="F63" s="492"/>
      <c r="G63" s="476"/>
      <c r="H63" s="476"/>
      <c r="I63" s="476"/>
      <c r="J63" s="630"/>
      <c r="K63" s="630"/>
      <c r="L63" s="630"/>
      <c r="M63" s="476"/>
      <c r="N63" s="476"/>
    </row>
    <row r="64" spans="1:14" ht="25.5" customHeight="1">
      <c r="A64" s="17">
        <v>45460</v>
      </c>
      <c r="B64" s="520" t="s">
        <v>120</v>
      </c>
      <c r="C64" s="520"/>
      <c r="D64" s="520"/>
      <c r="E64" s="520"/>
      <c r="F64" s="519">
        <v>45892</v>
      </c>
      <c r="G64" s="520"/>
      <c r="H64" s="520"/>
      <c r="I64" s="520"/>
      <c r="J64" s="606" t="s">
        <v>171</v>
      </c>
      <c r="K64" s="606"/>
      <c r="L64" s="606"/>
      <c r="M64" s="520" t="s">
        <v>9</v>
      </c>
      <c r="N64" s="520"/>
    </row>
    <row r="65" spans="1:16" ht="25.5" customHeight="1" thickBot="1">
      <c r="A65" s="5"/>
      <c r="B65" s="476"/>
      <c r="C65" s="476"/>
      <c r="D65" s="476"/>
      <c r="E65" s="476"/>
      <c r="F65" s="492"/>
      <c r="G65" s="476"/>
      <c r="H65" s="476"/>
      <c r="I65" s="476"/>
      <c r="J65" s="486"/>
      <c r="K65" s="486"/>
      <c r="L65" s="486"/>
      <c r="M65" s="476"/>
      <c r="N65" s="476"/>
    </row>
    <row r="66" spans="1:16" ht="25.5" customHeight="1" thickTop="1">
      <c r="A66" s="15"/>
      <c r="B66" s="454"/>
      <c r="C66" s="455"/>
      <c r="D66" s="454" t="s">
        <v>38</v>
      </c>
      <c r="E66" s="455"/>
      <c r="F66" s="524">
        <f>SUM(F39:F65)</f>
        <v>90562</v>
      </c>
      <c r="G66" s="525"/>
      <c r="H66" s="454"/>
      <c r="I66" s="455"/>
      <c r="J66" s="460"/>
      <c r="K66" s="461"/>
      <c r="L66" s="462"/>
      <c r="M66" s="454"/>
      <c r="N66" s="455"/>
    </row>
    <row r="67" spans="1:16" ht="24.75" customHeight="1">
      <c r="I67" s="448" t="s">
        <v>8</v>
      </c>
      <c r="J67" s="448"/>
      <c r="K67" s="448"/>
      <c r="L67" s="448"/>
      <c r="M67" s="448"/>
      <c r="N67" s="448"/>
    </row>
    <row r="68" spans="1:16" ht="25.5" customHeight="1">
      <c r="I68" s="629"/>
      <c r="J68" s="629"/>
      <c r="K68" s="629"/>
      <c r="L68" s="629"/>
      <c r="M68" s="629"/>
      <c r="N68" s="629"/>
    </row>
    <row r="69" spans="1:16" ht="18" customHeight="1">
      <c r="A69" s="3" t="s">
        <v>35</v>
      </c>
    </row>
    <row r="70" spans="1:16" ht="22.15" customHeight="1">
      <c r="A70" s="2" t="s">
        <v>1</v>
      </c>
      <c r="B70" s="476" t="s">
        <v>2</v>
      </c>
      <c r="C70" s="476"/>
      <c r="D70" s="476" t="s">
        <v>4</v>
      </c>
      <c r="E70" s="476"/>
      <c r="F70" s="476" t="s">
        <v>5</v>
      </c>
      <c r="G70" s="476"/>
      <c r="H70" s="476" t="s">
        <v>3</v>
      </c>
      <c r="I70" s="476"/>
      <c r="J70" s="486" t="s">
        <v>6</v>
      </c>
      <c r="K70" s="486"/>
      <c r="L70" s="486"/>
      <c r="M70" s="476" t="s">
        <v>7</v>
      </c>
      <c r="N70" s="476"/>
      <c r="P70" s="1" t="s">
        <v>10</v>
      </c>
    </row>
    <row r="71" spans="1:16" ht="22.15" customHeight="1">
      <c r="A71" s="5" t="s">
        <v>62</v>
      </c>
      <c r="B71" s="476" t="s">
        <v>195</v>
      </c>
      <c r="C71" s="476"/>
      <c r="D71" s="476"/>
      <c r="E71" s="476"/>
      <c r="F71" s="492">
        <v>3321</v>
      </c>
      <c r="G71" s="476"/>
      <c r="H71" s="476"/>
      <c r="I71" s="476"/>
      <c r="J71" s="486" t="s">
        <v>196</v>
      </c>
      <c r="K71" s="486"/>
      <c r="L71" s="486"/>
      <c r="M71" s="476" t="s">
        <v>9</v>
      </c>
      <c r="N71" s="476"/>
      <c r="P71" s="1" t="s">
        <v>12</v>
      </c>
    </row>
    <row r="72" spans="1:16" ht="22.15" customHeight="1">
      <c r="A72" s="5"/>
      <c r="B72" s="476" t="s">
        <v>134</v>
      </c>
      <c r="C72" s="476"/>
      <c r="D72" s="476"/>
      <c r="E72" s="476"/>
      <c r="F72" s="492">
        <v>3321</v>
      </c>
      <c r="G72" s="476"/>
      <c r="H72" s="476"/>
      <c r="I72" s="476"/>
      <c r="J72" s="486" t="s">
        <v>196</v>
      </c>
      <c r="K72" s="486"/>
      <c r="L72" s="486"/>
      <c r="M72" s="476" t="s">
        <v>9</v>
      </c>
      <c r="N72" s="476"/>
      <c r="P72" s="1" t="s">
        <v>13</v>
      </c>
    </row>
    <row r="73" spans="1:16" ht="22.15" customHeight="1">
      <c r="A73" s="5"/>
      <c r="B73" s="476" t="s">
        <v>134</v>
      </c>
      <c r="C73" s="476"/>
      <c r="D73" s="476"/>
      <c r="E73" s="476"/>
      <c r="F73" s="492">
        <v>3321</v>
      </c>
      <c r="G73" s="476"/>
      <c r="H73" s="476"/>
      <c r="I73" s="476"/>
      <c r="J73" s="486" t="s">
        <v>196</v>
      </c>
      <c r="K73" s="486"/>
      <c r="L73" s="486"/>
      <c r="M73" s="476" t="s">
        <v>9</v>
      </c>
      <c r="N73" s="476"/>
      <c r="P73" s="1" t="s">
        <v>13</v>
      </c>
    </row>
    <row r="74" spans="1:16" ht="22.15" customHeight="1">
      <c r="A74" s="5"/>
      <c r="B74" s="476" t="s">
        <v>134</v>
      </c>
      <c r="C74" s="476"/>
      <c r="D74" s="476"/>
      <c r="E74" s="476"/>
      <c r="F74" s="492">
        <v>3690</v>
      </c>
      <c r="G74" s="476"/>
      <c r="H74" s="476"/>
      <c r="I74" s="476"/>
      <c r="J74" s="486" t="s">
        <v>196</v>
      </c>
      <c r="K74" s="486"/>
      <c r="L74" s="486"/>
      <c r="M74" s="476" t="s">
        <v>9</v>
      </c>
      <c r="N74" s="476"/>
      <c r="P74" s="1" t="s">
        <v>13</v>
      </c>
    </row>
    <row r="75" spans="1:16" ht="22.15" customHeight="1">
      <c r="A75" s="5"/>
      <c r="B75" s="476" t="s">
        <v>134</v>
      </c>
      <c r="C75" s="476"/>
      <c r="D75" s="476"/>
      <c r="E75" s="476"/>
      <c r="F75" s="492">
        <v>3240</v>
      </c>
      <c r="G75" s="476"/>
      <c r="H75" s="476"/>
      <c r="I75" s="476"/>
      <c r="J75" s="486" t="s">
        <v>196</v>
      </c>
      <c r="K75" s="486"/>
      <c r="L75" s="486"/>
      <c r="M75" s="476" t="s">
        <v>9</v>
      </c>
      <c r="N75" s="476"/>
      <c r="P75" s="1" t="s">
        <v>16</v>
      </c>
    </row>
    <row r="76" spans="1:16" ht="22.15" customHeight="1">
      <c r="A76" s="5"/>
      <c r="B76" s="476" t="s">
        <v>134</v>
      </c>
      <c r="C76" s="476"/>
      <c r="D76" s="476"/>
      <c r="E76" s="476"/>
      <c r="F76" s="492">
        <v>3240</v>
      </c>
      <c r="G76" s="476"/>
      <c r="H76" s="476"/>
      <c r="I76" s="476"/>
      <c r="J76" s="486" t="s">
        <v>196</v>
      </c>
      <c r="K76" s="486"/>
      <c r="L76" s="486"/>
      <c r="M76" s="476" t="s">
        <v>9</v>
      </c>
      <c r="N76" s="476"/>
      <c r="P76" s="1" t="s">
        <v>14</v>
      </c>
    </row>
    <row r="77" spans="1:16" ht="22.15" customHeight="1">
      <c r="A77" s="5"/>
      <c r="B77" s="476" t="s">
        <v>134</v>
      </c>
      <c r="C77" s="476"/>
      <c r="D77" s="476"/>
      <c r="E77" s="476"/>
      <c r="F77" s="492">
        <v>3240</v>
      </c>
      <c r="G77" s="476"/>
      <c r="H77" s="476"/>
      <c r="I77" s="476"/>
      <c r="J77" s="486" t="s">
        <v>196</v>
      </c>
      <c r="K77" s="486"/>
      <c r="L77" s="486"/>
      <c r="M77" s="476" t="s">
        <v>9</v>
      </c>
      <c r="N77" s="476"/>
      <c r="P77" s="1" t="s">
        <v>15</v>
      </c>
    </row>
    <row r="78" spans="1:16" ht="22.15" customHeight="1">
      <c r="A78" s="5"/>
      <c r="B78" s="476" t="s">
        <v>134</v>
      </c>
      <c r="C78" s="476"/>
      <c r="D78" s="476"/>
      <c r="E78" s="476"/>
      <c r="F78" s="492">
        <v>3240</v>
      </c>
      <c r="G78" s="476"/>
      <c r="H78" s="476"/>
      <c r="I78" s="476"/>
      <c r="J78" s="486" t="s">
        <v>196</v>
      </c>
      <c r="K78" s="486"/>
      <c r="L78" s="486"/>
      <c r="M78" s="476" t="s">
        <v>9</v>
      </c>
      <c r="N78" s="476"/>
      <c r="P78" s="1" t="s">
        <v>16</v>
      </c>
    </row>
    <row r="79" spans="1:16" ht="22.15" customHeight="1">
      <c r="A79" s="5"/>
      <c r="B79" s="476" t="s">
        <v>134</v>
      </c>
      <c r="C79" s="476"/>
      <c r="D79" s="476"/>
      <c r="E79" s="476"/>
      <c r="F79" s="492">
        <v>2916</v>
      </c>
      <c r="G79" s="476"/>
      <c r="H79" s="476"/>
      <c r="I79" s="476"/>
      <c r="J79" s="486" t="s">
        <v>196</v>
      </c>
      <c r="K79" s="486"/>
      <c r="L79" s="486"/>
      <c r="M79" s="476" t="s">
        <v>9</v>
      </c>
      <c r="N79" s="476"/>
      <c r="P79" s="1" t="s">
        <v>16</v>
      </c>
    </row>
    <row r="80" spans="1:16" ht="22.15" customHeight="1">
      <c r="A80" s="5"/>
      <c r="B80" s="476" t="s">
        <v>134</v>
      </c>
      <c r="C80" s="476"/>
      <c r="D80" s="476"/>
      <c r="E80" s="476"/>
      <c r="F80" s="492">
        <v>2916</v>
      </c>
      <c r="G80" s="476"/>
      <c r="H80" s="476"/>
      <c r="I80" s="476"/>
      <c r="J80" s="486" t="s">
        <v>196</v>
      </c>
      <c r="K80" s="486"/>
      <c r="L80" s="486"/>
      <c r="M80" s="476" t="s">
        <v>9</v>
      </c>
      <c r="N80" s="476"/>
      <c r="P80" s="1" t="s">
        <v>17</v>
      </c>
    </row>
    <row r="81" spans="1:16" ht="22.15" customHeight="1">
      <c r="A81" s="5"/>
      <c r="B81" s="476" t="s">
        <v>134</v>
      </c>
      <c r="C81" s="476"/>
      <c r="D81" s="476"/>
      <c r="E81" s="476"/>
      <c r="F81" s="492">
        <v>2980</v>
      </c>
      <c r="G81" s="476"/>
      <c r="H81" s="476"/>
      <c r="I81" s="476"/>
      <c r="J81" s="486" t="s">
        <v>196</v>
      </c>
      <c r="K81" s="486"/>
      <c r="L81" s="486"/>
      <c r="M81" s="476" t="s">
        <v>9</v>
      </c>
      <c r="N81" s="476"/>
      <c r="P81" s="1" t="s">
        <v>17</v>
      </c>
    </row>
    <row r="82" spans="1:16" ht="22.15" customHeight="1">
      <c r="A82" s="5"/>
      <c r="B82" s="476" t="s">
        <v>134</v>
      </c>
      <c r="C82" s="476"/>
      <c r="D82" s="476"/>
      <c r="E82" s="476"/>
      <c r="F82" s="492">
        <v>10625</v>
      </c>
      <c r="G82" s="476"/>
      <c r="H82" s="476"/>
      <c r="I82" s="476"/>
      <c r="J82" s="486" t="s">
        <v>196</v>
      </c>
      <c r="K82" s="486"/>
      <c r="L82" s="486"/>
      <c r="M82" s="476" t="s">
        <v>9</v>
      </c>
      <c r="N82" s="476"/>
      <c r="P82" s="1" t="s">
        <v>18</v>
      </c>
    </row>
    <row r="83" spans="1:16" ht="22.15" customHeight="1">
      <c r="A83" s="5"/>
      <c r="B83" s="476" t="s">
        <v>134</v>
      </c>
      <c r="C83" s="476"/>
      <c r="D83" s="476"/>
      <c r="E83" s="476"/>
      <c r="F83" s="492">
        <v>2697</v>
      </c>
      <c r="G83" s="476"/>
      <c r="H83" s="476"/>
      <c r="I83" s="476"/>
      <c r="J83" s="486" t="s">
        <v>196</v>
      </c>
      <c r="K83" s="486"/>
      <c r="L83" s="486"/>
      <c r="M83" s="476" t="s">
        <v>9</v>
      </c>
      <c r="N83" s="476"/>
      <c r="P83" s="1" t="s">
        <v>19</v>
      </c>
    </row>
    <row r="84" spans="1:16" ht="22.15" customHeight="1">
      <c r="A84" s="5"/>
      <c r="B84" s="476" t="s">
        <v>134</v>
      </c>
      <c r="C84" s="476"/>
      <c r="D84" s="476"/>
      <c r="E84" s="476"/>
      <c r="F84" s="492">
        <v>2838</v>
      </c>
      <c r="G84" s="476"/>
      <c r="H84" s="476"/>
      <c r="I84" s="476"/>
      <c r="J84" s="486" t="s">
        <v>196</v>
      </c>
      <c r="K84" s="486"/>
      <c r="L84" s="486"/>
      <c r="M84" s="476" t="s">
        <v>9</v>
      </c>
      <c r="N84" s="476"/>
      <c r="P84" s="1" t="s">
        <v>19</v>
      </c>
    </row>
    <row r="85" spans="1:16" ht="22.15" customHeight="1">
      <c r="A85" s="5"/>
      <c r="B85" s="476" t="s">
        <v>134</v>
      </c>
      <c r="C85" s="476"/>
      <c r="D85" s="476"/>
      <c r="E85" s="476"/>
      <c r="F85" s="492">
        <v>2838</v>
      </c>
      <c r="G85" s="476"/>
      <c r="H85" s="476"/>
      <c r="I85" s="476"/>
      <c r="J85" s="486" t="s">
        <v>196</v>
      </c>
      <c r="K85" s="486"/>
      <c r="L85" s="486"/>
      <c r="M85" s="476" t="s">
        <v>9</v>
      </c>
      <c r="N85" s="476"/>
      <c r="P85" s="1" t="s">
        <v>16</v>
      </c>
    </row>
    <row r="86" spans="1:16" ht="22.15" customHeight="1">
      <c r="A86" s="5"/>
      <c r="B86" s="476" t="s">
        <v>134</v>
      </c>
      <c r="C86" s="476"/>
      <c r="D86" s="476"/>
      <c r="E86" s="476"/>
      <c r="F86" s="492">
        <v>2838</v>
      </c>
      <c r="G86" s="476"/>
      <c r="H86" s="476"/>
      <c r="I86" s="476"/>
      <c r="J86" s="486" t="s">
        <v>196</v>
      </c>
      <c r="K86" s="486"/>
      <c r="L86" s="486"/>
      <c r="M86" s="476" t="s">
        <v>9</v>
      </c>
      <c r="N86" s="476"/>
      <c r="P86" s="1" t="s">
        <v>16</v>
      </c>
    </row>
    <row r="87" spans="1:16" ht="22.15" customHeight="1">
      <c r="A87" s="5"/>
      <c r="B87" s="476" t="s">
        <v>134</v>
      </c>
      <c r="C87" s="476"/>
      <c r="D87" s="476"/>
      <c r="E87" s="476"/>
      <c r="F87" s="492">
        <v>2838</v>
      </c>
      <c r="G87" s="476"/>
      <c r="H87" s="476"/>
      <c r="I87" s="476"/>
      <c r="J87" s="486" t="s">
        <v>196</v>
      </c>
      <c r="K87" s="486"/>
      <c r="L87" s="486"/>
      <c r="M87" s="476" t="s">
        <v>9</v>
      </c>
      <c r="N87" s="476"/>
      <c r="P87" s="1" t="s">
        <v>15</v>
      </c>
    </row>
    <row r="88" spans="1:16" ht="22.15" customHeight="1">
      <c r="A88" s="5"/>
      <c r="B88" s="476" t="s">
        <v>134</v>
      </c>
      <c r="C88" s="476"/>
      <c r="D88" s="476"/>
      <c r="E88" s="476"/>
      <c r="F88" s="492">
        <v>2838</v>
      </c>
      <c r="G88" s="476"/>
      <c r="H88" s="476"/>
      <c r="I88" s="476"/>
      <c r="J88" s="486" t="s">
        <v>196</v>
      </c>
      <c r="K88" s="486"/>
      <c r="L88" s="486"/>
      <c r="M88" s="476" t="s">
        <v>9</v>
      </c>
      <c r="N88" s="476"/>
      <c r="P88" s="1" t="s">
        <v>20</v>
      </c>
    </row>
    <row r="89" spans="1:16" ht="22.15" customHeight="1">
      <c r="A89" s="5"/>
      <c r="B89" s="476" t="s">
        <v>134</v>
      </c>
      <c r="C89" s="476"/>
      <c r="D89" s="464"/>
      <c r="E89" s="465"/>
      <c r="F89" s="492">
        <v>2838</v>
      </c>
      <c r="G89" s="476"/>
      <c r="H89" s="464"/>
      <c r="I89" s="465"/>
      <c r="J89" s="486" t="s">
        <v>196</v>
      </c>
      <c r="K89" s="486"/>
      <c r="L89" s="486"/>
      <c r="M89" s="464" t="s">
        <v>9</v>
      </c>
      <c r="N89" s="465"/>
      <c r="P89" s="1" t="s">
        <v>21</v>
      </c>
    </row>
    <row r="90" spans="1:16" ht="22.15" customHeight="1">
      <c r="A90" s="5"/>
      <c r="B90" s="476" t="s">
        <v>134</v>
      </c>
      <c r="C90" s="476"/>
      <c r="D90" s="464"/>
      <c r="E90" s="465"/>
      <c r="F90" s="492">
        <v>2838</v>
      </c>
      <c r="G90" s="476"/>
      <c r="H90" s="464"/>
      <c r="I90" s="465"/>
      <c r="J90" s="486" t="s">
        <v>196</v>
      </c>
      <c r="K90" s="486"/>
      <c r="L90" s="486"/>
      <c r="M90" s="464" t="s">
        <v>9</v>
      </c>
      <c r="N90" s="465"/>
      <c r="P90" s="1" t="s">
        <v>22</v>
      </c>
    </row>
    <row r="91" spans="1:16" ht="22.15" customHeight="1">
      <c r="A91" s="5"/>
      <c r="B91" s="476" t="s">
        <v>134</v>
      </c>
      <c r="C91" s="476"/>
      <c r="D91" s="464"/>
      <c r="E91" s="465"/>
      <c r="F91" s="492">
        <v>2838</v>
      </c>
      <c r="G91" s="476"/>
      <c r="H91" s="464"/>
      <c r="I91" s="465"/>
      <c r="J91" s="486" t="s">
        <v>196</v>
      </c>
      <c r="K91" s="486"/>
      <c r="L91" s="486"/>
      <c r="M91" s="464" t="s">
        <v>9</v>
      </c>
      <c r="N91" s="465"/>
      <c r="P91" s="1" t="s">
        <v>22</v>
      </c>
    </row>
    <row r="92" spans="1:16" ht="22.15" customHeight="1">
      <c r="A92" s="5"/>
      <c r="B92" s="476" t="s">
        <v>134</v>
      </c>
      <c r="C92" s="476"/>
      <c r="D92" s="464"/>
      <c r="E92" s="465"/>
      <c r="F92" s="492">
        <v>2838</v>
      </c>
      <c r="G92" s="476"/>
      <c r="H92" s="464"/>
      <c r="I92" s="465"/>
      <c r="J92" s="486" t="s">
        <v>196</v>
      </c>
      <c r="K92" s="486"/>
      <c r="L92" s="486"/>
      <c r="M92" s="464" t="s">
        <v>9</v>
      </c>
      <c r="N92" s="465"/>
      <c r="P92" s="1" t="s">
        <v>22</v>
      </c>
    </row>
    <row r="93" spans="1:16" ht="22.15" customHeight="1">
      <c r="A93" s="5"/>
      <c r="B93" s="476" t="s">
        <v>134</v>
      </c>
      <c r="C93" s="476"/>
      <c r="D93" s="464"/>
      <c r="E93" s="465"/>
      <c r="F93" s="492">
        <v>2838</v>
      </c>
      <c r="G93" s="476"/>
      <c r="H93" s="464"/>
      <c r="I93" s="465"/>
      <c r="J93" s="486" t="s">
        <v>196</v>
      </c>
      <c r="K93" s="486"/>
      <c r="L93" s="486"/>
      <c r="M93" s="464" t="s">
        <v>9</v>
      </c>
      <c r="N93" s="465"/>
      <c r="P93" s="1" t="s">
        <v>23</v>
      </c>
    </row>
    <row r="94" spans="1:16" ht="22.15" customHeight="1">
      <c r="A94" s="5"/>
      <c r="B94" s="476" t="s">
        <v>134</v>
      </c>
      <c r="C94" s="476"/>
      <c r="D94" s="476"/>
      <c r="E94" s="476"/>
      <c r="F94" s="492">
        <v>2838</v>
      </c>
      <c r="G94" s="476"/>
      <c r="H94" s="476"/>
      <c r="I94" s="476"/>
      <c r="J94" s="486" t="s">
        <v>196</v>
      </c>
      <c r="K94" s="486"/>
      <c r="L94" s="486"/>
      <c r="M94" s="476" t="s">
        <v>9</v>
      </c>
      <c r="N94" s="476"/>
      <c r="P94" s="1" t="s">
        <v>24</v>
      </c>
    </row>
    <row r="95" spans="1:16" ht="22.15" customHeight="1">
      <c r="A95" s="5"/>
      <c r="B95" s="476" t="s">
        <v>134</v>
      </c>
      <c r="C95" s="476"/>
      <c r="D95" s="476"/>
      <c r="E95" s="476"/>
      <c r="F95" s="492">
        <v>2838</v>
      </c>
      <c r="G95" s="476"/>
      <c r="H95" s="476"/>
      <c r="I95" s="476"/>
      <c r="J95" s="486" t="s">
        <v>196</v>
      </c>
      <c r="K95" s="486"/>
      <c r="L95" s="486"/>
      <c r="M95" s="476" t="s">
        <v>9</v>
      </c>
      <c r="N95" s="476"/>
      <c r="P95" s="1" t="s">
        <v>24</v>
      </c>
    </row>
    <row r="96" spans="1:16" ht="22.15" customHeight="1">
      <c r="A96" s="5"/>
      <c r="B96" s="476" t="s">
        <v>134</v>
      </c>
      <c r="C96" s="476"/>
      <c r="D96" s="476"/>
      <c r="E96" s="476"/>
      <c r="F96" s="492">
        <v>2838</v>
      </c>
      <c r="G96" s="476"/>
      <c r="H96" s="476"/>
      <c r="I96" s="476"/>
      <c r="J96" s="486" t="s">
        <v>196</v>
      </c>
      <c r="K96" s="486"/>
      <c r="L96" s="486"/>
      <c r="M96" s="476" t="s">
        <v>9</v>
      </c>
      <c r="N96" s="476"/>
      <c r="P96" s="1" t="s">
        <v>25</v>
      </c>
    </row>
    <row r="97" spans="1:22" ht="22.15" customHeight="1">
      <c r="A97" s="5"/>
      <c r="B97" s="476" t="s">
        <v>134</v>
      </c>
      <c r="C97" s="476"/>
      <c r="D97" s="476"/>
      <c r="E97" s="476"/>
      <c r="F97" s="492">
        <v>2838</v>
      </c>
      <c r="G97" s="476"/>
      <c r="H97" s="476"/>
      <c r="I97" s="476"/>
      <c r="J97" s="486" t="s">
        <v>196</v>
      </c>
      <c r="K97" s="486"/>
      <c r="L97" s="486"/>
      <c r="M97" s="476" t="s">
        <v>9</v>
      </c>
      <c r="N97" s="476"/>
      <c r="P97" s="1" t="s">
        <v>26</v>
      </c>
    </row>
    <row r="98" spans="1:22" ht="22.15" customHeight="1">
      <c r="A98" s="5"/>
      <c r="B98" s="476" t="s">
        <v>134</v>
      </c>
      <c r="C98" s="476"/>
      <c r="D98" s="476"/>
      <c r="E98" s="476"/>
      <c r="F98" s="492">
        <v>2838</v>
      </c>
      <c r="G98" s="476"/>
      <c r="H98" s="476"/>
      <c r="I98" s="476"/>
      <c r="J98" s="486" t="s">
        <v>196</v>
      </c>
      <c r="K98" s="486"/>
      <c r="L98" s="486"/>
      <c r="M98" s="476" t="s">
        <v>9</v>
      </c>
      <c r="N98" s="476"/>
      <c r="O98" s="543" t="s">
        <v>57</v>
      </c>
      <c r="P98" s="516"/>
      <c r="Q98" s="516"/>
      <c r="V98" s="1" t="s">
        <v>216</v>
      </c>
    </row>
    <row r="99" spans="1:22" ht="22.15" customHeight="1">
      <c r="A99" s="14"/>
      <c r="B99" s="476" t="s">
        <v>134</v>
      </c>
      <c r="C99" s="476"/>
      <c r="D99" s="567"/>
      <c r="E99" s="567"/>
      <c r="F99" s="519">
        <v>2838</v>
      </c>
      <c r="G99" s="520"/>
      <c r="H99" s="567"/>
      <c r="I99" s="567"/>
      <c r="J99" s="486" t="s">
        <v>196</v>
      </c>
      <c r="K99" s="486"/>
      <c r="L99" s="486"/>
      <c r="M99" s="567" t="s">
        <v>9</v>
      </c>
      <c r="N99" s="567"/>
    </row>
    <row r="100" spans="1:22" ht="22.15" customHeight="1">
      <c r="A100" s="5"/>
      <c r="B100" s="476" t="s">
        <v>134</v>
      </c>
      <c r="C100" s="476"/>
      <c r="D100" s="476"/>
      <c r="E100" s="476"/>
      <c r="F100" s="492">
        <v>2838</v>
      </c>
      <c r="G100" s="476"/>
      <c r="H100" s="476"/>
      <c r="I100" s="476"/>
      <c r="J100" s="486" t="s">
        <v>196</v>
      </c>
      <c r="K100" s="486"/>
      <c r="L100" s="486"/>
      <c r="M100" s="476" t="s">
        <v>9</v>
      </c>
      <c r="N100" s="476"/>
      <c r="P100" s="1" t="s">
        <v>20</v>
      </c>
    </row>
    <row r="101" spans="1:22" ht="22.15" customHeight="1">
      <c r="A101" s="5"/>
      <c r="B101" s="476" t="s">
        <v>134</v>
      </c>
      <c r="C101" s="476"/>
      <c r="D101" s="464"/>
      <c r="E101" s="465"/>
      <c r="F101" s="492">
        <v>2838</v>
      </c>
      <c r="G101" s="476"/>
      <c r="H101" s="464"/>
      <c r="I101" s="465"/>
      <c r="J101" s="486" t="s">
        <v>196</v>
      </c>
      <c r="K101" s="486"/>
      <c r="L101" s="486"/>
      <c r="M101" s="464" t="s">
        <v>9</v>
      </c>
      <c r="N101" s="465"/>
      <c r="P101" s="1" t="s">
        <v>21</v>
      </c>
    </row>
    <row r="102" spans="1:22" ht="22.15" customHeight="1" thickBot="1">
      <c r="A102" s="5"/>
      <c r="B102" s="476" t="s">
        <v>134</v>
      </c>
      <c r="C102" s="476"/>
      <c r="D102" s="464"/>
      <c r="E102" s="465"/>
      <c r="F102" s="492">
        <v>2838</v>
      </c>
      <c r="G102" s="476"/>
      <c r="H102" s="464"/>
      <c r="I102" s="465"/>
      <c r="J102" s="486" t="s">
        <v>196</v>
      </c>
      <c r="K102" s="486"/>
      <c r="L102" s="486"/>
      <c r="M102" s="464" t="s">
        <v>9</v>
      </c>
      <c r="N102" s="465"/>
      <c r="P102" s="1" t="s">
        <v>22</v>
      </c>
    </row>
    <row r="103" spans="1:22" ht="22.15" customHeight="1" thickTop="1">
      <c r="A103" s="15"/>
      <c r="B103" s="454"/>
      <c r="C103" s="455"/>
      <c r="D103" s="454" t="s">
        <v>38</v>
      </c>
      <c r="E103" s="455"/>
      <c r="F103" s="524">
        <f>SUM(F71:F98)</f>
        <v>91317</v>
      </c>
      <c r="G103" s="525"/>
      <c r="H103" s="454"/>
      <c r="I103" s="455"/>
      <c r="J103" s="460"/>
      <c r="K103" s="461"/>
      <c r="L103" s="462"/>
      <c r="M103" s="454"/>
      <c r="N103" s="455"/>
    </row>
    <row r="104" spans="1:22" ht="22.15" customHeight="1">
      <c r="I104" s="448" t="s">
        <v>8</v>
      </c>
      <c r="J104" s="448"/>
      <c r="K104" s="448"/>
      <c r="L104" s="448"/>
      <c r="M104" s="448"/>
      <c r="N104" s="448"/>
    </row>
    <row r="105" spans="1:22" ht="24.75" customHeight="1">
      <c r="A105" s="3"/>
    </row>
    <row r="106" spans="1:22" ht="26.25" customHeight="1">
      <c r="A106" s="3" t="s">
        <v>35</v>
      </c>
      <c r="C106" s="546" t="s">
        <v>345</v>
      </c>
      <c r="D106" s="546"/>
      <c r="E106" s="546"/>
      <c r="F106" s="546"/>
      <c r="G106" s="546"/>
    </row>
    <row r="107" spans="1:22" ht="26.25" customHeight="1">
      <c r="A107" s="2" t="s">
        <v>1</v>
      </c>
      <c r="B107" s="476" t="s">
        <v>2</v>
      </c>
      <c r="C107" s="476"/>
      <c r="D107" s="476" t="s">
        <v>4</v>
      </c>
      <c r="E107" s="476"/>
      <c r="F107" s="476" t="s">
        <v>5</v>
      </c>
      <c r="G107" s="476"/>
      <c r="H107" s="476" t="s">
        <v>3</v>
      </c>
      <c r="I107" s="476"/>
      <c r="J107" s="486" t="s">
        <v>6</v>
      </c>
      <c r="K107" s="486"/>
      <c r="L107" s="486"/>
      <c r="M107" s="476" t="s">
        <v>7</v>
      </c>
      <c r="N107" s="476"/>
    </row>
    <row r="108" spans="1:22" ht="26.25" customHeight="1">
      <c r="A108" s="5" t="s">
        <v>95</v>
      </c>
      <c r="B108" s="476" t="s">
        <v>96</v>
      </c>
      <c r="C108" s="476"/>
      <c r="D108" s="476"/>
      <c r="E108" s="476"/>
      <c r="F108" s="492">
        <v>3376</v>
      </c>
      <c r="G108" s="476"/>
      <c r="H108" s="476"/>
      <c r="I108" s="476"/>
      <c r="J108" s="486" t="s">
        <v>347</v>
      </c>
      <c r="K108" s="486"/>
      <c r="L108" s="486"/>
      <c r="M108" s="476" t="s">
        <v>9</v>
      </c>
      <c r="N108" s="476"/>
    </row>
    <row r="109" spans="1:22" ht="26.25" customHeight="1">
      <c r="A109" s="5" t="s">
        <v>97</v>
      </c>
      <c r="B109" s="476" t="s">
        <v>96</v>
      </c>
      <c r="C109" s="476"/>
      <c r="D109" s="464"/>
      <c r="E109" s="465"/>
      <c r="F109" s="492">
        <v>1894</v>
      </c>
      <c r="G109" s="476"/>
      <c r="H109" s="464"/>
      <c r="I109" s="465"/>
      <c r="J109" s="486" t="s">
        <v>347</v>
      </c>
      <c r="K109" s="486"/>
      <c r="L109" s="486"/>
      <c r="M109" s="464" t="s">
        <v>9</v>
      </c>
      <c r="N109" s="465"/>
    </row>
    <row r="110" spans="1:22" ht="26.25" customHeight="1">
      <c r="A110" s="5" t="s">
        <v>136</v>
      </c>
      <c r="B110" s="476" t="s">
        <v>96</v>
      </c>
      <c r="C110" s="476"/>
      <c r="D110" s="476"/>
      <c r="E110" s="476"/>
      <c r="F110" s="492">
        <v>3850</v>
      </c>
      <c r="G110" s="476"/>
      <c r="H110" s="476"/>
      <c r="I110" s="476"/>
      <c r="J110" s="486" t="s">
        <v>347</v>
      </c>
      <c r="K110" s="486"/>
      <c r="L110" s="486"/>
      <c r="M110" s="476" t="s">
        <v>9</v>
      </c>
      <c r="N110" s="476"/>
    </row>
    <row r="111" spans="1:22" ht="26.25" customHeight="1">
      <c r="A111" s="5" t="s">
        <v>107</v>
      </c>
      <c r="B111" s="476" t="s">
        <v>96</v>
      </c>
      <c r="C111" s="476"/>
      <c r="D111" s="476"/>
      <c r="E111" s="476"/>
      <c r="F111" s="492">
        <v>2512</v>
      </c>
      <c r="G111" s="476"/>
      <c r="H111" s="476"/>
      <c r="I111" s="476"/>
      <c r="J111" s="486" t="s">
        <v>347</v>
      </c>
      <c r="K111" s="486"/>
      <c r="L111" s="486"/>
      <c r="M111" s="476" t="s">
        <v>9</v>
      </c>
      <c r="N111" s="476"/>
    </row>
    <row r="112" spans="1:22" ht="26.25" customHeight="1">
      <c r="A112" s="5"/>
      <c r="B112" s="476"/>
      <c r="C112" s="476"/>
      <c r="D112" s="476"/>
      <c r="E112" s="476"/>
      <c r="F112" s="492"/>
      <c r="G112" s="476"/>
      <c r="H112" s="476"/>
      <c r="I112" s="476"/>
      <c r="J112" s="486"/>
      <c r="K112" s="486"/>
      <c r="L112" s="486"/>
      <c r="M112" s="476" t="s">
        <v>9</v>
      </c>
      <c r="N112" s="476"/>
    </row>
    <row r="113" spans="1:14" ht="26.25" customHeight="1">
      <c r="A113" s="5"/>
      <c r="B113" s="476"/>
      <c r="C113" s="476"/>
      <c r="D113" s="476"/>
      <c r="E113" s="476"/>
      <c r="F113" s="492"/>
      <c r="G113" s="476"/>
      <c r="H113" s="476"/>
      <c r="I113" s="476"/>
      <c r="J113" s="486"/>
      <c r="K113" s="486"/>
      <c r="L113" s="486"/>
      <c r="M113" s="476" t="s">
        <v>9</v>
      </c>
      <c r="N113" s="476"/>
    </row>
    <row r="114" spans="1:14" ht="26.25" customHeight="1">
      <c r="A114" s="5"/>
      <c r="B114" s="476"/>
      <c r="C114" s="476"/>
      <c r="D114" s="476"/>
      <c r="E114" s="476"/>
      <c r="F114" s="492"/>
      <c r="G114" s="476"/>
      <c r="H114" s="476"/>
      <c r="I114" s="476"/>
      <c r="J114" s="486"/>
      <c r="K114" s="486"/>
      <c r="L114" s="486"/>
      <c r="M114" s="476" t="s">
        <v>9</v>
      </c>
      <c r="N114" s="476"/>
    </row>
    <row r="115" spans="1:14" ht="26.25" customHeight="1">
      <c r="A115" s="5"/>
      <c r="B115" s="476"/>
      <c r="C115" s="476"/>
      <c r="D115" s="476"/>
      <c r="E115" s="476"/>
      <c r="F115" s="492"/>
      <c r="G115" s="476"/>
      <c r="H115" s="476"/>
      <c r="I115" s="476"/>
      <c r="J115" s="486"/>
      <c r="K115" s="486"/>
      <c r="L115" s="486"/>
      <c r="M115" s="476" t="s">
        <v>9</v>
      </c>
      <c r="N115" s="476"/>
    </row>
    <row r="116" spans="1:14" ht="26.25" customHeight="1">
      <c r="A116" s="5"/>
      <c r="B116" s="476"/>
      <c r="C116" s="476"/>
      <c r="D116" s="476"/>
      <c r="E116" s="476"/>
      <c r="F116" s="492"/>
      <c r="G116" s="476"/>
      <c r="H116" s="476"/>
      <c r="I116" s="476"/>
      <c r="J116" s="486"/>
      <c r="K116" s="486"/>
      <c r="L116" s="486"/>
      <c r="M116" s="476" t="s">
        <v>9</v>
      </c>
      <c r="N116" s="476"/>
    </row>
    <row r="117" spans="1:14" ht="26.25" customHeight="1">
      <c r="A117" s="5"/>
      <c r="B117" s="476"/>
      <c r="C117" s="476"/>
      <c r="D117" s="476"/>
      <c r="E117" s="476"/>
      <c r="F117" s="492"/>
      <c r="G117" s="476"/>
      <c r="H117" s="476"/>
      <c r="I117" s="476"/>
      <c r="J117" s="486"/>
      <c r="K117" s="486"/>
      <c r="L117" s="486"/>
      <c r="M117" s="476" t="s">
        <v>9</v>
      </c>
      <c r="N117" s="476"/>
    </row>
    <row r="118" spans="1:14" ht="26.25" customHeight="1">
      <c r="A118" s="5"/>
      <c r="B118" s="476"/>
      <c r="C118" s="476"/>
      <c r="D118" s="476"/>
      <c r="E118" s="476"/>
      <c r="F118" s="492"/>
      <c r="G118" s="476"/>
      <c r="H118" s="476"/>
      <c r="I118" s="476"/>
      <c r="J118" s="486"/>
      <c r="K118" s="486"/>
      <c r="L118" s="486"/>
      <c r="M118" s="476" t="s">
        <v>9</v>
      </c>
      <c r="N118" s="476"/>
    </row>
    <row r="119" spans="1:14" ht="26.25" customHeight="1">
      <c r="A119" s="5"/>
      <c r="B119" s="476"/>
      <c r="C119" s="476"/>
      <c r="D119" s="476"/>
      <c r="E119" s="476"/>
      <c r="F119" s="492"/>
      <c r="G119" s="476"/>
      <c r="H119" s="476"/>
      <c r="I119" s="476"/>
      <c r="J119" s="486"/>
      <c r="K119" s="486"/>
      <c r="L119" s="486"/>
      <c r="M119" s="476" t="s">
        <v>9</v>
      </c>
      <c r="N119" s="476"/>
    </row>
    <row r="120" spans="1:14" ht="26.25" customHeight="1">
      <c r="A120" s="5"/>
      <c r="B120" s="476"/>
      <c r="C120" s="476"/>
      <c r="D120" s="476"/>
      <c r="E120" s="476"/>
      <c r="F120" s="492"/>
      <c r="G120" s="476"/>
      <c r="H120" s="476"/>
      <c r="I120" s="476"/>
      <c r="J120" s="486"/>
      <c r="K120" s="486"/>
      <c r="L120" s="486"/>
      <c r="M120" s="476" t="s">
        <v>9</v>
      </c>
      <c r="N120" s="476"/>
    </row>
    <row r="121" spans="1:14" ht="26.25" customHeight="1">
      <c r="A121" s="5"/>
      <c r="B121" s="476"/>
      <c r="C121" s="476"/>
      <c r="D121" s="476"/>
      <c r="E121" s="476"/>
      <c r="F121" s="492"/>
      <c r="G121" s="476"/>
      <c r="H121" s="476"/>
      <c r="I121" s="476"/>
      <c r="J121" s="486"/>
      <c r="K121" s="486"/>
      <c r="L121" s="486"/>
      <c r="M121" s="476" t="s">
        <v>9</v>
      </c>
      <c r="N121" s="476"/>
    </row>
    <row r="122" spans="1:14" ht="26.25" customHeight="1">
      <c r="A122" s="5"/>
      <c r="B122" s="476"/>
      <c r="C122" s="476"/>
      <c r="D122" s="464"/>
      <c r="E122" s="465"/>
      <c r="F122" s="492"/>
      <c r="G122" s="476"/>
      <c r="H122" s="464"/>
      <c r="I122" s="465"/>
      <c r="J122" s="486"/>
      <c r="K122" s="486"/>
      <c r="L122" s="486"/>
      <c r="M122" s="464" t="s">
        <v>9</v>
      </c>
      <c r="N122" s="465"/>
    </row>
    <row r="123" spans="1:14" ht="26.25" customHeight="1">
      <c r="A123" s="5"/>
      <c r="B123" s="476"/>
      <c r="C123" s="476"/>
      <c r="D123" s="464"/>
      <c r="E123" s="465"/>
      <c r="F123" s="492"/>
      <c r="G123" s="476"/>
      <c r="H123" s="464"/>
      <c r="I123" s="465"/>
      <c r="J123" s="486"/>
      <c r="K123" s="486"/>
      <c r="L123" s="486"/>
      <c r="M123" s="464" t="s">
        <v>9</v>
      </c>
      <c r="N123" s="465"/>
    </row>
    <row r="124" spans="1:14" ht="26.25" customHeight="1">
      <c r="A124" s="5"/>
      <c r="B124" s="476"/>
      <c r="C124" s="476"/>
      <c r="D124" s="464"/>
      <c r="E124" s="465"/>
      <c r="F124" s="492"/>
      <c r="G124" s="476"/>
      <c r="H124" s="464"/>
      <c r="I124" s="465"/>
      <c r="J124" s="486"/>
      <c r="K124" s="486"/>
      <c r="L124" s="486"/>
      <c r="M124" s="464" t="s">
        <v>9</v>
      </c>
      <c r="N124" s="465"/>
    </row>
    <row r="125" spans="1:14" ht="26.25" customHeight="1">
      <c r="A125" s="5"/>
      <c r="B125" s="476"/>
      <c r="C125" s="476"/>
      <c r="D125" s="476"/>
      <c r="E125" s="476"/>
      <c r="F125" s="492"/>
      <c r="G125" s="476"/>
      <c r="H125" s="476"/>
      <c r="I125" s="476"/>
      <c r="J125" s="486"/>
      <c r="K125" s="486"/>
      <c r="L125" s="486"/>
      <c r="M125" s="476" t="s">
        <v>9</v>
      </c>
      <c r="N125" s="476"/>
    </row>
    <row r="126" spans="1:14" ht="26.25" customHeight="1">
      <c r="A126" s="5"/>
      <c r="B126" s="476"/>
      <c r="C126" s="476"/>
      <c r="D126" s="476"/>
      <c r="E126" s="476"/>
      <c r="F126" s="492"/>
      <c r="G126" s="476"/>
      <c r="H126" s="476"/>
      <c r="I126" s="476"/>
      <c r="J126" s="486"/>
      <c r="K126" s="486"/>
      <c r="L126" s="486"/>
      <c r="M126" s="476" t="s">
        <v>9</v>
      </c>
      <c r="N126" s="476"/>
    </row>
    <row r="127" spans="1:14" ht="26.25" customHeight="1">
      <c r="A127" s="5"/>
      <c r="B127" s="476"/>
      <c r="C127" s="476"/>
      <c r="D127" s="476"/>
      <c r="E127" s="476"/>
      <c r="F127" s="492"/>
      <c r="G127" s="476"/>
      <c r="H127" s="476"/>
      <c r="I127" s="476"/>
      <c r="J127" s="486"/>
      <c r="K127" s="486"/>
      <c r="L127" s="486"/>
      <c r="M127" s="476" t="s">
        <v>9</v>
      </c>
      <c r="N127" s="476"/>
    </row>
    <row r="128" spans="1:14" ht="26.25" customHeight="1">
      <c r="A128" s="5"/>
      <c r="B128" s="476"/>
      <c r="C128" s="476"/>
      <c r="D128" s="476"/>
      <c r="E128" s="476"/>
      <c r="F128" s="492"/>
      <c r="G128" s="476"/>
      <c r="H128" s="476"/>
      <c r="I128" s="476"/>
      <c r="J128" s="486"/>
      <c r="K128" s="486"/>
      <c r="L128" s="486"/>
      <c r="M128" s="476" t="s">
        <v>9</v>
      </c>
      <c r="N128" s="476"/>
    </row>
    <row r="129" spans="1:14" ht="26.25" customHeight="1">
      <c r="A129" s="5"/>
      <c r="B129" s="476"/>
      <c r="C129" s="476"/>
      <c r="D129" s="476"/>
      <c r="E129" s="476"/>
      <c r="F129" s="492"/>
      <c r="G129" s="476"/>
      <c r="H129" s="476"/>
      <c r="I129" s="476"/>
      <c r="J129" s="486"/>
      <c r="K129" s="486"/>
      <c r="L129" s="486"/>
      <c r="M129" s="476" t="s">
        <v>9</v>
      </c>
      <c r="N129" s="476"/>
    </row>
    <row r="130" spans="1:14" ht="26.25" customHeight="1">
      <c r="A130" s="5"/>
      <c r="B130" s="476"/>
      <c r="C130" s="476"/>
      <c r="D130" s="476"/>
      <c r="E130" s="476"/>
      <c r="F130" s="492"/>
      <c r="G130" s="476"/>
      <c r="H130" s="476"/>
      <c r="I130" s="476"/>
      <c r="J130" s="486"/>
      <c r="K130" s="486"/>
      <c r="L130" s="486"/>
      <c r="M130" s="476" t="s">
        <v>9</v>
      </c>
      <c r="N130" s="476"/>
    </row>
    <row r="131" spans="1:14" ht="26.25" customHeight="1">
      <c r="A131" s="5"/>
      <c r="B131" s="476"/>
      <c r="C131" s="476"/>
      <c r="D131" s="464"/>
      <c r="E131" s="465"/>
      <c r="F131" s="492"/>
      <c r="G131" s="476"/>
      <c r="H131" s="464"/>
      <c r="I131" s="465"/>
      <c r="J131" s="486"/>
      <c r="K131" s="486"/>
      <c r="L131" s="486"/>
      <c r="M131" s="464" t="s">
        <v>9</v>
      </c>
      <c r="N131" s="465"/>
    </row>
    <row r="132" spans="1:14" ht="26.25" customHeight="1">
      <c r="A132" s="5"/>
      <c r="B132" s="476"/>
      <c r="C132" s="476"/>
      <c r="D132" s="464"/>
      <c r="E132" s="465"/>
      <c r="F132" s="492"/>
      <c r="G132" s="476"/>
      <c r="H132" s="464"/>
      <c r="I132" s="465"/>
      <c r="J132" s="486"/>
      <c r="K132" s="486"/>
      <c r="L132" s="486"/>
      <c r="M132" s="464" t="s">
        <v>9</v>
      </c>
      <c r="N132" s="465"/>
    </row>
    <row r="133" spans="1:14" ht="26.25" customHeight="1">
      <c r="A133" s="5"/>
      <c r="B133" s="476"/>
      <c r="C133" s="476"/>
      <c r="D133" s="464"/>
      <c r="E133" s="465"/>
      <c r="F133" s="492"/>
      <c r="G133" s="476"/>
      <c r="H133" s="464"/>
      <c r="I133" s="465"/>
      <c r="J133" s="486"/>
      <c r="K133" s="486"/>
      <c r="L133" s="486"/>
      <c r="M133" s="464" t="s">
        <v>9</v>
      </c>
      <c r="N133" s="465"/>
    </row>
    <row r="134" spans="1:14" ht="26.25" customHeight="1" thickBot="1">
      <c r="A134" s="7"/>
      <c r="B134" s="511"/>
      <c r="C134" s="511"/>
      <c r="D134" s="511"/>
      <c r="E134" s="511"/>
      <c r="F134" s="559"/>
      <c r="G134" s="511"/>
      <c r="H134" s="511"/>
      <c r="I134" s="511"/>
      <c r="J134" s="560"/>
      <c r="K134" s="560"/>
      <c r="L134" s="560"/>
      <c r="M134" s="511" t="s">
        <v>9</v>
      </c>
      <c r="N134" s="511"/>
    </row>
    <row r="135" spans="1:14" ht="26.25" customHeight="1" thickTop="1">
      <c r="A135" s="4"/>
      <c r="B135" s="523"/>
      <c r="C135" s="523"/>
      <c r="D135" s="523" t="s">
        <v>38</v>
      </c>
      <c r="E135" s="523"/>
      <c r="F135" s="557">
        <f>SUM(F108:F134)</f>
        <v>11632</v>
      </c>
      <c r="G135" s="523"/>
      <c r="H135" s="523"/>
      <c r="I135" s="523"/>
      <c r="J135" s="558"/>
      <c r="K135" s="558"/>
      <c r="L135" s="558"/>
      <c r="M135" s="523"/>
      <c r="N135" s="523"/>
    </row>
    <row r="136" spans="1:14" ht="26.25" customHeight="1">
      <c r="I136" s="448" t="s">
        <v>8</v>
      </c>
      <c r="J136" s="448"/>
      <c r="K136" s="448"/>
      <c r="L136" s="448"/>
      <c r="M136" s="448"/>
      <c r="N136" s="448"/>
    </row>
  </sheetData>
  <mergeCells count="764">
    <mergeCell ref="B103:C103"/>
    <mergeCell ref="D103:E103"/>
    <mergeCell ref="F103:G103"/>
    <mergeCell ref="H103:I103"/>
    <mergeCell ref="J103:L103"/>
    <mergeCell ref="M103:N103"/>
    <mergeCell ref="I104:N104"/>
    <mergeCell ref="B83:C83"/>
    <mergeCell ref="D83:E83"/>
    <mergeCell ref="F83:G83"/>
    <mergeCell ref="H83:I83"/>
    <mergeCell ref="J83:L83"/>
    <mergeCell ref="M83:N83"/>
    <mergeCell ref="B101:C101"/>
    <mergeCell ref="D101:E101"/>
    <mergeCell ref="F101:G101"/>
    <mergeCell ref="H101:I101"/>
    <mergeCell ref="J101:L101"/>
    <mergeCell ref="M101:N101"/>
    <mergeCell ref="B102:C102"/>
    <mergeCell ref="D102:E102"/>
    <mergeCell ref="F102:G102"/>
    <mergeCell ref="H102:I102"/>
    <mergeCell ref="J102:L102"/>
    <mergeCell ref="M102:N102"/>
    <mergeCell ref="O98:Q98"/>
    <mergeCell ref="B99:C99"/>
    <mergeCell ref="D99:E99"/>
    <mergeCell ref="F99:G99"/>
    <mergeCell ref="H99:I99"/>
    <mergeCell ref="J99:L99"/>
    <mergeCell ref="M99:N99"/>
    <mergeCell ref="B100:C100"/>
    <mergeCell ref="D100:E100"/>
    <mergeCell ref="F100:G100"/>
    <mergeCell ref="H100:I100"/>
    <mergeCell ref="J100:L100"/>
    <mergeCell ref="M100:N100"/>
    <mergeCell ref="B97:C97"/>
    <mergeCell ref="D97:E97"/>
    <mergeCell ref="F97:G97"/>
    <mergeCell ref="H97:I97"/>
    <mergeCell ref="J97:L97"/>
    <mergeCell ref="M97:N97"/>
    <mergeCell ref="B98:C98"/>
    <mergeCell ref="D98:E98"/>
    <mergeCell ref="F98:G98"/>
    <mergeCell ref="H98:I98"/>
    <mergeCell ref="J98:L98"/>
    <mergeCell ref="M98:N98"/>
    <mergeCell ref="B95:C95"/>
    <mergeCell ref="D95:E95"/>
    <mergeCell ref="F95:G95"/>
    <mergeCell ref="H95:I95"/>
    <mergeCell ref="J95:L95"/>
    <mergeCell ref="M95:N95"/>
    <mergeCell ref="B96:C96"/>
    <mergeCell ref="D96:E96"/>
    <mergeCell ref="F96:G96"/>
    <mergeCell ref="H96:I96"/>
    <mergeCell ref="J96:L96"/>
    <mergeCell ref="M96:N96"/>
    <mergeCell ref="B93:C93"/>
    <mergeCell ref="D93:E93"/>
    <mergeCell ref="F93:G93"/>
    <mergeCell ref="H93:I93"/>
    <mergeCell ref="J93:L93"/>
    <mergeCell ref="M93:N93"/>
    <mergeCell ref="B94:C94"/>
    <mergeCell ref="D94:E94"/>
    <mergeCell ref="F94:G94"/>
    <mergeCell ref="H94:I94"/>
    <mergeCell ref="J94:L94"/>
    <mergeCell ref="M94:N94"/>
    <mergeCell ref="B91:C91"/>
    <mergeCell ref="D91:E91"/>
    <mergeCell ref="F91:G91"/>
    <mergeCell ref="H91:I91"/>
    <mergeCell ref="J91:L91"/>
    <mergeCell ref="M91:N91"/>
    <mergeCell ref="B92:C92"/>
    <mergeCell ref="D92:E92"/>
    <mergeCell ref="F92:G92"/>
    <mergeCell ref="H92:I92"/>
    <mergeCell ref="J92:L92"/>
    <mergeCell ref="M92:N92"/>
    <mergeCell ref="B89:C89"/>
    <mergeCell ref="D89:E89"/>
    <mergeCell ref="F89:G89"/>
    <mergeCell ref="H89:I89"/>
    <mergeCell ref="J89:L89"/>
    <mergeCell ref="M89:N89"/>
    <mergeCell ref="B90:C90"/>
    <mergeCell ref="D90:E90"/>
    <mergeCell ref="F90:G90"/>
    <mergeCell ref="H90:I90"/>
    <mergeCell ref="J90:L90"/>
    <mergeCell ref="M90:N90"/>
    <mergeCell ref="B87:C87"/>
    <mergeCell ref="D87:E87"/>
    <mergeCell ref="F87:G87"/>
    <mergeCell ref="H87:I87"/>
    <mergeCell ref="J87:L87"/>
    <mergeCell ref="M87:N87"/>
    <mergeCell ref="B88:C88"/>
    <mergeCell ref="D88:E88"/>
    <mergeCell ref="F88:G88"/>
    <mergeCell ref="H88:I88"/>
    <mergeCell ref="J88:L88"/>
    <mergeCell ref="M88:N88"/>
    <mergeCell ref="B85:C85"/>
    <mergeCell ref="D85:E85"/>
    <mergeCell ref="F85:G85"/>
    <mergeCell ref="H85:I85"/>
    <mergeCell ref="J85:L85"/>
    <mergeCell ref="M85:N85"/>
    <mergeCell ref="B86:C86"/>
    <mergeCell ref="D86:E86"/>
    <mergeCell ref="F86:G86"/>
    <mergeCell ref="H86:I86"/>
    <mergeCell ref="J86:L86"/>
    <mergeCell ref="M86:N86"/>
    <mergeCell ref="B82:C82"/>
    <mergeCell ref="D82:E82"/>
    <mergeCell ref="F82:G82"/>
    <mergeCell ref="H82:I82"/>
    <mergeCell ref="J82:L82"/>
    <mergeCell ref="M82:N82"/>
    <mergeCell ref="B84:C84"/>
    <mergeCell ref="D84:E84"/>
    <mergeCell ref="F84:G84"/>
    <mergeCell ref="H84:I84"/>
    <mergeCell ref="J84:L84"/>
    <mergeCell ref="M84:N84"/>
    <mergeCell ref="B80:C80"/>
    <mergeCell ref="D80:E80"/>
    <mergeCell ref="F80:G80"/>
    <mergeCell ref="H80:I80"/>
    <mergeCell ref="J80:L80"/>
    <mergeCell ref="M80:N80"/>
    <mergeCell ref="B81:C81"/>
    <mergeCell ref="D81:E81"/>
    <mergeCell ref="F81:G81"/>
    <mergeCell ref="H81:I81"/>
    <mergeCell ref="J81:L81"/>
    <mergeCell ref="M81:N81"/>
    <mergeCell ref="B78:C78"/>
    <mergeCell ref="D78:E78"/>
    <mergeCell ref="F78:G78"/>
    <mergeCell ref="H78:I78"/>
    <mergeCell ref="J78:L78"/>
    <mergeCell ref="M78:N78"/>
    <mergeCell ref="B79:C79"/>
    <mergeCell ref="D79:E79"/>
    <mergeCell ref="F79:G79"/>
    <mergeCell ref="H79:I79"/>
    <mergeCell ref="J79:L79"/>
    <mergeCell ref="M79:N79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4:C74"/>
    <mergeCell ref="D74:E74"/>
    <mergeCell ref="F74:G74"/>
    <mergeCell ref="H74:I74"/>
    <mergeCell ref="J74:L74"/>
    <mergeCell ref="M74:N74"/>
    <mergeCell ref="B75:C75"/>
    <mergeCell ref="D75:E75"/>
    <mergeCell ref="F75:G75"/>
    <mergeCell ref="H75:I75"/>
    <mergeCell ref="J75:L75"/>
    <mergeCell ref="M75:N75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D30:E30"/>
    <mergeCell ref="F30:G30"/>
    <mergeCell ref="B29:C29"/>
    <mergeCell ref="D29:E29"/>
    <mergeCell ref="F29:G29"/>
    <mergeCell ref="H29:I29"/>
    <mergeCell ref="J29:L29"/>
    <mergeCell ref="M29:N29"/>
    <mergeCell ref="H30:I30"/>
    <mergeCell ref="J30:L30"/>
    <mergeCell ref="M30:N30"/>
    <mergeCell ref="M39:N39"/>
    <mergeCell ref="B31:C31"/>
    <mergeCell ref="D31:E31"/>
    <mergeCell ref="F31:G31"/>
    <mergeCell ref="H31:I31"/>
    <mergeCell ref="J31:L31"/>
    <mergeCell ref="M31:N31"/>
    <mergeCell ref="B30:C30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B62:C62"/>
    <mergeCell ref="D62:E62"/>
    <mergeCell ref="F62:G62"/>
    <mergeCell ref="H62:I62"/>
    <mergeCell ref="J62:L62"/>
    <mergeCell ref="M62:N62"/>
    <mergeCell ref="M41:N41"/>
    <mergeCell ref="B40:C40"/>
    <mergeCell ref="D40:E40"/>
    <mergeCell ref="F40:G40"/>
    <mergeCell ref="H40:I40"/>
    <mergeCell ref="J40:L40"/>
    <mergeCell ref="M40:N40"/>
    <mergeCell ref="J41:L41"/>
    <mergeCell ref="B61:C61"/>
    <mergeCell ref="D61:E61"/>
    <mergeCell ref="F61:G61"/>
    <mergeCell ref="H61:I61"/>
    <mergeCell ref="J61:L61"/>
    <mergeCell ref="M61:N61"/>
    <mergeCell ref="B60:C60"/>
    <mergeCell ref="D60:E60"/>
    <mergeCell ref="F60:G60"/>
    <mergeCell ref="H60:I60"/>
    <mergeCell ref="B64:C64"/>
    <mergeCell ref="D64:E64"/>
    <mergeCell ref="F64:G64"/>
    <mergeCell ref="H64:I64"/>
    <mergeCell ref="J64:L64"/>
    <mergeCell ref="M64:N64"/>
    <mergeCell ref="B63:C63"/>
    <mergeCell ref="D63:E63"/>
    <mergeCell ref="F63:G63"/>
    <mergeCell ref="H63:I63"/>
    <mergeCell ref="J63:L63"/>
    <mergeCell ref="M63:N63"/>
    <mergeCell ref="I68:N68"/>
    <mergeCell ref="B66:C66"/>
    <mergeCell ref="D66:E66"/>
    <mergeCell ref="F66:G66"/>
    <mergeCell ref="H66:I66"/>
    <mergeCell ref="J66:L66"/>
    <mergeCell ref="M66:N66"/>
    <mergeCell ref="B65:C65"/>
    <mergeCell ref="D65:E65"/>
    <mergeCell ref="F65:G65"/>
    <mergeCell ref="H65:I65"/>
    <mergeCell ref="J65:L65"/>
    <mergeCell ref="M65:N65"/>
    <mergeCell ref="I67:N67"/>
    <mergeCell ref="J60:L60"/>
    <mergeCell ref="M60:N60"/>
    <mergeCell ref="B59:C59"/>
    <mergeCell ref="D59:E59"/>
    <mergeCell ref="F59:G59"/>
    <mergeCell ref="H59:I59"/>
    <mergeCell ref="J59:L59"/>
    <mergeCell ref="M59:N59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56:C56"/>
    <mergeCell ref="D56:E56"/>
    <mergeCell ref="F56:G56"/>
    <mergeCell ref="H56:I56"/>
    <mergeCell ref="J56:L56"/>
    <mergeCell ref="M56:N56"/>
    <mergeCell ref="B55:C55"/>
    <mergeCell ref="D55:E55"/>
    <mergeCell ref="F55:G55"/>
    <mergeCell ref="H55:I55"/>
    <mergeCell ref="J55:L55"/>
    <mergeCell ref="M55:N55"/>
    <mergeCell ref="B54:C54"/>
    <mergeCell ref="D54:E54"/>
    <mergeCell ref="F54:G54"/>
    <mergeCell ref="H54:I54"/>
    <mergeCell ref="J54:L54"/>
    <mergeCell ref="M54:N54"/>
    <mergeCell ref="B53:C53"/>
    <mergeCell ref="D53:E53"/>
    <mergeCell ref="F53:G53"/>
    <mergeCell ref="H53:I53"/>
    <mergeCell ref="J53:L53"/>
    <mergeCell ref="M53:N53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M51:N51"/>
    <mergeCell ref="B50:C50"/>
    <mergeCell ref="D50:E50"/>
    <mergeCell ref="F50:G50"/>
    <mergeCell ref="H50:I50"/>
    <mergeCell ref="J50:L50"/>
    <mergeCell ref="M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M33:N33"/>
    <mergeCell ref="B44:C44"/>
    <mergeCell ref="D44:E44"/>
    <mergeCell ref="F44:G44"/>
    <mergeCell ref="H44:I44"/>
    <mergeCell ref="J44:L44"/>
    <mergeCell ref="M44:N44"/>
    <mergeCell ref="B45:C45"/>
    <mergeCell ref="D45:E45"/>
    <mergeCell ref="F45:G45"/>
    <mergeCell ref="H45:I45"/>
    <mergeCell ref="J45:L45"/>
    <mergeCell ref="M45:N45"/>
    <mergeCell ref="B38:C38"/>
    <mergeCell ref="D38:E38"/>
    <mergeCell ref="F38:G38"/>
    <mergeCell ref="H38:I38"/>
    <mergeCell ref="J38:L38"/>
    <mergeCell ref="M38:N38"/>
    <mergeCell ref="B39:C39"/>
    <mergeCell ref="D39:E39"/>
    <mergeCell ref="F39:G39"/>
    <mergeCell ref="H39:I39"/>
    <mergeCell ref="J39:L39"/>
    <mergeCell ref="I36:N36"/>
    <mergeCell ref="B35:C35"/>
    <mergeCell ref="D35:E35"/>
    <mergeCell ref="F35:G35"/>
    <mergeCell ref="H35:I35"/>
    <mergeCell ref="J35:L35"/>
    <mergeCell ref="M35:N35"/>
    <mergeCell ref="B32:C32"/>
    <mergeCell ref="D32:E32"/>
    <mergeCell ref="F32:G32"/>
    <mergeCell ref="H32:I32"/>
    <mergeCell ref="J32:L32"/>
    <mergeCell ref="M32:N32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O27:Q27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12:C12"/>
    <mergeCell ref="D12:E12"/>
    <mergeCell ref="F12:G12"/>
    <mergeCell ref="H12:I12"/>
    <mergeCell ref="J12:L12"/>
    <mergeCell ref="M12:N12"/>
    <mergeCell ref="B2:C2"/>
    <mergeCell ref="D2:E2"/>
    <mergeCell ref="F2:G2"/>
    <mergeCell ref="H2:I2"/>
    <mergeCell ref="J2:L2"/>
    <mergeCell ref="M2:N2"/>
    <mergeCell ref="B3:C3"/>
    <mergeCell ref="D3:E3"/>
    <mergeCell ref="F3:G3"/>
    <mergeCell ref="H3:I3"/>
    <mergeCell ref="J3:L3"/>
    <mergeCell ref="M3:N3"/>
    <mergeCell ref="B5:C5"/>
    <mergeCell ref="D5:E5"/>
    <mergeCell ref="F5:G5"/>
    <mergeCell ref="H5:I5"/>
    <mergeCell ref="J5:L5"/>
    <mergeCell ref="M5:N5"/>
    <mergeCell ref="B107:C107"/>
    <mergeCell ref="D107:E107"/>
    <mergeCell ref="F107:G107"/>
    <mergeCell ref="H107:I107"/>
    <mergeCell ref="J107:L107"/>
    <mergeCell ref="M107:N107"/>
    <mergeCell ref="B108:C108"/>
    <mergeCell ref="D108:E108"/>
    <mergeCell ref="F108:G108"/>
    <mergeCell ref="H108:I108"/>
    <mergeCell ref="J108:L108"/>
    <mergeCell ref="M108:N108"/>
    <mergeCell ref="B109:C109"/>
    <mergeCell ref="D109:E109"/>
    <mergeCell ref="F109:G109"/>
    <mergeCell ref="H109:I109"/>
    <mergeCell ref="J109:L109"/>
    <mergeCell ref="M109:N109"/>
    <mergeCell ref="B110:C110"/>
    <mergeCell ref="D110:E110"/>
    <mergeCell ref="F110:G110"/>
    <mergeCell ref="H110:I110"/>
    <mergeCell ref="J110:L110"/>
    <mergeCell ref="M110:N110"/>
    <mergeCell ref="B111:C111"/>
    <mergeCell ref="D111:E111"/>
    <mergeCell ref="F111:G111"/>
    <mergeCell ref="H111:I111"/>
    <mergeCell ref="J111:L111"/>
    <mergeCell ref="M111:N111"/>
    <mergeCell ref="B112:C112"/>
    <mergeCell ref="D112:E112"/>
    <mergeCell ref="F112:G112"/>
    <mergeCell ref="H112:I112"/>
    <mergeCell ref="J112:L112"/>
    <mergeCell ref="M112:N112"/>
    <mergeCell ref="B113:C113"/>
    <mergeCell ref="D113:E113"/>
    <mergeCell ref="F113:G113"/>
    <mergeCell ref="H113:I113"/>
    <mergeCell ref="J113:L113"/>
    <mergeCell ref="M113:N113"/>
    <mergeCell ref="B114:C114"/>
    <mergeCell ref="D114:E114"/>
    <mergeCell ref="F114:G114"/>
    <mergeCell ref="H114:I114"/>
    <mergeCell ref="J114:L114"/>
    <mergeCell ref="M114:N114"/>
    <mergeCell ref="B115:C115"/>
    <mergeCell ref="D115:E115"/>
    <mergeCell ref="F115:G115"/>
    <mergeCell ref="H115:I115"/>
    <mergeCell ref="J115:L115"/>
    <mergeCell ref="M115:N115"/>
    <mergeCell ref="B116:C116"/>
    <mergeCell ref="D116:E116"/>
    <mergeCell ref="F116:G116"/>
    <mergeCell ref="H116:I116"/>
    <mergeCell ref="J116:L116"/>
    <mergeCell ref="M116:N116"/>
    <mergeCell ref="B117:C117"/>
    <mergeCell ref="D117:E117"/>
    <mergeCell ref="F117:G117"/>
    <mergeCell ref="H117:I117"/>
    <mergeCell ref="J117:L117"/>
    <mergeCell ref="M117:N117"/>
    <mergeCell ref="B118:C118"/>
    <mergeCell ref="D118:E118"/>
    <mergeCell ref="F118:G118"/>
    <mergeCell ref="H118:I118"/>
    <mergeCell ref="J118:L118"/>
    <mergeCell ref="M118:N118"/>
    <mergeCell ref="B119:C119"/>
    <mergeCell ref="D119:E119"/>
    <mergeCell ref="F119:G119"/>
    <mergeCell ref="H119:I119"/>
    <mergeCell ref="J119:L119"/>
    <mergeCell ref="M119:N119"/>
    <mergeCell ref="B120:C120"/>
    <mergeCell ref="D120:E120"/>
    <mergeCell ref="F120:G120"/>
    <mergeCell ref="H120:I120"/>
    <mergeCell ref="J120:L120"/>
    <mergeCell ref="M120:N120"/>
    <mergeCell ref="B121:C121"/>
    <mergeCell ref="D121:E121"/>
    <mergeCell ref="F121:G121"/>
    <mergeCell ref="H121:I121"/>
    <mergeCell ref="J121:L121"/>
    <mergeCell ref="M121:N121"/>
    <mergeCell ref="B122:C122"/>
    <mergeCell ref="D122:E122"/>
    <mergeCell ref="F122:G122"/>
    <mergeCell ref="H122:I122"/>
    <mergeCell ref="J122:L122"/>
    <mergeCell ref="M122:N122"/>
    <mergeCell ref="B123:C123"/>
    <mergeCell ref="D123:E123"/>
    <mergeCell ref="F123:G123"/>
    <mergeCell ref="H123:I123"/>
    <mergeCell ref="J123:L123"/>
    <mergeCell ref="M123:N123"/>
    <mergeCell ref="B124:C124"/>
    <mergeCell ref="D124:E124"/>
    <mergeCell ref="F124:G124"/>
    <mergeCell ref="H124:I124"/>
    <mergeCell ref="J124:L124"/>
    <mergeCell ref="M124:N124"/>
    <mergeCell ref="B125:C125"/>
    <mergeCell ref="D125:E125"/>
    <mergeCell ref="F125:G125"/>
    <mergeCell ref="H125:I125"/>
    <mergeCell ref="J125:L125"/>
    <mergeCell ref="M125:N125"/>
    <mergeCell ref="B126:C126"/>
    <mergeCell ref="D126:E126"/>
    <mergeCell ref="F126:G126"/>
    <mergeCell ref="H126:I126"/>
    <mergeCell ref="J126:L126"/>
    <mergeCell ref="M126:N126"/>
    <mergeCell ref="B127:C127"/>
    <mergeCell ref="D127:E127"/>
    <mergeCell ref="F127:G127"/>
    <mergeCell ref="H127:I127"/>
    <mergeCell ref="J127:L127"/>
    <mergeCell ref="M127:N127"/>
    <mergeCell ref="B128:C128"/>
    <mergeCell ref="D128:E128"/>
    <mergeCell ref="F128:G128"/>
    <mergeCell ref="H128:I128"/>
    <mergeCell ref="J128:L128"/>
    <mergeCell ref="M128:N128"/>
    <mergeCell ref="J131:L131"/>
    <mergeCell ref="M131:N131"/>
    <mergeCell ref="B132:C132"/>
    <mergeCell ref="D132:E132"/>
    <mergeCell ref="F132:G132"/>
    <mergeCell ref="H132:I132"/>
    <mergeCell ref="J132:L132"/>
    <mergeCell ref="M132:N132"/>
    <mergeCell ref="B129:C129"/>
    <mergeCell ref="D129:E129"/>
    <mergeCell ref="F129:G129"/>
    <mergeCell ref="H129:I129"/>
    <mergeCell ref="J129:L129"/>
    <mergeCell ref="M129:N129"/>
    <mergeCell ref="B130:C130"/>
    <mergeCell ref="D130:E130"/>
    <mergeCell ref="F130:G130"/>
    <mergeCell ref="H130:I130"/>
    <mergeCell ref="J130:L130"/>
    <mergeCell ref="M130:N130"/>
    <mergeCell ref="B135:C135"/>
    <mergeCell ref="D135:E135"/>
    <mergeCell ref="F135:G135"/>
    <mergeCell ref="H135:I135"/>
    <mergeCell ref="J135:L135"/>
    <mergeCell ref="M135:N135"/>
    <mergeCell ref="I136:N136"/>
    <mergeCell ref="C106:G106"/>
    <mergeCell ref="B133:C133"/>
    <mergeCell ref="D133:E133"/>
    <mergeCell ref="F133:G133"/>
    <mergeCell ref="H133:I133"/>
    <mergeCell ref="J133:L133"/>
    <mergeCell ref="M133:N133"/>
    <mergeCell ref="B134:C134"/>
    <mergeCell ref="D134:E134"/>
    <mergeCell ref="F134:G134"/>
    <mergeCell ref="H134:I134"/>
    <mergeCell ref="J134:L134"/>
    <mergeCell ref="M134:N134"/>
    <mergeCell ref="B131:C131"/>
    <mergeCell ref="D131:E131"/>
    <mergeCell ref="F131:G131"/>
    <mergeCell ref="H131:I131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0BA6-B12A-4542-A9F0-D08AC4EF831A}">
  <dimension ref="A1:Q71"/>
  <sheetViews>
    <sheetView topLeftCell="A35" zoomScale="90" zoomScaleNormal="90" workbookViewId="0">
      <selection activeCell="F71" sqref="F71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0.25" customHeight="1">
      <c r="A1" s="3" t="s">
        <v>119</v>
      </c>
    </row>
    <row r="2" spans="1:16" ht="20.2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20.25" customHeight="1">
      <c r="A3" s="5" t="s">
        <v>39</v>
      </c>
      <c r="B3" s="476" t="s">
        <v>50</v>
      </c>
      <c r="C3" s="476"/>
      <c r="D3" s="476"/>
      <c r="E3" s="476"/>
      <c r="F3" s="492">
        <v>210</v>
      </c>
      <c r="G3" s="476"/>
      <c r="H3" s="476"/>
      <c r="I3" s="476"/>
      <c r="J3" s="486" t="s">
        <v>93</v>
      </c>
      <c r="K3" s="486"/>
      <c r="L3" s="486"/>
      <c r="M3" s="476" t="s">
        <v>9</v>
      </c>
      <c r="N3" s="476"/>
      <c r="P3" s="1" t="s">
        <v>12</v>
      </c>
    </row>
    <row r="4" spans="1:16" ht="20.25" customHeight="1">
      <c r="A4" s="5"/>
      <c r="B4" s="476" t="s">
        <v>50</v>
      </c>
      <c r="C4" s="476"/>
      <c r="D4" s="464"/>
      <c r="E4" s="465"/>
      <c r="F4" s="512">
        <v>410</v>
      </c>
      <c r="G4" s="513"/>
      <c r="H4" s="464"/>
      <c r="I4" s="465"/>
      <c r="J4" s="479" t="s">
        <v>69</v>
      </c>
      <c r="K4" s="480"/>
      <c r="L4" s="481"/>
      <c r="M4" s="464" t="s">
        <v>9</v>
      </c>
      <c r="N4" s="465"/>
      <c r="P4" s="1" t="s">
        <v>11</v>
      </c>
    </row>
    <row r="5" spans="1:16" ht="20.25" customHeight="1">
      <c r="A5" s="5" t="s">
        <v>48</v>
      </c>
      <c r="B5" s="476" t="s">
        <v>56</v>
      </c>
      <c r="C5" s="476"/>
      <c r="D5" s="476"/>
      <c r="E5" s="476"/>
      <c r="F5" s="492">
        <v>55260</v>
      </c>
      <c r="G5" s="476"/>
      <c r="H5" s="476"/>
      <c r="I5" s="476"/>
      <c r="J5" s="486" t="s">
        <v>94</v>
      </c>
      <c r="K5" s="486"/>
      <c r="L5" s="486"/>
      <c r="M5" s="476" t="s">
        <v>9</v>
      </c>
      <c r="N5" s="476"/>
      <c r="P5" s="1" t="s">
        <v>12</v>
      </c>
    </row>
    <row r="6" spans="1:16" ht="20.25" customHeight="1">
      <c r="A6" s="5" t="s">
        <v>95</v>
      </c>
      <c r="B6" s="476" t="s">
        <v>96</v>
      </c>
      <c r="C6" s="476"/>
      <c r="D6" s="476"/>
      <c r="E6" s="476"/>
      <c r="F6" s="492">
        <v>3000</v>
      </c>
      <c r="G6" s="476"/>
      <c r="H6" s="476"/>
      <c r="I6" s="476"/>
      <c r="J6" s="486" t="s">
        <v>54</v>
      </c>
      <c r="K6" s="486"/>
      <c r="L6" s="486"/>
      <c r="M6" s="476" t="s">
        <v>9</v>
      </c>
      <c r="N6" s="476"/>
      <c r="P6" s="1" t="s">
        <v>13</v>
      </c>
    </row>
    <row r="7" spans="1:16" ht="20.25" customHeight="1">
      <c r="A7" s="5" t="s">
        <v>97</v>
      </c>
      <c r="B7" s="476" t="s">
        <v>96</v>
      </c>
      <c r="C7" s="476"/>
      <c r="D7" s="476"/>
      <c r="E7" s="476"/>
      <c r="F7" s="492">
        <v>4410</v>
      </c>
      <c r="G7" s="476"/>
      <c r="H7" s="476"/>
      <c r="I7" s="476"/>
      <c r="J7" s="486" t="s">
        <v>98</v>
      </c>
      <c r="K7" s="486"/>
      <c r="L7" s="486"/>
      <c r="M7" s="476" t="s">
        <v>9</v>
      </c>
      <c r="N7" s="476"/>
      <c r="P7" s="1" t="s">
        <v>13</v>
      </c>
    </row>
    <row r="8" spans="1:16" ht="20.25" customHeight="1">
      <c r="A8" s="5"/>
      <c r="B8" s="476" t="s">
        <v>52</v>
      </c>
      <c r="C8" s="476"/>
      <c r="D8" s="476"/>
      <c r="E8" s="476"/>
      <c r="F8" s="492">
        <v>131147</v>
      </c>
      <c r="G8" s="476"/>
      <c r="H8" s="476"/>
      <c r="I8" s="476"/>
      <c r="J8" s="486" t="s">
        <v>117</v>
      </c>
      <c r="K8" s="486"/>
      <c r="L8" s="486"/>
      <c r="M8" s="476" t="s">
        <v>9</v>
      </c>
      <c r="N8" s="476"/>
      <c r="P8" s="1" t="s">
        <v>13</v>
      </c>
    </row>
    <row r="9" spans="1:16" ht="20.25" customHeight="1">
      <c r="A9" s="5" t="s">
        <v>41</v>
      </c>
      <c r="B9" s="476" t="s">
        <v>96</v>
      </c>
      <c r="C9" s="476"/>
      <c r="D9" s="476"/>
      <c r="E9" s="476"/>
      <c r="F9" s="492">
        <v>2921</v>
      </c>
      <c r="G9" s="476"/>
      <c r="H9" s="476"/>
      <c r="I9" s="476"/>
      <c r="J9" s="486" t="s">
        <v>98</v>
      </c>
      <c r="K9" s="486"/>
      <c r="L9" s="486"/>
      <c r="M9" s="476" t="s">
        <v>9</v>
      </c>
      <c r="N9" s="476"/>
      <c r="P9" s="1" t="s">
        <v>14</v>
      </c>
    </row>
    <row r="10" spans="1:16" ht="20.25" customHeight="1">
      <c r="A10" s="5" t="s">
        <v>99</v>
      </c>
      <c r="B10" s="476" t="s">
        <v>96</v>
      </c>
      <c r="C10" s="476"/>
      <c r="D10" s="476"/>
      <c r="E10" s="476"/>
      <c r="F10" s="492">
        <v>1999</v>
      </c>
      <c r="G10" s="476"/>
      <c r="H10" s="476"/>
      <c r="I10" s="476"/>
      <c r="J10" s="486" t="s">
        <v>54</v>
      </c>
      <c r="K10" s="486"/>
      <c r="L10" s="486"/>
      <c r="M10" s="476" t="s">
        <v>9</v>
      </c>
      <c r="N10" s="476"/>
      <c r="P10" s="1" t="s">
        <v>15</v>
      </c>
    </row>
    <row r="11" spans="1:16" ht="20.25" customHeight="1">
      <c r="A11" s="5" t="s">
        <v>100</v>
      </c>
      <c r="B11" s="476" t="s">
        <v>50</v>
      </c>
      <c r="C11" s="476"/>
      <c r="D11" s="476"/>
      <c r="E11" s="476"/>
      <c r="F11" s="492">
        <v>250</v>
      </c>
      <c r="G11" s="476"/>
      <c r="H11" s="476"/>
      <c r="I11" s="476"/>
      <c r="J11" s="486" t="s">
        <v>93</v>
      </c>
      <c r="K11" s="486"/>
      <c r="L11" s="486"/>
      <c r="M11" s="476" t="s">
        <v>9</v>
      </c>
      <c r="N11" s="476"/>
      <c r="P11" s="1" t="s">
        <v>16</v>
      </c>
    </row>
    <row r="12" spans="1:16" ht="20.25" customHeight="1">
      <c r="A12" s="5" t="s">
        <v>101</v>
      </c>
      <c r="B12" s="476" t="s">
        <v>50</v>
      </c>
      <c r="C12" s="476"/>
      <c r="D12" s="476"/>
      <c r="E12" s="476"/>
      <c r="F12" s="492">
        <v>185</v>
      </c>
      <c r="G12" s="476"/>
      <c r="H12" s="476"/>
      <c r="I12" s="476"/>
      <c r="J12" s="486" t="s">
        <v>49</v>
      </c>
      <c r="K12" s="486"/>
      <c r="L12" s="486"/>
      <c r="M12" s="476" t="s">
        <v>9</v>
      </c>
      <c r="N12" s="476"/>
      <c r="P12" s="1" t="s">
        <v>16</v>
      </c>
    </row>
    <row r="13" spans="1:16" ht="20.25" customHeight="1">
      <c r="A13" s="5"/>
      <c r="B13" s="476" t="s">
        <v>96</v>
      </c>
      <c r="C13" s="476"/>
      <c r="D13" s="476"/>
      <c r="E13" s="476"/>
      <c r="F13" s="492">
        <v>3533</v>
      </c>
      <c r="G13" s="476"/>
      <c r="H13" s="476"/>
      <c r="I13" s="476"/>
      <c r="J13" s="486" t="s">
        <v>51</v>
      </c>
      <c r="K13" s="486"/>
      <c r="L13" s="486"/>
      <c r="M13" s="476" t="s">
        <v>9</v>
      </c>
      <c r="N13" s="476"/>
      <c r="P13" s="1" t="s">
        <v>17</v>
      </c>
    </row>
    <row r="14" spans="1:16" ht="20.25" customHeight="1">
      <c r="A14" s="5" t="s">
        <v>46</v>
      </c>
      <c r="B14" s="476" t="s">
        <v>50</v>
      </c>
      <c r="C14" s="476"/>
      <c r="D14" s="476"/>
      <c r="E14" s="476"/>
      <c r="F14" s="492">
        <v>840</v>
      </c>
      <c r="G14" s="476"/>
      <c r="H14" s="476"/>
      <c r="I14" s="476"/>
      <c r="J14" s="486" t="s">
        <v>93</v>
      </c>
      <c r="K14" s="486"/>
      <c r="L14" s="486"/>
      <c r="M14" s="476" t="s">
        <v>9</v>
      </c>
      <c r="N14" s="476"/>
      <c r="P14" s="1" t="s">
        <v>18</v>
      </c>
    </row>
    <row r="15" spans="1:16" ht="20.25" customHeight="1">
      <c r="A15" s="5"/>
      <c r="B15" s="476" t="s">
        <v>103</v>
      </c>
      <c r="C15" s="476"/>
      <c r="D15" s="476"/>
      <c r="E15" s="476"/>
      <c r="F15" s="492">
        <v>600</v>
      </c>
      <c r="G15" s="476"/>
      <c r="H15" s="476"/>
      <c r="I15" s="476"/>
      <c r="J15" s="486" t="s">
        <v>102</v>
      </c>
      <c r="K15" s="486"/>
      <c r="L15" s="486"/>
      <c r="M15" s="476" t="s">
        <v>9</v>
      </c>
      <c r="N15" s="476"/>
      <c r="P15" s="1" t="s">
        <v>19</v>
      </c>
    </row>
    <row r="16" spans="1:16" ht="20.25" customHeight="1">
      <c r="A16" s="5"/>
      <c r="B16" s="476" t="s">
        <v>71</v>
      </c>
      <c r="C16" s="476"/>
      <c r="D16" s="476"/>
      <c r="E16" s="476"/>
      <c r="F16" s="492">
        <v>1540</v>
      </c>
      <c r="G16" s="476"/>
      <c r="H16" s="476"/>
      <c r="I16" s="476"/>
      <c r="J16" s="486" t="s">
        <v>104</v>
      </c>
      <c r="K16" s="486"/>
      <c r="L16" s="486"/>
      <c r="M16" s="476" t="s">
        <v>9</v>
      </c>
      <c r="N16" s="476"/>
      <c r="P16" s="1" t="s">
        <v>20</v>
      </c>
    </row>
    <row r="17" spans="1:17" ht="20.25" customHeight="1">
      <c r="A17" s="5" t="s">
        <v>45</v>
      </c>
      <c r="B17" s="476" t="s">
        <v>58</v>
      </c>
      <c r="C17" s="476"/>
      <c r="D17" s="464"/>
      <c r="E17" s="465"/>
      <c r="F17" s="492">
        <v>1890</v>
      </c>
      <c r="G17" s="476"/>
      <c r="H17" s="464"/>
      <c r="I17" s="465"/>
      <c r="J17" s="486" t="s">
        <v>110</v>
      </c>
      <c r="K17" s="486"/>
      <c r="L17" s="486"/>
      <c r="M17" s="464" t="s">
        <v>9</v>
      </c>
      <c r="N17" s="465"/>
      <c r="P17" s="1" t="s">
        <v>21</v>
      </c>
    </row>
    <row r="18" spans="1:17" ht="20.25" customHeight="1">
      <c r="A18" s="5" t="s">
        <v>47</v>
      </c>
      <c r="B18" s="476" t="s">
        <v>96</v>
      </c>
      <c r="C18" s="476"/>
      <c r="D18" s="464"/>
      <c r="E18" s="465"/>
      <c r="F18" s="492">
        <v>3000</v>
      </c>
      <c r="G18" s="476"/>
      <c r="H18" s="464"/>
      <c r="I18" s="465"/>
      <c r="J18" s="486" t="s">
        <v>105</v>
      </c>
      <c r="K18" s="486"/>
      <c r="L18" s="486"/>
      <c r="M18" s="464" t="s">
        <v>9</v>
      </c>
      <c r="N18" s="465"/>
      <c r="P18" s="1" t="s">
        <v>22</v>
      </c>
    </row>
    <row r="19" spans="1:17" ht="20.25" customHeight="1">
      <c r="A19" s="5"/>
      <c r="B19" s="476" t="s">
        <v>120</v>
      </c>
      <c r="C19" s="476"/>
      <c r="D19" s="464"/>
      <c r="E19" s="465"/>
      <c r="F19" s="492">
        <v>33000</v>
      </c>
      <c r="G19" s="476"/>
      <c r="H19" s="464"/>
      <c r="I19" s="465"/>
      <c r="J19" s="486" t="s">
        <v>121</v>
      </c>
      <c r="K19" s="486"/>
      <c r="L19" s="486"/>
      <c r="M19" s="464" t="s">
        <v>9</v>
      </c>
      <c r="N19" s="465"/>
      <c r="P19" s="1" t="s">
        <v>22</v>
      </c>
    </row>
    <row r="20" spans="1:17" ht="20.25" customHeight="1">
      <c r="A20" s="5"/>
      <c r="B20" s="476" t="s">
        <v>120</v>
      </c>
      <c r="C20" s="476"/>
      <c r="D20" s="464"/>
      <c r="E20" s="465"/>
      <c r="F20" s="492">
        <v>5400</v>
      </c>
      <c r="G20" s="476"/>
      <c r="H20" s="464"/>
      <c r="I20" s="465"/>
      <c r="J20" s="486" t="s">
        <v>122</v>
      </c>
      <c r="K20" s="486"/>
      <c r="L20" s="486"/>
      <c r="M20" s="464" t="s">
        <v>9</v>
      </c>
      <c r="N20" s="465"/>
      <c r="P20" s="1" t="s">
        <v>22</v>
      </c>
    </row>
    <row r="21" spans="1:17" ht="20.25" customHeight="1">
      <c r="A21" s="5" t="s">
        <v>37</v>
      </c>
      <c r="B21" s="476" t="s">
        <v>50</v>
      </c>
      <c r="C21" s="476"/>
      <c r="D21" s="464"/>
      <c r="E21" s="465"/>
      <c r="F21" s="492">
        <v>840</v>
      </c>
      <c r="G21" s="476"/>
      <c r="H21" s="464"/>
      <c r="I21" s="465"/>
      <c r="J21" s="486" t="s">
        <v>93</v>
      </c>
      <c r="K21" s="486"/>
      <c r="L21" s="486"/>
      <c r="M21" s="464" t="s">
        <v>9</v>
      </c>
      <c r="N21" s="465"/>
      <c r="P21" s="1" t="s">
        <v>23</v>
      </c>
    </row>
    <row r="22" spans="1:17" ht="20.25" customHeight="1">
      <c r="A22" s="5"/>
      <c r="B22" s="476" t="s">
        <v>96</v>
      </c>
      <c r="C22" s="476"/>
      <c r="D22" s="476"/>
      <c r="E22" s="476"/>
      <c r="F22" s="492">
        <v>2000</v>
      </c>
      <c r="G22" s="476"/>
      <c r="H22" s="476"/>
      <c r="I22" s="476"/>
      <c r="J22" s="486" t="s">
        <v>51</v>
      </c>
      <c r="K22" s="486"/>
      <c r="L22" s="486"/>
      <c r="M22" s="476" t="s">
        <v>9</v>
      </c>
      <c r="N22" s="476"/>
      <c r="P22" s="1" t="s">
        <v>24</v>
      </c>
    </row>
    <row r="23" spans="1:17" ht="20.25" customHeight="1">
      <c r="A23" s="5" t="s">
        <v>106</v>
      </c>
      <c r="B23" s="476" t="s">
        <v>96</v>
      </c>
      <c r="C23" s="476"/>
      <c r="D23" s="476"/>
      <c r="E23" s="476"/>
      <c r="F23" s="492">
        <v>3998</v>
      </c>
      <c r="G23" s="476"/>
      <c r="H23" s="476"/>
      <c r="I23" s="476"/>
      <c r="J23" s="486" t="s">
        <v>54</v>
      </c>
      <c r="K23" s="486"/>
      <c r="L23" s="486"/>
      <c r="M23" s="476" t="s">
        <v>9</v>
      </c>
      <c r="N23" s="476"/>
      <c r="P23" s="1" t="s">
        <v>24</v>
      </c>
    </row>
    <row r="24" spans="1:17" ht="20.25" customHeight="1">
      <c r="A24" s="5" t="s">
        <v>107</v>
      </c>
      <c r="B24" s="476" t="s">
        <v>56</v>
      </c>
      <c r="C24" s="476"/>
      <c r="D24" s="476"/>
      <c r="E24" s="476"/>
      <c r="F24" s="492">
        <v>9140</v>
      </c>
      <c r="G24" s="476"/>
      <c r="H24" s="476"/>
      <c r="I24" s="476"/>
      <c r="J24" s="486" t="s">
        <v>108</v>
      </c>
      <c r="K24" s="486"/>
      <c r="L24" s="486"/>
      <c r="M24" s="476" t="s">
        <v>9</v>
      </c>
      <c r="N24" s="476"/>
      <c r="P24" s="1" t="s">
        <v>25</v>
      </c>
    </row>
    <row r="25" spans="1:17" ht="20.25" customHeight="1">
      <c r="A25" s="5"/>
      <c r="B25" s="476" t="s">
        <v>96</v>
      </c>
      <c r="C25" s="476"/>
      <c r="D25" s="476"/>
      <c r="E25" s="476"/>
      <c r="F25" s="492">
        <v>2999</v>
      </c>
      <c r="G25" s="476"/>
      <c r="H25" s="476"/>
      <c r="I25" s="476"/>
      <c r="J25" s="486" t="s">
        <v>98</v>
      </c>
      <c r="K25" s="486"/>
      <c r="L25" s="486"/>
      <c r="M25" s="476" t="s">
        <v>9</v>
      </c>
      <c r="N25" s="476"/>
      <c r="P25" s="1" t="s">
        <v>26</v>
      </c>
    </row>
    <row r="26" spans="1:17" ht="20.25" customHeight="1">
      <c r="A26" s="5"/>
      <c r="B26" s="476" t="s">
        <v>96</v>
      </c>
      <c r="C26" s="476"/>
      <c r="D26" s="476"/>
      <c r="E26" s="476"/>
      <c r="F26" s="492">
        <v>3457</v>
      </c>
      <c r="G26" s="476"/>
      <c r="H26" s="476"/>
      <c r="I26" s="476"/>
      <c r="J26" s="486" t="s">
        <v>51</v>
      </c>
      <c r="K26" s="486"/>
      <c r="L26" s="486"/>
      <c r="M26" s="476" t="s">
        <v>9</v>
      </c>
      <c r="N26" s="476"/>
      <c r="O26" s="543" t="s">
        <v>57</v>
      </c>
      <c r="P26" s="516"/>
      <c r="Q26" s="516"/>
    </row>
    <row r="27" spans="1:17" ht="20.25" customHeight="1">
      <c r="A27" s="5"/>
      <c r="B27" s="476" t="s">
        <v>67</v>
      </c>
      <c r="C27" s="476"/>
      <c r="D27" s="476"/>
      <c r="E27" s="476"/>
      <c r="F27" s="492">
        <v>400</v>
      </c>
      <c r="G27" s="476"/>
      <c r="H27" s="476"/>
      <c r="I27" s="476"/>
      <c r="J27" s="486" t="s">
        <v>113</v>
      </c>
      <c r="K27" s="486"/>
      <c r="L27" s="486"/>
      <c r="M27" s="476" t="s">
        <v>9</v>
      </c>
      <c r="N27" s="476"/>
      <c r="O27" s="543" t="s">
        <v>57</v>
      </c>
      <c r="P27" s="516"/>
      <c r="Q27" s="516"/>
    </row>
    <row r="28" spans="1:17" ht="20.25" customHeight="1">
      <c r="A28" s="5"/>
      <c r="B28" s="476" t="s">
        <v>58</v>
      </c>
      <c r="C28" s="476"/>
      <c r="D28" s="476"/>
      <c r="E28" s="476"/>
      <c r="F28" s="492">
        <v>4502</v>
      </c>
      <c r="G28" s="476"/>
      <c r="H28" s="476"/>
      <c r="I28" s="476"/>
      <c r="J28" s="486" t="s">
        <v>109</v>
      </c>
      <c r="K28" s="486"/>
      <c r="L28" s="486"/>
      <c r="M28" s="476" t="s">
        <v>9</v>
      </c>
      <c r="N28" s="476"/>
      <c r="O28" s="543" t="s">
        <v>57</v>
      </c>
      <c r="P28" s="516"/>
      <c r="Q28" s="516"/>
    </row>
    <row r="29" spans="1:17" ht="20.25" customHeight="1">
      <c r="A29" s="5"/>
      <c r="B29" s="476" t="s">
        <v>71</v>
      </c>
      <c r="C29" s="476"/>
      <c r="D29" s="476"/>
      <c r="E29" s="476"/>
      <c r="F29" s="492">
        <v>5340</v>
      </c>
      <c r="G29" s="476"/>
      <c r="H29" s="476"/>
      <c r="I29" s="476"/>
      <c r="J29" s="486" t="s">
        <v>118</v>
      </c>
      <c r="K29" s="486"/>
      <c r="L29" s="486"/>
      <c r="M29" s="476" t="s">
        <v>9</v>
      </c>
      <c r="N29" s="476"/>
      <c r="O29" s="543" t="s">
        <v>57</v>
      </c>
      <c r="P29" s="516"/>
      <c r="Q29" s="516"/>
    </row>
    <row r="30" spans="1:17" ht="20.25" customHeight="1">
      <c r="A30" s="5" t="s">
        <v>111</v>
      </c>
      <c r="B30" s="476" t="s">
        <v>96</v>
      </c>
      <c r="C30" s="476"/>
      <c r="D30" s="464"/>
      <c r="E30" s="465"/>
      <c r="F30" s="492">
        <v>3000</v>
      </c>
      <c r="G30" s="476"/>
      <c r="H30" s="464"/>
      <c r="I30" s="465"/>
      <c r="J30" s="486" t="s">
        <v>54</v>
      </c>
      <c r="K30" s="486"/>
      <c r="L30" s="486"/>
      <c r="M30" s="464" t="s">
        <v>9</v>
      </c>
      <c r="N30" s="465"/>
    </row>
    <row r="31" spans="1:17" ht="20.25" customHeight="1">
      <c r="A31" s="5" t="s">
        <v>31</v>
      </c>
      <c r="B31" s="476" t="s">
        <v>67</v>
      </c>
      <c r="C31" s="476"/>
      <c r="D31" s="464"/>
      <c r="E31" s="465"/>
      <c r="F31" s="492">
        <v>400</v>
      </c>
      <c r="G31" s="476"/>
      <c r="H31" s="464"/>
      <c r="I31" s="465"/>
      <c r="J31" s="486" t="s">
        <v>113</v>
      </c>
      <c r="K31" s="486"/>
      <c r="L31" s="486"/>
      <c r="M31" s="464" t="s">
        <v>9</v>
      </c>
      <c r="N31" s="465"/>
    </row>
    <row r="32" spans="1:17" ht="20.25" customHeight="1">
      <c r="A32" s="5" t="s">
        <v>29</v>
      </c>
      <c r="B32" s="476" t="s">
        <v>67</v>
      </c>
      <c r="C32" s="476"/>
      <c r="D32" s="464"/>
      <c r="E32" s="465"/>
      <c r="F32" s="492">
        <v>400</v>
      </c>
      <c r="G32" s="476"/>
      <c r="H32" s="464"/>
      <c r="I32" s="465"/>
      <c r="J32" s="486" t="s">
        <v>113</v>
      </c>
      <c r="K32" s="486"/>
      <c r="L32" s="486"/>
      <c r="M32" s="464" t="s">
        <v>9</v>
      </c>
      <c r="N32" s="465"/>
    </row>
    <row r="33" spans="1:14" ht="20.25" customHeight="1">
      <c r="A33" s="5" t="s">
        <v>112</v>
      </c>
      <c r="B33" s="476" t="s">
        <v>96</v>
      </c>
      <c r="C33" s="476"/>
      <c r="D33" s="464"/>
      <c r="E33" s="465"/>
      <c r="F33" s="492">
        <v>3000</v>
      </c>
      <c r="G33" s="476"/>
      <c r="H33" s="464"/>
      <c r="I33" s="465"/>
      <c r="J33" s="486" t="s">
        <v>98</v>
      </c>
      <c r="K33" s="486"/>
      <c r="L33" s="486"/>
      <c r="M33" s="464" t="s">
        <v>9</v>
      </c>
      <c r="N33" s="465"/>
    </row>
    <row r="34" spans="1:14" ht="20.25" customHeight="1">
      <c r="A34" s="5"/>
      <c r="B34" s="476"/>
      <c r="C34" s="476"/>
      <c r="D34" s="464"/>
      <c r="E34" s="465"/>
      <c r="F34" s="492"/>
      <c r="G34" s="476"/>
      <c r="H34" s="464"/>
      <c r="I34" s="465"/>
      <c r="J34" s="486"/>
      <c r="K34" s="486"/>
      <c r="L34" s="486"/>
      <c r="M34" s="464" t="s">
        <v>9</v>
      </c>
      <c r="N34" s="465"/>
    </row>
    <row r="35" spans="1:14" ht="20.25" customHeight="1">
      <c r="A35" s="5" t="s">
        <v>40</v>
      </c>
      <c r="B35" s="476"/>
      <c r="C35" s="476"/>
      <c r="D35" s="476"/>
      <c r="E35" s="476"/>
      <c r="F35" s="492">
        <v>10700</v>
      </c>
      <c r="G35" s="476"/>
      <c r="H35" s="476"/>
      <c r="I35" s="476"/>
      <c r="J35" s="631" t="s">
        <v>114</v>
      </c>
      <c r="K35" s="486"/>
      <c r="L35" s="486"/>
      <c r="M35" s="476" t="s">
        <v>9</v>
      </c>
      <c r="N35" s="476"/>
    </row>
    <row r="36" spans="1:14" ht="20.25" customHeight="1">
      <c r="A36" s="5" t="s">
        <v>115</v>
      </c>
      <c r="B36" s="476"/>
      <c r="C36" s="476"/>
      <c r="D36" s="523"/>
      <c r="E36" s="523"/>
      <c r="F36" s="492">
        <v>7266</v>
      </c>
      <c r="G36" s="476"/>
      <c r="H36" s="523"/>
      <c r="I36" s="523"/>
      <c r="J36" s="486" t="s">
        <v>114</v>
      </c>
      <c r="K36" s="486"/>
      <c r="L36" s="486"/>
      <c r="M36" s="523" t="s">
        <v>9</v>
      </c>
      <c r="N36" s="523"/>
    </row>
    <row r="37" spans="1:14" ht="20.25" customHeight="1" thickBot="1">
      <c r="A37" s="14"/>
      <c r="B37" s="520"/>
      <c r="C37" s="520"/>
      <c r="D37" s="567"/>
      <c r="E37" s="567"/>
      <c r="F37" s="519">
        <v>5430</v>
      </c>
      <c r="G37" s="520"/>
      <c r="H37" s="567"/>
      <c r="I37" s="567"/>
      <c r="J37" s="568" t="s">
        <v>116</v>
      </c>
      <c r="K37" s="568"/>
      <c r="L37" s="568"/>
      <c r="M37" s="567" t="s">
        <v>9</v>
      </c>
      <c r="N37" s="567"/>
    </row>
    <row r="38" spans="1:14" ht="20.25" customHeight="1" thickTop="1">
      <c r="A38" s="15"/>
      <c r="B38" s="522"/>
      <c r="C38" s="522"/>
      <c r="D38" s="522" t="s">
        <v>38</v>
      </c>
      <c r="E38" s="522"/>
      <c r="F38" s="521">
        <f>SUM(F3:F37)</f>
        <v>312467</v>
      </c>
      <c r="G38" s="522"/>
      <c r="H38" s="522"/>
      <c r="I38" s="522"/>
      <c r="J38" s="630"/>
      <c r="K38" s="630"/>
      <c r="L38" s="630"/>
      <c r="M38" s="522"/>
      <c r="N38" s="522"/>
    </row>
    <row r="39" spans="1:14" ht="20.25" customHeight="1">
      <c r="I39" s="448" t="s">
        <v>8</v>
      </c>
      <c r="J39" s="448"/>
      <c r="K39" s="448"/>
      <c r="L39" s="448"/>
      <c r="M39" s="448"/>
      <c r="N39" s="448"/>
    </row>
    <row r="40" spans="1:14" ht="20.25" customHeight="1">
      <c r="I40" s="448"/>
      <c r="J40" s="448"/>
      <c r="K40" s="448"/>
      <c r="L40" s="448"/>
      <c r="M40" s="448"/>
      <c r="N40" s="448"/>
    </row>
    <row r="41" spans="1:14" ht="26.25" customHeight="1">
      <c r="A41" s="3" t="s">
        <v>119</v>
      </c>
      <c r="C41" s="546" t="s">
        <v>345</v>
      </c>
      <c r="D41" s="546"/>
      <c r="E41" s="546"/>
      <c r="F41" s="546"/>
    </row>
    <row r="42" spans="1:14" ht="26.25" customHeight="1">
      <c r="A42" s="2" t="s">
        <v>1</v>
      </c>
      <c r="B42" s="476" t="s">
        <v>2</v>
      </c>
      <c r="C42" s="476"/>
      <c r="D42" s="476" t="s">
        <v>4</v>
      </c>
      <c r="E42" s="476"/>
      <c r="F42" s="476" t="s">
        <v>5</v>
      </c>
      <c r="G42" s="476"/>
      <c r="H42" s="476" t="s">
        <v>3</v>
      </c>
      <c r="I42" s="476"/>
      <c r="J42" s="486" t="s">
        <v>6</v>
      </c>
      <c r="K42" s="486"/>
      <c r="L42" s="486"/>
      <c r="M42" s="476" t="s">
        <v>7</v>
      </c>
      <c r="N42" s="476"/>
    </row>
    <row r="43" spans="1:14" ht="26.25" customHeight="1">
      <c r="A43" s="5" t="s">
        <v>253</v>
      </c>
      <c r="B43" s="476" t="s">
        <v>96</v>
      </c>
      <c r="C43" s="476"/>
      <c r="D43" s="476"/>
      <c r="E43" s="476"/>
      <c r="F43" s="492">
        <v>2216</v>
      </c>
      <c r="G43" s="476"/>
      <c r="H43" s="476"/>
      <c r="I43" s="476"/>
      <c r="J43" s="486" t="s">
        <v>347</v>
      </c>
      <c r="K43" s="486"/>
      <c r="L43" s="486"/>
      <c r="M43" s="476" t="s">
        <v>9</v>
      </c>
      <c r="N43" s="476"/>
    </row>
    <row r="44" spans="1:14" ht="26.25" customHeight="1">
      <c r="A44" s="5" t="s">
        <v>136</v>
      </c>
      <c r="B44" s="476" t="s">
        <v>96</v>
      </c>
      <c r="C44" s="476"/>
      <c r="D44" s="464"/>
      <c r="E44" s="465"/>
      <c r="F44" s="492">
        <v>4840</v>
      </c>
      <c r="G44" s="476"/>
      <c r="H44" s="464"/>
      <c r="I44" s="465"/>
      <c r="J44" s="486" t="s">
        <v>347</v>
      </c>
      <c r="K44" s="486"/>
      <c r="L44" s="486"/>
      <c r="M44" s="464" t="s">
        <v>9</v>
      </c>
      <c r="N44" s="465"/>
    </row>
    <row r="45" spans="1:14" ht="26.25" customHeight="1">
      <c r="A45" s="5" t="s">
        <v>167</v>
      </c>
      <c r="B45" s="476" t="s">
        <v>96</v>
      </c>
      <c r="C45" s="476"/>
      <c r="D45" s="476"/>
      <c r="E45" s="476"/>
      <c r="F45" s="492">
        <v>7250</v>
      </c>
      <c r="G45" s="476"/>
      <c r="H45" s="476"/>
      <c r="I45" s="476"/>
      <c r="J45" s="486" t="s">
        <v>347</v>
      </c>
      <c r="K45" s="486"/>
      <c r="L45" s="486"/>
      <c r="M45" s="476" t="s">
        <v>9</v>
      </c>
      <c r="N45" s="476"/>
    </row>
    <row r="46" spans="1:14" ht="26.25" customHeight="1">
      <c r="A46" s="5" t="s">
        <v>115</v>
      </c>
      <c r="B46" s="476" t="s">
        <v>96</v>
      </c>
      <c r="C46" s="476"/>
      <c r="D46" s="476"/>
      <c r="E46" s="476"/>
      <c r="F46" s="492">
        <v>2298</v>
      </c>
      <c r="G46" s="476"/>
      <c r="H46" s="476"/>
      <c r="I46" s="476"/>
      <c r="J46" s="486" t="s">
        <v>347</v>
      </c>
      <c r="K46" s="486"/>
      <c r="L46" s="486"/>
      <c r="M46" s="476" t="s">
        <v>9</v>
      </c>
      <c r="N46" s="476"/>
    </row>
    <row r="47" spans="1:14" ht="26.25" customHeight="1">
      <c r="A47" s="5" t="s">
        <v>29</v>
      </c>
      <c r="B47" s="476" t="s">
        <v>96</v>
      </c>
      <c r="C47" s="476"/>
      <c r="D47" s="476"/>
      <c r="E47" s="476"/>
      <c r="F47" s="492">
        <v>3582</v>
      </c>
      <c r="G47" s="476"/>
      <c r="H47" s="476"/>
      <c r="I47" s="476"/>
      <c r="J47" s="486" t="s">
        <v>347</v>
      </c>
      <c r="K47" s="486"/>
      <c r="L47" s="486"/>
      <c r="M47" s="476" t="s">
        <v>9</v>
      </c>
      <c r="N47" s="476"/>
    </row>
    <row r="48" spans="1:14" ht="26.25" customHeight="1">
      <c r="A48" s="5"/>
      <c r="B48" s="476"/>
      <c r="C48" s="476"/>
      <c r="D48" s="476"/>
      <c r="E48" s="476"/>
      <c r="F48" s="492"/>
      <c r="G48" s="476"/>
      <c r="H48" s="476"/>
      <c r="I48" s="476"/>
      <c r="J48" s="486"/>
      <c r="K48" s="486"/>
      <c r="L48" s="486"/>
      <c r="M48" s="476" t="s">
        <v>9</v>
      </c>
      <c r="N48" s="476"/>
    </row>
    <row r="49" spans="1:14" ht="26.25" customHeight="1">
      <c r="A49" s="5"/>
      <c r="B49" s="476"/>
      <c r="C49" s="476"/>
      <c r="D49" s="476"/>
      <c r="E49" s="476"/>
      <c r="F49" s="492"/>
      <c r="G49" s="476"/>
      <c r="H49" s="476"/>
      <c r="I49" s="476"/>
      <c r="J49" s="486"/>
      <c r="K49" s="486"/>
      <c r="L49" s="486"/>
      <c r="M49" s="476" t="s">
        <v>9</v>
      </c>
      <c r="N49" s="476"/>
    </row>
    <row r="50" spans="1:14" ht="26.25" customHeight="1">
      <c r="A50" s="5"/>
      <c r="B50" s="476"/>
      <c r="C50" s="476"/>
      <c r="D50" s="476"/>
      <c r="E50" s="476"/>
      <c r="F50" s="492"/>
      <c r="G50" s="476"/>
      <c r="H50" s="476"/>
      <c r="I50" s="476"/>
      <c r="J50" s="486"/>
      <c r="K50" s="486"/>
      <c r="L50" s="486"/>
      <c r="M50" s="476" t="s">
        <v>9</v>
      </c>
      <c r="N50" s="476"/>
    </row>
    <row r="51" spans="1:14" ht="26.25" customHeight="1">
      <c r="A51" s="5"/>
      <c r="B51" s="476"/>
      <c r="C51" s="476"/>
      <c r="D51" s="476"/>
      <c r="E51" s="476"/>
      <c r="F51" s="492"/>
      <c r="G51" s="476"/>
      <c r="H51" s="476"/>
      <c r="I51" s="476"/>
      <c r="J51" s="486"/>
      <c r="K51" s="486"/>
      <c r="L51" s="486"/>
      <c r="M51" s="476" t="s">
        <v>9</v>
      </c>
      <c r="N51" s="476"/>
    </row>
    <row r="52" spans="1:14" ht="26.25" customHeight="1">
      <c r="A52" s="5"/>
      <c r="B52" s="476"/>
      <c r="C52" s="476"/>
      <c r="D52" s="476"/>
      <c r="E52" s="476"/>
      <c r="F52" s="492"/>
      <c r="G52" s="476"/>
      <c r="H52" s="476"/>
      <c r="I52" s="476"/>
      <c r="J52" s="486"/>
      <c r="K52" s="486"/>
      <c r="L52" s="486"/>
      <c r="M52" s="476" t="s">
        <v>9</v>
      </c>
      <c r="N52" s="476"/>
    </row>
    <row r="53" spans="1:14" ht="26.25" customHeight="1">
      <c r="A53" s="5"/>
      <c r="B53" s="476"/>
      <c r="C53" s="476"/>
      <c r="D53" s="476"/>
      <c r="E53" s="476"/>
      <c r="F53" s="492"/>
      <c r="G53" s="476"/>
      <c r="H53" s="476"/>
      <c r="I53" s="476"/>
      <c r="J53" s="486"/>
      <c r="K53" s="486"/>
      <c r="L53" s="486"/>
      <c r="M53" s="476" t="s">
        <v>9</v>
      </c>
      <c r="N53" s="476"/>
    </row>
    <row r="54" spans="1:14" ht="26.25" customHeight="1">
      <c r="A54" s="5"/>
      <c r="B54" s="476"/>
      <c r="C54" s="476"/>
      <c r="D54" s="476"/>
      <c r="E54" s="476"/>
      <c r="F54" s="492"/>
      <c r="G54" s="476"/>
      <c r="H54" s="476"/>
      <c r="I54" s="476"/>
      <c r="J54" s="486"/>
      <c r="K54" s="486"/>
      <c r="L54" s="486"/>
      <c r="M54" s="476" t="s">
        <v>9</v>
      </c>
      <c r="N54" s="476"/>
    </row>
    <row r="55" spans="1:14" ht="26.25" customHeight="1">
      <c r="A55" s="5"/>
      <c r="B55" s="476"/>
      <c r="C55" s="476"/>
      <c r="D55" s="476"/>
      <c r="E55" s="476"/>
      <c r="F55" s="492"/>
      <c r="G55" s="476"/>
      <c r="H55" s="476"/>
      <c r="I55" s="476"/>
      <c r="J55" s="486"/>
      <c r="K55" s="486"/>
      <c r="L55" s="486"/>
      <c r="M55" s="476" t="s">
        <v>9</v>
      </c>
      <c r="N55" s="476"/>
    </row>
    <row r="56" spans="1:14" ht="26.25" customHeight="1">
      <c r="A56" s="5"/>
      <c r="B56" s="476"/>
      <c r="C56" s="476"/>
      <c r="D56" s="476"/>
      <c r="E56" s="476"/>
      <c r="F56" s="492"/>
      <c r="G56" s="476"/>
      <c r="H56" s="476"/>
      <c r="I56" s="476"/>
      <c r="J56" s="486"/>
      <c r="K56" s="486"/>
      <c r="L56" s="486"/>
      <c r="M56" s="476" t="s">
        <v>9</v>
      </c>
      <c r="N56" s="476"/>
    </row>
    <row r="57" spans="1:14" ht="26.25" customHeight="1">
      <c r="A57" s="5"/>
      <c r="B57" s="476"/>
      <c r="C57" s="476"/>
      <c r="D57" s="464"/>
      <c r="E57" s="465"/>
      <c r="F57" s="492"/>
      <c r="G57" s="476"/>
      <c r="H57" s="464"/>
      <c r="I57" s="465"/>
      <c r="J57" s="486"/>
      <c r="K57" s="486"/>
      <c r="L57" s="486"/>
      <c r="M57" s="464" t="s">
        <v>9</v>
      </c>
      <c r="N57" s="465"/>
    </row>
    <row r="58" spans="1:14" ht="26.25" customHeight="1">
      <c r="A58" s="5"/>
      <c r="B58" s="476"/>
      <c r="C58" s="476"/>
      <c r="D58" s="464"/>
      <c r="E58" s="465"/>
      <c r="F58" s="492"/>
      <c r="G58" s="476"/>
      <c r="H58" s="464"/>
      <c r="I58" s="465"/>
      <c r="J58" s="486"/>
      <c r="K58" s="486"/>
      <c r="L58" s="486"/>
      <c r="M58" s="464" t="s">
        <v>9</v>
      </c>
      <c r="N58" s="465"/>
    </row>
    <row r="59" spans="1:14" ht="26.25" customHeight="1">
      <c r="A59" s="5"/>
      <c r="B59" s="476"/>
      <c r="C59" s="476"/>
      <c r="D59" s="464"/>
      <c r="E59" s="465"/>
      <c r="F59" s="492"/>
      <c r="G59" s="476"/>
      <c r="H59" s="464"/>
      <c r="I59" s="465"/>
      <c r="J59" s="486"/>
      <c r="K59" s="486"/>
      <c r="L59" s="486"/>
      <c r="M59" s="464" t="s">
        <v>9</v>
      </c>
      <c r="N59" s="465"/>
    </row>
    <row r="60" spans="1:14" ht="26.25" customHeight="1">
      <c r="A60" s="5"/>
      <c r="B60" s="476"/>
      <c r="C60" s="476"/>
      <c r="D60" s="476"/>
      <c r="E60" s="476"/>
      <c r="F60" s="492"/>
      <c r="G60" s="476"/>
      <c r="H60" s="476"/>
      <c r="I60" s="476"/>
      <c r="J60" s="486"/>
      <c r="K60" s="486"/>
      <c r="L60" s="486"/>
      <c r="M60" s="476" t="s">
        <v>9</v>
      </c>
      <c r="N60" s="476"/>
    </row>
    <row r="61" spans="1:14" ht="26.25" customHeight="1">
      <c r="A61" s="5"/>
      <c r="B61" s="476"/>
      <c r="C61" s="476"/>
      <c r="D61" s="476"/>
      <c r="E61" s="476"/>
      <c r="F61" s="492"/>
      <c r="G61" s="476"/>
      <c r="H61" s="476"/>
      <c r="I61" s="476"/>
      <c r="J61" s="486"/>
      <c r="K61" s="486"/>
      <c r="L61" s="486"/>
      <c r="M61" s="476" t="s">
        <v>9</v>
      </c>
      <c r="N61" s="476"/>
    </row>
    <row r="62" spans="1:14" ht="26.25" customHeight="1">
      <c r="A62" s="5"/>
      <c r="B62" s="476"/>
      <c r="C62" s="476"/>
      <c r="D62" s="476"/>
      <c r="E62" s="476"/>
      <c r="F62" s="492"/>
      <c r="G62" s="476"/>
      <c r="H62" s="476"/>
      <c r="I62" s="476"/>
      <c r="J62" s="486"/>
      <c r="K62" s="486"/>
      <c r="L62" s="486"/>
      <c r="M62" s="476" t="s">
        <v>9</v>
      </c>
      <c r="N62" s="476"/>
    </row>
    <row r="63" spans="1:14" ht="26.25" customHeight="1">
      <c r="A63" s="5"/>
      <c r="B63" s="476"/>
      <c r="C63" s="476"/>
      <c r="D63" s="476"/>
      <c r="E63" s="476"/>
      <c r="F63" s="492"/>
      <c r="G63" s="476"/>
      <c r="H63" s="476"/>
      <c r="I63" s="476"/>
      <c r="J63" s="486"/>
      <c r="K63" s="486"/>
      <c r="L63" s="486"/>
      <c r="M63" s="476" t="s">
        <v>9</v>
      </c>
      <c r="N63" s="476"/>
    </row>
    <row r="64" spans="1:14" ht="26.25" customHeight="1">
      <c r="A64" s="5"/>
      <c r="B64" s="476"/>
      <c r="C64" s="476"/>
      <c r="D64" s="476"/>
      <c r="E64" s="476"/>
      <c r="F64" s="492"/>
      <c r="G64" s="476"/>
      <c r="H64" s="476"/>
      <c r="I64" s="476"/>
      <c r="J64" s="486"/>
      <c r="K64" s="486"/>
      <c r="L64" s="486"/>
      <c r="M64" s="476" t="s">
        <v>9</v>
      </c>
      <c r="N64" s="476"/>
    </row>
    <row r="65" spans="1:14" ht="26.25" customHeight="1">
      <c r="A65" s="5"/>
      <c r="B65" s="476"/>
      <c r="C65" s="476"/>
      <c r="D65" s="476"/>
      <c r="E65" s="476"/>
      <c r="F65" s="492"/>
      <c r="G65" s="476"/>
      <c r="H65" s="476"/>
      <c r="I65" s="476"/>
      <c r="J65" s="486"/>
      <c r="K65" s="486"/>
      <c r="L65" s="486"/>
      <c r="M65" s="476" t="s">
        <v>9</v>
      </c>
      <c r="N65" s="476"/>
    </row>
    <row r="66" spans="1:14" ht="26.25" customHeight="1">
      <c r="A66" s="5"/>
      <c r="B66" s="476"/>
      <c r="C66" s="476"/>
      <c r="D66" s="464"/>
      <c r="E66" s="465"/>
      <c r="F66" s="492"/>
      <c r="G66" s="476"/>
      <c r="H66" s="464"/>
      <c r="I66" s="465"/>
      <c r="J66" s="486"/>
      <c r="K66" s="486"/>
      <c r="L66" s="486"/>
      <c r="M66" s="464" t="s">
        <v>9</v>
      </c>
      <c r="N66" s="465"/>
    </row>
    <row r="67" spans="1:14" ht="26.25" customHeight="1">
      <c r="A67" s="5"/>
      <c r="B67" s="476"/>
      <c r="C67" s="476"/>
      <c r="D67" s="464"/>
      <c r="E67" s="465"/>
      <c r="F67" s="492"/>
      <c r="G67" s="476"/>
      <c r="H67" s="464"/>
      <c r="I67" s="465"/>
      <c r="J67" s="486"/>
      <c r="K67" s="486"/>
      <c r="L67" s="486"/>
      <c r="M67" s="464" t="s">
        <v>9</v>
      </c>
      <c r="N67" s="465"/>
    </row>
    <row r="68" spans="1:14" ht="26.25" customHeight="1">
      <c r="A68" s="5"/>
      <c r="B68" s="476"/>
      <c r="C68" s="476"/>
      <c r="D68" s="464"/>
      <c r="E68" s="465"/>
      <c r="F68" s="492"/>
      <c r="G68" s="476"/>
      <c r="H68" s="464"/>
      <c r="I68" s="465"/>
      <c r="J68" s="486"/>
      <c r="K68" s="486"/>
      <c r="L68" s="486"/>
      <c r="M68" s="464" t="s">
        <v>9</v>
      </c>
      <c r="N68" s="465"/>
    </row>
    <row r="69" spans="1:14" ht="26.25" customHeight="1" thickBot="1">
      <c r="A69" s="7"/>
      <c r="B69" s="511"/>
      <c r="C69" s="511"/>
      <c r="D69" s="511"/>
      <c r="E69" s="511"/>
      <c r="F69" s="559"/>
      <c r="G69" s="511"/>
      <c r="H69" s="511"/>
      <c r="I69" s="511"/>
      <c r="J69" s="560"/>
      <c r="K69" s="560"/>
      <c r="L69" s="560"/>
      <c r="M69" s="511" t="s">
        <v>9</v>
      </c>
      <c r="N69" s="511"/>
    </row>
    <row r="70" spans="1:14" ht="26.25" customHeight="1" thickTop="1">
      <c r="A70" s="4"/>
      <c r="B70" s="523"/>
      <c r="C70" s="523"/>
      <c r="D70" s="523" t="s">
        <v>38</v>
      </c>
      <c r="E70" s="523"/>
      <c r="F70" s="557">
        <f>SUM(F43:F69)</f>
        <v>20186</v>
      </c>
      <c r="G70" s="523"/>
      <c r="H70" s="523"/>
      <c r="I70" s="523"/>
      <c r="J70" s="558"/>
      <c r="K70" s="558"/>
      <c r="L70" s="558"/>
      <c r="M70" s="523"/>
      <c r="N70" s="523"/>
    </row>
    <row r="71" spans="1:14" ht="26.25" customHeight="1">
      <c r="I71" s="448" t="s">
        <v>8</v>
      </c>
      <c r="J71" s="448"/>
      <c r="K71" s="448"/>
      <c r="L71" s="448"/>
      <c r="M71" s="448"/>
      <c r="N71" s="448"/>
    </row>
  </sheetData>
  <mergeCells count="404">
    <mergeCell ref="B29:C29"/>
    <mergeCell ref="D29:E29"/>
    <mergeCell ref="F29:G29"/>
    <mergeCell ref="H29:I29"/>
    <mergeCell ref="J29:L29"/>
    <mergeCell ref="M29:N29"/>
    <mergeCell ref="O29:Q29"/>
    <mergeCell ref="I40:N40"/>
    <mergeCell ref="B27:C27"/>
    <mergeCell ref="D27:E27"/>
    <mergeCell ref="F27:G27"/>
    <mergeCell ref="H27:I27"/>
    <mergeCell ref="J27:L27"/>
    <mergeCell ref="M27:N27"/>
    <mergeCell ref="B31:C31"/>
    <mergeCell ref="D31:E31"/>
    <mergeCell ref="F31:G31"/>
    <mergeCell ref="B38:C38"/>
    <mergeCell ref="D38:E38"/>
    <mergeCell ref="F38:G38"/>
    <mergeCell ref="H38:I38"/>
    <mergeCell ref="J38:L38"/>
    <mergeCell ref="M38:N38"/>
    <mergeCell ref="B37:C37"/>
    <mergeCell ref="D37:E37"/>
    <mergeCell ref="H31:I31"/>
    <mergeCell ref="J31:L31"/>
    <mergeCell ref="M31:N31"/>
    <mergeCell ref="B32:C32"/>
    <mergeCell ref="D32:E32"/>
    <mergeCell ref="F32:G32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B30:C30"/>
    <mergeCell ref="D30:E30"/>
    <mergeCell ref="F30:G30"/>
    <mergeCell ref="H30:I30"/>
    <mergeCell ref="J30:L30"/>
    <mergeCell ref="M30:N30"/>
    <mergeCell ref="H32:I32"/>
    <mergeCell ref="J32:L32"/>
    <mergeCell ref="M32:N32"/>
    <mergeCell ref="O26:Q26"/>
    <mergeCell ref="B28:C28"/>
    <mergeCell ref="D28:E28"/>
    <mergeCell ref="F28:G28"/>
    <mergeCell ref="H28:I28"/>
    <mergeCell ref="J28:L28"/>
    <mergeCell ref="M28:N28"/>
    <mergeCell ref="O28:Q28"/>
    <mergeCell ref="O27:Q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18:C18"/>
    <mergeCell ref="D18:E18"/>
    <mergeCell ref="F18:G18"/>
    <mergeCell ref="H18:I18"/>
    <mergeCell ref="J18:L18"/>
    <mergeCell ref="M18:N18"/>
    <mergeCell ref="B19:C19"/>
    <mergeCell ref="D19:E19"/>
    <mergeCell ref="F19:G19"/>
    <mergeCell ref="H19:I19"/>
    <mergeCell ref="J19:L19"/>
    <mergeCell ref="M19:N19"/>
    <mergeCell ref="B20:C20"/>
    <mergeCell ref="D20:E20"/>
    <mergeCell ref="F20:G20"/>
    <mergeCell ref="H20:I20"/>
    <mergeCell ref="J20:L20"/>
    <mergeCell ref="M20:N20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42:C42"/>
    <mergeCell ref="D42:E42"/>
    <mergeCell ref="F42:G42"/>
    <mergeCell ref="H42:I42"/>
    <mergeCell ref="J42:L42"/>
    <mergeCell ref="M42:N42"/>
    <mergeCell ref="B43:C43"/>
    <mergeCell ref="D43:E43"/>
    <mergeCell ref="F43:G43"/>
    <mergeCell ref="H43:I43"/>
    <mergeCell ref="J43:L43"/>
    <mergeCell ref="M43:N43"/>
    <mergeCell ref="B44:C44"/>
    <mergeCell ref="D44:E44"/>
    <mergeCell ref="F44:G44"/>
    <mergeCell ref="H44:I44"/>
    <mergeCell ref="J44:L44"/>
    <mergeCell ref="M44:N44"/>
    <mergeCell ref="B45:C45"/>
    <mergeCell ref="D45:E45"/>
    <mergeCell ref="F45:G45"/>
    <mergeCell ref="H45:I45"/>
    <mergeCell ref="J45:L45"/>
    <mergeCell ref="M45:N45"/>
    <mergeCell ref="B46:C46"/>
    <mergeCell ref="D46:E46"/>
    <mergeCell ref="F46:G46"/>
    <mergeCell ref="H46:I46"/>
    <mergeCell ref="J46:L46"/>
    <mergeCell ref="M46:N46"/>
    <mergeCell ref="B47:C47"/>
    <mergeCell ref="D47:E47"/>
    <mergeCell ref="F47:G47"/>
    <mergeCell ref="H47:I47"/>
    <mergeCell ref="J47:L47"/>
    <mergeCell ref="M47:N47"/>
    <mergeCell ref="B48:C48"/>
    <mergeCell ref="D48:E48"/>
    <mergeCell ref="F48:G48"/>
    <mergeCell ref="H48:I48"/>
    <mergeCell ref="J48:L48"/>
    <mergeCell ref="M48:N48"/>
    <mergeCell ref="B49:C49"/>
    <mergeCell ref="D49:E49"/>
    <mergeCell ref="F49:G49"/>
    <mergeCell ref="H49:I49"/>
    <mergeCell ref="J49:L49"/>
    <mergeCell ref="M49:N49"/>
    <mergeCell ref="B50:C50"/>
    <mergeCell ref="D50:E50"/>
    <mergeCell ref="F50:G50"/>
    <mergeCell ref="H50:I50"/>
    <mergeCell ref="J50:L50"/>
    <mergeCell ref="M50:N50"/>
    <mergeCell ref="B51:C51"/>
    <mergeCell ref="D51:E51"/>
    <mergeCell ref="F51:G51"/>
    <mergeCell ref="H51:I51"/>
    <mergeCell ref="J51:L51"/>
    <mergeCell ref="M51:N51"/>
    <mergeCell ref="B52:C52"/>
    <mergeCell ref="D52:E52"/>
    <mergeCell ref="F52:G52"/>
    <mergeCell ref="H52:I52"/>
    <mergeCell ref="J52:L52"/>
    <mergeCell ref="M52:N52"/>
    <mergeCell ref="B53:C53"/>
    <mergeCell ref="D53:E53"/>
    <mergeCell ref="F53:G53"/>
    <mergeCell ref="H53:I53"/>
    <mergeCell ref="J53:L53"/>
    <mergeCell ref="M53:N53"/>
    <mergeCell ref="B54:C54"/>
    <mergeCell ref="D54:E54"/>
    <mergeCell ref="F54:G54"/>
    <mergeCell ref="H54:I54"/>
    <mergeCell ref="J54:L54"/>
    <mergeCell ref="M54:N54"/>
    <mergeCell ref="B55:C55"/>
    <mergeCell ref="D55:E55"/>
    <mergeCell ref="F55:G55"/>
    <mergeCell ref="H55:I55"/>
    <mergeCell ref="J55:L55"/>
    <mergeCell ref="M55:N55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58:C58"/>
    <mergeCell ref="D58:E58"/>
    <mergeCell ref="F58:G58"/>
    <mergeCell ref="H58:I58"/>
    <mergeCell ref="J58:L58"/>
    <mergeCell ref="M58:N58"/>
    <mergeCell ref="B59:C59"/>
    <mergeCell ref="D59:E59"/>
    <mergeCell ref="F59:G59"/>
    <mergeCell ref="H59:I59"/>
    <mergeCell ref="J59:L59"/>
    <mergeCell ref="M59:N59"/>
    <mergeCell ref="B60:C60"/>
    <mergeCell ref="D60:E60"/>
    <mergeCell ref="F60:G60"/>
    <mergeCell ref="H60:I60"/>
    <mergeCell ref="J60:L60"/>
    <mergeCell ref="M60:N60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65:C65"/>
    <mergeCell ref="D65:E65"/>
    <mergeCell ref="F65:G65"/>
    <mergeCell ref="H65:I65"/>
    <mergeCell ref="J65:L65"/>
    <mergeCell ref="M65:N65"/>
    <mergeCell ref="H66:I66"/>
    <mergeCell ref="J66:L66"/>
    <mergeCell ref="M66:N66"/>
    <mergeCell ref="B67:C67"/>
    <mergeCell ref="D67:E67"/>
    <mergeCell ref="F67:G67"/>
    <mergeCell ref="H67:I67"/>
    <mergeCell ref="J67:L67"/>
    <mergeCell ref="M67:N67"/>
    <mergeCell ref="B70:C70"/>
    <mergeCell ref="D70:E70"/>
    <mergeCell ref="F70:G70"/>
    <mergeCell ref="H70:I70"/>
    <mergeCell ref="J70:L70"/>
    <mergeCell ref="M70:N70"/>
    <mergeCell ref="I71:N71"/>
    <mergeCell ref="C41:F41"/>
    <mergeCell ref="I39:N39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66:C66"/>
    <mergeCell ref="D66:E66"/>
    <mergeCell ref="F66:G66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5F126-9469-4627-82B3-9CECE8EC1FA0}">
  <dimension ref="A1:Q88"/>
  <sheetViews>
    <sheetView topLeftCell="A47" workbookViewId="0">
      <selection activeCell="B91" sqref="B91"/>
    </sheetView>
  </sheetViews>
  <sheetFormatPr defaultColWidth="6.25" defaultRowHeight="18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5" width="25.75" style="1" customWidth="1"/>
    <col min="16" max="17" width="7.375" style="1" customWidth="1"/>
    <col min="18" max="16384" width="6.25" style="1"/>
  </cols>
  <sheetData>
    <row r="1" spans="1:16" ht="15" customHeight="1">
      <c r="A1" s="3" t="s">
        <v>30</v>
      </c>
    </row>
    <row r="2" spans="1:16" ht="1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15" customHeight="1">
      <c r="A3" s="5" t="s">
        <v>48</v>
      </c>
      <c r="B3" s="476" t="s">
        <v>96</v>
      </c>
      <c r="C3" s="476"/>
      <c r="D3" s="476"/>
      <c r="E3" s="476"/>
      <c r="F3" s="492">
        <v>3787</v>
      </c>
      <c r="G3" s="476"/>
      <c r="H3" s="476"/>
      <c r="I3" s="476"/>
      <c r="J3" s="467" t="s">
        <v>54</v>
      </c>
      <c r="K3" s="467"/>
      <c r="L3" s="467"/>
      <c r="M3" s="476" t="s">
        <v>9</v>
      </c>
      <c r="N3" s="476"/>
      <c r="P3" s="1" t="s">
        <v>12</v>
      </c>
    </row>
    <row r="4" spans="1:16" ht="15" customHeight="1">
      <c r="A4" s="5"/>
      <c r="B4" s="476" t="s">
        <v>160</v>
      </c>
      <c r="C4" s="476"/>
      <c r="D4" s="464"/>
      <c r="E4" s="465"/>
      <c r="F4" s="512">
        <v>45084</v>
      </c>
      <c r="G4" s="513"/>
      <c r="H4" s="464"/>
      <c r="I4" s="465"/>
      <c r="J4" s="479" t="s">
        <v>123</v>
      </c>
      <c r="K4" s="480"/>
      <c r="L4" s="481"/>
      <c r="M4" s="464" t="s">
        <v>9</v>
      </c>
      <c r="N4" s="465"/>
      <c r="P4" s="1" t="s">
        <v>11</v>
      </c>
    </row>
    <row r="5" spans="1:16" ht="15" customHeight="1">
      <c r="A5" s="5"/>
      <c r="B5" s="476" t="s">
        <v>96</v>
      </c>
      <c r="C5" s="476"/>
      <c r="D5" s="476"/>
      <c r="E5" s="476"/>
      <c r="F5" s="492">
        <v>3651</v>
      </c>
      <c r="G5" s="476"/>
      <c r="H5" s="476"/>
      <c r="I5" s="476"/>
      <c r="J5" s="486" t="s">
        <v>105</v>
      </c>
      <c r="K5" s="486"/>
      <c r="L5" s="486"/>
      <c r="M5" s="476" t="s">
        <v>9</v>
      </c>
      <c r="N5" s="476"/>
      <c r="P5" s="1" t="s">
        <v>12</v>
      </c>
    </row>
    <row r="6" spans="1:16" ht="15" customHeight="1">
      <c r="A6" s="5" t="s">
        <v>40</v>
      </c>
      <c r="B6" s="476" t="s">
        <v>96</v>
      </c>
      <c r="C6" s="476"/>
      <c r="D6" s="476"/>
      <c r="E6" s="476"/>
      <c r="F6" s="492">
        <v>3326</v>
      </c>
      <c r="G6" s="476"/>
      <c r="H6" s="476"/>
      <c r="I6" s="476"/>
      <c r="J6" s="486" t="s">
        <v>51</v>
      </c>
      <c r="K6" s="486"/>
      <c r="L6" s="486"/>
      <c r="M6" s="476" t="s">
        <v>9</v>
      </c>
      <c r="N6" s="476"/>
      <c r="P6" s="1" t="s">
        <v>13</v>
      </c>
    </row>
    <row r="7" spans="1:16" ht="15" customHeight="1">
      <c r="A7" s="5"/>
      <c r="B7" s="476" t="s">
        <v>160</v>
      </c>
      <c r="C7" s="476"/>
      <c r="D7" s="476"/>
      <c r="E7" s="476"/>
      <c r="F7" s="492">
        <v>1750</v>
      </c>
      <c r="G7" s="476"/>
      <c r="H7" s="476"/>
      <c r="I7" s="476"/>
      <c r="J7" s="486" t="s">
        <v>124</v>
      </c>
      <c r="K7" s="486"/>
      <c r="L7" s="486"/>
      <c r="M7" s="476" t="s">
        <v>9</v>
      </c>
      <c r="N7" s="476"/>
      <c r="P7" s="1" t="s">
        <v>13</v>
      </c>
    </row>
    <row r="8" spans="1:16" ht="15" customHeight="1">
      <c r="A8" s="5" t="s">
        <v>97</v>
      </c>
      <c r="B8" s="476" t="s">
        <v>134</v>
      </c>
      <c r="C8" s="476"/>
      <c r="D8" s="476"/>
      <c r="E8" s="476"/>
      <c r="F8" s="492">
        <v>1660</v>
      </c>
      <c r="G8" s="476"/>
      <c r="H8" s="476"/>
      <c r="I8" s="476"/>
      <c r="J8" s="486" t="s">
        <v>125</v>
      </c>
      <c r="K8" s="486"/>
      <c r="L8" s="486"/>
      <c r="M8" s="476" t="s">
        <v>9</v>
      </c>
      <c r="N8" s="476"/>
      <c r="P8" s="1" t="s">
        <v>13</v>
      </c>
    </row>
    <row r="9" spans="1:16" ht="15" customHeight="1">
      <c r="A9" s="5"/>
      <c r="B9" s="476" t="s">
        <v>160</v>
      </c>
      <c r="C9" s="476"/>
      <c r="D9" s="476"/>
      <c r="E9" s="476"/>
      <c r="F9" s="492">
        <v>990</v>
      </c>
      <c r="G9" s="476"/>
      <c r="H9" s="476"/>
      <c r="I9" s="476"/>
      <c r="J9" s="486" t="s">
        <v>164</v>
      </c>
      <c r="K9" s="486"/>
      <c r="L9" s="486"/>
      <c r="M9" s="476" t="s">
        <v>9</v>
      </c>
      <c r="N9" s="476"/>
      <c r="P9" s="1" t="s">
        <v>16</v>
      </c>
    </row>
    <row r="10" spans="1:16" ht="15" customHeight="1">
      <c r="A10" s="5" t="s">
        <v>70</v>
      </c>
      <c r="B10" s="476" t="s">
        <v>96</v>
      </c>
      <c r="C10" s="476"/>
      <c r="D10" s="476"/>
      <c r="E10" s="476"/>
      <c r="F10" s="492">
        <v>1999</v>
      </c>
      <c r="G10" s="476"/>
      <c r="H10" s="476"/>
      <c r="I10" s="476"/>
      <c r="J10" s="467" t="s">
        <v>54</v>
      </c>
      <c r="K10" s="467"/>
      <c r="L10" s="467"/>
      <c r="M10" s="476" t="s">
        <v>9</v>
      </c>
      <c r="N10" s="476"/>
      <c r="P10" s="1" t="s">
        <v>14</v>
      </c>
    </row>
    <row r="11" spans="1:16" ht="15" customHeight="1">
      <c r="A11" s="5"/>
      <c r="B11" s="476" t="s">
        <v>96</v>
      </c>
      <c r="C11" s="476"/>
      <c r="D11" s="476"/>
      <c r="E11" s="476"/>
      <c r="F11" s="492">
        <v>2000</v>
      </c>
      <c r="G11" s="476"/>
      <c r="H11" s="476"/>
      <c r="I11" s="476"/>
      <c r="J11" s="467" t="s">
        <v>98</v>
      </c>
      <c r="K11" s="467"/>
      <c r="L11" s="467"/>
      <c r="M11" s="476" t="s">
        <v>9</v>
      </c>
      <c r="N11" s="476"/>
      <c r="P11" s="1" t="s">
        <v>15</v>
      </c>
    </row>
    <row r="12" spans="1:16" ht="15" customHeight="1">
      <c r="A12" s="5"/>
      <c r="B12" s="476" t="s">
        <v>120</v>
      </c>
      <c r="C12" s="476"/>
      <c r="D12" s="476"/>
      <c r="E12" s="476"/>
      <c r="F12" s="492">
        <v>8112</v>
      </c>
      <c r="G12" s="476"/>
      <c r="H12" s="476"/>
      <c r="I12" s="476"/>
      <c r="J12" s="486" t="s">
        <v>126</v>
      </c>
      <c r="K12" s="486"/>
      <c r="L12" s="486"/>
      <c r="M12" s="476" t="s">
        <v>9</v>
      </c>
      <c r="N12" s="476"/>
      <c r="P12" s="1" t="s">
        <v>16</v>
      </c>
    </row>
    <row r="13" spans="1:16" ht="15" customHeight="1">
      <c r="A13" s="5"/>
      <c r="B13" s="476" t="s">
        <v>160</v>
      </c>
      <c r="C13" s="476"/>
      <c r="D13" s="476"/>
      <c r="E13" s="476"/>
      <c r="F13" s="492">
        <v>5500</v>
      </c>
      <c r="G13" s="476"/>
      <c r="H13" s="476"/>
      <c r="I13" s="476"/>
      <c r="J13" s="486" t="s">
        <v>127</v>
      </c>
      <c r="K13" s="486"/>
      <c r="L13" s="486"/>
      <c r="M13" s="476" t="s">
        <v>9</v>
      </c>
      <c r="N13" s="476"/>
      <c r="P13" s="1" t="s">
        <v>16</v>
      </c>
    </row>
    <row r="14" spans="1:16" ht="15" customHeight="1">
      <c r="A14" s="5" t="s">
        <v>128</v>
      </c>
      <c r="B14" s="476" t="s">
        <v>56</v>
      </c>
      <c r="C14" s="476"/>
      <c r="D14" s="476"/>
      <c r="E14" s="476"/>
      <c r="F14" s="492">
        <v>9112</v>
      </c>
      <c r="G14" s="476"/>
      <c r="H14" s="476"/>
      <c r="I14" s="476"/>
      <c r="J14" s="486" t="s">
        <v>218</v>
      </c>
      <c r="K14" s="486"/>
      <c r="L14" s="486"/>
      <c r="M14" s="476" t="s">
        <v>9</v>
      </c>
      <c r="N14" s="476"/>
      <c r="P14" s="1" t="s">
        <v>17</v>
      </c>
    </row>
    <row r="15" spans="1:16" ht="15" customHeight="1">
      <c r="A15" s="5" t="s">
        <v>129</v>
      </c>
      <c r="B15" s="476" t="s">
        <v>50</v>
      </c>
      <c r="C15" s="476"/>
      <c r="D15" s="476"/>
      <c r="E15" s="476"/>
      <c r="F15" s="492">
        <v>1050</v>
      </c>
      <c r="G15" s="476"/>
      <c r="H15" s="476"/>
      <c r="I15" s="476"/>
      <c r="J15" s="486" t="s">
        <v>130</v>
      </c>
      <c r="K15" s="486"/>
      <c r="L15" s="486"/>
      <c r="M15" s="476" t="s">
        <v>9</v>
      </c>
      <c r="N15" s="476"/>
      <c r="P15" s="1" t="s">
        <v>18</v>
      </c>
    </row>
    <row r="16" spans="1:16" ht="15" customHeight="1">
      <c r="A16" s="5"/>
      <c r="B16" s="476" t="s">
        <v>160</v>
      </c>
      <c r="C16" s="476"/>
      <c r="D16" s="476"/>
      <c r="E16" s="476"/>
      <c r="F16" s="492">
        <v>1820</v>
      </c>
      <c r="G16" s="476"/>
      <c r="H16" s="476"/>
      <c r="I16" s="476"/>
      <c r="J16" s="486" t="s">
        <v>131</v>
      </c>
      <c r="K16" s="486"/>
      <c r="L16" s="486"/>
      <c r="M16" s="476" t="s">
        <v>9</v>
      </c>
      <c r="N16" s="476"/>
      <c r="P16" s="1" t="s">
        <v>19</v>
      </c>
    </row>
    <row r="17" spans="1:17" ht="15" customHeight="1">
      <c r="A17" s="5" t="s">
        <v>161</v>
      </c>
      <c r="B17" s="476" t="s">
        <v>120</v>
      </c>
      <c r="C17" s="476"/>
      <c r="D17" s="476"/>
      <c r="E17" s="476"/>
      <c r="F17" s="492">
        <v>272</v>
      </c>
      <c r="G17" s="476"/>
      <c r="H17" s="476"/>
      <c r="I17" s="476"/>
      <c r="J17" s="486" t="s">
        <v>162</v>
      </c>
      <c r="K17" s="486"/>
      <c r="L17" s="486"/>
      <c r="M17" s="476" t="s">
        <v>9</v>
      </c>
      <c r="N17" s="476"/>
      <c r="P17" s="1" t="s">
        <v>16</v>
      </c>
    </row>
    <row r="18" spans="1:17" ht="15" customHeight="1">
      <c r="A18" s="5"/>
      <c r="B18" s="476" t="s">
        <v>67</v>
      </c>
      <c r="C18" s="476"/>
      <c r="D18" s="476"/>
      <c r="E18" s="476"/>
      <c r="F18" s="492">
        <v>700</v>
      </c>
      <c r="G18" s="476"/>
      <c r="H18" s="476"/>
      <c r="I18" s="476"/>
      <c r="J18" s="486" t="s">
        <v>163</v>
      </c>
      <c r="K18" s="486"/>
      <c r="L18" s="486"/>
      <c r="M18" s="476" t="s">
        <v>9</v>
      </c>
      <c r="N18" s="476"/>
      <c r="P18" s="1" t="s">
        <v>16</v>
      </c>
    </row>
    <row r="19" spans="1:17" ht="15" customHeight="1">
      <c r="A19" s="5" t="s">
        <v>156</v>
      </c>
      <c r="B19" s="476" t="s">
        <v>96</v>
      </c>
      <c r="C19" s="476"/>
      <c r="D19" s="476"/>
      <c r="E19" s="476"/>
      <c r="F19" s="492">
        <v>3000</v>
      </c>
      <c r="G19" s="476"/>
      <c r="H19" s="476"/>
      <c r="I19" s="476"/>
      <c r="J19" s="467" t="s">
        <v>98</v>
      </c>
      <c r="K19" s="467"/>
      <c r="L19" s="467"/>
      <c r="M19" s="476" t="s">
        <v>9</v>
      </c>
      <c r="N19" s="476"/>
      <c r="P19" s="1" t="s">
        <v>15</v>
      </c>
    </row>
    <row r="20" spans="1:17" ht="15" customHeight="1">
      <c r="A20" s="5" t="s">
        <v>132</v>
      </c>
      <c r="B20" s="476" t="s">
        <v>120</v>
      </c>
      <c r="C20" s="476"/>
      <c r="D20" s="476"/>
      <c r="E20" s="476"/>
      <c r="F20" s="492">
        <v>6480</v>
      </c>
      <c r="G20" s="476"/>
      <c r="H20" s="476"/>
      <c r="I20" s="476"/>
      <c r="J20" s="486" t="s">
        <v>133</v>
      </c>
      <c r="K20" s="486"/>
      <c r="L20" s="486"/>
      <c r="M20" s="476" t="s">
        <v>9</v>
      </c>
      <c r="N20" s="476"/>
      <c r="P20" s="1" t="s">
        <v>20</v>
      </c>
    </row>
    <row r="21" spans="1:17" ht="15" customHeight="1">
      <c r="A21" s="5"/>
      <c r="B21" s="476" t="s">
        <v>134</v>
      </c>
      <c r="C21" s="476"/>
      <c r="D21" s="464"/>
      <c r="E21" s="465"/>
      <c r="F21" s="492">
        <v>6950</v>
      </c>
      <c r="G21" s="476"/>
      <c r="H21" s="464"/>
      <c r="I21" s="465"/>
      <c r="J21" s="486" t="s">
        <v>135</v>
      </c>
      <c r="K21" s="486"/>
      <c r="L21" s="486"/>
      <c r="M21" s="464" t="s">
        <v>9</v>
      </c>
      <c r="N21" s="465"/>
      <c r="P21" s="1" t="s">
        <v>21</v>
      </c>
    </row>
    <row r="22" spans="1:17" ht="15" customHeight="1">
      <c r="A22" s="5" t="s">
        <v>136</v>
      </c>
      <c r="B22" s="476" t="s">
        <v>160</v>
      </c>
      <c r="C22" s="476"/>
      <c r="D22" s="464"/>
      <c r="E22" s="465"/>
      <c r="F22" s="492">
        <v>1600</v>
      </c>
      <c r="G22" s="476"/>
      <c r="H22" s="464"/>
      <c r="I22" s="465"/>
      <c r="J22" s="486" t="s">
        <v>137</v>
      </c>
      <c r="K22" s="486"/>
      <c r="L22" s="486"/>
      <c r="M22" s="464" t="s">
        <v>9</v>
      </c>
      <c r="N22" s="465"/>
      <c r="P22" s="1" t="s">
        <v>22</v>
      </c>
    </row>
    <row r="23" spans="1:17" ht="15" customHeight="1">
      <c r="A23" s="5" t="s">
        <v>138</v>
      </c>
      <c r="B23" s="476" t="s">
        <v>134</v>
      </c>
      <c r="C23" s="476"/>
      <c r="D23" s="464"/>
      <c r="E23" s="465"/>
      <c r="F23" s="492">
        <v>14980</v>
      </c>
      <c r="G23" s="476"/>
      <c r="H23" s="464"/>
      <c r="I23" s="465"/>
      <c r="J23" s="486" t="s">
        <v>139</v>
      </c>
      <c r="K23" s="486"/>
      <c r="L23" s="486"/>
      <c r="M23" s="464" t="s">
        <v>9</v>
      </c>
      <c r="N23" s="465"/>
      <c r="P23" s="1" t="s">
        <v>22</v>
      </c>
    </row>
    <row r="24" spans="1:17" ht="15" customHeight="1">
      <c r="A24" s="5" t="s">
        <v>140</v>
      </c>
      <c r="B24" s="476" t="s">
        <v>120</v>
      </c>
      <c r="C24" s="476"/>
      <c r="D24" s="464"/>
      <c r="E24" s="465"/>
      <c r="F24" s="492">
        <v>3480</v>
      </c>
      <c r="G24" s="476"/>
      <c r="H24" s="464"/>
      <c r="I24" s="465"/>
      <c r="J24" s="486" t="s">
        <v>33</v>
      </c>
      <c r="K24" s="486"/>
      <c r="L24" s="486"/>
      <c r="M24" s="464" t="s">
        <v>9</v>
      </c>
      <c r="N24" s="465"/>
      <c r="P24" s="1" t="s">
        <v>22</v>
      </c>
    </row>
    <row r="25" spans="1:17" ht="15" customHeight="1">
      <c r="A25" s="5" t="s">
        <v>140</v>
      </c>
      <c r="B25" s="476" t="s">
        <v>120</v>
      </c>
      <c r="C25" s="476"/>
      <c r="D25" s="464"/>
      <c r="E25" s="465"/>
      <c r="F25" s="492">
        <v>45892</v>
      </c>
      <c r="G25" s="476"/>
      <c r="H25" s="464"/>
      <c r="I25" s="465"/>
      <c r="J25" s="486" t="s">
        <v>33</v>
      </c>
      <c r="K25" s="486"/>
      <c r="L25" s="486"/>
      <c r="M25" s="464" t="s">
        <v>9</v>
      </c>
      <c r="N25" s="465"/>
      <c r="P25" s="1" t="s">
        <v>22</v>
      </c>
    </row>
    <row r="26" spans="1:17" ht="15" customHeight="1">
      <c r="A26" s="5" t="s">
        <v>141</v>
      </c>
      <c r="B26" s="476" t="s">
        <v>134</v>
      </c>
      <c r="C26" s="476"/>
      <c r="D26" s="464"/>
      <c r="E26" s="465"/>
      <c r="F26" s="492">
        <v>36270</v>
      </c>
      <c r="G26" s="476"/>
      <c r="H26" s="464"/>
      <c r="I26" s="465"/>
      <c r="J26" s="486" t="s">
        <v>139</v>
      </c>
      <c r="K26" s="486"/>
      <c r="L26" s="486"/>
      <c r="M26" s="464" t="s">
        <v>9</v>
      </c>
      <c r="N26" s="465"/>
      <c r="P26" s="1" t="s">
        <v>23</v>
      </c>
    </row>
    <row r="27" spans="1:17" ht="15" customHeight="1">
      <c r="A27" s="5"/>
      <c r="B27" s="476" t="s">
        <v>50</v>
      </c>
      <c r="C27" s="476"/>
      <c r="D27" s="476"/>
      <c r="E27" s="476"/>
      <c r="F27" s="492">
        <v>185</v>
      </c>
      <c r="G27" s="476"/>
      <c r="H27" s="476"/>
      <c r="I27" s="476"/>
      <c r="J27" s="486" t="s">
        <v>49</v>
      </c>
      <c r="K27" s="486"/>
      <c r="L27" s="486"/>
      <c r="M27" s="476" t="s">
        <v>9</v>
      </c>
      <c r="N27" s="476"/>
      <c r="P27" s="1" t="s">
        <v>24</v>
      </c>
    </row>
    <row r="28" spans="1:17" ht="15" customHeight="1">
      <c r="A28" s="5"/>
      <c r="B28" s="476" t="s">
        <v>120</v>
      </c>
      <c r="C28" s="476"/>
      <c r="D28" s="476"/>
      <c r="E28" s="476"/>
      <c r="F28" s="492">
        <v>4763</v>
      </c>
      <c r="G28" s="476"/>
      <c r="H28" s="476"/>
      <c r="I28" s="476"/>
      <c r="J28" s="486" t="s">
        <v>33</v>
      </c>
      <c r="K28" s="486"/>
      <c r="L28" s="486"/>
      <c r="M28" s="476" t="s">
        <v>9</v>
      </c>
      <c r="N28" s="476"/>
      <c r="P28" s="1" t="s">
        <v>24</v>
      </c>
    </row>
    <row r="29" spans="1:17" ht="15" customHeight="1">
      <c r="A29" s="5"/>
      <c r="B29" s="476" t="s">
        <v>120</v>
      </c>
      <c r="C29" s="476"/>
      <c r="D29" s="476"/>
      <c r="E29" s="476"/>
      <c r="F29" s="492">
        <v>7689</v>
      </c>
      <c r="G29" s="476"/>
      <c r="H29" s="476"/>
      <c r="I29" s="476"/>
      <c r="J29" s="486" t="s">
        <v>142</v>
      </c>
      <c r="K29" s="486"/>
      <c r="L29" s="486"/>
      <c r="M29" s="476" t="s">
        <v>9</v>
      </c>
      <c r="N29" s="476"/>
      <c r="P29" s="1" t="s">
        <v>25</v>
      </c>
    </row>
    <row r="30" spans="1:17" ht="15" customHeight="1">
      <c r="A30" s="5" t="s">
        <v>143</v>
      </c>
      <c r="B30" s="476" t="s">
        <v>120</v>
      </c>
      <c r="C30" s="476"/>
      <c r="D30" s="476"/>
      <c r="E30" s="476"/>
      <c r="F30" s="492">
        <v>6638</v>
      </c>
      <c r="G30" s="476"/>
      <c r="H30" s="476"/>
      <c r="I30" s="476"/>
      <c r="J30" s="486" t="s">
        <v>147</v>
      </c>
      <c r="K30" s="486"/>
      <c r="L30" s="486"/>
      <c r="M30" s="476" t="s">
        <v>9</v>
      </c>
      <c r="N30" s="476"/>
      <c r="P30" s="1" t="s">
        <v>26</v>
      </c>
    </row>
    <row r="31" spans="1:17" ht="15" customHeight="1">
      <c r="A31" s="5"/>
      <c r="B31" s="476" t="s">
        <v>160</v>
      </c>
      <c r="C31" s="476"/>
      <c r="D31" s="476"/>
      <c r="E31" s="476"/>
      <c r="F31" s="492">
        <v>5727</v>
      </c>
      <c r="G31" s="476"/>
      <c r="H31" s="476"/>
      <c r="I31" s="476"/>
      <c r="J31" s="486" t="s">
        <v>144</v>
      </c>
      <c r="K31" s="486"/>
      <c r="L31" s="486"/>
      <c r="M31" s="476" t="s">
        <v>9</v>
      </c>
      <c r="N31" s="476"/>
      <c r="O31" s="543" t="s">
        <v>57</v>
      </c>
      <c r="P31" s="516"/>
      <c r="Q31" s="516"/>
    </row>
    <row r="32" spans="1:17" ht="15" customHeight="1">
      <c r="A32" s="14"/>
      <c r="B32" s="520" t="s">
        <v>96</v>
      </c>
      <c r="C32" s="520"/>
      <c r="D32" s="567"/>
      <c r="E32" s="567"/>
      <c r="F32" s="519">
        <v>3000</v>
      </c>
      <c r="G32" s="520"/>
      <c r="H32" s="567"/>
      <c r="I32" s="567"/>
      <c r="J32" s="568" t="s">
        <v>105</v>
      </c>
      <c r="K32" s="568"/>
      <c r="L32" s="568"/>
      <c r="M32" s="567" t="s">
        <v>9</v>
      </c>
      <c r="N32" s="567"/>
    </row>
    <row r="33" spans="1:14" ht="15" customHeight="1">
      <c r="A33" s="5" t="s">
        <v>145</v>
      </c>
      <c r="B33" s="566" t="s">
        <v>50</v>
      </c>
      <c r="C33" s="566"/>
      <c r="D33" s="476"/>
      <c r="E33" s="476"/>
      <c r="F33" s="492">
        <v>840</v>
      </c>
      <c r="G33" s="476"/>
      <c r="H33" s="476"/>
      <c r="I33" s="476"/>
      <c r="J33" s="486" t="s">
        <v>93</v>
      </c>
      <c r="K33" s="486"/>
      <c r="L33" s="486"/>
      <c r="M33" s="476" t="s">
        <v>9</v>
      </c>
      <c r="N33" s="476"/>
    </row>
    <row r="34" spans="1:14" ht="15" customHeight="1">
      <c r="A34" s="5"/>
      <c r="B34" s="476" t="s">
        <v>96</v>
      </c>
      <c r="C34" s="476"/>
      <c r="D34" s="476"/>
      <c r="E34" s="476"/>
      <c r="F34" s="492">
        <v>3453</v>
      </c>
      <c r="G34" s="476"/>
      <c r="H34" s="476"/>
      <c r="I34" s="476"/>
      <c r="J34" s="486" t="s">
        <v>51</v>
      </c>
      <c r="K34" s="486"/>
      <c r="L34" s="486"/>
      <c r="M34" s="476" t="s">
        <v>9</v>
      </c>
      <c r="N34" s="476"/>
    </row>
    <row r="35" spans="1:14" ht="15" customHeight="1">
      <c r="A35" s="5" t="s">
        <v>146</v>
      </c>
      <c r="B35" s="476" t="s">
        <v>120</v>
      </c>
      <c r="C35" s="476"/>
      <c r="D35" s="464"/>
      <c r="E35" s="465"/>
      <c r="F35" s="492">
        <v>12630</v>
      </c>
      <c r="G35" s="476"/>
      <c r="H35" s="464"/>
      <c r="I35" s="465"/>
      <c r="J35" s="486" t="s">
        <v>147</v>
      </c>
      <c r="K35" s="486"/>
      <c r="L35" s="486"/>
      <c r="M35" s="464" t="s">
        <v>9</v>
      </c>
      <c r="N35" s="465"/>
    </row>
    <row r="36" spans="1:14" ht="15" customHeight="1">
      <c r="A36" s="5"/>
      <c r="B36" s="476" t="s">
        <v>71</v>
      </c>
      <c r="C36" s="476"/>
      <c r="D36" s="476"/>
      <c r="E36" s="476"/>
      <c r="F36" s="492">
        <v>14480</v>
      </c>
      <c r="G36" s="476"/>
      <c r="H36" s="476"/>
      <c r="I36" s="476"/>
      <c r="J36" s="486" t="s">
        <v>148</v>
      </c>
      <c r="K36" s="486"/>
      <c r="L36" s="486"/>
      <c r="M36" s="476" t="s">
        <v>9</v>
      </c>
      <c r="N36" s="476"/>
    </row>
    <row r="37" spans="1:14" ht="15" customHeight="1">
      <c r="A37" s="5" t="s">
        <v>153</v>
      </c>
      <c r="B37" s="476" t="s">
        <v>96</v>
      </c>
      <c r="C37" s="476"/>
      <c r="D37" s="464"/>
      <c r="E37" s="465"/>
      <c r="F37" s="492">
        <v>4300</v>
      </c>
      <c r="G37" s="476"/>
      <c r="H37" s="464"/>
      <c r="I37" s="465"/>
      <c r="J37" s="467" t="s">
        <v>98</v>
      </c>
      <c r="K37" s="467"/>
      <c r="L37" s="467"/>
      <c r="M37" s="464" t="s">
        <v>9</v>
      </c>
      <c r="N37" s="465"/>
    </row>
    <row r="38" spans="1:14" ht="15" customHeight="1">
      <c r="A38" s="5" t="s">
        <v>165</v>
      </c>
      <c r="B38" s="476" t="s">
        <v>120</v>
      </c>
      <c r="C38" s="476"/>
      <c r="D38" s="464"/>
      <c r="E38" s="465"/>
      <c r="F38" s="492">
        <v>2748</v>
      </c>
      <c r="G38" s="476"/>
      <c r="H38" s="464"/>
      <c r="I38" s="465"/>
      <c r="J38" s="486" t="s">
        <v>166</v>
      </c>
      <c r="K38" s="486"/>
      <c r="L38" s="486"/>
      <c r="M38" s="464" t="s">
        <v>9</v>
      </c>
      <c r="N38" s="465"/>
    </row>
    <row r="39" spans="1:14" ht="15" customHeight="1">
      <c r="A39" s="5" t="s">
        <v>157</v>
      </c>
      <c r="B39" s="566" t="s">
        <v>96</v>
      </c>
      <c r="C39" s="566"/>
      <c r="D39" s="476"/>
      <c r="E39" s="476"/>
      <c r="F39" s="492">
        <v>3552</v>
      </c>
      <c r="G39" s="476"/>
      <c r="H39" s="476"/>
      <c r="I39" s="476"/>
      <c r="J39" s="486" t="s">
        <v>54</v>
      </c>
      <c r="K39" s="486"/>
      <c r="L39" s="486"/>
      <c r="M39" s="476" t="s">
        <v>9</v>
      </c>
      <c r="N39" s="476"/>
    </row>
    <row r="40" spans="1:14" ht="15" customHeight="1">
      <c r="A40" s="5" t="s">
        <v>167</v>
      </c>
      <c r="B40" s="476" t="s">
        <v>120</v>
      </c>
      <c r="C40" s="476"/>
      <c r="D40" s="476"/>
      <c r="E40" s="476"/>
      <c r="F40" s="492">
        <v>2486</v>
      </c>
      <c r="G40" s="476"/>
      <c r="H40" s="476"/>
      <c r="I40" s="476"/>
      <c r="J40" s="486" t="s">
        <v>33</v>
      </c>
      <c r="K40" s="486"/>
      <c r="L40" s="486"/>
      <c r="M40" s="476" t="s">
        <v>9</v>
      </c>
      <c r="N40" s="476"/>
    </row>
    <row r="41" spans="1:14" ht="15" customHeight="1">
      <c r="A41" s="5" t="s">
        <v>149</v>
      </c>
      <c r="B41" s="476" t="s">
        <v>50</v>
      </c>
      <c r="C41" s="476"/>
      <c r="D41" s="464"/>
      <c r="E41" s="465"/>
      <c r="F41" s="492">
        <v>1680</v>
      </c>
      <c r="G41" s="476"/>
      <c r="H41" s="464"/>
      <c r="I41" s="465"/>
      <c r="J41" s="486" t="s">
        <v>93</v>
      </c>
      <c r="K41" s="486"/>
      <c r="L41" s="486"/>
      <c r="M41" s="464" t="s">
        <v>9</v>
      </c>
      <c r="N41" s="465"/>
    </row>
    <row r="42" spans="1:14" ht="15" customHeight="1">
      <c r="A42" s="5"/>
      <c r="B42" s="476" t="s">
        <v>96</v>
      </c>
      <c r="C42" s="476"/>
      <c r="D42" s="476"/>
      <c r="E42" s="476"/>
      <c r="F42" s="492">
        <v>2891</v>
      </c>
      <c r="G42" s="476"/>
      <c r="H42" s="476"/>
      <c r="I42" s="476"/>
      <c r="J42" s="486" t="s">
        <v>51</v>
      </c>
      <c r="K42" s="486"/>
      <c r="L42" s="486"/>
      <c r="M42" s="476" t="s">
        <v>9</v>
      </c>
      <c r="N42" s="476"/>
    </row>
    <row r="43" spans="1:14" ht="15" customHeight="1">
      <c r="A43" s="5"/>
      <c r="B43" s="476" t="s">
        <v>96</v>
      </c>
      <c r="C43" s="476"/>
      <c r="D43" s="464"/>
      <c r="E43" s="465"/>
      <c r="F43" s="492">
        <v>2538</v>
      </c>
      <c r="G43" s="476"/>
      <c r="H43" s="464"/>
      <c r="I43" s="465"/>
      <c r="J43" s="486" t="s">
        <v>54</v>
      </c>
      <c r="K43" s="486"/>
      <c r="L43" s="486"/>
      <c r="M43" s="464" t="s">
        <v>9</v>
      </c>
      <c r="N43" s="465"/>
    </row>
    <row r="44" spans="1:14" ht="15" customHeight="1">
      <c r="A44" s="5"/>
      <c r="B44" s="476" t="s">
        <v>96</v>
      </c>
      <c r="C44" s="476"/>
      <c r="D44" s="464"/>
      <c r="E44" s="465"/>
      <c r="F44" s="492">
        <v>2000</v>
      </c>
      <c r="G44" s="476"/>
      <c r="H44" s="464"/>
      <c r="I44" s="465"/>
      <c r="J44" s="467" t="s">
        <v>98</v>
      </c>
      <c r="K44" s="467"/>
      <c r="L44" s="467"/>
      <c r="M44" s="464" t="s">
        <v>9</v>
      </c>
      <c r="N44" s="465"/>
    </row>
    <row r="45" spans="1:14" ht="15" customHeight="1">
      <c r="A45" s="5" t="s">
        <v>168</v>
      </c>
      <c r="B45" s="476" t="s">
        <v>160</v>
      </c>
      <c r="C45" s="476"/>
      <c r="D45" s="464"/>
      <c r="E45" s="465"/>
      <c r="F45" s="492">
        <v>4358</v>
      </c>
      <c r="G45" s="476"/>
      <c r="H45" s="464"/>
      <c r="I45" s="465"/>
      <c r="J45" s="486" t="s">
        <v>169</v>
      </c>
      <c r="K45" s="486"/>
      <c r="L45" s="486"/>
      <c r="M45" s="464" t="s">
        <v>9</v>
      </c>
      <c r="N45" s="465"/>
    </row>
    <row r="46" spans="1:14" ht="15" customHeight="1">
      <c r="A46" s="5" t="s">
        <v>150</v>
      </c>
      <c r="B46" s="476" t="s">
        <v>120</v>
      </c>
      <c r="C46" s="476"/>
      <c r="D46" s="464"/>
      <c r="E46" s="465"/>
      <c r="F46" s="492">
        <v>28900</v>
      </c>
      <c r="G46" s="476"/>
      <c r="H46" s="464"/>
      <c r="I46" s="465"/>
      <c r="J46" s="486" t="s">
        <v>151</v>
      </c>
      <c r="K46" s="486"/>
      <c r="L46" s="486"/>
      <c r="M46" s="464" t="s">
        <v>9</v>
      </c>
      <c r="N46" s="465"/>
    </row>
    <row r="47" spans="1:14" ht="15" customHeight="1">
      <c r="A47" s="14"/>
      <c r="B47" s="520" t="s">
        <v>67</v>
      </c>
      <c r="C47" s="520"/>
      <c r="D47" s="567"/>
      <c r="E47" s="567"/>
      <c r="F47" s="519">
        <v>600</v>
      </c>
      <c r="G47" s="520"/>
      <c r="H47" s="567"/>
      <c r="I47" s="567"/>
      <c r="J47" s="568" t="s">
        <v>163</v>
      </c>
      <c r="K47" s="568"/>
      <c r="L47" s="568"/>
      <c r="M47" s="567" t="s">
        <v>9</v>
      </c>
      <c r="N47" s="567"/>
    </row>
    <row r="48" spans="1:14" ht="15" customHeight="1">
      <c r="A48" s="5" t="s">
        <v>153</v>
      </c>
      <c r="B48" s="566" t="s">
        <v>154</v>
      </c>
      <c r="C48" s="566"/>
      <c r="D48" s="476"/>
      <c r="E48" s="476"/>
      <c r="F48" s="492">
        <v>5600</v>
      </c>
      <c r="G48" s="476"/>
      <c r="H48" s="476"/>
      <c r="I48" s="476"/>
      <c r="J48" s="486" t="s">
        <v>152</v>
      </c>
      <c r="K48" s="486"/>
      <c r="L48" s="486"/>
      <c r="M48" s="476" t="s">
        <v>9</v>
      </c>
      <c r="N48" s="476"/>
    </row>
    <row r="49" spans="1:14" ht="15" customHeight="1">
      <c r="A49" s="5"/>
      <c r="B49" s="566" t="s">
        <v>154</v>
      </c>
      <c r="C49" s="566"/>
      <c r="D49" s="476"/>
      <c r="E49" s="476"/>
      <c r="F49" s="492">
        <v>3533</v>
      </c>
      <c r="G49" s="476"/>
      <c r="H49" s="476"/>
      <c r="I49" s="476"/>
      <c r="J49" s="486" t="s">
        <v>127</v>
      </c>
      <c r="K49" s="486"/>
      <c r="L49" s="486"/>
      <c r="M49" s="476" t="s">
        <v>9</v>
      </c>
      <c r="N49" s="476"/>
    </row>
    <row r="50" spans="1:14" ht="15" customHeight="1">
      <c r="A50" s="5"/>
      <c r="B50" s="566" t="s">
        <v>154</v>
      </c>
      <c r="C50" s="566"/>
      <c r="D50" s="476"/>
      <c r="E50" s="476"/>
      <c r="F50" s="492">
        <v>1464</v>
      </c>
      <c r="G50" s="476"/>
      <c r="H50" s="476"/>
      <c r="I50" s="476"/>
      <c r="J50" s="486" t="s">
        <v>127</v>
      </c>
      <c r="K50" s="486"/>
      <c r="L50" s="486"/>
      <c r="M50" s="476" t="s">
        <v>9</v>
      </c>
      <c r="N50" s="476"/>
    </row>
    <row r="51" spans="1:14" ht="15" customHeight="1">
      <c r="A51" s="5" t="s">
        <v>106</v>
      </c>
      <c r="B51" s="566" t="s">
        <v>154</v>
      </c>
      <c r="C51" s="566"/>
      <c r="D51" s="476"/>
      <c r="E51" s="476"/>
      <c r="F51" s="492">
        <v>2200</v>
      </c>
      <c r="G51" s="476"/>
      <c r="H51" s="476"/>
      <c r="I51" s="476"/>
      <c r="J51" s="486" t="s">
        <v>152</v>
      </c>
      <c r="K51" s="486"/>
      <c r="L51" s="486"/>
      <c r="M51" s="476" t="s">
        <v>9</v>
      </c>
      <c r="N51" s="476"/>
    </row>
    <row r="52" spans="1:14" ht="15" customHeight="1" thickBot="1">
      <c r="A52" s="14"/>
      <c r="B52" s="632" t="s">
        <v>154</v>
      </c>
      <c r="C52" s="633"/>
      <c r="D52" s="529"/>
      <c r="E52" s="530"/>
      <c r="F52" s="531">
        <v>327</v>
      </c>
      <c r="G52" s="532"/>
      <c r="H52" s="529"/>
      <c r="I52" s="530"/>
      <c r="J52" s="533" t="s">
        <v>159</v>
      </c>
      <c r="K52" s="534"/>
      <c r="L52" s="535"/>
      <c r="M52" s="529" t="s">
        <v>9</v>
      </c>
      <c r="N52" s="530"/>
    </row>
    <row r="53" spans="1:14" ht="15" customHeight="1" thickTop="1">
      <c r="A53" s="15"/>
      <c r="B53" s="454"/>
      <c r="C53" s="455"/>
      <c r="D53" s="454" t="s">
        <v>38</v>
      </c>
      <c r="E53" s="455"/>
      <c r="F53" s="524">
        <f>SUM(F3:F52)</f>
        <v>338047</v>
      </c>
      <c r="G53" s="525"/>
      <c r="H53" s="454"/>
      <c r="I53" s="455"/>
      <c r="J53" s="460"/>
      <c r="K53" s="461"/>
      <c r="L53" s="462"/>
      <c r="M53" s="454"/>
      <c r="N53" s="455"/>
    </row>
    <row r="54" spans="1:14" ht="15" customHeight="1">
      <c r="I54" s="448" t="s">
        <v>8</v>
      </c>
      <c r="J54" s="448"/>
      <c r="K54" s="448"/>
      <c r="L54" s="448"/>
      <c r="M54" s="448"/>
      <c r="N54" s="448"/>
    </row>
    <row r="56" spans="1:14" ht="26.25" customHeight="1">
      <c r="A56" s="3" t="s">
        <v>30</v>
      </c>
      <c r="C56" s="546" t="s">
        <v>345</v>
      </c>
      <c r="D56" s="546"/>
      <c r="E56" s="546"/>
      <c r="F56" s="546"/>
      <c r="G56" s="546"/>
    </row>
    <row r="57" spans="1:14" ht="26.25" customHeight="1">
      <c r="A57" s="2" t="s">
        <v>1</v>
      </c>
      <c r="B57" s="476" t="s">
        <v>2</v>
      </c>
      <c r="C57" s="476"/>
      <c r="D57" s="476" t="s">
        <v>4</v>
      </c>
      <c r="E57" s="476"/>
      <c r="F57" s="476" t="s">
        <v>5</v>
      </c>
      <c r="G57" s="476"/>
      <c r="H57" s="476" t="s">
        <v>3</v>
      </c>
      <c r="I57" s="476"/>
      <c r="J57" s="486" t="s">
        <v>6</v>
      </c>
      <c r="K57" s="486"/>
      <c r="L57" s="486"/>
      <c r="M57" s="476" t="s">
        <v>7</v>
      </c>
      <c r="N57" s="476"/>
    </row>
    <row r="58" spans="1:14" ht="26.25" customHeight="1">
      <c r="A58" s="5" t="s">
        <v>258</v>
      </c>
      <c r="B58" s="476" t="s">
        <v>96</v>
      </c>
      <c r="C58" s="476"/>
      <c r="D58" s="476"/>
      <c r="E58" s="476"/>
      <c r="F58" s="492">
        <v>1973</v>
      </c>
      <c r="G58" s="476"/>
      <c r="H58" s="476"/>
      <c r="I58" s="476"/>
      <c r="J58" s="486" t="s">
        <v>347</v>
      </c>
      <c r="K58" s="486"/>
      <c r="L58" s="486"/>
      <c r="M58" s="476" t="s">
        <v>9</v>
      </c>
      <c r="N58" s="476"/>
    </row>
    <row r="59" spans="1:14" ht="26.25" customHeight="1">
      <c r="A59" s="5" t="s">
        <v>266</v>
      </c>
      <c r="B59" s="476" t="s">
        <v>96</v>
      </c>
      <c r="C59" s="476"/>
      <c r="D59" s="464"/>
      <c r="E59" s="465"/>
      <c r="F59" s="492">
        <v>1119</v>
      </c>
      <c r="G59" s="476"/>
      <c r="H59" s="464"/>
      <c r="I59" s="465"/>
      <c r="J59" s="486" t="s">
        <v>347</v>
      </c>
      <c r="K59" s="486"/>
      <c r="L59" s="486"/>
      <c r="M59" s="464" t="s">
        <v>9</v>
      </c>
      <c r="N59" s="465"/>
    </row>
    <row r="60" spans="1:14" ht="26.25" customHeight="1">
      <c r="A60" s="5" t="s">
        <v>132</v>
      </c>
      <c r="B60" s="464" t="s">
        <v>96</v>
      </c>
      <c r="C60" s="465"/>
      <c r="D60" s="464"/>
      <c r="E60" s="465"/>
      <c r="F60" s="512">
        <v>2902</v>
      </c>
      <c r="G60" s="513"/>
      <c r="H60" s="464"/>
      <c r="I60" s="465"/>
      <c r="J60" s="479" t="s">
        <v>347</v>
      </c>
      <c r="K60" s="480"/>
      <c r="L60" s="481"/>
      <c r="M60" s="464" t="s">
        <v>9</v>
      </c>
      <c r="N60" s="465"/>
    </row>
    <row r="61" spans="1:14" ht="26.25" customHeight="1">
      <c r="A61" s="5" t="s">
        <v>175</v>
      </c>
      <c r="B61" s="464" t="s">
        <v>96</v>
      </c>
      <c r="C61" s="465"/>
      <c r="D61" s="464"/>
      <c r="E61" s="465"/>
      <c r="F61" s="512">
        <v>2451</v>
      </c>
      <c r="G61" s="513"/>
      <c r="H61" s="464"/>
      <c r="I61" s="465"/>
      <c r="J61" s="479" t="s">
        <v>347</v>
      </c>
      <c r="K61" s="480"/>
      <c r="L61" s="481"/>
      <c r="M61" s="464" t="s">
        <v>9</v>
      </c>
      <c r="N61" s="465"/>
    </row>
    <row r="62" spans="1:14" ht="26.25" customHeight="1">
      <c r="A62" s="5" t="s">
        <v>146</v>
      </c>
      <c r="B62" s="464" t="s">
        <v>96</v>
      </c>
      <c r="C62" s="465"/>
      <c r="D62" s="464"/>
      <c r="E62" s="465"/>
      <c r="F62" s="512">
        <v>4872</v>
      </c>
      <c r="G62" s="513"/>
      <c r="H62" s="464"/>
      <c r="I62" s="465"/>
      <c r="J62" s="479" t="s">
        <v>347</v>
      </c>
      <c r="K62" s="480"/>
      <c r="L62" s="481"/>
      <c r="M62" s="464" t="s">
        <v>9</v>
      </c>
      <c r="N62" s="465"/>
    </row>
    <row r="63" spans="1:14" ht="26.25" customHeight="1">
      <c r="A63" s="5" t="s">
        <v>331</v>
      </c>
      <c r="B63" s="464" t="s">
        <v>96</v>
      </c>
      <c r="C63" s="465"/>
      <c r="D63" s="464"/>
      <c r="E63" s="465"/>
      <c r="F63" s="512">
        <v>7153</v>
      </c>
      <c r="G63" s="513"/>
      <c r="H63" s="464"/>
      <c r="I63" s="465"/>
      <c r="J63" s="479" t="s">
        <v>347</v>
      </c>
      <c r="K63" s="480"/>
      <c r="L63" s="481"/>
      <c r="M63" s="464" t="s">
        <v>9</v>
      </c>
      <c r="N63" s="465"/>
    </row>
    <row r="64" spans="1:14" ht="26.25" customHeight="1">
      <c r="A64" s="5"/>
      <c r="B64" s="464"/>
      <c r="C64" s="465"/>
      <c r="D64" s="464"/>
      <c r="E64" s="465"/>
      <c r="F64" s="512"/>
      <c r="G64" s="513"/>
      <c r="H64" s="464"/>
      <c r="I64" s="465"/>
      <c r="J64" s="479"/>
      <c r="K64" s="480"/>
      <c r="L64" s="481"/>
      <c r="M64" s="464" t="s">
        <v>9</v>
      </c>
      <c r="N64" s="465"/>
    </row>
    <row r="65" spans="1:14" ht="26.25" customHeight="1">
      <c r="A65" s="5"/>
      <c r="B65" s="464"/>
      <c r="C65" s="465"/>
      <c r="D65" s="464"/>
      <c r="E65" s="465"/>
      <c r="F65" s="512"/>
      <c r="G65" s="513"/>
      <c r="H65" s="464"/>
      <c r="I65" s="465"/>
      <c r="J65" s="479"/>
      <c r="K65" s="480"/>
      <c r="L65" s="481"/>
      <c r="M65" s="464" t="s">
        <v>9</v>
      </c>
      <c r="N65" s="465"/>
    </row>
    <row r="66" spans="1:14" ht="26.25" customHeight="1">
      <c r="A66" s="5"/>
      <c r="B66" s="464"/>
      <c r="C66" s="465"/>
      <c r="D66" s="464"/>
      <c r="E66" s="465"/>
      <c r="F66" s="512"/>
      <c r="G66" s="513"/>
      <c r="H66" s="464"/>
      <c r="I66" s="465"/>
      <c r="J66" s="479"/>
      <c r="K66" s="480"/>
      <c r="L66" s="481"/>
      <c r="M66" s="464" t="s">
        <v>9</v>
      </c>
      <c r="N66" s="465"/>
    </row>
    <row r="67" spans="1:14" ht="26.25" customHeight="1">
      <c r="A67" s="5"/>
      <c r="B67" s="464"/>
      <c r="C67" s="465"/>
      <c r="D67" s="464"/>
      <c r="E67" s="465"/>
      <c r="F67" s="512"/>
      <c r="G67" s="513"/>
      <c r="H67" s="464"/>
      <c r="I67" s="465"/>
      <c r="J67" s="479"/>
      <c r="K67" s="480"/>
      <c r="L67" s="481"/>
      <c r="M67" s="464" t="s">
        <v>9</v>
      </c>
      <c r="N67" s="465"/>
    </row>
    <row r="68" spans="1:14" ht="26.25" customHeight="1">
      <c r="A68" s="5"/>
      <c r="B68" s="464"/>
      <c r="C68" s="465"/>
      <c r="D68" s="464"/>
      <c r="E68" s="465"/>
      <c r="F68" s="512"/>
      <c r="G68" s="513"/>
      <c r="H68" s="464"/>
      <c r="I68" s="465"/>
      <c r="J68" s="479"/>
      <c r="K68" s="480"/>
      <c r="L68" s="481"/>
      <c r="M68" s="464" t="s">
        <v>9</v>
      </c>
      <c r="N68" s="465"/>
    </row>
    <row r="69" spans="1:14" ht="26.25" customHeight="1">
      <c r="A69" s="5"/>
      <c r="B69" s="464"/>
      <c r="C69" s="465"/>
      <c r="D69" s="464"/>
      <c r="E69" s="465"/>
      <c r="F69" s="512"/>
      <c r="G69" s="513"/>
      <c r="H69" s="464"/>
      <c r="I69" s="465"/>
      <c r="J69" s="479"/>
      <c r="K69" s="480"/>
      <c r="L69" s="481"/>
      <c r="M69" s="464" t="s">
        <v>9</v>
      </c>
      <c r="N69" s="465"/>
    </row>
    <row r="70" spans="1:14" ht="26.25" customHeight="1">
      <c r="A70" s="5"/>
      <c r="B70" s="464"/>
      <c r="C70" s="465"/>
      <c r="D70" s="464"/>
      <c r="E70" s="465"/>
      <c r="F70" s="512"/>
      <c r="G70" s="513"/>
      <c r="H70" s="464"/>
      <c r="I70" s="465"/>
      <c r="J70" s="479"/>
      <c r="K70" s="480"/>
      <c r="L70" s="481"/>
      <c r="M70" s="464" t="s">
        <v>9</v>
      </c>
      <c r="N70" s="465"/>
    </row>
    <row r="71" spans="1:14" ht="26.25" customHeight="1">
      <c r="A71" s="5"/>
      <c r="B71" s="464"/>
      <c r="C71" s="465"/>
      <c r="D71" s="464"/>
      <c r="E71" s="465"/>
      <c r="F71" s="512"/>
      <c r="G71" s="513"/>
      <c r="H71" s="464"/>
      <c r="I71" s="465"/>
      <c r="J71" s="479"/>
      <c r="K71" s="480"/>
      <c r="L71" s="481"/>
      <c r="M71" s="464" t="s">
        <v>9</v>
      </c>
      <c r="N71" s="465"/>
    </row>
    <row r="72" spans="1:14" ht="26.25" customHeight="1">
      <c r="A72" s="5"/>
      <c r="B72" s="464"/>
      <c r="C72" s="465"/>
      <c r="D72" s="464"/>
      <c r="E72" s="465"/>
      <c r="F72" s="512"/>
      <c r="G72" s="513"/>
      <c r="H72" s="464"/>
      <c r="I72" s="465"/>
      <c r="J72" s="479"/>
      <c r="K72" s="480"/>
      <c r="L72" s="481"/>
      <c r="M72" s="464" t="s">
        <v>9</v>
      </c>
      <c r="N72" s="465"/>
    </row>
    <row r="73" spans="1:14" ht="26.25" customHeight="1">
      <c r="A73" s="5"/>
      <c r="B73" s="464"/>
      <c r="C73" s="465"/>
      <c r="D73" s="464"/>
      <c r="E73" s="465"/>
      <c r="F73" s="512"/>
      <c r="G73" s="513"/>
      <c r="H73" s="464"/>
      <c r="I73" s="465"/>
      <c r="J73" s="479"/>
      <c r="K73" s="480"/>
      <c r="L73" s="481"/>
      <c r="M73" s="464" t="s">
        <v>9</v>
      </c>
      <c r="N73" s="465"/>
    </row>
    <row r="74" spans="1:14" ht="26.25" customHeight="1">
      <c r="A74" s="5"/>
      <c r="B74" s="464"/>
      <c r="C74" s="465"/>
      <c r="D74" s="464"/>
      <c r="E74" s="465"/>
      <c r="F74" s="512"/>
      <c r="G74" s="513"/>
      <c r="H74" s="464"/>
      <c r="I74" s="465"/>
      <c r="J74" s="479"/>
      <c r="K74" s="480"/>
      <c r="L74" s="481"/>
      <c r="M74" s="464" t="s">
        <v>9</v>
      </c>
      <c r="N74" s="465"/>
    </row>
    <row r="75" spans="1:14" ht="26.25" customHeight="1">
      <c r="A75" s="5"/>
      <c r="B75" s="464"/>
      <c r="C75" s="465"/>
      <c r="D75" s="464"/>
      <c r="E75" s="465"/>
      <c r="F75" s="512"/>
      <c r="G75" s="513"/>
      <c r="H75" s="464"/>
      <c r="I75" s="465"/>
      <c r="J75" s="479"/>
      <c r="K75" s="480"/>
      <c r="L75" s="481"/>
      <c r="M75" s="464" t="s">
        <v>9</v>
      </c>
      <c r="N75" s="465"/>
    </row>
    <row r="76" spans="1:14" ht="26.25" customHeight="1">
      <c r="A76" s="5"/>
      <c r="B76" s="464"/>
      <c r="C76" s="465"/>
      <c r="D76" s="464"/>
      <c r="E76" s="465"/>
      <c r="F76" s="512"/>
      <c r="G76" s="513"/>
      <c r="H76" s="464"/>
      <c r="I76" s="465"/>
      <c r="J76" s="479"/>
      <c r="K76" s="480"/>
      <c r="L76" s="481"/>
      <c r="M76" s="464" t="s">
        <v>9</v>
      </c>
      <c r="N76" s="465"/>
    </row>
    <row r="77" spans="1:14" ht="26.25" customHeight="1">
      <c r="A77" s="5"/>
      <c r="B77" s="464"/>
      <c r="C77" s="465"/>
      <c r="D77" s="464"/>
      <c r="E77" s="465"/>
      <c r="F77" s="512"/>
      <c r="G77" s="513"/>
      <c r="H77" s="464"/>
      <c r="I77" s="465"/>
      <c r="J77" s="479"/>
      <c r="K77" s="480"/>
      <c r="L77" s="481"/>
      <c r="M77" s="464" t="s">
        <v>9</v>
      </c>
      <c r="N77" s="465"/>
    </row>
    <row r="78" spans="1:14" ht="26.25" customHeight="1">
      <c r="A78" s="5"/>
      <c r="B78" s="464"/>
      <c r="C78" s="465"/>
      <c r="D78" s="464"/>
      <c r="E78" s="465"/>
      <c r="F78" s="512"/>
      <c r="G78" s="513"/>
      <c r="H78" s="464"/>
      <c r="I78" s="465"/>
      <c r="J78" s="479"/>
      <c r="K78" s="480"/>
      <c r="L78" s="481"/>
      <c r="M78" s="464" t="s">
        <v>9</v>
      </c>
      <c r="N78" s="465"/>
    </row>
    <row r="79" spans="1:14" ht="26.25" customHeight="1">
      <c r="A79" s="5"/>
      <c r="B79" s="464"/>
      <c r="C79" s="465"/>
      <c r="D79" s="464"/>
      <c r="E79" s="465"/>
      <c r="F79" s="512"/>
      <c r="G79" s="513"/>
      <c r="H79" s="464"/>
      <c r="I79" s="465"/>
      <c r="J79" s="479"/>
      <c r="K79" s="480"/>
      <c r="L79" s="481"/>
      <c r="M79" s="464" t="s">
        <v>9</v>
      </c>
      <c r="N79" s="465"/>
    </row>
    <row r="80" spans="1:14" ht="26.25" customHeight="1">
      <c r="A80" s="5"/>
      <c r="B80" s="464"/>
      <c r="C80" s="465"/>
      <c r="D80" s="464"/>
      <c r="E80" s="465"/>
      <c r="F80" s="512"/>
      <c r="G80" s="513"/>
      <c r="H80" s="464"/>
      <c r="I80" s="465"/>
      <c r="J80" s="479"/>
      <c r="K80" s="480"/>
      <c r="L80" s="481"/>
      <c r="M80" s="464" t="s">
        <v>9</v>
      </c>
      <c r="N80" s="465"/>
    </row>
    <row r="81" spans="1:14" ht="26.25" customHeight="1">
      <c r="A81" s="5"/>
      <c r="B81" s="464"/>
      <c r="C81" s="465"/>
      <c r="D81" s="464"/>
      <c r="E81" s="465"/>
      <c r="F81" s="512"/>
      <c r="G81" s="513"/>
      <c r="H81" s="464"/>
      <c r="I81" s="465"/>
      <c r="J81" s="479"/>
      <c r="K81" s="480"/>
      <c r="L81" s="481"/>
      <c r="M81" s="464" t="s">
        <v>9</v>
      </c>
      <c r="N81" s="465"/>
    </row>
    <row r="82" spans="1:14" ht="26.25" customHeight="1">
      <c r="A82" s="5"/>
      <c r="B82" s="464"/>
      <c r="C82" s="465"/>
      <c r="D82" s="464"/>
      <c r="E82" s="465"/>
      <c r="F82" s="512"/>
      <c r="G82" s="513"/>
      <c r="H82" s="464"/>
      <c r="I82" s="465"/>
      <c r="J82" s="479"/>
      <c r="K82" s="480"/>
      <c r="L82" s="481"/>
      <c r="M82" s="464" t="s">
        <v>9</v>
      </c>
      <c r="N82" s="465"/>
    </row>
    <row r="83" spans="1:14" ht="26.25" customHeight="1">
      <c r="A83" s="5"/>
      <c r="B83" s="464"/>
      <c r="C83" s="465"/>
      <c r="D83" s="464"/>
      <c r="E83" s="465"/>
      <c r="F83" s="512"/>
      <c r="G83" s="513"/>
      <c r="H83" s="464"/>
      <c r="I83" s="465"/>
      <c r="J83" s="479"/>
      <c r="K83" s="480"/>
      <c r="L83" s="481"/>
      <c r="M83" s="464" t="s">
        <v>9</v>
      </c>
      <c r="N83" s="465"/>
    </row>
    <row r="84" spans="1:14" ht="26.25" customHeight="1" thickBot="1">
      <c r="A84" s="7"/>
      <c r="B84" s="529"/>
      <c r="C84" s="530"/>
      <c r="D84" s="529"/>
      <c r="E84" s="530"/>
      <c r="F84" s="531"/>
      <c r="G84" s="532"/>
      <c r="H84" s="529"/>
      <c r="I84" s="530"/>
      <c r="J84" s="533"/>
      <c r="K84" s="534"/>
      <c r="L84" s="535"/>
      <c r="M84" s="529" t="s">
        <v>9</v>
      </c>
      <c r="N84" s="530"/>
    </row>
    <row r="85" spans="1:14" ht="26.25" customHeight="1" thickTop="1">
      <c r="A85" s="4"/>
      <c r="B85" s="454"/>
      <c r="C85" s="455"/>
      <c r="D85" s="454" t="s">
        <v>38</v>
      </c>
      <c r="E85" s="455"/>
      <c r="F85" s="524">
        <f>SUM(F58:F84)</f>
        <v>20470</v>
      </c>
      <c r="G85" s="525"/>
      <c r="H85" s="454"/>
      <c r="I85" s="455"/>
      <c r="J85" s="460"/>
      <c r="K85" s="461"/>
      <c r="L85" s="462"/>
      <c r="M85" s="454"/>
      <c r="N85" s="455"/>
    </row>
    <row r="86" spans="1:14" ht="26.25" customHeight="1">
      <c r="I86" s="448" t="s">
        <v>8</v>
      </c>
      <c r="J86" s="448"/>
      <c r="K86" s="448"/>
      <c r="L86" s="448"/>
      <c r="M86" s="448"/>
      <c r="N86" s="448"/>
    </row>
    <row r="88" spans="1:14" ht="21.75" customHeight="1"/>
  </sheetData>
  <mergeCells count="490">
    <mergeCell ref="B25:C25"/>
    <mergeCell ref="D25:E25"/>
    <mergeCell ref="F25:G25"/>
    <mergeCell ref="H25:I25"/>
    <mergeCell ref="J25:L25"/>
    <mergeCell ref="M25:N25"/>
    <mergeCell ref="I54:N54"/>
    <mergeCell ref="B50:C50"/>
    <mergeCell ref="D50:E50"/>
    <mergeCell ref="F50:G50"/>
    <mergeCell ref="H50:I50"/>
    <mergeCell ref="J50:L50"/>
    <mergeCell ref="M50:N50"/>
    <mergeCell ref="B51:C51"/>
    <mergeCell ref="D51:E51"/>
    <mergeCell ref="F51:G51"/>
    <mergeCell ref="H51:I51"/>
    <mergeCell ref="J51:L51"/>
    <mergeCell ref="M51:N51"/>
    <mergeCell ref="B52:C52"/>
    <mergeCell ref="D52:E52"/>
    <mergeCell ref="F52:G52"/>
    <mergeCell ref="H52:I52"/>
    <mergeCell ref="J52:L52"/>
    <mergeCell ref="M52:N52"/>
    <mergeCell ref="B53:C53"/>
    <mergeCell ref="D53:E53"/>
    <mergeCell ref="F53:G53"/>
    <mergeCell ref="H53:I53"/>
    <mergeCell ref="J53:L53"/>
    <mergeCell ref="B48:C48"/>
    <mergeCell ref="D48:E48"/>
    <mergeCell ref="F48:G48"/>
    <mergeCell ref="H48:I48"/>
    <mergeCell ref="J48:L48"/>
    <mergeCell ref="M48:N48"/>
    <mergeCell ref="B49:C49"/>
    <mergeCell ref="D49:E49"/>
    <mergeCell ref="F49:G49"/>
    <mergeCell ref="H49:I49"/>
    <mergeCell ref="J49:L49"/>
    <mergeCell ref="M49:N49"/>
    <mergeCell ref="M53:N53"/>
    <mergeCell ref="B35:C35"/>
    <mergeCell ref="D35:E35"/>
    <mergeCell ref="F35:G35"/>
    <mergeCell ref="H35:I35"/>
    <mergeCell ref="J35:L35"/>
    <mergeCell ref="M35:N35"/>
    <mergeCell ref="B36:C36"/>
    <mergeCell ref="D36:E36"/>
    <mergeCell ref="F36:G36"/>
    <mergeCell ref="H36:I36"/>
    <mergeCell ref="J36:L36"/>
    <mergeCell ref="M36:N36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B8:C8"/>
    <mergeCell ref="D8:E8"/>
    <mergeCell ref="F8:G8"/>
    <mergeCell ref="H8:I8"/>
    <mergeCell ref="J8:L8"/>
    <mergeCell ref="M8:N8"/>
    <mergeCell ref="B9:C9"/>
    <mergeCell ref="D9:E9"/>
    <mergeCell ref="F9:G9"/>
    <mergeCell ref="H9:I9"/>
    <mergeCell ref="J9:L9"/>
    <mergeCell ref="M9:N9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20:C20"/>
    <mergeCell ref="D20:E20"/>
    <mergeCell ref="F20:G20"/>
    <mergeCell ref="H20:I20"/>
    <mergeCell ref="J20:L20"/>
    <mergeCell ref="M20:N20"/>
    <mergeCell ref="B16:C16"/>
    <mergeCell ref="D16:E16"/>
    <mergeCell ref="F16:G16"/>
    <mergeCell ref="H16:I16"/>
    <mergeCell ref="J16:L16"/>
    <mergeCell ref="M16:N16"/>
    <mergeCell ref="B19:C19"/>
    <mergeCell ref="D19:E19"/>
    <mergeCell ref="F19:G19"/>
    <mergeCell ref="H19:I19"/>
    <mergeCell ref="J19:L19"/>
    <mergeCell ref="M19:N19"/>
    <mergeCell ref="B17:C17"/>
    <mergeCell ref="D17:E17"/>
    <mergeCell ref="F17:G17"/>
    <mergeCell ref="H17:I17"/>
    <mergeCell ref="J17:L17"/>
    <mergeCell ref="M17:N17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O31:Q31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18:C18"/>
    <mergeCell ref="D18:E18"/>
    <mergeCell ref="F18:G18"/>
    <mergeCell ref="H18:I18"/>
    <mergeCell ref="J18:L18"/>
    <mergeCell ref="M18:N18"/>
    <mergeCell ref="B39:C39"/>
    <mergeCell ref="D39:E39"/>
    <mergeCell ref="F39:G39"/>
    <mergeCell ref="H39:I39"/>
    <mergeCell ref="J39:L39"/>
    <mergeCell ref="M39:N39"/>
    <mergeCell ref="B28:C28"/>
    <mergeCell ref="D28:E28"/>
    <mergeCell ref="F28:G28"/>
    <mergeCell ref="H28:I28"/>
    <mergeCell ref="J28:L28"/>
    <mergeCell ref="M28:N28"/>
    <mergeCell ref="B32:C32"/>
    <mergeCell ref="D32:E32"/>
    <mergeCell ref="F32:G32"/>
    <mergeCell ref="H32:I32"/>
    <mergeCell ref="J32:L32"/>
    <mergeCell ref="M32:N32"/>
    <mergeCell ref="B29:C29"/>
    <mergeCell ref="D29:E29"/>
    <mergeCell ref="F29:G29"/>
    <mergeCell ref="H29:I29"/>
    <mergeCell ref="J29:L29"/>
    <mergeCell ref="M29:N29"/>
    <mergeCell ref="B37:C37"/>
    <mergeCell ref="D37:E37"/>
    <mergeCell ref="F37:G37"/>
    <mergeCell ref="H37:I37"/>
    <mergeCell ref="J37:L37"/>
    <mergeCell ref="M37:N37"/>
    <mergeCell ref="B33:C33"/>
    <mergeCell ref="D33:E33"/>
    <mergeCell ref="F33:G33"/>
    <mergeCell ref="H33:I33"/>
    <mergeCell ref="J33:L33"/>
    <mergeCell ref="M33:N33"/>
    <mergeCell ref="B34:C34"/>
    <mergeCell ref="D34:E34"/>
    <mergeCell ref="F34:G34"/>
    <mergeCell ref="H34:I34"/>
    <mergeCell ref="J34:L34"/>
    <mergeCell ref="M34:N34"/>
    <mergeCell ref="B38:C38"/>
    <mergeCell ref="D38:E38"/>
    <mergeCell ref="F38:G38"/>
    <mergeCell ref="H38:I38"/>
    <mergeCell ref="J38:L38"/>
    <mergeCell ref="M38:N38"/>
    <mergeCell ref="B40:C40"/>
    <mergeCell ref="D40:E40"/>
    <mergeCell ref="F40:G40"/>
    <mergeCell ref="H40:I40"/>
    <mergeCell ref="J40:L40"/>
    <mergeCell ref="M40:N40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3:C43"/>
    <mergeCell ref="D43:E43"/>
    <mergeCell ref="F43:G43"/>
    <mergeCell ref="H43:I43"/>
    <mergeCell ref="J43:L43"/>
    <mergeCell ref="M43:N43"/>
    <mergeCell ref="B44:C44"/>
    <mergeCell ref="D44:E44"/>
    <mergeCell ref="F44:G44"/>
    <mergeCell ref="H44:I44"/>
    <mergeCell ref="J44:L44"/>
    <mergeCell ref="M44:N44"/>
    <mergeCell ref="B47:C47"/>
    <mergeCell ref="D47:E47"/>
    <mergeCell ref="F47:G47"/>
    <mergeCell ref="H47:I47"/>
    <mergeCell ref="J47:L47"/>
    <mergeCell ref="M47:N47"/>
    <mergeCell ref="B45:C45"/>
    <mergeCell ref="D45:E45"/>
    <mergeCell ref="F45:G45"/>
    <mergeCell ref="H45:I45"/>
    <mergeCell ref="J45:L45"/>
    <mergeCell ref="M45:N45"/>
    <mergeCell ref="B46:C46"/>
    <mergeCell ref="D46:E46"/>
    <mergeCell ref="F46:G46"/>
    <mergeCell ref="H46:I46"/>
    <mergeCell ref="J46:L46"/>
    <mergeCell ref="M46:N46"/>
    <mergeCell ref="B59:C59"/>
    <mergeCell ref="D59:E59"/>
    <mergeCell ref="F59:G59"/>
    <mergeCell ref="H59:I59"/>
    <mergeCell ref="J59:L59"/>
    <mergeCell ref="M59:N59"/>
    <mergeCell ref="B57:C57"/>
    <mergeCell ref="D57:E57"/>
    <mergeCell ref="F57:G57"/>
    <mergeCell ref="H57:I57"/>
    <mergeCell ref="J57:L57"/>
    <mergeCell ref="M57:N57"/>
    <mergeCell ref="B58:C58"/>
    <mergeCell ref="D58:E58"/>
    <mergeCell ref="F58:G58"/>
    <mergeCell ref="H58:I58"/>
    <mergeCell ref="J58:L58"/>
    <mergeCell ref="M58:N58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65:C65"/>
    <mergeCell ref="D65:E65"/>
    <mergeCell ref="F65:G65"/>
    <mergeCell ref="H65:I65"/>
    <mergeCell ref="J65:L65"/>
    <mergeCell ref="M65:N65"/>
    <mergeCell ref="B66:C66"/>
    <mergeCell ref="D66:E66"/>
    <mergeCell ref="F66:G66"/>
    <mergeCell ref="H66:I66"/>
    <mergeCell ref="J66:L66"/>
    <mergeCell ref="M66:N66"/>
    <mergeCell ref="B67:C67"/>
    <mergeCell ref="D67:E67"/>
    <mergeCell ref="F67:G67"/>
    <mergeCell ref="H67:I67"/>
    <mergeCell ref="J67:L67"/>
    <mergeCell ref="M67:N67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4:C74"/>
    <mergeCell ref="D74:E74"/>
    <mergeCell ref="F74:G74"/>
    <mergeCell ref="H74:I74"/>
    <mergeCell ref="J74:L74"/>
    <mergeCell ref="M74:N74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M80:N80"/>
    <mergeCell ref="J84:L84"/>
    <mergeCell ref="M84:N84"/>
    <mergeCell ref="B81:C81"/>
    <mergeCell ref="D81:E81"/>
    <mergeCell ref="F81:G81"/>
    <mergeCell ref="H81:I81"/>
    <mergeCell ref="J81:L81"/>
    <mergeCell ref="M81:N81"/>
    <mergeCell ref="B82:C82"/>
    <mergeCell ref="D82:E82"/>
    <mergeCell ref="F82:G82"/>
    <mergeCell ref="H82:I82"/>
    <mergeCell ref="J82:L82"/>
    <mergeCell ref="M82:N82"/>
    <mergeCell ref="B85:C85"/>
    <mergeCell ref="D85:E85"/>
    <mergeCell ref="F85:G85"/>
    <mergeCell ref="H85:I85"/>
    <mergeCell ref="J85:L85"/>
    <mergeCell ref="M85:N85"/>
    <mergeCell ref="I86:N86"/>
    <mergeCell ref="C56:G56"/>
    <mergeCell ref="M60:N60"/>
    <mergeCell ref="J60:L60"/>
    <mergeCell ref="H60:I60"/>
    <mergeCell ref="F60:G60"/>
    <mergeCell ref="D60:E60"/>
    <mergeCell ref="B60:C60"/>
    <mergeCell ref="B83:C83"/>
    <mergeCell ref="D83:E83"/>
    <mergeCell ref="F83:G83"/>
    <mergeCell ref="H83:I83"/>
    <mergeCell ref="J83:L83"/>
    <mergeCell ref="M83:N83"/>
    <mergeCell ref="B84:C84"/>
    <mergeCell ref="D84:E84"/>
    <mergeCell ref="F84:G84"/>
    <mergeCell ref="H84:I84"/>
  </mergeCells>
  <phoneticPr fontId="2"/>
  <pageMargins left="0.21" right="0.16" top="0.16" bottom="0.16" header="0.31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F286-5999-4D53-AB29-3D1256B1C831}">
  <dimension ref="A1:P84"/>
  <sheetViews>
    <sheetView topLeftCell="A15" zoomScale="90" zoomScaleNormal="90" workbookViewId="0">
      <selection activeCell="F84" sqref="F84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34.5" customHeight="1">
      <c r="A1" s="18" t="s">
        <v>36</v>
      </c>
    </row>
    <row r="2" spans="1:16" ht="32.25" customHeight="1">
      <c r="A2" s="2" t="s">
        <v>1</v>
      </c>
      <c r="B2" s="476" t="s">
        <v>2</v>
      </c>
      <c r="C2" s="476"/>
      <c r="D2" s="476" t="s">
        <v>4</v>
      </c>
      <c r="E2" s="476"/>
      <c r="F2" s="476" t="s">
        <v>5</v>
      </c>
      <c r="G2" s="476"/>
      <c r="H2" s="476" t="s">
        <v>3</v>
      </c>
      <c r="I2" s="476"/>
      <c r="J2" s="486" t="s">
        <v>6</v>
      </c>
      <c r="K2" s="486"/>
      <c r="L2" s="486"/>
      <c r="M2" s="476" t="s">
        <v>7</v>
      </c>
      <c r="N2" s="476"/>
      <c r="P2" s="1" t="s">
        <v>10</v>
      </c>
    </row>
    <row r="3" spans="1:16" ht="32.25" customHeight="1">
      <c r="A3" s="5" t="s">
        <v>39</v>
      </c>
      <c r="B3" s="476" t="s">
        <v>120</v>
      </c>
      <c r="C3" s="476"/>
      <c r="D3" s="476"/>
      <c r="E3" s="476"/>
      <c r="F3" s="492">
        <v>2605</v>
      </c>
      <c r="G3" s="476"/>
      <c r="H3" s="476"/>
      <c r="I3" s="476"/>
      <c r="J3" s="486" t="s">
        <v>197</v>
      </c>
      <c r="K3" s="486"/>
      <c r="L3" s="486"/>
      <c r="M3" s="476" t="s">
        <v>9</v>
      </c>
      <c r="N3" s="476"/>
      <c r="P3" s="1" t="s">
        <v>12</v>
      </c>
    </row>
    <row r="4" spans="1:16" ht="32.25" customHeight="1">
      <c r="A4" s="5" t="s">
        <v>48</v>
      </c>
      <c r="B4" s="464" t="s">
        <v>120</v>
      </c>
      <c r="C4" s="465"/>
      <c r="D4" s="464"/>
      <c r="E4" s="465"/>
      <c r="F4" s="512">
        <v>16211</v>
      </c>
      <c r="G4" s="513"/>
      <c r="H4" s="464"/>
      <c r="I4" s="465"/>
      <c r="J4" s="479" t="s">
        <v>215</v>
      </c>
      <c r="K4" s="480"/>
      <c r="L4" s="481"/>
      <c r="M4" s="464" t="s">
        <v>9</v>
      </c>
      <c r="N4" s="465"/>
      <c r="P4" s="1" t="s">
        <v>13</v>
      </c>
    </row>
    <row r="5" spans="1:16" ht="32.25" customHeight="1">
      <c r="A5" s="5" t="s">
        <v>155</v>
      </c>
      <c r="B5" s="464" t="s">
        <v>120</v>
      </c>
      <c r="C5" s="465"/>
      <c r="D5" s="464"/>
      <c r="E5" s="465"/>
      <c r="F5" s="512">
        <v>2561</v>
      </c>
      <c r="G5" s="513"/>
      <c r="H5" s="464"/>
      <c r="I5" s="465"/>
      <c r="J5" s="479" t="s">
        <v>198</v>
      </c>
      <c r="K5" s="480"/>
      <c r="L5" s="481"/>
      <c r="M5" s="464" t="s">
        <v>9</v>
      </c>
      <c r="N5" s="465"/>
      <c r="P5" s="1" t="s">
        <v>13</v>
      </c>
    </row>
    <row r="6" spans="1:16" ht="32.25" customHeight="1">
      <c r="A6" s="5"/>
      <c r="B6" s="476" t="s">
        <v>120</v>
      </c>
      <c r="C6" s="476"/>
      <c r="D6" s="476"/>
      <c r="E6" s="476"/>
      <c r="F6" s="492">
        <v>25716</v>
      </c>
      <c r="G6" s="476"/>
      <c r="H6" s="476"/>
      <c r="I6" s="476"/>
      <c r="J6" s="486" t="s">
        <v>199</v>
      </c>
      <c r="K6" s="486"/>
      <c r="L6" s="486"/>
      <c r="M6" s="476" t="s">
        <v>9</v>
      </c>
      <c r="N6" s="476"/>
      <c r="P6" s="1" t="s">
        <v>13</v>
      </c>
    </row>
    <row r="7" spans="1:16" ht="32.25" customHeight="1">
      <c r="A7" s="5"/>
      <c r="B7" s="476" t="s">
        <v>200</v>
      </c>
      <c r="C7" s="476"/>
      <c r="D7" s="476"/>
      <c r="E7" s="476"/>
      <c r="F7" s="492">
        <v>185</v>
      </c>
      <c r="G7" s="476"/>
      <c r="H7" s="476"/>
      <c r="I7" s="476"/>
      <c r="J7" s="486" t="s">
        <v>49</v>
      </c>
      <c r="K7" s="486"/>
      <c r="L7" s="486"/>
      <c r="M7" s="476" t="s">
        <v>9</v>
      </c>
      <c r="N7" s="476"/>
      <c r="P7" s="1" t="s">
        <v>13</v>
      </c>
    </row>
    <row r="8" spans="1:16" ht="32.25" customHeight="1">
      <c r="A8" s="5" t="s">
        <v>101</v>
      </c>
      <c r="B8" s="476" t="s">
        <v>96</v>
      </c>
      <c r="C8" s="476"/>
      <c r="D8" s="476"/>
      <c r="E8" s="476"/>
      <c r="F8" s="492">
        <v>3056</v>
      </c>
      <c r="G8" s="476"/>
      <c r="H8" s="476"/>
      <c r="I8" s="476"/>
      <c r="J8" s="486" t="s">
        <v>105</v>
      </c>
      <c r="K8" s="486"/>
      <c r="L8" s="486"/>
      <c r="M8" s="476" t="s">
        <v>9</v>
      </c>
      <c r="N8" s="476"/>
      <c r="P8" s="1" t="s">
        <v>16</v>
      </c>
    </row>
    <row r="9" spans="1:16" ht="32.25" customHeight="1">
      <c r="A9" s="5" t="s">
        <v>191</v>
      </c>
      <c r="B9" s="476" t="s">
        <v>200</v>
      </c>
      <c r="C9" s="476"/>
      <c r="D9" s="476"/>
      <c r="E9" s="476"/>
      <c r="F9" s="492">
        <v>185</v>
      </c>
      <c r="G9" s="476"/>
      <c r="H9" s="476"/>
      <c r="I9" s="476"/>
      <c r="J9" s="467" t="s">
        <v>49</v>
      </c>
      <c r="K9" s="467"/>
      <c r="L9" s="467"/>
      <c r="M9" s="476" t="s">
        <v>9</v>
      </c>
      <c r="N9" s="476"/>
      <c r="P9" s="1" t="s">
        <v>14</v>
      </c>
    </row>
    <row r="10" spans="1:16" ht="32.25" customHeight="1">
      <c r="A10" s="5" t="s">
        <v>62</v>
      </c>
      <c r="B10" s="476" t="s">
        <v>96</v>
      </c>
      <c r="C10" s="476"/>
      <c r="D10" s="476"/>
      <c r="E10" s="476"/>
      <c r="F10" s="492">
        <v>4334</v>
      </c>
      <c r="G10" s="476"/>
      <c r="H10" s="476"/>
      <c r="I10" s="476"/>
      <c r="J10" s="467" t="s">
        <v>98</v>
      </c>
      <c r="K10" s="467"/>
      <c r="L10" s="467"/>
      <c r="M10" s="476" t="s">
        <v>9</v>
      </c>
      <c r="N10" s="476"/>
      <c r="P10" s="1" t="s">
        <v>15</v>
      </c>
    </row>
    <row r="11" spans="1:16" ht="32.25" customHeight="1">
      <c r="A11" s="5" t="s">
        <v>37</v>
      </c>
      <c r="B11" s="476" t="s">
        <v>160</v>
      </c>
      <c r="C11" s="476"/>
      <c r="D11" s="476"/>
      <c r="E11" s="476"/>
      <c r="F11" s="492">
        <v>7420</v>
      </c>
      <c r="G11" s="476"/>
      <c r="H11" s="476"/>
      <c r="I11" s="476"/>
      <c r="J11" s="486" t="s">
        <v>202</v>
      </c>
      <c r="K11" s="486"/>
      <c r="L11" s="486"/>
      <c r="M11" s="476" t="s">
        <v>9</v>
      </c>
      <c r="N11" s="476"/>
      <c r="P11" s="1" t="s">
        <v>16</v>
      </c>
    </row>
    <row r="12" spans="1:16" ht="32.25" customHeight="1">
      <c r="A12" s="5" t="s">
        <v>192</v>
      </c>
      <c r="B12" s="476" t="s">
        <v>201</v>
      </c>
      <c r="C12" s="476"/>
      <c r="D12" s="476"/>
      <c r="E12" s="476"/>
      <c r="F12" s="492">
        <v>2000</v>
      </c>
      <c r="G12" s="476"/>
      <c r="H12" s="476"/>
      <c r="I12" s="476"/>
      <c r="J12" s="486" t="s">
        <v>54</v>
      </c>
      <c r="K12" s="486"/>
      <c r="L12" s="486"/>
      <c r="M12" s="476" t="s">
        <v>9</v>
      </c>
      <c r="N12" s="476"/>
      <c r="P12" s="1" t="s">
        <v>16</v>
      </c>
    </row>
    <row r="13" spans="1:16" ht="32.25" customHeight="1">
      <c r="A13" s="5"/>
      <c r="B13" s="476" t="s">
        <v>160</v>
      </c>
      <c r="C13" s="476"/>
      <c r="D13" s="476"/>
      <c r="E13" s="476"/>
      <c r="F13" s="492">
        <v>3920</v>
      </c>
      <c r="G13" s="476"/>
      <c r="H13" s="476"/>
      <c r="I13" s="476"/>
      <c r="J13" s="486" t="s">
        <v>202</v>
      </c>
      <c r="K13" s="486"/>
      <c r="L13" s="486"/>
      <c r="M13" s="476" t="s">
        <v>9</v>
      </c>
      <c r="N13" s="476"/>
      <c r="P13" s="1" t="s">
        <v>17</v>
      </c>
    </row>
    <row r="14" spans="1:16" ht="32.25" customHeight="1">
      <c r="A14" s="5" t="s">
        <v>106</v>
      </c>
      <c r="B14" s="476" t="s">
        <v>200</v>
      </c>
      <c r="C14" s="476"/>
      <c r="D14" s="476"/>
      <c r="E14" s="476"/>
      <c r="F14" s="492">
        <v>204</v>
      </c>
      <c r="G14" s="476"/>
      <c r="H14" s="476"/>
      <c r="I14" s="476"/>
      <c r="J14" s="486" t="s">
        <v>93</v>
      </c>
      <c r="K14" s="486"/>
      <c r="L14" s="486"/>
      <c r="M14" s="476" t="s">
        <v>9</v>
      </c>
      <c r="N14" s="476"/>
      <c r="P14" s="1" t="s">
        <v>17</v>
      </c>
    </row>
    <row r="15" spans="1:16" ht="32.25" customHeight="1">
      <c r="A15" s="5"/>
      <c r="B15" s="476" t="s">
        <v>160</v>
      </c>
      <c r="C15" s="476"/>
      <c r="D15" s="476"/>
      <c r="E15" s="476"/>
      <c r="F15" s="492">
        <v>23500</v>
      </c>
      <c r="G15" s="476"/>
      <c r="H15" s="476"/>
      <c r="I15" s="476"/>
      <c r="J15" s="486" t="s">
        <v>227</v>
      </c>
      <c r="K15" s="486"/>
      <c r="L15" s="486"/>
      <c r="M15" s="476" t="s">
        <v>9</v>
      </c>
      <c r="N15" s="476"/>
      <c r="P15" s="1" t="s">
        <v>18</v>
      </c>
    </row>
    <row r="16" spans="1:16" ht="32.25" customHeight="1">
      <c r="A16" s="5" t="s">
        <v>64</v>
      </c>
      <c r="B16" s="476" t="s">
        <v>96</v>
      </c>
      <c r="C16" s="476"/>
      <c r="D16" s="476"/>
      <c r="E16" s="476"/>
      <c r="F16" s="492">
        <v>3000</v>
      </c>
      <c r="G16" s="476"/>
      <c r="H16" s="476"/>
      <c r="I16" s="476"/>
      <c r="J16" s="486" t="s">
        <v>105</v>
      </c>
      <c r="K16" s="486"/>
      <c r="L16" s="486"/>
      <c r="M16" s="476" t="s">
        <v>9</v>
      </c>
      <c r="N16" s="476"/>
      <c r="P16" s="1" t="s">
        <v>18</v>
      </c>
    </row>
    <row r="17" spans="1:16" ht="32.25" customHeight="1">
      <c r="A17" s="5" t="s">
        <v>167</v>
      </c>
      <c r="B17" s="476" t="s">
        <v>160</v>
      </c>
      <c r="C17" s="476"/>
      <c r="D17" s="476"/>
      <c r="E17" s="476"/>
      <c r="F17" s="492">
        <v>4202</v>
      </c>
      <c r="G17" s="476"/>
      <c r="H17" s="476"/>
      <c r="I17" s="476"/>
      <c r="J17" s="486" t="s">
        <v>203</v>
      </c>
      <c r="K17" s="486"/>
      <c r="L17" s="486"/>
      <c r="M17" s="476" t="s">
        <v>9</v>
      </c>
      <c r="N17" s="476"/>
      <c r="P17" s="1" t="s">
        <v>19</v>
      </c>
    </row>
    <row r="18" spans="1:16" ht="32.25" customHeight="1">
      <c r="A18" s="5"/>
      <c r="B18" s="476" t="s">
        <v>160</v>
      </c>
      <c r="C18" s="476"/>
      <c r="D18" s="476"/>
      <c r="E18" s="476"/>
      <c r="F18" s="492">
        <v>1610</v>
      </c>
      <c r="G18" s="476"/>
      <c r="H18" s="476"/>
      <c r="I18" s="476"/>
      <c r="J18" s="486" t="s">
        <v>204</v>
      </c>
      <c r="K18" s="486"/>
      <c r="L18" s="486"/>
      <c r="M18" s="476" t="s">
        <v>9</v>
      </c>
      <c r="N18" s="476"/>
      <c r="P18" s="1" t="s">
        <v>16</v>
      </c>
    </row>
    <row r="19" spans="1:16" ht="32.25" customHeight="1">
      <c r="A19" s="5"/>
      <c r="B19" s="476" t="s">
        <v>160</v>
      </c>
      <c r="C19" s="476"/>
      <c r="D19" s="476"/>
      <c r="E19" s="476"/>
      <c r="F19" s="492">
        <v>1571</v>
      </c>
      <c r="G19" s="476"/>
      <c r="H19" s="476"/>
      <c r="I19" s="476"/>
      <c r="J19" s="486" t="s">
        <v>54</v>
      </c>
      <c r="K19" s="486"/>
      <c r="L19" s="486"/>
      <c r="M19" s="476" t="s">
        <v>9</v>
      </c>
      <c r="N19" s="476"/>
      <c r="P19" s="1" t="s">
        <v>16</v>
      </c>
    </row>
    <row r="20" spans="1:16" ht="32.25" customHeight="1">
      <c r="A20" s="5" t="s">
        <v>111</v>
      </c>
      <c r="B20" s="476" t="s">
        <v>96</v>
      </c>
      <c r="C20" s="476"/>
      <c r="D20" s="476"/>
      <c r="E20" s="476"/>
      <c r="F20" s="492">
        <v>3000</v>
      </c>
      <c r="G20" s="476"/>
      <c r="H20" s="476"/>
      <c r="I20" s="476"/>
      <c r="J20" s="467" t="s">
        <v>98</v>
      </c>
      <c r="K20" s="467"/>
      <c r="L20" s="467"/>
      <c r="M20" s="476" t="s">
        <v>9</v>
      </c>
      <c r="N20" s="476"/>
      <c r="P20" s="1" t="s">
        <v>15</v>
      </c>
    </row>
    <row r="21" spans="1:16" ht="32.25" customHeight="1">
      <c r="A21" s="5"/>
      <c r="B21" s="476" t="s">
        <v>200</v>
      </c>
      <c r="C21" s="476"/>
      <c r="D21" s="476"/>
      <c r="E21" s="476"/>
      <c r="F21" s="492">
        <v>400</v>
      </c>
      <c r="G21" s="476"/>
      <c r="H21" s="476"/>
      <c r="I21" s="476"/>
      <c r="J21" s="486" t="s">
        <v>93</v>
      </c>
      <c r="K21" s="486"/>
      <c r="L21" s="486"/>
      <c r="M21" s="476" t="s">
        <v>9</v>
      </c>
      <c r="N21" s="476"/>
      <c r="P21" s="1" t="s">
        <v>20</v>
      </c>
    </row>
    <row r="22" spans="1:16" ht="32.25" customHeight="1">
      <c r="A22" s="5"/>
      <c r="B22" s="476" t="s">
        <v>67</v>
      </c>
      <c r="C22" s="476"/>
      <c r="D22" s="464"/>
      <c r="E22" s="465"/>
      <c r="F22" s="492">
        <v>320</v>
      </c>
      <c r="G22" s="476"/>
      <c r="H22" s="464"/>
      <c r="I22" s="465"/>
      <c r="J22" s="486" t="s">
        <v>51</v>
      </c>
      <c r="K22" s="486"/>
      <c r="L22" s="486"/>
      <c r="M22" s="464" t="s">
        <v>9</v>
      </c>
      <c r="N22" s="465"/>
      <c r="P22" s="1" t="s">
        <v>21</v>
      </c>
    </row>
    <row r="23" spans="1:16" ht="32.25" customHeight="1" thickBot="1">
      <c r="A23" s="5"/>
      <c r="B23" s="476" t="s">
        <v>200</v>
      </c>
      <c r="C23" s="476"/>
      <c r="D23" s="464"/>
      <c r="E23" s="465"/>
      <c r="F23" s="492">
        <v>185</v>
      </c>
      <c r="G23" s="476"/>
      <c r="H23" s="464"/>
      <c r="I23" s="465"/>
      <c r="J23" s="486" t="s">
        <v>49</v>
      </c>
      <c r="K23" s="486"/>
      <c r="L23" s="486"/>
      <c r="M23" s="464" t="s">
        <v>9</v>
      </c>
      <c r="N23" s="465"/>
      <c r="P23" s="1" t="s">
        <v>22</v>
      </c>
    </row>
    <row r="24" spans="1:16" ht="32.25" customHeight="1" thickTop="1">
      <c r="A24" s="15"/>
      <c r="B24" s="454"/>
      <c r="C24" s="455"/>
      <c r="D24" s="454" t="s">
        <v>38</v>
      </c>
      <c r="E24" s="455"/>
      <c r="F24" s="524">
        <f>SUM(F3:F23)</f>
        <v>106185</v>
      </c>
      <c r="G24" s="525"/>
      <c r="H24" s="454"/>
      <c r="I24" s="455"/>
      <c r="J24" s="460"/>
      <c r="K24" s="461"/>
      <c r="L24" s="462"/>
      <c r="M24" s="454"/>
      <c r="N24" s="455"/>
    </row>
    <row r="25" spans="1:16" ht="32.25" customHeight="1">
      <c r="I25" s="448" t="s">
        <v>8</v>
      </c>
      <c r="J25" s="448"/>
      <c r="K25" s="448"/>
      <c r="L25" s="448"/>
      <c r="M25" s="448"/>
      <c r="N25" s="448"/>
    </row>
    <row r="27" spans="1:16" ht="24" customHeight="1">
      <c r="A27" s="3" t="s">
        <v>30</v>
      </c>
    </row>
    <row r="28" spans="1:16" ht="30" customHeight="1">
      <c r="A28" s="2" t="s">
        <v>1</v>
      </c>
      <c r="B28" s="464" t="s">
        <v>2</v>
      </c>
      <c r="C28" s="465"/>
      <c r="D28" s="464" t="s">
        <v>4</v>
      </c>
      <c r="E28" s="465"/>
      <c r="F28" s="464" t="s">
        <v>5</v>
      </c>
      <c r="G28" s="465"/>
      <c r="H28" s="464" t="s">
        <v>3</v>
      </c>
      <c r="I28" s="465"/>
      <c r="J28" s="479" t="s">
        <v>6</v>
      </c>
      <c r="K28" s="480"/>
      <c r="L28" s="481"/>
      <c r="M28" s="464" t="s">
        <v>7</v>
      </c>
      <c r="N28" s="465"/>
    </row>
    <row r="29" spans="1:16" ht="30" customHeight="1">
      <c r="A29" s="5" t="s">
        <v>39</v>
      </c>
      <c r="B29" s="517" t="s">
        <v>67</v>
      </c>
      <c r="C29" s="518"/>
      <c r="D29" s="464"/>
      <c r="E29" s="465"/>
      <c r="F29" s="512">
        <v>760</v>
      </c>
      <c r="G29" s="513"/>
      <c r="H29" s="464"/>
      <c r="I29" s="465"/>
      <c r="J29" s="479" t="s">
        <v>158</v>
      </c>
      <c r="K29" s="480"/>
      <c r="L29" s="481"/>
      <c r="M29" s="464" t="s">
        <v>9</v>
      </c>
      <c r="N29" s="465"/>
    </row>
    <row r="30" spans="1:16" ht="30" customHeight="1">
      <c r="A30" s="5" t="s">
        <v>190</v>
      </c>
      <c r="B30" s="517" t="s">
        <v>67</v>
      </c>
      <c r="C30" s="518"/>
      <c r="D30" s="464"/>
      <c r="E30" s="465"/>
      <c r="F30" s="512">
        <v>620</v>
      </c>
      <c r="G30" s="513"/>
      <c r="H30" s="464"/>
      <c r="I30" s="465"/>
      <c r="J30" s="479" t="s">
        <v>158</v>
      </c>
      <c r="K30" s="480"/>
      <c r="L30" s="481"/>
      <c r="M30" s="464" t="s">
        <v>9</v>
      </c>
      <c r="N30" s="465"/>
    </row>
    <row r="31" spans="1:16" ht="30" customHeight="1">
      <c r="A31" s="5" t="s">
        <v>205</v>
      </c>
      <c r="B31" s="517" t="s">
        <v>67</v>
      </c>
      <c r="C31" s="518"/>
      <c r="D31" s="464"/>
      <c r="E31" s="465"/>
      <c r="F31" s="512">
        <v>620</v>
      </c>
      <c r="G31" s="513"/>
      <c r="H31" s="464"/>
      <c r="I31" s="465"/>
      <c r="J31" s="479" t="s">
        <v>158</v>
      </c>
      <c r="K31" s="480"/>
      <c r="L31" s="481"/>
      <c r="M31" s="464" t="s">
        <v>9</v>
      </c>
      <c r="N31" s="465"/>
    </row>
    <row r="32" spans="1:16" ht="30" customHeight="1">
      <c r="A32" s="5" t="s">
        <v>206</v>
      </c>
      <c r="B32" s="517" t="s">
        <v>67</v>
      </c>
      <c r="C32" s="518"/>
      <c r="D32" s="464"/>
      <c r="E32" s="465"/>
      <c r="F32" s="512">
        <v>620</v>
      </c>
      <c r="G32" s="513"/>
      <c r="H32" s="464"/>
      <c r="I32" s="465"/>
      <c r="J32" s="479" t="s">
        <v>158</v>
      </c>
      <c r="K32" s="480"/>
      <c r="L32" s="481"/>
      <c r="M32" s="464" t="s">
        <v>9</v>
      </c>
      <c r="N32" s="465"/>
    </row>
    <row r="33" spans="1:14" ht="30" customHeight="1">
      <c r="A33" s="5" t="s">
        <v>207</v>
      </c>
      <c r="B33" s="517" t="s">
        <v>67</v>
      </c>
      <c r="C33" s="518"/>
      <c r="D33" s="464"/>
      <c r="E33" s="465"/>
      <c r="F33" s="492">
        <v>620</v>
      </c>
      <c r="G33" s="476"/>
      <c r="H33" s="464"/>
      <c r="I33" s="465"/>
      <c r="J33" s="479" t="s">
        <v>158</v>
      </c>
      <c r="K33" s="480"/>
      <c r="L33" s="481"/>
      <c r="M33" s="464" t="s">
        <v>9</v>
      </c>
      <c r="N33" s="465"/>
    </row>
    <row r="34" spans="1:14" ht="30" customHeight="1">
      <c r="A34" s="5" t="s">
        <v>208</v>
      </c>
      <c r="B34" s="517" t="s">
        <v>67</v>
      </c>
      <c r="C34" s="518"/>
      <c r="D34" s="476"/>
      <c r="E34" s="476"/>
      <c r="F34" s="492">
        <v>620</v>
      </c>
      <c r="G34" s="476"/>
      <c r="H34" s="476"/>
      <c r="I34" s="476"/>
      <c r="J34" s="479" t="s">
        <v>158</v>
      </c>
      <c r="K34" s="480"/>
      <c r="L34" s="481"/>
      <c r="M34" s="476" t="s">
        <v>9</v>
      </c>
      <c r="N34" s="476"/>
    </row>
    <row r="35" spans="1:14" ht="30" customHeight="1">
      <c r="A35" s="5" t="s">
        <v>209</v>
      </c>
      <c r="B35" s="517" t="s">
        <v>67</v>
      </c>
      <c r="C35" s="518"/>
      <c r="D35" s="476"/>
      <c r="E35" s="476"/>
      <c r="F35" s="492">
        <v>620</v>
      </c>
      <c r="G35" s="476"/>
      <c r="H35" s="476"/>
      <c r="I35" s="476"/>
      <c r="J35" s="479" t="s">
        <v>158</v>
      </c>
      <c r="K35" s="480"/>
      <c r="L35" s="481"/>
      <c r="M35" s="476" t="s">
        <v>9</v>
      </c>
      <c r="N35" s="476"/>
    </row>
    <row r="36" spans="1:14" ht="30" customHeight="1">
      <c r="A36" s="5" t="s">
        <v>46</v>
      </c>
      <c r="B36" s="517" t="s">
        <v>67</v>
      </c>
      <c r="C36" s="518"/>
      <c r="D36" s="476"/>
      <c r="E36" s="476"/>
      <c r="F36" s="492">
        <v>620</v>
      </c>
      <c r="G36" s="476"/>
      <c r="H36" s="476"/>
      <c r="I36" s="476"/>
      <c r="J36" s="479" t="s">
        <v>158</v>
      </c>
      <c r="K36" s="480"/>
      <c r="L36" s="481"/>
      <c r="M36" s="476" t="s">
        <v>9</v>
      </c>
      <c r="N36" s="476"/>
    </row>
    <row r="37" spans="1:14" ht="30" customHeight="1">
      <c r="A37" s="5" t="s">
        <v>45</v>
      </c>
      <c r="B37" s="517" t="s">
        <v>67</v>
      </c>
      <c r="C37" s="518"/>
      <c r="D37" s="476"/>
      <c r="E37" s="476"/>
      <c r="F37" s="492">
        <v>620</v>
      </c>
      <c r="G37" s="476"/>
      <c r="H37" s="476"/>
      <c r="I37" s="476"/>
      <c r="J37" s="479" t="s">
        <v>158</v>
      </c>
      <c r="K37" s="480"/>
      <c r="L37" s="481"/>
      <c r="M37" s="476" t="s">
        <v>9</v>
      </c>
      <c r="N37" s="476"/>
    </row>
    <row r="38" spans="1:14" ht="30" customHeight="1">
      <c r="A38" s="5" t="s">
        <v>191</v>
      </c>
      <c r="B38" s="517" t="s">
        <v>67</v>
      </c>
      <c r="C38" s="518"/>
      <c r="D38" s="476"/>
      <c r="E38" s="476"/>
      <c r="F38" s="492">
        <v>620</v>
      </c>
      <c r="G38" s="476"/>
      <c r="H38" s="476"/>
      <c r="I38" s="476"/>
      <c r="J38" s="479" t="s">
        <v>158</v>
      </c>
      <c r="K38" s="480"/>
      <c r="L38" s="481"/>
      <c r="M38" s="476" t="s">
        <v>9</v>
      </c>
      <c r="N38" s="476"/>
    </row>
    <row r="39" spans="1:14" ht="30" customHeight="1">
      <c r="A39" s="5" t="s">
        <v>210</v>
      </c>
      <c r="B39" s="517" t="s">
        <v>67</v>
      </c>
      <c r="C39" s="518"/>
      <c r="D39" s="476"/>
      <c r="E39" s="476"/>
      <c r="F39" s="492">
        <v>620</v>
      </c>
      <c r="G39" s="476"/>
      <c r="H39" s="476"/>
      <c r="I39" s="476"/>
      <c r="J39" s="479" t="s">
        <v>158</v>
      </c>
      <c r="K39" s="480"/>
      <c r="L39" s="481"/>
      <c r="M39" s="476" t="s">
        <v>9</v>
      </c>
      <c r="N39" s="476"/>
    </row>
    <row r="40" spans="1:14" ht="30" customHeight="1">
      <c r="A40" s="5" t="s">
        <v>37</v>
      </c>
      <c r="B40" s="517" t="s">
        <v>67</v>
      </c>
      <c r="C40" s="518"/>
      <c r="D40" s="476"/>
      <c r="E40" s="476"/>
      <c r="F40" s="492">
        <v>620</v>
      </c>
      <c r="G40" s="476"/>
      <c r="H40" s="476"/>
      <c r="I40" s="476"/>
      <c r="J40" s="479" t="s">
        <v>158</v>
      </c>
      <c r="K40" s="480"/>
      <c r="L40" s="481"/>
      <c r="M40" s="476" t="s">
        <v>9</v>
      </c>
      <c r="N40" s="476"/>
    </row>
    <row r="41" spans="1:14" ht="30" customHeight="1">
      <c r="A41" s="5" t="s">
        <v>192</v>
      </c>
      <c r="B41" s="517" t="s">
        <v>67</v>
      </c>
      <c r="C41" s="518"/>
      <c r="D41" s="476"/>
      <c r="E41" s="476"/>
      <c r="F41" s="492">
        <v>620</v>
      </c>
      <c r="G41" s="476"/>
      <c r="H41" s="476"/>
      <c r="I41" s="476"/>
      <c r="J41" s="479" t="s">
        <v>158</v>
      </c>
      <c r="K41" s="480"/>
      <c r="L41" s="481"/>
      <c r="M41" s="476" t="s">
        <v>9</v>
      </c>
      <c r="N41" s="476"/>
    </row>
    <row r="42" spans="1:14" ht="30" customHeight="1">
      <c r="A42" s="5" t="s">
        <v>106</v>
      </c>
      <c r="B42" s="517" t="s">
        <v>67</v>
      </c>
      <c r="C42" s="518"/>
      <c r="D42" s="476"/>
      <c r="E42" s="476"/>
      <c r="F42" s="492">
        <v>620</v>
      </c>
      <c r="G42" s="476"/>
      <c r="H42" s="476"/>
      <c r="I42" s="476"/>
      <c r="J42" s="479" t="s">
        <v>158</v>
      </c>
      <c r="K42" s="480"/>
      <c r="L42" s="481"/>
      <c r="M42" s="476" t="s">
        <v>9</v>
      </c>
      <c r="N42" s="476"/>
    </row>
    <row r="43" spans="1:14" ht="30" customHeight="1">
      <c r="A43" s="5" t="s">
        <v>115</v>
      </c>
      <c r="B43" s="517" t="s">
        <v>67</v>
      </c>
      <c r="C43" s="518"/>
      <c r="D43" s="464"/>
      <c r="E43" s="465"/>
      <c r="F43" s="492">
        <v>620</v>
      </c>
      <c r="G43" s="476"/>
      <c r="H43" s="464"/>
      <c r="I43" s="465"/>
      <c r="J43" s="479" t="s">
        <v>158</v>
      </c>
      <c r="K43" s="480"/>
      <c r="L43" s="481"/>
      <c r="M43" s="464" t="s">
        <v>9</v>
      </c>
      <c r="N43" s="465"/>
    </row>
    <row r="44" spans="1:14" ht="30" customHeight="1">
      <c r="A44" s="5" t="s">
        <v>107</v>
      </c>
      <c r="B44" s="517" t="s">
        <v>67</v>
      </c>
      <c r="C44" s="518"/>
      <c r="D44" s="464"/>
      <c r="E44" s="465"/>
      <c r="F44" s="492">
        <v>620</v>
      </c>
      <c r="G44" s="476"/>
      <c r="H44" s="464"/>
      <c r="I44" s="465"/>
      <c r="J44" s="479" t="s">
        <v>158</v>
      </c>
      <c r="K44" s="480"/>
      <c r="L44" s="481"/>
      <c r="M44" s="464" t="s">
        <v>9</v>
      </c>
      <c r="N44" s="465"/>
    </row>
    <row r="45" spans="1:14" ht="30" customHeight="1">
      <c r="A45" s="5" t="s">
        <v>111</v>
      </c>
      <c r="B45" s="517" t="s">
        <v>67</v>
      </c>
      <c r="C45" s="518"/>
      <c r="D45" s="464"/>
      <c r="E45" s="465"/>
      <c r="F45" s="492">
        <v>500</v>
      </c>
      <c r="G45" s="476"/>
      <c r="H45" s="464"/>
      <c r="I45" s="465"/>
      <c r="J45" s="479" t="s">
        <v>158</v>
      </c>
      <c r="K45" s="480"/>
      <c r="L45" s="481"/>
      <c r="M45" s="464" t="s">
        <v>9</v>
      </c>
      <c r="N45" s="465"/>
    </row>
    <row r="46" spans="1:14" ht="30" customHeight="1">
      <c r="A46" s="5" t="s">
        <v>31</v>
      </c>
      <c r="B46" s="517" t="s">
        <v>67</v>
      </c>
      <c r="C46" s="518"/>
      <c r="D46" s="464"/>
      <c r="E46" s="465"/>
      <c r="F46" s="492">
        <v>310</v>
      </c>
      <c r="G46" s="476"/>
      <c r="H46" s="464"/>
      <c r="I46" s="465"/>
      <c r="J46" s="479" t="s">
        <v>158</v>
      </c>
      <c r="K46" s="480"/>
      <c r="L46" s="481"/>
      <c r="M46" s="464" t="s">
        <v>9</v>
      </c>
      <c r="N46" s="465"/>
    </row>
    <row r="47" spans="1:14" ht="30" customHeight="1">
      <c r="A47" s="5" t="s">
        <v>29</v>
      </c>
      <c r="B47" s="517" t="s">
        <v>67</v>
      </c>
      <c r="C47" s="518"/>
      <c r="D47" s="476"/>
      <c r="E47" s="476"/>
      <c r="F47" s="492">
        <v>620</v>
      </c>
      <c r="G47" s="476"/>
      <c r="H47" s="476"/>
      <c r="I47" s="476"/>
      <c r="J47" s="479" t="s">
        <v>158</v>
      </c>
      <c r="K47" s="480"/>
      <c r="L47" s="481"/>
      <c r="M47" s="476" t="s">
        <v>9</v>
      </c>
      <c r="N47" s="476"/>
    </row>
    <row r="48" spans="1:14" ht="30" customHeight="1" thickBot="1">
      <c r="A48" s="5"/>
      <c r="B48" s="476"/>
      <c r="C48" s="476"/>
      <c r="D48" s="523"/>
      <c r="E48" s="523"/>
      <c r="F48" s="557"/>
      <c r="G48" s="523"/>
      <c r="H48" s="523"/>
      <c r="I48" s="523"/>
      <c r="J48" s="486"/>
      <c r="K48" s="486"/>
      <c r="L48" s="486"/>
      <c r="M48" s="523"/>
      <c r="N48" s="523"/>
    </row>
    <row r="49" spans="1:14" ht="30" customHeight="1" thickTop="1">
      <c r="A49" s="15"/>
      <c r="B49" s="454"/>
      <c r="C49" s="455"/>
      <c r="D49" s="454" t="s">
        <v>38</v>
      </c>
      <c r="E49" s="455"/>
      <c r="F49" s="524">
        <f>SUM(F29:F48)</f>
        <v>11490</v>
      </c>
      <c r="G49" s="525"/>
      <c r="H49" s="454"/>
      <c r="I49" s="455"/>
      <c r="J49" s="460"/>
      <c r="K49" s="461"/>
      <c r="L49" s="462"/>
      <c r="M49" s="454"/>
      <c r="N49" s="455"/>
    </row>
    <row r="53" spans="1:14" ht="30" customHeight="1">
      <c r="I53" s="448" t="s">
        <v>8</v>
      </c>
      <c r="J53" s="448"/>
      <c r="K53" s="448"/>
      <c r="L53" s="448"/>
      <c r="M53" s="448"/>
      <c r="N53" s="448"/>
    </row>
    <row r="54" spans="1:14" ht="26.25" customHeight="1">
      <c r="A54" s="3" t="s">
        <v>36</v>
      </c>
    </row>
    <row r="55" spans="1:14" ht="26.25" customHeight="1">
      <c r="A55" s="2" t="s">
        <v>1</v>
      </c>
      <c r="B55" s="476" t="s">
        <v>2</v>
      </c>
      <c r="C55" s="476"/>
      <c r="D55" s="476" t="s">
        <v>4</v>
      </c>
      <c r="E55" s="476"/>
      <c r="F55" s="476" t="s">
        <v>5</v>
      </c>
      <c r="G55" s="476"/>
      <c r="H55" s="476" t="s">
        <v>3</v>
      </c>
      <c r="I55" s="476"/>
      <c r="J55" s="486" t="s">
        <v>6</v>
      </c>
      <c r="K55" s="486"/>
      <c r="L55" s="486"/>
      <c r="M55" s="476" t="s">
        <v>7</v>
      </c>
      <c r="N55" s="476"/>
    </row>
    <row r="56" spans="1:14" ht="26.25" customHeight="1">
      <c r="A56" s="5" t="s">
        <v>39</v>
      </c>
      <c r="B56" s="476" t="s">
        <v>96</v>
      </c>
      <c r="C56" s="476"/>
      <c r="D56" s="476"/>
      <c r="E56" s="476"/>
      <c r="F56" s="492">
        <v>3121</v>
      </c>
      <c r="G56" s="476"/>
      <c r="H56" s="476"/>
      <c r="I56" s="476"/>
      <c r="J56" s="486" t="s">
        <v>347</v>
      </c>
      <c r="K56" s="486"/>
      <c r="L56" s="486"/>
      <c r="M56" s="476" t="s">
        <v>9</v>
      </c>
      <c r="N56" s="476"/>
    </row>
    <row r="57" spans="1:14" ht="26.25" customHeight="1">
      <c r="A57" s="5" t="s">
        <v>99</v>
      </c>
      <c r="B57" s="476" t="s">
        <v>96</v>
      </c>
      <c r="C57" s="476"/>
      <c r="D57" s="464"/>
      <c r="E57" s="465"/>
      <c r="F57" s="492">
        <v>2929</v>
      </c>
      <c r="G57" s="476"/>
      <c r="H57" s="464"/>
      <c r="I57" s="465"/>
      <c r="J57" s="486" t="s">
        <v>347</v>
      </c>
      <c r="K57" s="486"/>
      <c r="L57" s="486"/>
      <c r="M57" s="464" t="s">
        <v>9</v>
      </c>
      <c r="N57" s="465"/>
    </row>
    <row r="58" spans="1:14" ht="26.25" customHeight="1">
      <c r="A58" s="5" t="s">
        <v>44</v>
      </c>
      <c r="B58" s="476" t="s">
        <v>96</v>
      </c>
      <c r="C58" s="476"/>
      <c r="D58" s="476"/>
      <c r="E58" s="476"/>
      <c r="F58" s="492">
        <v>1821</v>
      </c>
      <c r="G58" s="476"/>
      <c r="H58" s="476"/>
      <c r="I58" s="476"/>
      <c r="J58" s="486" t="s">
        <v>347</v>
      </c>
      <c r="K58" s="486"/>
      <c r="L58" s="486"/>
      <c r="M58" s="476" t="s">
        <v>9</v>
      </c>
      <c r="N58" s="476"/>
    </row>
    <row r="59" spans="1:14" ht="26.25" customHeight="1">
      <c r="A59" s="5" t="s">
        <v>140</v>
      </c>
      <c r="B59" s="476" t="s">
        <v>96</v>
      </c>
      <c r="C59" s="476"/>
      <c r="D59" s="476"/>
      <c r="E59" s="476"/>
      <c r="F59" s="492">
        <v>2596</v>
      </c>
      <c r="G59" s="476"/>
      <c r="H59" s="476"/>
      <c r="I59" s="476"/>
      <c r="J59" s="486" t="s">
        <v>347</v>
      </c>
      <c r="K59" s="486"/>
      <c r="L59" s="486"/>
      <c r="M59" s="476" t="s">
        <v>9</v>
      </c>
      <c r="N59" s="476"/>
    </row>
    <row r="60" spans="1:14" ht="26.25" customHeight="1">
      <c r="A60" s="5" t="s">
        <v>210</v>
      </c>
      <c r="B60" s="476" t="s">
        <v>96</v>
      </c>
      <c r="C60" s="476"/>
      <c r="D60" s="476"/>
      <c r="E60" s="476"/>
      <c r="F60" s="492">
        <v>1969</v>
      </c>
      <c r="G60" s="476"/>
      <c r="H60" s="476"/>
      <c r="I60" s="476"/>
      <c r="J60" s="486" t="s">
        <v>347</v>
      </c>
      <c r="K60" s="486"/>
      <c r="L60" s="486"/>
      <c r="M60" s="476" t="s">
        <v>9</v>
      </c>
      <c r="N60" s="476"/>
    </row>
    <row r="61" spans="1:14" ht="26.25" customHeight="1">
      <c r="A61" s="5" t="s">
        <v>165</v>
      </c>
      <c r="B61" s="476" t="s">
        <v>96</v>
      </c>
      <c r="C61" s="476"/>
      <c r="D61" s="476"/>
      <c r="E61" s="476"/>
      <c r="F61" s="492">
        <v>1972</v>
      </c>
      <c r="G61" s="476"/>
      <c r="H61" s="476"/>
      <c r="I61" s="476"/>
      <c r="J61" s="486" t="s">
        <v>347</v>
      </c>
      <c r="K61" s="486"/>
      <c r="L61" s="486"/>
      <c r="M61" s="476" t="s">
        <v>9</v>
      </c>
      <c r="N61" s="476"/>
    </row>
    <row r="62" spans="1:14" ht="26.25" customHeight="1">
      <c r="A62" s="5" t="s">
        <v>331</v>
      </c>
      <c r="B62" s="476" t="s">
        <v>96</v>
      </c>
      <c r="C62" s="476"/>
      <c r="D62" s="476"/>
      <c r="E62" s="476"/>
      <c r="F62" s="492">
        <v>1779</v>
      </c>
      <c r="G62" s="476"/>
      <c r="H62" s="476"/>
      <c r="I62" s="476"/>
      <c r="J62" s="486" t="s">
        <v>347</v>
      </c>
      <c r="K62" s="486"/>
      <c r="L62" s="486"/>
      <c r="M62" s="476" t="s">
        <v>9</v>
      </c>
      <c r="N62" s="476"/>
    </row>
    <row r="63" spans="1:14" ht="26.25" customHeight="1">
      <c r="A63" s="5" t="s">
        <v>107</v>
      </c>
      <c r="B63" s="476" t="s">
        <v>348</v>
      </c>
      <c r="C63" s="476"/>
      <c r="D63" s="476"/>
      <c r="E63" s="476"/>
      <c r="F63" s="492">
        <v>16410</v>
      </c>
      <c r="G63" s="476"/>
      <c r="H63" s="476"/>
      <c r="I63" s="476"/>
      <c r="J63" s="486" t="s">
        <v>350</v>
      </c>
      <c r="K63" s="486"/>
      <c r="L63" s="486"/>
      <c r="M63" s="476" t="s">
        <v>9</v>
      </c>
      <c r="N63" s="476"/>
    </row>
    <row r="64" spans="1:14" ht="26.25" customHeight="1">
      <c r="A64" s="5" t="s">
        <v>111</v>
      </c>
      <c r="B64" s="476" t="s">
        <v>348</v>
      </c>
      <c r="C64" s="476"/>
      <c r="D64" s="476"/>
      <c r="E64" s="476"/>
      <c r="F64" s="492">
        <v>19900</v>
      </c>
      <c r="G64" s="476"/>
      <c r="H64" s="476"/>
      <c r="I64" s="476"/>
      <c r="J64" s="486" t="s">
        <v>349</v>
      </c>
      <c r="K64" s="486"/>
      <c r="L64" s="486"/>
      <c r="M64" s="476" t="s">
        <v>9</v>
      </c>
      <c r="N64" s="476"/>
    </row>
    <row r="65" spans="1:14" ht="26.25" customHeight="1">
      <c r="A65" s="5"/>
      <c r="B65" s="476"/>
      <c r="C65" s="476"/>
      <c r="D65" s="476"/>
      <c r="E65" s="476"/>
      <c r="F65" s="492"/>
      <c r="G65" s="476"/>
      <c r="H65" s="476"/>
      <c r="I65" s="476"/>
      <c r="J65" s="486"/>
      <c r="K65" s="486"/>
      <c r="L65" s="486"/>
      <c r="M65" s="476" t="s">
        <v>9</v>
      </c>
      <c r="N65" s="476"/>
    </row>
    <row r="66" spans="1:14" ht="26.25" customHeight="1">
      <c r="A66" s="5"/>
      <c r="B66" s="476"/>
      <c r="C66" s="476"/>
      <c r="D66" s="476"/>
      <c r="E66" s="476"/>
      <c r="F66" s="492"/>
      <c r="G66" s="476"/>
      <c r="H66" s="476"/>
      <c r="I66" s="476"/>
      <c r="J66" s="486"/>
      <c r="K66" s="486"/>
      <c r="L66" s="486"/>
      <c r="M66" s="476" t="s">
        <v>9</v>
      </c>
      <c r="N66" s="476"/>
    </row>
    <row r="67" spans="1:14" ht="26.25" customHeight="1">
      <c r="A67" s="5"/>
      <c r="B67" s="476"/>
      <c r="C67" s="476"/>
      <c r="D67" s="476"/>
      <c r="E67" s="476"/>
      <c r="F67" s="492"/>
      <c r="G67" s="476"/>
      <c r="H67" s="476"/>
      <c r="I67" s="476"/>
      <c r="J67" s="486"/>
      <c r="K67" s="486"/>
      <c r="L67" s="486"/>
      <c r="M67" s="476" t="s">
        <v>9</v>
      </c>
      <c r="N67" s="476"/>
    </row>
    <row r="68" spans="1:14" ht="26.25" customHeight="1">
      <c r="A68" s="5"/>
      <c r="B68" s="476"/>
      <c r="C68" s="476"/>
      <c r="D68" s="476"/>
      <c r="E68" s="476"/>
      <c r="F68" s="492"/>
      <c r="G68" s="476"/>
      <c r="H68" s="476"/>
      <c r="I68" s="476"/>
      <c r="J68" s="486"/>
      <c r="K68" s="486"/>
      <c r="L68" s="486"/>
      <c r="M68" s="476" t="s">
        <v>9</v>
      </c>
      <c r="N68" s="476"/>
    </row>
    <row r="69" spans="1:14" ht="26.25" customHeight="1">
      <c r="A69" s="5"/>
      <c r="B69" s="476"/>
      <c r="C69" s="476"/>
      <c r="D69" s="476"/>
      <c r="E69" s="476"/>
      <c r="F69" s="492"/>
      <c r="G69" s="476"/>
      <c r="H69" s="476"/>
      <c r="I69" s="476"/>
      <c r="J69" s="486"/>
      <c r="K69" s="486"/>
      <c r="L69" s="486"/>
      <c r="M69" s="476" t="s">
        <v>9</v>
      </c>
      <c r="N69" s="476"/>
    </row>
    <row r="70" spans="1:14" ht="26.25" customHeight="1">
      <c r="A70" s="5"/>
      <c r="B70" s="476"/>
      <c r="C70" s="476"/>
      <c r="D70" s="464"/>
      <c r="E70" s="465"/>
      <c r="F70" s="492"/>
      <c r="G70" s="476"/>
      <c r="H70" s="464"/>
      <c r="I70" s="465"/>
      <c r="J70" s="486"/>
      <c r="K70" s="486"/>
      <c r="L70" s="486"/>
      <c r="M70" s="464" t="s">
        <v>9</v>
      </c>
      <c r="N70" s="465"/>
    </row>
    <row r="71" spans="1:14" ht="26.25" customHeight="1">
      <c r="A71" s="5"/>
      <c r="B71" s="476"/>
      <c r="C71" s="476"/>
      <c r="D71" s="464"/>
      <c r="E71" s="465"/>
      <c r="F71" s="492"/>
      <c r="G71" s="476"/>
      <c r="H71" s="464"/>
      <c r="I71" s="465"/>
      <c r="J71" s="486"/>
      <c r="K71" s="486"/>
      <c r="L71" s="486"/>
      <c r="M71" s="464" t="s">
        <v>9</v>
      </c>
      <c r="N71" s="465"/>
    </row>
    <row r="72" spans="1:14" ht="26.25" customHeight="1">
      <c r="A72" s="5"/>
      <c r="B72" s="476"/>
      <c r="C72" s="476"/>
      <c r="D72" s="464"/>
      <c r="E72" s="465"/>
      <c r="F72" s="492"/>
      <c r="G72" s="476"/>
      <c r="H72" s="464"/>
      <c r="I72" s="465"/>
      <c r="J72" s="486"/>
      <c r="K72" s="486"/>
      <c r="L72" s="486"/>
      <c r="M72" s="464" t="s">
        <v>9</v>
      </c>
      <c r="N72" s="465"/>
    </row>
    <row r="73" spans="1:14" ht="26.25" customHeight="1">
      <c r="A73" s="5"/>
      <c r="B73" s="476"/>
      <c r="C73" s="476"/>
      <c r="D73" s="476"/>
      <c r="E73" s="476"/>
      <c r="F73" s="492"/>
      <c r="G73" s="476"/>
      <c r="H73" s="476"/>
      <c r="I73" s="476"/>
      <c r="J73" s="486"/>
      <c r="K73" s="486"/>
      <c r="L73" s="486"/>
      <c r="M73" s="476" t="s">
        <v>9</v>
      </c>
      <c r="N73" s="476"/>
    </row>
    <row r="74" spans="1:14" ht="26.25" customHeight="1">
      <c r="A74" s="5"/>
      <c r="B74" s="476"/>
      <c r="C74" s="476"/>
      <c r="D74" s="476"/>
      <c r="E74" s="476"/>
      <c r="F74" s="492"/>
      <c r="G74" s="476"/>
      <c r="H74" s="476"/>
      <c r="I74" s="476"/>
      <c r="J74" s="486"/>
      <c r="K74" s="486"/>
      <c r="L74" s="486"/>
      <c r="M74" s="476" t="s">
        <v>9</v>
      </c>
      <c r="N74" s="476"/>
    </row>
    <row r="75" spans="1:14" ht="26.25" customHeight="1">
      <c r="A75" s="5"/>
      <c r="B75" s="476"/>
      <c r="C75" s="476"/>
      <c r="D75" s="476"/>
      <c r="E75" s="476"/>
      <c r="F75" s="492"/>
      <c r="G75" s="476"/>
      <c r="H75" s="476"/>
      <c r="I75" s="476"/>
      <c r="J75" s="486"/>
      <c r="K75" s="486"/>
      <c r="L75" s="486"/>
      <c r="M75" s="476" t="s">
        <v>9</v>
      </c>
      <c r="N75" s="476"/>
    </row>
    <row r="76" spans="1:14" ht="26.25" customHeight="1">
      <c r="A76" s="5"/>
      <c r="B76" s="476"/>
      <c r="C76" s="476"/>
      <c r="D76" s="476"/>
      <c r="E76" s="476"/>
      <c r="F76" s="492"/>
      <c r="G76" s="476"/>
      <c r="H76" s="476"/>
      <c r="I76" s="476"/>
      <c r="J76" s="486"/>
      <c r="K76" s="486"/>
      <c r="L76" s="486"/>
      <c r="M76" s="476" t="s">
        <v>9</v>
      </c>
      <c r="N76" s="476"/>
    </row>
    <row r="77" spans="1:14" ht="26.25" customHeight="1">
      <c r="A77" s="5"/>
      <c r="B77" s="476"/>
      <c r="C77" s="476"/>
      <c r="D77" s="476"/>
      <c r="E77" s="476"/>
      <c r="F77" s="492"/>
      <c r="G77" s="476"/>
      <c r="H77" s="476"/>
      <c r="I77" s="476"/>
      <c r="J77" s="486"/>
      <c r="K77" s="486"/>
      <c r="L77" s="486"/>
      <c r="M77" s="476" t="s">
        <v>9</v>
      </c>
      <c r="N77" s="476"/>
    </row>
    <row r="78" spans="1:14" ht="26.25" customHeight="1">
      <c r="A78" s="5"/>
      <c r="B78" s="476"/>
      <c r="C78" s="476"/>
      <c r="D78" s="476"/>
      <c r="E78" s="476"/>
      <c r="F78" s="492"/>
      <c r="G78" s="476"/>
      <c r="H78" s="476"/>
      <c r="I78" s="476"/>
      <c r="J78" s="486"/>
      <c r="K78" s="486"/>
      <c r="L78" s="486"/>
      <c r="M78" s="476" t="s">
        <v>9</v>
      </c>
      <c r="N78" s="476"/>
    </row>
    <row r="79" spans="1:14" ht="26.25" customHeight="1">
      <c r="A79" s="5"/>
      <c r="B79" s="476"/>
      <c r="C79" s="476"/>
      <c r="D79" s="464"/>
      <c r="E79" s="465"/>
      <c r="F79" s="492"/>
      <c r="G79" s="476"/>
      <c r="H79" s="464"/>
      <c r="I79" s="465"/>
      <c r="J79" s="486"/>
      <c r="K79" s="486"/>
      <c r="L79" s="486"/>
      <c r="M79" s="464" t="s">
        <v>9</v>
      </c>
      <c r="N79" s="465"/>
    </row>
    <row r="80" spans="1:14" ht="26.25" customHeight="1">
      <c r="A80" s="5"/>
      <c r="B80" s="476"/>
      <c r="C80" s="476"/>
      <c r="D80" s="464"/>
      <c r="E80" s="465"/>
      <c r="F80" s="492"/>
      <c r="G80" s="476"/>
      <c r="H80" s="464"/>
      <c r="I80" s="465"/>
      <c r="J80" s="486"/>
      <c r="K80" s="486"/>
      <c r="L80" s="486"/>
      <c r="M80" s="464" t="s">
        <v>9</v>
      </c>
      <c r="N80" s="465"/>
    </row>
    <row r="81" spans="1:14" ht="26.25" customHeight="1">
      <c r="A81" s="5"/>
      <c r="B81" s="476"/>
      <c r="C81" s="476"/>
      <c r="D81" s="464"/>
      <c r="E81" s="465"/>
      <c r="F81" s="492"/>
      <c r="G81" s="476"/>
      <c r="H81" s="464"/>
      <c r="I81" s="465"/>
      <c r="J81" s="486"/>
      <c r="K81" s="486"/>
      <c r="L81" s="486"/>
      <c r="M81" s="464" t="s">
        <v>9</v>
      </c>
      <c r="N81" s="465"/>
    </row>
    <row r="82" spans="1:14" ht="26.25" customHeight="1" thickBot="1">
      <c r="A82" s="7"/>
      <c r="B82" s="511"/>
      <c r="C82" s="511"/>
      <c r="D82" s="511"/>
      <c r="E82" s="511"/>
      <c r="F82" s="559"/>
      <c r="G82" s="511"/>
      <c r="H82" s="511"/>
      <c r="I82" s="511"/>
      <c r="J82" s="560"/>
      <c r="K82" s="560"/>
      <c r="L82" s="560"/>
      <c r="M82" s="511" t="s">
        <v>9</v>
      </c>
      <c r="N82" s="511"/>
    </row>
    <row r="83" spans="1:14" ht="26.25" customHeight="1" thickTop="1">
      <c r="A83" s="4"/>
      <c r="B83" s="523"/>
      <c r="C83" s="523"/>
      <c r="D83" s="523" t="s">
        <v>38</v>
      </c>
      <c r="E83" s="523"/>
      <c r="F83" s="557">
        <f>SUM(F56:F82)</f>
        <v>52497</v>
      </c>
      <c r="G83" s="523"/>
      <c r="H83" s="523"/>
      <c r="I83" s="523"/>
      <c r="J83" s="558"/>
      <c r="K83" s="558"/>
      <c r="L83" s="558"/>
      <c r="M83" s="523"/>
      <c r="N83" s="523"/>
    </row>
    <row r="84" spans="1:14" ht="26.25" customHeight="1">
      <c r="I84" s="448" t="s">
        <v>8</v>
      </c>
      <c r="J84" s="448"/>
      <c r="K84" s="448"/>
      <c r="L84" s="448"/>
      <c r="M84" s="448"/>
      <c r="N84" s="448"/>
    </row>
  </sheetData>
  <mergeCells count="447"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5:C5"/>
    <mergeCell ref="D5:E5"/>
    <mergeCell ref="F5:G5"/>
    <mergeCell ref="H5:I5"/>
    <mergeCell ref="J5:L5"/>
    <mergeCell ref="M5:N5"/>
    <mergeCell ref="B3:C3"/>
    <mergeCell ref="D3:E3"/>
    <mergeCell ref="F3:G3"/>
    <mergeCell ref="H3:I3"/>
    <mergeCell ref="J3:L3"/>
    <mergeCell ref="M3:N3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6:C16"/>
    <mergeCell ref="D16:E16"/>
    <mergeCell ref="F16:G16"/>
    <mergeCell ref="H16:I16"/>
    <mergeCell ref="J16:L16"/>
    <mergeCell ref="M16:N16"/>
    <mergeCell ref="B14:C14"/>
    <mergeCell ref="D14:E14"/>
    <mergeCell ref="F14:G14"/>
    <mergeCell ref="H14:I14"/>
    <mergeCell ref="J14:L14"/>
    <mergeCell ref="M14:N14"/>
    <mergeCell ref="B15:C15"/>
    <mergeCell ref="D15:E15"/>
    <mergeCell ref="F15:G15"/>
    <mergeCell ref="H15:I15"/>
    <mergeCell ref="J15:L15"/>
    <mergeCell ref="M15:N15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9:C29"/>
    <mergeCell ref="D29:E29"/>
    <mergeCell ref="F29:G29"/>
    <mergeCell ref="H29:I29"/>
    <mergeCell ref="J29:L29"/>
    <mergeCell ref="M29:N29"/>
    <mergeCell ref="I25:N25"/>
    <mergeCell ref="B28:C28"/>
    <mergeCell ref="D28:E28"/>
    <mergeCell ref="F28:G28"/>
    <mergeCell ref="H28:I28"/>
    <mergeCell ref="J28:L28"/>
    <mergeCell ref="M28:N28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I53:N53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55:C55"/>
    <mergeCell ref="D55:E55"/>
    <mergeCell ref="F55:G55"/>
    <mergeCell ref="H55:I55"/>
    <mergeCell ref="J55:L55"/>
    <mergeCell ref="M55:N55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58:C58"/>
    <mergeCell ref="D58:E58"/>
    <mergeCell ref="F58:G58"/>
    <mergeCell ref="H58:I58"/>
    <mergeCell ref="J58:L58"/>
    <mergeCell ref="M58:N58"/>
    <mergeCell ref="B59:C59"/>
    <mergeCell ref="D59:E59"/>
    <mergeCell ref="F59:G59"/>
    <mergeCell ref="H59:I59"/>
    <mergeCell ref="J59:L59"/>
    <mergeCell ref="M59:N59"/>
    <mergeCell ref="B60:C60"/>
    <mergeCell ref="D60:E60"/>
    <mergeCell ref="F60:G60"/>
    <mergeCell ref="H60:I60"/>
    <mergeCell ref="J60:L60"/>
    <mergeCell ref="M60:N60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65:C65"/>
    <mergeCell ref="D65:E65"/>
    <mergeCell ref="F65:G65"/>
    <mergeCell ref="H65:I65"/>
    <mergeCell ref="J65:L65"/>
    <mergeCell ref="M65:N65"/>
    <mergeCell ref="B66:C66"/>
    <mergeCell ref="D66:E66"/>
    <mergeCell ref="F66:G66"/>
    <mergeCell ref="H66:I66"/>
    <mergeCell ref="J66:L66"/>
    <mergeCell ref="M66:N66"/>
    <mergeCell ref="B67:C67"/>
    <mergeCell ref="D67:E67"/>
    <mergeCell ref="F67:G67"/>
    <mergeCell ref="H67:I67"/>
    <mergeCell ref="J67:L67"/>
    <mergeCell ref="M67:N67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4:C74"/>
    <mergeCell ref="D74:E74"/>
    <mergeCell ref="F74:G74"/>
    <mergeCell ref="H74:I74"/>
    <mergeCell ref="J74:L74"/>
    <mergeCell ref="M74:N74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M80:N80"/>
    <mergeCell ref="B83:C83"/>
    <mergeCell ref="D83:E83"/>
    <mergeCell ref="F83:G83"/>
    <mergeCell ref="H83:I83"/>
    <mergeCell ref="J83:L83"/>
    <mergeCell ref="M83:N83"/>
    <mergeCell ref="I84:N84"/>
    <mergeCell ref="B81:C81"/>
    <mergeCell ref="D81:E81"/>
    <mergeCell ref="F81:G81"/>
    <mergeCell ref="H81:I81"/>
    <mergeCell ref="J81:L81"/>
    <mergeCell ref="M81:N81"/>
    <mergeCell ref="B82:C82"/>
    <mergeCell ref="D82:E82"/>
    <mergeCell ref="F82:G82"/>
    <mergeCell ref="H82:I82"/>
    <mergeCell ref="J82:L82"/>
    <mergeCell ref="M82:N82"/>
  </mergeCells>
  <phoneticPr fontId="2"/>
  <pageMargins left="0.23" right="0.16" top="0.35" bottom="0.16" header="0.31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34</vt:i4>
      </vt:variant>
    </vt:vector>
  </HeadingPairs>
  <TitlesOfParts>
    <vt:vector size="34" baseType="lpstr">
      <vt:lpstr>2026-3</vt:lpstr>
      <vt:lpstr>2026-2提出</vt:lpstr>
      <vt:lpstr>2026-1提出</vt:lpstr>
      <vt:lpstr>2025-12提出</vt:lpstr>
      <vt:lpstr>2025-11提出</vt:lpstr>
      <vt:lpstr>2025-10提出</vt:lpstr>
      <vt:lpstr>2025-9提出</vt:lpstr>
      <vt:lpstr>2025-8提出</vt:lpstr>
      <vt:lpstr>2025-7提出</vt:lpstr>
      <vt:lpstr>2025-6 提出</vt:lpstr>
      <vt:lpstr>2025-6</vt:lpstr>
      <vt:lpstr>2025-5 提出</vt:lpstr>
      <vt:lpstr>2025-4　提出</vt:lpstr>
      <vt:lpstr>3t提出</vt:lpstr>
      <vt:lpstr>2 提出</vt:lpstr>
      <vt:lpstr>2</vt:lpstr>
      <vt:lpstr>1　提出</vt:lpstr>
      <vt:lpstr>1</vt:lpstr>
      <vt:lpstr>12月国スポ追加</vt:lpstr>
      <vt:lpstr>11 訂正</vt:lpstr>
      <vt:lpstr>11</vt:lpstr>
      <vt:lpstr>10 (2)</vt:lpstr>
      <vt:lpstr>10</vt:lpstr>
      <vt:lpstr>9 訂正</vt:lpstr>
      <vt:lpstr>9</vt:lpstr>
      <vt:lpstr>6 訂正</vt:lpstr>
      <vt:lpstr>7 訂正</vt:lpstr>
      <vt:lpstr>総額</vt:lpstr>
      <vt:lpstr>送り状</vt:lpstr>
      <vt:lpstr>4</vt:lpstr>
      <vt:lpstr>7</vt:lpstr>
      <vt:lpstr>5</vt:lpstr>
      <vt:lpstr>6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2026-05-08T01:23:52Z</cp:lastPrinted>
  <dcterms:created xsi:type="dcterms:W3CDTF">2015-06-05T18:19:34Z</dcterms:created>
  <dcterms:modified xsi:type="dcterms:W3CDTF">2026-05-21T03:35:34Z</dcterms:modified>
</cp:coreProperties>
</file>