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168\社内共有\事務\★経費NOTE★\"/>
    </mc:Choice>
  </mc:AlternateContent>
  <xr:revisionPtr revIDLastSave="0" documentId="13_ncr:1_{796445BB-C87B-4D77-81DA-10FCCC872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8" sheetId="80" r:id="rId1"/>
    <sheet name="2026-7" sheetId="79" r:id="rId2"/>
    <sheet name="2026-6" sheetId="78" r:id="rId3"/>
    <sheet name="2026-5" sheetId="76" r:id="rId4"/>
    <sheet name="2026-6(ひこにゃん)" sheetId="75" r:id="rId5"/>
    <sheet name="2026-5(ひこにゃん)" sheetId="74" r:id="rId6"/>
    <sheet name="Sheet2" sheetId="77" r:id="rId7"/>
    <sheet name="2026-4" sheetId="72" r:id="rId8"/>
    <sheet name="2026-3" sheetId="71" r:id="rId9"/>
    <sheet name="Sheet1" sheetId="7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9" i="80" l="1"/>
  <c r="E223" i="80"/>
  <c r="E63" i="80"/>
  <c r="E31" i="80"/>
  <c r="H239" i="80"/>
  <c r="H242" i="80"/>
  <c r="H241" i="80"/>
  <c r="H237" i="80"/>
  <c r="H236" i="80"/>
  <c r="B243" i="80" l="1"/>
  <c r="E86" i="80"/>
  <c r="E155" i="80"/>
  <c r="E184" i="80"/>
  <c r="E141" i="80"/>
  <c r="B242" i="80" s="1"/>
  <c r="E127" i="80"/>
  <c r="I141" i="80" l="1"/>
  <c r="B241" i="80"/>
  <c r="B244" i="80" s="1"/>
  <c r="I155" i="80"/>
  <c r="E107" i="80"/>
  <c r="E235" i="80" s="1"/>
  <c r="E241" i="80" s="1"/>
  <c r="O22" i="80"/>
  <c r="O25" i="80"/>
  <c r="O19" i="80" l="1"/>
  <c r="O11" i="80"/>
  <c r="I223" i="80"/>
  <c r="E231" i="80"/>
  <c r="E359" i="80"/>
  <c r="E358" i="80"/>
  <c r="E357" i="80"/>
  <c r="E356" i="80"/>
  <c r="E355" i="80"/>
  <c r="E354" i="80"/>
  <c r="E362" i="80" s="1"/>
  <c r="B237" i="80"/>
  <c r="E228" i="80"/>
  <c r="E360" i="80"/>
  <c r="E229" i="80"/>
  <c r="E318" i="79"/>
  <c r="E223" i="79"/>
  <c r="E203" i="79"/>
  <c r="E168" i="79"/>
  <c r="E129" i="79"/>
  <c r="E99" i="79"/>
  <c r="E331" i="79"/>
  <c r="E314" i="79"/>
  <c r="E75" i="79"/>
  <c r="E38" i="79"/>
  <c r="P445" i="80" l="1"/>
  <c r="B471" i="80"/>
  <c r="E227" i="80"/>
  <c r="E237" i="79"/>
  <c r="E320" i="79" s="1"/>
  <c r="B329" i="79"/>
  <c r="B336" i="79"/>
  <c r="E243" i="80" l="1"/>
  <c r="E328" i="79"/>
  <c r="E322" i="79"/>
  <c r="I314" i="79"/>
  <c r="O74" i="79"/>
  <c r="O72" i="79"/>
  <c r="O68" i="79"/>
  <c r="O62" i="79"/>
  <c r="E329" i="79"/>
  <c r="E267" i="79"/>
  <c r="E327" i="79" l="1"/>
  <c r="E333" i="79" s="1"/>
  <c r="E335" i="79" s="1"/>
  <c r="E319" i="79"/>
  <c r="O71" i="79"/>
  <c r="E451" i="79"/>
  <c r="E450" i="79"/>
  <c r="E449" i="79"/>
  <c r="E448" i="79"/>
  <c r="E447" i="79"/>
  <c r="E446" i="79"/>
  <c r="E454" i="79" s="1"/>
  <c r="E323" i="79"/>
  <c r="P537" i="79"/>
  <c r="E321" i="79"/>
  <c r="E149" i="78"/>
  <c r="O62" i="78"/>
  <c r="O59" i="78"/>
  <c r="E178" i="78"/>
  <c r="E353" i="78" s="1"/>
  <c r="B367" i="78"/>
  <c r="E365" i="78"/>
  <c r="E362" i="78"/>
  <c r="B360" i="78"/>
  <c r="E351" i="78"/>
  <c r="E483" i="78"/>
  <c r="E345" i="78"/>
  <c r="E354" i="78" s="1"/>
  <c r="E219" i="78"/>
  <c r="E239" i="78"/>
  <c r="E253" i="78"/>
  <c r="E283" i="78"/>
  <c r="I345" i="78"/>
  <c r="O76" i="78"/>
  <c r="O74" i="78"/>
  <c r="O72" i="78"/>
  <c r="E41" i="78"/>
  <c r="E78" i="78"/>
  <c r="E102" i="78"/>
  <c r="E352" i="78" s="1"/>
  <c r="E482" i="78"/>
  <c r="E481" i="78"/>
  <c r="E480" i="78"/>
  <c r="E479" i="78"/>
  <c r="E478" i="78"/>
  <c r="E477" i="78"/>
  <c r="E485" i="78" s="1"/>
  <c r="E92" i="76"/>
  <c r="E51" i="76"/>
  <c r="E306" i="76"/>
  <c r="E175" i="76"/>
  <c r="E148" i="76"/>
  <c r="E325" i="79" l="1"/>
  <c r="I237" i="79"/>
  <c r="B563" i="79"/>
  <c r="E452" i="79"/>
  <c r="E350" i="78"/>
  <c r="E356" i="78" s="1"/>
  <c r="I253" i="78"/>
  <c r="B594" i="78"/>
  <c r="I78" i="78"/>
  <c r="E349" i="78"/>
  <c r="P568" i="78"/>
  <c r="E205" i="76"/>
  <c r="O141" i="76"/>
  <c r="O139" i="76"/>
  <c r="O60" i="76"/>
  <c r="O82" i="76"/>
  <c r="O70" i="76"/>
  <c r="O88" i="76"/>
  <c r="O86" i="76"/>
  <c r="O84" i="76"/>
  <c r="I306" i="76"/>
  <c r="E315" i="76" l="1"/>
  <c r="E240" i="76"/>
  <c r="E226" i="76"/>
  <c r="E311" i="76" s="1"/>
  <c r="E270" i="76"/>
  <c r="E314" i="76"/>
  <c r="E443" i="76"/>
  <c r="E54" i="74"/>
  <c r="M110" i="74"/>
  <c r="M108" i="74"/>
  <c r="M109" i="74"/>
  <c r="M111" i="74"/>
  <c r="M105" i="74"/>
  <c r="M106" i="74"/>
  <c r="E171" i="74"/>
  <c r="E196" i="74"/>
  <c r="E224" i="74" s="1"/>
  <c r="M31" i="74"/>
  <c r="M30" i="74"/>
  <c r="M29" i="74"/>
  <c r="M24" i="74"/>
  <c r="M12" i="74"/>
  <c r="M16" i="74"/>
  <c r="M10" i="74"/>
  <c r="E104" i="74"/>
  <c r="E141" i="74"/>
  <c r="P440" i="74" s="1"/>
  <c r="M107" i="74"/>
  <c r="E442" i="76"/>
  <c r="E441" i="76"/>
  <c r="E440" i="76"/>
  <c r="E439" i="76"/>
  <c r="E438" i="76"/>
  <c r="E437" i="76"/>
  <c r="E445" i="76" s="1"/>
  <c r="E116" i="76"/>
  <c r="E313" i="76" s="1"/>
  <c r="M14" i="75"/>
  <c r="M10" i="75"/>
  <c r="M8" i="75"/>
  <c r="E218" i="74"/>
  <c r="E234" i="75"/>
  <c r="E233" i="75"/>
  <c r="E232" i="75"/>
  <c r="E231" i="75"/>
  <c r="E230" i="75"/>
  <c r="B346" i="75" s="1"/>
  <c r="E229" i="75"/>
  <c r="E237" i="75" s="1"/>
  <c r="E107" i="75"/>
  <c r="E98" i="75"/>
  <c r="K97" i="75"/>
  <c r="E71" i="75"/>
  <c r="P320" i="75" s="1"/>
  <c r="M61" i="75"/>
  <c r="M59" i="75"/>
  <c r="M57" i="75"/>
  <c r="M54" i="75"/>
  <c r="M51" i="75"/>
  <c r="M48" i="75"/>
  <c r="E44" i="75"/>
  <c r="M18" i="74"/>
  <c r="E354" i="74"/>
  <c r="E353" i="74"/>
  <c r="E352" i="74"/>
  <c r="E351" i="74"/>
  <c r="E350" i="74"/>
  <c r="E349" i="74"/>
  <c r="E357" i="74" s="1"/>
  <c r="E227" i="74"/>
  <c r="E85" i="72"/>
  <c r="O55" i="72"/>
  <c r="O49" i="72"/>
  <c r="E213" i="72"/>
  <c r="E288" i="72"/>
  <c r="E297" i="72" s="1"/>
  <c r="E135" i="72"/>
  <c r="E425" i="72" s="1"/>
  <c r="I288" i="72"/>
  <c r="K134" i="72"/>
  <c r="E251" i="72"/>
  <c r="E43" i="72"/>
  <c r="E109" i="72"/>
  <c r="E295" i="72" s="1"/>
  <c r="E424" i="72"/>
  <c r="E423" i="72"/>
  <c r="E422" i="72"/>
  <c r="E421" i="72"/>
  <c r="E420" i="72"/>
  <c r="E419" i="72"/>
  <c r="E427" i="72" s="1"/>
  <c r="E227" i="72"/>
  <c r="E192" i="72"/>
  <c r="E162" i="72"/>
  <c r="K161" i="72"/>
  <c r="O53" i="71"/>
  <c r="E82" i="71"/>
  <c r="E158" i="71"/>
  <c r="K157" i="71"/>
  <c r="E40" i="71"/>
  <c r="E261" i="71"/>
  <c r="O47" i="71"/>
  <c r="I299" i="71"/>
  <c r="E299" i="71"/>
  <c r="E308" i="71" s="1"/>
  <c r="E209" i="71"/>
  <c r="E106" i="71"/>
  <c r="E306" i="71" s="1"/>
  <c r="E435" i="71"/>
  <c r="E434" i="71"/>
  <c r="E433" i="71"/>
  <c r="E432" i="71"/>
  <c r="E431" i="71"/>
  <c r="E430" i="71"/>
  <c r="E438" i="71" s="1"/>
  <c r="E223" i="71"/>
  <c r="E188" i="71"/>
  <c r="E131" i="71"/>
  <c r="P521" i="71" s="1"/>
  <c r="E312" i="76" l="1"/>
  <c r="E222" i="74"/>
  <c r="E223" i="74"/>
  <c r="M112" i="74"/>
  <c r="I196" i="74"/>
  <c r="M27" i="74"/>
  <c r="P528" i="76"/>
  <c r="B554" i="76"/>
  <c r="I240" i="76"/>
  <c r="I98" i="75"/>
  <c r="M21" i="75"/>
  <c r="E102" i="75"/>
  <c r="E109" i="75" s="1"/>
  <c r="E235" i="75"/>
  <c r="I104" i="74"/>
  <c r="B466" i="74"/>
  <c r="I171" i="74"/>
  <c r="E355" i="74"/>
  <c r="E292" i="72"/>
  <c r="O134" i="72"/>
  <c r="B536" i="72"/>
  <c r="I162" i="72"/>
  <c r="E294" i="72"/>
  <c r="I227" i="72"/>
  <c r="P510" i="72"/>
  <c r="I192" i="72"/>
  <c r="E293" i="72"/>
  <c r="I85" i="72"/>
  <c r="I223" i="71"/>
  <c r="E303" i="71"/>
  <c r="E305" i="71"/>
  <c r="E304" i="71"/>
  <c r="I188" i="71"/>
  <c r="I82" i="71"/>
  <c r="I158" i="71"/>
  <c r="B547" i="71"/>
  <c r="E436" i="71"/>
  <c r="E229" i="74" l="1"/>
  <c r="E299" i="72"/>
  <c r="E310" i="71"/>
  <c r="E310" i="76"/>
  <c r="E317" i="76" s="1"/>
  <c r="I92" i="76"/>
  <c r="I75" i="79"/>
  <c r="E226" i="80"/>
  <c r="E233" i="80" s="1"/>
  <c r="I63" i="80"/>
</calcChain>
</file>

<file path=xl/sharedStrings.xml><?xml version="1.0" encoding="utf-8"?>
<sst xmlns="http://schemas.openxmlformats.org/spreadsheetml/2006/main" count="6248" uniqueCount="749">
  <si>
    <t>日付</t>
    <rPh sb="0" eb="2">
      <t>ヒヅケ</t>
    </rPh>
    <phoneticPr fontId="1"/>
  </si>
  <si>
    <t>用途</t>
    <rPh sb="0" eb="2">
      <t>ヨウト</t>
    </rPh>
    <phoneticPr fontId="1"/>
  </si>
  <si>
    <t>預り金</t>
    <rPh sb="0" eb="1">
      <t>アズカ</t>
    </rPh>
    <rPh sb="2" eb="3">
      <t>キン</t>
    </rPh>
    <phoneticPr fontId="1"/>
  </si>
  <si>
    <t>支出金</t>
    <rPh sb="0" eb="3">
      <t>シシュツキン</t>
    </rPh>
    <phoneticPr fontId="1"/>
  </si>
  <si>
    <t>備考</t>
    <rPh sb="0" eb="2">
      <t>ビコウ</t>
    </rPh>
    <phoneticPr fontId="1"/>
  </si>
  <si>
    <t>株式会社CSILead</t>
    <rPh sb="0" eb="4">
      <t>カブシキガイシャ</t>
    </rPh>
    <phoneticPr fontId="1"/>
  </si>
  <si>
    <t>30日</t>
    <rPh sb="2" eb="3">
      <t>ニチ</t>
    </rPh>
    <phoneticPr fontId="1"/>
  </si>
  <si>
    <t>29日</t>
    <rPh sb="2" eb="3">
      <t>ニチ</t>
    </rPh>
    <phoneticPr fontId="1"/>
  </si>
  <si>
    <t>事務用品</t>
    <rPh sb="0" eb="4">
      <t>ジムヨウヒン</t>
    </rPh>
    <phoneticPr fontId="1"/>
  </si>
  <si>
    <t>合計</t>
    <rPh sb="0" eb="2">
      <t>ゴウケイ</t>
    </rPh>
    <phoneticPr fontId="1"/>
  </si>
  <si>
    <t>4日</t>
    <rPh sb="1" eb="2">
      <t>カ</t>
    </rPh>
    <phoneticPr fontId="1"/>
  </si>
  <si>
    <t>切手</t>
    <rPh sb="0" eb="2">
      <t>キッテ</t>
    </rPh>
    <phoneticPr fontId="1"/>
  </si>
  <si>
    <t>クリックポスト</t>
    <phoneticPr fontId="1"/>
  </si>
  <si>
    <t>油谷</t>
    <rPh sb="0" eb="2">
      <t>アブラタニ</t>
    </rPh>
    <phoneticPr fontId="1"/>
  </si>
  <si>
    <t>社長</t>
    <rPh sb="0" eb="2">
      <t>シャチョウ</t>
    </rPh>
    <phoneticPr fontId="1"/>
  </si>
  <si>
    <t>整備費</t>
    <rPh sb="0" eb="3">
      <t>セイビヒ</t>
    </rPh>
    <phoneticPr fontId="1"/>
  </si>
  <si>
    <t>交通費</t>
    <rPh sb="0" eb="3">
      <t>コウツウヒ</t>
    </rPh>
    <phoneticPr fontId="1"/>
  </si>
  <si>
    <t>レターパック</t>
    <phoneticPr fontId="1"/>
  </si>
  <si>
    <t>7日</t>
    <rPh sb="1" eb="2">
      <t>カ</t>
    </rPh>
    <phoneticPr fontId="1"/>
  </si>
  <si>
    <t>①</t>
    <phoneticPr fontId="1"/>
  </si>
  <si>
    <t>②</t>
    <phoneticPr fontId="1"/>
  </si>
  <si>
    <t>3日</t>
    <rPh sb="1" eb="2">
      <t>カ</t>
    </rPh>
    <phoneticPr fontId="1"/>
  </si>
  <si>
    <t>燃料費</t>
    <rPh sb="0" eb="3">
      <t>ネンリョウヒ</t>
    </rPh>
    <phoneticPr fontId="1"/>
  </si>
  <si>
    <t>専務</t>
    <rPh sb="0" eb="2">
      <t>センム</t>
    </rPh>
    <phoneticPr fontId="1"/>
  </si>
  <si>
    <t>23日</t>
    <rPh sb="2" eb="3">
      <t>ニチ</t>
    </rPh>
    <phoneticPr fontId="1"/>
  </si>
  <si>
    <t>オイル交換</t>
    <rPh sb="3" eb="5">
      <t>コウカン</t>
    </rPh>
    <phoneticPr fontId="1"/>
  </si>
  <si>
    <t>31日</t>
    <rPh sb="2" eb="3">
      <t>ニチ</t>
    </rPh>
    <phoneticPr fontId="1"/>
  </si>
  <si>
    <t>消耗品費</t>
    <rPh sb="0" eb="4">
      <t>ショウモウヒンヒ</t>
    </rPh>
    <phoneticPr fontId="1"/>
  </si>
  <si>
    <t>昼食代</t>
    <rPh sb="0" eb="3">
      <t>チュウショクダイ</t>
    </rPh>
    <phoneticPr fontId="1"/>
  </si>
  <si>
    <t>１０日</t>
    <rPh sb="2" eb="3">
      <t>カ</t>
    </rPh>
    <phoneticPr fontId="1"/>
  </si>
  <si>
    <t>１１日</t>
    <rPh sb="2" eb="3">
      <t>ニチ</t>
    </rPh>
    <phoneticPr fontId="1"/>
  </si>
  <si>
    <t>１４日</t>
    <rPh sb="2" eb="3">
      <t>カ</t>
    </rPh>
    <phoneticPr fontId="1"/>
  </si>
  <si>
    <t>１７日</t>
    <rPh sb="2" eb="3">
      <t>ニチ</t>
    </rPh>
    <phoneticPr fontId="1"/>
  </si>
  <si>
    <t>１８日</t>
    <rPh sb="2" eb="3">
      <t>ニチ</t>
    </rPh>
    <phoneticPr fontId="1"/>
  </si>
  <si>
    <t>２０日</t>
    <rPh sb="2" eb="3">
      <t>カ</t>
    </rPh>
    <phoneticPr fontId="1"/>
  </si>
  <si>
    <t>２１日</t>
    <rPh sb="2" eb="3">
      <t>ニチ</t>
    </rPh>
    <phoneticPr fontId="1"/>
  </si>
  <si>
    <t>２６日</t>
    <rPh sb="2" eb="3">
      <t>ニチ</t>
    </rPh>
    <phoneticPr fontId="1"/>
  </si>
  <si>
    <t>３０日</t>
    <rPh sb="2" eb="3">
      <t>ニチ</t>
    </rPh>
    <phoneticPr fontId="1"/>
  </si>
  <si>
    <t>駐車料金</t>
    <rPh sb="0" eb="4">
      <t>チュウシャリョウキン</t>
    </rPh>
    <phoneticPr fontId="1"/>
  </si>
  <si>
    <t>２４日</t>
    <rPh sb="2" eb="3">
      <t>カ</t>
    </rPh>
    <phoneticPr fontId="1"/>
  </si>
  <si>
    <t>１２日</t>
    <rPh sb="2" eb="3">
      <t>ニチ</t>
    </rPh>
    <phoneticPr fontId="1"/>
  </si>
  <si>
    <t>２３日</t>
    <rPh sb="2" eb="3">
      <t>ニチ</t>
    </rPh>
    <phoneticPr fontId="1"/>
  </si>
  <si>
    <t>25日</t>
    <rPh sb="2" eb="3">
      <t>ニチ</t>
    </rPh>
    <phoneticPr fontId="1"/>
  </si>
  <si>
    <t>２７日</t>
    <rPh sb="2" eb="3">
      <t>ニチ</t>
    </rPh>
    <phoneticPr fontId="1"/>
  </si>
  <si>
    <t>１３日</t>
    <rPh sb="2" eb="3">
      <t>ニチ</t>
    </rPh>
    <phoneticPr fontId="1"/>
  </si>
  <si>
    <t>１６日</t>
    <rPh sb="2" eb="3">
      <t>ニチ</t>
    </rPh>
    <phoneticPr fontId="1"/>
  </si>
  <si>
    <t>２８日</t>
    <rPh sb="2" eb="3">
      <t>ニチ</t>
    </rPh>
    <phoneticPr fontId="1"/>
  </si>
  <si>
    <t>隊員</t>
    <rPh sb="0" eb="2">
      <t>タイイン</t>
    </rPh>
    <phoneticPr fontId="1"/>
  </si>
  <si>
    <t>19日</t>
    <rPh sb="2" eb="3">
      <t>ニチ</t>
    </rPh>
    <phoneticPr fontId="1"/>
  </si>
  <si>
    <t>22日</t>
    <rPh sb="2" eb="3">
      <t>ニチ</t>
    </rPh>
    <phoneticPr fontId="1"/>
  </si>
  <si>
    <t>通信費</t>
    <rPh sb="0" eb="3">
      <t>ツウシンヒ</t>
    </rPh>
    <phoneticPr fontId="1"/>
  </si>
  <si>
    <t>接待交際費</t>
    <rPh sb="0" eb="5">
      <t>セッタイコウサイヒ</t>
    </rPh>
    <phoneticPr fontId="1"/>
  </si>
  <si>
    <t>租税公課</t>
    <rPh sb="0" eb="4">
      <t>ソゼイコウカ</t>
    </rPh>
    <phoneticPr fontId="1"/>
  </si>
  <si>
    <t>１日</t>
    <rPh sb="1" eb="2">
      <t>ニチ</t>
    </rPh>
    <phoneticPr fontId="1"/>
  </si>
  <si>
    <t>２日</t>
    <rPh sb="1" eb="2">
      <t>カ</t>
    </rPh>
    <phoneticPr fontId="1"/>
  </si>
  <si>
    <t>３日</t>
    <rPh sb="1" eb="2">
      <t>カ</t>
    </rPh>
    <phoneticPr fontId="1"/>
  </si>
  <si>
    <t>５日</t>
    <rPh sb="1" eb="2">
      <t>カ</t>
    </rPh>
    <phoneticPr fontId="1"/>
  </si>
  <si>
    <t>６日</t>
    <rPh sb="1" eb="2">
      <t>カ</t>
    </rPh>
    <phoneticPr fontId="1"/>
  </si>
  <si>
    <t>７日</t>
    <rPh sb="1" eb="2">
      <t>カ</t>
    </rPh>
    <phoneticPr fontId="1"/>
  </si>
  <si>
    <t>９日</t>
    <rPh sb="1" eb="2">
      <t>カ</t>
    </rPh>
    <phoneticPr fontId="1"/>
  </si>
  <si>
    <t>PC用品</t>
    <rPh sb="2" eb="4">
      <t>ヨウヒン</t>
    </rPh>
    <phoneticPr fontId="1"/>
  </si>
  <si>
    <t>手土産代</t>
    <rPh sb="0" eb="4">
      <t>テミヤゲダイ</t>
    </rPh>
    <phoneticPr fontId="1"/>
  </si>
  <si>
    <t>福利厚生費</t>
    <rPh sb="0" eb="4">
      <t>フクリコウセイ</t>
    </rPh>
    <rPh sb="4" eb="5">
      <t>ヒ</t>
    </rPh>
    <phoneticPr fontId="1"/>
  </si>
  <si>
    <t>福利厚生費</t>
    <rPh sb="0" eb="5">
      <t>フクリコウセイヒ</t>
    </rPh>
    <phoneticPr fontId="1"/>
  </si>
  <si>
    <t>宿泊費</t>
    <rPh sb="0" eb="3">
      <t>シュクハクヒ</t>
    </rPh>
    <phoneticPr fontId="1"/>
  </si>
  <si>
    <t>前川</t>
    <rPh sb="0" eb="2">
      <t>マエカワ</t>
    </rPh>
    <phoneticPr fontId="1"/>
  </si>
  <si>
    <t>２５日</t>
    <rPh sb="2" eb="3">
      <t>ニチ</t>
    </rPh>
    <phoneticPr fontId="1"/>
  </si>
  <si>
    <t>ETC</t>
    <phoneticPr fontId="1"/>
  </si>
  <si>
    <t>ガソリン代</t>
    <rPh sb="4" eb="5">
      <t>ダイ</t>
    </rPh>
    <phoneticPr fontId="1"/>
  </si>
  <si>
    <t>8日</t>
    <rPh sb="1" eb="2">
      <t>カ</t>
    </rPh>
    <phoneticPr fontId="1"/>
  </si>
  <si>
    <t>担当</t>
    <rPh sb="0" eb="2">
      <t>タントウ</t>
    </rPh>
    <phoneticPr fontId="1"/>
  </si>
  <si>
    <t>カード</t>
    <phoneticPr fontId="1"/>
  </si>
  <si>
    <t>光熱費</t>
    <rPh sb="0" eb="3">
      <t>コウネツヒ</t>
    </rPh>
    <phoneticPr fontId="1"/>
  </si>
  <si>
    <t>現金/カード</t>
    <rPh sb="0" eb="2">
      <t>ゲンキン</t>
    </rPh>
    <phoneticPr fontId="1"/>
  </si>
  <si>
    <t>現金</t>
    <rPh sb="0" eb="2">
      <t>ゲンキン</t>
    </rPh>
    <phoneticPr fontId="1"/>
  </si>
  <si>
    <t>事務</t>
    <rPh sb="0" eb="2">
      <t>ジム</t>
    </rPh>
    <phoneticPr fontId="1"/>
  </si>
  <si>
    <t>支払</t>
    <rPh sb="0" eb="2">
      <t>シハライ</t>
    </rPh>
    <phoneticPr fontId="1"/>
  </si>
  <si>
    <t>済み</t>
    <rPh sb="0" eb="1">
      <t>ズ</t>
    </rPh>
    <phoneticPr fontId="1"/>
  </si>
  <si>
    <t>タイヤ交換</t>
    <rPh sb="3" eb="5">
      <t>コウカン</t>
    </rPh>
    <phoneticPr fontId="1"/>
  </si>
  <si>
    <t>税金用</t>
    <rPh sb="0" eb="3">
      <t>ゼイキンヨウ</t>
    </rPh>
    <phoneticPr fontId="1"/>
  </si>
  <si>
    <t>メイン</t>
    <phoneticPr fontId="1"/>
  </si>
  <si>
    <t>倉庫家賃</t>
    <rPh sb="0" eb="4">
      <t>ソウコヤチン</t>
    </rPh>
    <phoneticPr fontId="1"/>
  </si>
  <si>
    <t>伊藤</t>
    <rPh sb="0" eb="2">
      <t>イトウ</t>
    </rPh>
    <phoneticPr fontId="1"/>
  </si>
  <si>
    <t>出金日</t>
    <rPh sb="0" eb="3">
      <t>シュッキンビ</t>
    </rPh>
    <phoneticPr fontId="1"/>
  </si>
  <si>
    <t>経費</t>
    <rPh sb="0" eb="2">
      <t>ケイヒ</t>
    </rPh>
    <phoneticPr fontId="1"/>
  </si>
  <si>
    <t>恵子</t>
    <rPh sb="0" eb="2">
      <t>ケイコ</t>
    </rPh>
    <phoneticPr fontId="1"/>
  </si>
  <si>
    <t>カード明細</t>
    <rPh sb="3" eb="5">
      <t>メイサイ</t>
    </rPh>
    <phoneticPr fontId="1"/>
  </si>
  <si>
    <t>会社</t>
    <rPh sb="0" eb="2">
      <t>カイシャ</t>
    </rPh>
    <phoneticPr fontId="1"/>
  </si>
  <si>
    <t>和哉</t>
    <rPh sb="0" eb="2">
      <t>カズヤ</t>
    </rPh>
    <phoneticPr fontId="1"/>
  </si>
  <si>
    <t>宏稀</t>
    <rPh sb="0" eb="2">
      <t>コウキ</t>
    </rPh>
    <phoneticPr fontId="1"/>
  </si>
  <si>
    <t>3月追加分</t>
    <rPh sb="1" eb="2">
      <t>ガツ</t>
    </rPh>
    <rPh sb="2" eb="5">
      <t>ツイカブン</t>
    </rPh>
    <phoneticPr fontId="1"/>
  </si>
  <si>
    <t>面接</t>
    <rPh sb="0" eb="2">
      <t>メンセツ</t>
    </rPh>
    <phoneticPr fontId="1"/>
  </si>
  <si>
    <t>ペイペイカード</t>
    <phoneticPr fontId="1"/>
  </si>
  <si>
    <t>楽天カード</t>
    <rPh sb="0" eb="2">
      <t>ラクテン</t>
    </rPh>
    <phoneticPr fontId="1"/>
  </si>
  <si>
    <t>領収書有</t>
    <rPh sb="0" eb="3">
      <t>リョウシュウショ</t>
    </rPh>
    <rPh sb="3" eb="4">
      <t>アリ</t>
    </rPh>
    <phoneticPr fontId="1"/>
  </si>
  <si>
    <t>領収書有</t>
    <rPh sb="0" eb="4">
      <t>リョウシュウショアリ</t>
    </rPh>
    <phoneticPr fontId="1"/>
  </si>
  <si>
    <t>通帳</t>
    <rPh sb="0" eb="2">
      <t>ツウチョウ</t>
    </rPh>
    <phoneticPr fontId="1"/>
  </si>
  <si>
    <t>楽天カード追加</t>
    <rPh sb="0" eb="2">
      <t>ラクテン</t>
    </rPh>
    <rPh sb="5" eb="7">
      <t>ツイカ</t>
    </rPh>
    <phoneticPr fontId="1"/>
  </si>
  <si>
    <t>Wi-Fi</t>
    <phoneticPr fontId="1"/>
  </si>
  <si>
    <t>お弁当代</t>
    <rPh sb="1" eb="3">
      <t>ベントウ</t>
    </rPh>
    <rPh sb="3" eb="4">
      <t>ダイ</t>
    </rPh>
    <phoneticPr fontId="1"/>
  </si>
  <si>
    <t>経費出金済み</t>
    <rPh sb="0" eb="2">
      <t>ケイヒ</t>
    </rPh>
    <rPh sb="2" eb="5">
      <t>シュッキンズ</t>
    </rPh>
    <phoneticPr fontId="1"/>
  </si>
  <si>
    <t>カード追加分</t>
    <rPh sb="3" eb="6">
      <t>ツイカブン</t>
    </rPh>
    <phoneticPr fontId="1"/>
  </si>
  <si>
    <t>現金追加分</t>
    <rPh sb="0" eb="5">
      <t>ゲンキンツイカブン</t>
    </rPh>
    <phoneticPr fontId="1"/>
  </si>
  <si>
    <t>プリカ入金</t>
    <rPh sb="3" eb="5">
      <t>ニュウキン</t>
    </rPh>
    <phoneticPr fontId="1"/>
  </si>
  <si>
    <t>無線機</t>
    <rPh sb="0" eb="3">
      <t>ムセンキ</t>
    </rPh>
    <phoneticPr fontId="1"/>
  </si>
  <si>
    <t>水道代　大津事務所</t>
    <rPh sb="0" eb="3">
      <t>スイドウダイ</t>
    </rPh>
    <rPh sb="4" eb="9">
      <t>オオツジムショ</t>
    </rPh>
    <phoneticPr fontId="1"/>
  </si>
  <si>
    <t>電気代　大津事務所</t>
    <rPh sb="0" eb="3">
      <t>デンキダイ</t>
    </rPh>
    <rPh sb="4" eb="9">
      <t>オオツジムショ</t>
    </rPh>
    <phoneticPr fontId="1"/>
  </si>
  <si>
    <t>請求</t>
    <rPh sb="0" eb="2">
      <t>セイキュウ</t>
    </rPh>
    <phoneticPr fontId="1"/>
  </si>
  <si>
    <t>ペイペイカード追加分</t>
    <rPh sb="7" eb="10">
      <t>ツイカブン</t>
    </rPh>
    <phoneticPr fontId="1"/>
  </si>
  <si>
    <t>倉庫用品</t>
    <rPh sb="0" eb="4">
      <t>ソウコヨウヒン</t>
    </rPh>
    <phoneticPr fontId="1"/>
  </si>
  <si>
    <t>決済日</t>
    <rPh sb="0" eb="2">
      <t>ケッサイ</t>
    </rPh>
    <phoneticPr fontId="1"/>
  </si>
  <si>
    <t>決済日</t>
    <rPh sb="0" eb="2">
      <t>ケッサイ</t>
    </rPh>
    <rPh sb="2" eb="3">
      <t>ヒ</t>
    </rPh>
    <phoneticPr fontId="1"/>
  </si>
  <si>
    <t>ペイペイ　プライベート</t>
    <phoneticPr fontId="1"/>
  </si>
  <si>
    <t>利用金額</t>
    <rPh sb="0" eb="4">
      <t>リヨウキンガク</t>
    </rPh>
    <phoneticPr fontId="1"/>
  </si>
  <si>
    <t>アップルコムビル</t>
    <phoneticPr fontId="1"/>
  </si>
  <si>
    <t>アマゾン</t>
    <phoneticPr fontId="1"/>
  </si>
  <si>
    <t>セブンイレブン</t>
    <phoneticPr fontId="1"/>
  </si>
  <si>
    <t>ソフトバンク</t>
    <phoneticPr fontId="1"/>
  </si>
  <si>
    <t>じゃらん</t>
    <phoneticPr fontId="1"/>
  </si>
  <si>
    <t>現金追加分</t>
    <rPh sb="0" eb="4">
      <t>ゲンキンツイカ</t>
    </rPh>
    <rPh sb="4" eb="5">
      <t>ブン</t>
    </rPh>
    <phoneticPr fontId="1"/>
  </si>
  <si>
    <t>イヤホン</t>
    <phoneticPr fontId="1"/>
  </si>
  <si>
    <t>プライベート</t>
    <phoneticPr fontId="1"/>
  </si>
  <si>
    <t>協議費</t>
    <rPh sb="0" eb="3">
      <t>キョウギヒ</t>
    </rPh>
    <phoneticPr fontId="1"/>
  </si>
  <si>
    <t>切手、レターパック</t>
    <rPh sb="0" eb="2">
      <t>キッテ</t>
    </rPh>
    <phoneticPr fontId="1"/>
  </si>
  <si>
    <t>伊藤、グランド岡部　食事</t>
    <rPh sb="0" eb="2">
      <t>イトウ</t>
    </rPh>
    <rPh sb="7" eb="9">
      <t>オカベ</t>
    </rPh>
    <rPh sb="10" eb="12">
      <t>ショクジ</t>
    </rPh>
    <phoneticPr fontId="1"/>
  </si>
  <si>
    <t>倉庫用品　</t>
    <rPh sb="0" eb="4">
      <t>ソウコヨウヒン</t>
    </rPh>
    <phoneticPr fontId="1"/>
  </si>
  <si>
    <t>手土産代　ギフト３点</t>
    <rPh sb="0" eb="4">
      <t>テミヤゲダイ</t>
    </rPh>
    <rPh sb="9" eb="10">
      <t>テン</t>
    </rPh>
    <phoneticPr fontId="1"/>
  </si>
  <si>
    <t>ガソリン代ハイエース</t>
    <rPh sb="4" eb="5">
      <t>ダイ</t>
    </rPh>
    <phoneticPr fontId="1"/>
  </si>
  <si>
    <t>グラフィックネットプリント　立替</t>
    <rPh sb="14" eb="16">
      <t>タテカエ</t>
    </rPh>
    <phoneticPr fontId="1"/>
  </si>
  <si>
    <t>スーツ　クリーニング代</t>
    <rPh sb="10" eb="11">
      <t>ダイ</t>
    </rPh>
    <phoneticPr fontId="1"/>
  </si>
  <si>
    <t>飲料差し入れ</t>
    <rPh sb="0" eb="2">
      <t>インリョウ</t>
    </rPh>
    <rPh sb="2" eb="3">
      <t>サ</t>
    </rPh>
    <rPh sb="4" eb="5">
      <t>イ</t>
    </rPh>
    <phoneticPr fontId="1"/>
  </si>
  <si>
    <t>修理代</t>
    <rPh sb="0" eb="3">
      <t>シュウリダイ</t>
    </rPh>
    <phoneticPr fontId="1"/>
  </si>
  <si>
    <t>モビメントコスモ　制服購入</t>
    <rPh sb="9" eb="11">
      <t>セイフク</t>
    </rPh>
    <rPh sb="11" eb="13">
      <t>コウニュウ</t>
    </rPh>
    <phoneticPr fontId="1"/>
  </si>
  <si>
    <t>まもる君作業着専門店　制服購入</t>
    <rPh sb="3" eb="4">
      <t>クン</t>
    </rPh>
    <rPh sb="4" eb="10">
      <t>サギョウギセンモンテン</t>
    </rPh>
    <rPh sb="11" eb="13">
      <t>セイフク</t>
    </rPh>
    <rPh sb="13" eb="15">
      <t>コウニュウ</t>
    </rPh>
    <phoneticPr fontId="1"/>
  </si>
  <si>
    <t>ユニホームタウン　制服購入</t>
    <rPh sb="9" eb="13">
      <t>セイフクコウニュウ</t>
    </rPh>
    <phoneticPr fontId="1"/>
  </si>
  <si>
    <t>印紙税</t>
    <rPh sb="0" eb="3">
      <t>インシゼイ</t>
    </rPh>
    <phoneticPr fontId="1"/>
  </si>
  <si>
    <t>NBOX修理代</t>
    <rPh sb="4" eb="7">
      <t>シュウリダイ</t>
    </rPh>
    <phoneticPr fontId="1"/>
  </si>
  <si>
    <t>隊員用車購入</t>
    <rPh sb="0" eb="3">
      <t>タイインヨウ</t>
    </rPh>
    <rPh sb="3" eb="4">
      <t>クルマ</t>
    </rPh>
    <rPh sb="4" eb="6">
      <t>コウニュウ</t>
    </rPh>
    <phoneticPr fontId="1"/>
  </si>
  <si>
    <t>アスクル　事務用品</t>
    <rPh sb="5" eb="9">
      <t>ジムヨウヒン</t>
    </rPh>
    <phoneticPr fontId="1"/>
  </si>
  <si>
    <t>決算寸志</t>
    <rPh sb="0" eb="4">
      <t>ケッサンスンシ</t>
    </rPh>
    <phoneticPr fontId="1"/>
  </si>
  <si>
    <t>大崎恵子大口返済</t>
    <rPh sb="0" eb="4">
      <t>オオサキケイコ</t>
    </rPh>
    <rPh sb="4" eb="8">
      <t>オオグチヘンサイ</t>
    </rPh>
    <phoneticPr fontId="1"/>
  </si>
  <si>
    <t>モビメントコスモ　旗購入　代引き</t>
    <rPh sb="9" eb="10">
      <t>ハタ</t>
    </rPh>
    <rPh sb="10" eb="12">
      <t>コウニュウ</t>
    </rPh>
    <rPh sb="13" eb="15">
      <t>ダイビ</t>
    </rPh>
    <phoneticPr fontId="1"/>
  </si>
  <si>
    <t>〼徳　研修昼食費</t>
    <rPh sb="1" eb="2">
      <t>トク</t>
    </rPh>
    <rPh sb="3" eb="8">
      <t>ケンシュウチュウショクヒ</t>
    </rPh>
    <phoneticPr fontId="1"/>
  </si>
  <si>
    <t>関西パトロール　厄神対応</t>
    <rPh sb="0" eb="2">
      <t>カンサイ</t>
    </rPh>
    <rPh sb="8" eb="12">
      <t>ヤクジンタイオウ</t>
    </rPh>
    <phoneticPr fontId="1"/>
  </si>
  <si>
    <t>仙台銘板　厄神対応</t>
    <rPh sb="0" eb="4">
      <t>センダイメイバン</t>
    </rPh>
    <rPh sb="5" eb="9">
      <t>ヤクジンタイオウ</t>
    </rPh>
    <phoneticPr fontId="1"/>
  </si>
  <si>
    <t>倉庫バイト代</t>
    <rPh sb="0" eb="2">
      <t>ソウコ</t>
    </rPh>
    <rPh sb="5" eb="6">
      <t>ダイ</t>
    </rPh>
    <phoneticPr fontId="1"/>
  </si>
  <si>
    <t>〼徳　研修昼食費　差額</t>
    <rPh sb="1" eb="2">
      <t>トク</t>
    </rPh>
    <rPh sb="3" eb="8">
      <t>ケンシュウチュウショクヒ</t>
    </rPh>
    <rPh sb="9" eb="11">
      <t>サガク</t>
    </rPh>
    <phoneticPr fontId="1"/>
  </si>
  <si>
    <t>餞別代　彦根署、木ノ本署、八日市署　各１万円</t>
    <rPh sb="0" eb="3">
      <t>センベツダイ</t>
    </rPh>
    <rPh sb="4" eb="7">
      <t>ヒコネショ</t>
    </rPh>
    <rPh sb="8" eb="9">
      <t>キ</t>
    </rPh>
    <rPh sb="10" eb="12">
      <t>モトショ</t>
    </rPh>
    <rPh sb="13" eb="16">
      <t>ヨウカイチ</t>
    </rPh>
    <rPh sb="16" eb="17">
      <t>ショ</t>
    </rPh>
    <rPh sb="18" eb="19">
      <t>カク</t>
    </rPh>
    <rPh sb="20" eb="22">
      <t>マンエン</t>
    </rPh>
    <phoneticPr fontId="1"/>
  </si>
  <si>
    <t>モビメントコスモ　旗購入</t>
    <rPh sb="9" eb="10">
      <t>ハタ</t>
    </rPh>
    <rPh sb="10" eb="12">
      <t>コウニュウ</t>
    </rPh>
    <phoneticPr fontId="1"/>
  </si>
  <si>
    <t>社長　教習所代</t>
    <rPh sb="0" eb="2">
      <t>シャチョウ</t>
    </rPh>
    <rPh sb="3" eb="7">
      <t>キョウシュウジョダイ</t>
    </rPh>
    <phoneticPr fontId="1"/>
  </si>
  <si>
    <t>修理代２台分</t>
    <rPh sb="0" eb="3">
      <t>シュウリダイ</t>
    </rPh>
    <rPh sb="4" eb="6">
      <t>ダイブン</t>
    </rPh>
    <phoneticPr fontId="1"/>
  </si>
  <si>
    <t>カマタニ　制服購入</t>
    <rPh sb="5" eb="9">
      <t>セイフクコウニュウ</t>
    </rPh>
    <phoneticPr fontId="1"/>
  </si>
  <si>
    <t>バンガード　交通応援</t>
    <rPh sb="6" eb="8">
      <t>コウツウ</t>
    </rPh>
    <rPh sb="8" eb="10">
      <t>オウエン</t>
    </rPh>
    <phoneticPr fontId="1"/>
  </si>
  <si>
    <t>新事務所　工事</t>
    <rPh sb="0" eb="4">
      <t>シンジムショ</t>
    </rPh>
    <rPh sb="5" eb="7">
      <t>コウジ</t>
    </rPh>
    <phoneticPr fontId="1"/>
  </si>
  <si>
    <t>新事務所　ガス代</t>
    <rPh sb="0" eb="4">
      <t>シンジムショ</t>
    </rPh>
    <rPh sb="7" eb="8">
      <t>ダイ</t>
    </rPh>
    <phoneticPr fontId="1"/>
  </si>
  <si>
    <t>金星　制服購入</t>
    <rPh sb="0" eb="2">
      <t>キンボシ</t>
    </rPh>
    <rPh sb="3" eb="7">
      <t>セイフクコウニュウ</t>
    </rPh>
    <phoneticPr fontId="1"/>
  </si>
  <si>
    <t>給与</t>
    <rPh sb="0" eb="2">
      <t>キュウヨ</t>
    </rPh>
    <phoneticPr fontId="1"/>
  </si>
  <si>
    <t>Dリングファイル３冊</t>
    <rPh sb="9" eb="10">
      <t>サツ</t>
    </rPh>
    <phoneticPr fontId="1"/>
  </si>
  <si>
    <t>１パック４００円×１７パック</t>
    <rPh sb="7" eb="8">
      <t>エン</t>
    </rPh>
    <phoneticPr fontId="1"/>
  </si>
  <si>
    <t>タクシー代</t>
    <rPh sb="4" eb="5">
      <t>ダイ</t>
    </rPh>
    <phoneticPr fontId="1"/>
  </si>
  <si>
    <t>PC用品　ウイルスバスター</t>
    <rPh sb="2" eb="4">
      <t>ヨウヒン</t>
    </rPh>
    <phoneticPr fontId="1"/>
  </si>
  <si>
    <t>手土産代　３件分　</t>
    <rPh sb="0" eb="4">
      <t>テミヤゲダイ</t>
    </rPh>
    <rPh sb="6" eb="8">
      <t>ケンブン</t>
    </rPh>
    <phoneticPr fontId="1"/>
  </si>
  <si>
    <t>事務所　LANケーブル</t>
    <rPh sb="0" eb="3">
      <t>ジムショ</t>
    </rPh>
    <phoneticPr fontId="1"/>
  </si>
  <si>
    <t>倉庫用品　テープ</t>
    <rPh sb="0" eb="4">
      <t>ソウコヨウヒン</t>
    </rPh>
    <phoneticPr fontId="1"/>
  </si>
  <si>
    <t>倉庫用品　　トップガード</t>
    <rPh sb="0" eb="4">
      <t>ソウコヨウヒン</t>
    </rPh>
    <phoneticPr fontId="1"/>
  </si>
  <si>
    <t>隊員用　飲料　4ケース</t>
    <rPh sb="0" eb="3">
      <t>タイインヨウ</t>
    </rPh>
    <rPh sb="4" eb="6">
      <t>インリョウ</t>
    </rPh>
    <phoneticPr fontId="1"/>
  </si>
  <si>
    <t>倉庫用品　トップガード</t>
    <rPh sb="0" eb="4">
      <t>ソウコヨウヒン</t>
    </rPh>
    <phoneticPr fontId="1"/>
  </si>
  <si>
    <t>現場差し入れ　飲料</t>
    <rPh sb="0" eb="3">
      <t>ゲンバサ</t>
    </rPh>
    <rPh sb="4" eb="5">
      <t>イ</t>
    </rPh>
    <rPh sb="7" eb="9">
      <t>インリョウ</t>
    </rPh>
    <phoneticPr fontId="1"/>
  </si>
  <si>
    <t>事務用品　倉庫用品</t>
    <rPh sb="0" eb="4">
      <t>ジムヨウヒン</t>
    </rPh>
    <rPh sb="5" eb="9">
      <t>ソウコヨウヒン</t>
    </rPh>
    <phoneticPr fontId="1"/>
  </si>
  <si>
    <t>風邪薬、飲料</t>
    <rPh sb="0" eb="3">
      <t>カゼグスリ</t>
    </rPh>
    <rPh sb="4" eb="6">
      <t>インリョウ</t>
    </rPh>
    <phoneticPr fontId="1"/>
  </si>
  <si>
    <t>収入証紙代</t>
    <rPh sb="0" eb="4">
      <t>シュウニュウショウシ</t>
    </rPh>
    <rPh sb="4" eb="5">
      <t>ダイ</t>
    </rPh>
    <phoneticPr fontId="1"/>
  </si>
  <si>
    <t>新事務所用品</t>
    <rPh sb="0" eb="6">
      <t>シンジムショヨウヒン</t>
    </rPh>
    <phoneticPr fontId="1"/>
  </si>
  <si>
    <t>3月</t>
    <rPh sb="1" eb="2">
      <t>ガツ</t>
    </rPh>
    <phoneticPr fontId="1"/>
  </si>
  <si>
    <t>ドーミーイン　宿泊</t>
    <rPh sb="7" eb="9">
      <t>シュクハク</t>
    </rPh>
    <phoneticPr fontId="1"/>
  </si>
  <si>
    <t>ホテルピアザ　宿泊</t>
    <rPh sb="7" eb="9">
      <t>シュクハク</t>
    </rPh>
    <phoneticPr fontId="1"/>
  </si>
  <si>
    <t>事務所用品　トイレットペーパー</t>
    <rPh sb="0" eb="5">
      <t>ジムショヨウヒン</t>
    </rPh>
    <phoneticPr fontId="1"/>
  </si>
  <si>
    <t>事務所用　宅配ボックス</t>
    <rPh sb="0" eb="4">
      <t>ジムショヨウ</t>
    </rPh>
    <rPh sb="5" eb="7">
      <t>タクハイ</t>
    </rPh>
    <phoneticPr fontId="1"/>
  </si>
  <si>
    <t>印鑑５本</t>
    <rPh sb="0" eb="2">
      <t>インカン</t>
    </rPh>
    <rPh sb="3" eb="4">
      <t>ホン</t>
    </rPh>
    <phoneticPr fontId="1"/>
  </si>
  <si>
    <t>LED誘導灯</t>
    <rPh sb="3" eb="6">
      <t>ユウドウトウ</t>
    </rPh>
    <phoneticPr fontId="1"/>
  </si>
  <si>
    <t>事務所用椅子２脚</t>
    <rPh sb="0" eb="4">
      <t>ジムショヨウ</t>
    </rPh>
    <rPh sb="4" eb="6">
      <t>イス</t>
    </rPh>
    <rPh sb="7" eb="8">
      <t>キャク</t>
    </rPh>
    <phoneticPr fontId="1"/>
  </si>
  <si>
    <t>隊員用　花粉症対策用品</t>
    <rPh sb="0" eb="3">
      <t>タイインヨウ</t>
    </rPh>
    <rPh sb="4" eb="9">
      <t>カフンショウタイサク</t>
    </rPh>
    <rPh sb="9" eb="11">
      <t>ヨウヒン</t>
    </rPh>
    <phoneticPr fontId="1"/>
  </si>
  <si>
    <t>ヤフーショッピング</t>
    <phoneticPr fontId="1"/>
  </si>
  <si>
    <t>ギョーザ</t>
    <phoneticPr fontId="1"/>
  </si>
  <si>
    <t>お香</t>
    <rPh sb="1" eb="2">
      <t>コウ</t>
    </rPh>
    <phoneticPr fontId="1"/>
  </si>
  <si>
    <t>焼き豚肉団子</t>
    <rPh sb="0" eb="1">
      <t>ヤ</t>
    </rPh>
    <rPh sb="2" eb="3">
      <t>ブタ</t>
    </rPh>
    <rPh sb="3" eb="6">
      <t>ニクダンゴ</t>
    </rPh>
    <phoneticPr fontId="1"/>
  </si>
  <si>
    <t>ゴディバ</t>
    <phoneticPr fontId="1"/>
  </si>
  <si>
    <t>かに</t>
    <phoneticPr fontId="1"/>
  </si>
  <si>
    <t>ガラスフィルム</t>
    <phoneticPr fontId="1"/>
  </si>
  <si>
    <t>高山さくら庵</t>
    <rPh sb="0" eb="2">
      <t>タカヤマ</t>
    </rPh>
    <rPh sb="5" eb="6">
      <t>アン</t>
    </rPh>
    <phoneticPr fontId="1"/>
  </si>
  <si>
    <t>事務手数料</t>
    <rPh sb="0" eb="5">
      <t>ジムテスウリョウ</t>
    </rPh>
    <phoneticPr fontId="1"/>
  </si>
  <si>
    <t>肉</t>
    <rPh sb="0" eb="1">
      <t>ニク</t>
    </rPh>
    <phoneticPr fontId="1"/>
  </si>
  <si>
    <t>課金額</t>
    <rPh sb="0" eb="3">
      <t>カキンガク</t>
    </rPh>
    <phoneticPr fontId="1"/>
  </si>
  <si>
    <t>事務所備品　ラック</t>
    <rPh sb="0" eb="5">
      <t>ジムショビヒン</t>
    </rPh>
    <phoneticPr fontId="1"/>
  </si>
  <si>
    <t>宅配ボックス　残高払い分</t>
    <rPh sb="0" eb="2">
      <t>タクハイ</t>
    </rPh>
    <rPh sb="7" eb="9">
      <t>ザンダカ</t>
    </rPh>
    <rPh sb="9" eb="10">
      <t>バラ</t>
    </rPh>
    <rPh sb="11" eb="12">
      <t>ブン</t>
    </rPh>
    <phoneticPr fontId="1"/>
  </si>
  <si>
    <t>事務所用　トイレットペーパー</t>
    <rPh sb="0" eb="4">
      <t>ジムショヨウ</t>
    </rPh>
    <phoneticPr fontId="1"/>
  </si>
  <si>
    <t>整備代</t>
    <rPh sb="0" eb="3">
      <t>セイビダイ</t>
    </rPh>
    <phoneticPr fontId="1"/>
  </si>
  <si>
    <t>車検代　おつり１６００円あり</t>
    <rPh sb="0" eb="3">
      <t>シャケンダイ</t>
    </rPh>
    <rPh sb="11" eb="12">
      <t>エン</t>
    </rPh>
    <phoneticPr fontId="1"/>
  </si>
  <si>
    <t>倉庫バイト代　３月末まで２５０００円</t>
    <rPh sb="0" eb="2">
      <t>ソウコ</t>
    </rPh>
    <rPh sb="5" eb="6">
      <t>ダイ</t>
    </rPh>
    <rPh sb="8" eb="9">
      <t>ガツ</t>
    </rPh>
    <rPh sb="9" eb="10">
      <t>マツ</t>
    </rPh>
    <rPh sb="17" eb="18">
      <t>エン</t>
    </rPh>
    <phoneticPr fontId="1"/>
  </si>
  <si>
    <t>アスクル　事務用品　３月末締め</t>
    <rPh sb="5" eb="9">
      <t>ジムヨウヒン</t>
    </rPh>
    <rPh sb="11" eb="12">
      <t>ガツ</t>
    </rPh>
    <rPh sb="12" eb="14">
      <t>マツジ</t>
    </rPh>
    <phoneticPr fontId="1"/>
  </si>
  <si>
    <t>酒見電機　寮備品　３月末締め</t>
    <rPh sb="0" eb="1">
      <t>サケ</t>
    </rPh>
    <rPh sb="1" eb="2">
      <t>ミ</t>
    </rPh>
    <rPh sb="2" eb="4">
      <t>デンキ</t>
    </rPh>
    <rPh sb="5" eb="6">
      <t>リョウ</t>
    </rPh>
    <rPh sb="6" eb="8">
      <t>ビヒン</t>
    </rPh>
    <rPh sb="10" eb="13">
      <t>ガツマツジ</t>
    </rPh>
    <phoneticPr fontId="1"/>
  </si>
  <si>
    <t>①+②</t>
    <phoneticPr fontId="1"/>
  </si>
  <si>
    <t>ガソリン代　伊藤君のカードで支払い</t>
    <rPh sb="4" eb="5">
      <t>ダイ</t>
    </rPh>
    <rPh sb="6" eb="9">
      <t>イトウクン</t>
    </rPh>
    <rPh sb="14" eb="16">
      <t>シハラ</t>
    </rPh>
    <phoneticPr fontId="1"/>
  </si>
  <si>
    <t>タイヤオイル交換</t>
    <rPh sb="6" eb="8">
      <t>コウカン</t>
    </rPh>
    <phoneticPr fontId="1"/>
  </si>
  <si>
    <t>28日</t>
    <rPh sb="2" eb="3">
      <t>ニチ</t>
    </rPh>
    <phoneticPr fontId="1"/>
  </si>
  <si>
    <t>悠月出産</t>
    <rPh sb="0" eb="2">
      <t>ユヅキ</t>
    </rPh>
    <rPh sb="2" eb="4">
      <t>シュッサン</t>
    </rPh>
    <phoneticPr fontId="1"/>
  </si>
  <si>
    <t>産休開始</t>
    <rPh sb="0" eb="2">
      <t>サンキュウ</t>
    </rPh>
    <rPh sb="2" eb="4">
      <t>カイシ</t>
    </rPh>
    <phoneticPr fontId="1"/>
  </si>
  <si>
    <t>仕事復帰</t>
    <rPh sb="0" eb="4">
      <t>シゴトフッキ</t>
    </rPh>
    <phoneticPr fontId="1"/>
  </si>
  <si>
    <t>時短勤務</t>
    <rPh sb="0" eb="4">
      <t>ジタンキンム</t>
    </rPh>
    <phoneticPr fontId="1"/>
  </si>
  <si>
    <t>日給４０００円</t>
    <rPh sb="0" eb="2">
      <t>ニッキュウ</t>
    </rPh>
    <rPh sb="6" eb="7">
      <t>エン</t>
    </rPh>
    <phoneticPr fontId="1"/>
  </si>
  <si>
    <t>時短終わり</t>
    <rPh sb="0" eb="2">
      <t>ジタン</t>
    </rPh>
    <rPh sb="2" eb="3">
      <t>オ</t>
    </rPh>
    <phoneticPr fontId="1"/>
  </si>
  <si>
    <t>日給６０００円</t>
    <rPh sb="0" eb="2">
      <t>ニッキュウ</t>
    </rPh>
    <rPh sb="6" eb="7">
      <t>エン</t>
    </rPh>
    <phoneticPr fontId="1"/>
  </si>
  <si>
    <t>～6カ月～</t>
    <rPh sb="3" eb="4">
      <t>ゲツ</t>
    </rPh>
    <phoneticPr fontId="1"/>
  </si>
  <si>
    <t>～１か月～</t>
    <rPh sb="3" eb="4">
      <t>ゲツ</t>
    </rPh>
    <phoneticPr fontId="1"/>
  </si>
  <si>
    <t>～３か月～</t>
    <rPh sb="3" eb="4">
      <t>ゲツ</t>
    </rPh>
    <phoneticPr fontId="1"/>
  </si>
  <si>
    <t>4月</t>
    <rPh sb="1" eb="2">
      <t>ガツ</t>
    </rPh>
    <phoneticPr fontId="1"/>
  </si>
  <si>
    <t>2日</t>
    <rPh sb="1" eb="2">
      <t>カ</t>
    </rPh>
    <phoneticPr fontId="1"/>
  </si>
  <si>
    <t>業者さん　手土産代</t>
    <rPh sb="0" eb="2">
      <t>ギョウシャ</t>
    </rPh>
    <rPh sb="5" eb="9">
      <t>テミヤゲダイ</t>
    </rPh>
    <phoneticPr fontId="1"/>
  </si>
  <si>
    <t>社長、伊藤　昼食代</t>
    <rPh sb="0" eb="2">
      <t>シャチョウ</t>
    </rPh>
    <rPh sb="3" eb="5">
      <t>イトウ</t>
    </rPh>
    <rPh sb="6" eb="9">
      <t>チュウショクダイ</t>
    </rPh>
    <phoneticPr fontId="1"/>
  </si>
  <si>
    <t>大崎、隊員５名　昼食代</t>
    <rPh sb="0" eb="2">
      <t>オオサキ</t>
    </rPh>
    <rPh sb="3" eb="5">
      <t>タイイン</t>
    </rPh>
    <rPh sb="6" eb="7">
      <t>メイ</t>
    </rPh>
    <rPh sb="8" eb="11">
      <t>チュウショクダイ</t>
    </rPh>
    <phoneticPr fontId="1"/>
  </si>
  <si>
    <t>昼食代　倉庫作業３名</t>
    <rPh sb="0" eb="3">
      <t>チュウショクダイ</t>
    </rPh>
    <rPh sb="4" eb="8">
      <t>ソウコサギョウ</t>
    </rPh>
    <rPh sb="9" eb="10">
      <t>メイ</t>
    </rPh>
    <phoneticPr fontId="1"/>
  </si>
  <si>
    <t>倉庫用　灯油</t>
    <rPh sb="0" eb="3">
      <t>ソウコヨウ</t>
    </rPh>
    <rPh sb="4" eb="6">
      <t>トウユ</t>
    </rPh>
    <phoneticPr fontId="1"/>
  </si>
  <si>
    <t>倉庫用品</t>
    <rPh sb="0" eb="3">
      <t>ソウコヨウ</t>
    </rPh>
    <rPh sb="3" eb="4">
      <t>ヒン</t>
    </rPh>
    <phoneticPr fontId="1"/>
  </si>
  <si>
    <t>８日</t>
    <rPh sb="1" eb="2">
      <t>カ</t>
    </rPh>
    <phoneticPr fontId="1"/>
  </si>
  <si>
    <t>医療用品　薬等</t>
    <rPh sb="0" eb="4">
      <t>イリョウヨウヒン</t>
    </rPh>
    <rPh sb="5" eb="6">
      <t>クスリ</t>
    </rPh>
    <rPh sb="6" eb="7">
      <t>トウ</t>
    </rPh>
    <phoneticPr fontId="1"/>
  </si>
  <si>
    <t>現場差し入れ</t>
    <rPh sb="0" eb="3">
      <t>ゲンバサ</t>
    </rPh>
    <rPh sb="4" eb="5">
      <t>イ</t>
    </rPh>
    <phoneticPr fontId="1"/>
  </si>
  <si>
    <t>研修費</t>
    <rPh sb="0" eb="3">
      <t>ケンシュウヒ</t>
    </rPh>
    <phoneticPr fontId="1"/>
  </si>
  <si>
    <t>２級講習１名受講料</t>
    <rPh sb="1" eb="4">
      <t>キュウコウシュウ</t>
    </rPh>
    <rPh sb="5" eb="6">
      <t>メイ</t>
    </rPh>
    <rPh sb="6" eb="9">
      <t>ジュコウリョウ</t>
    </rPh>
    <phoneticPr fontId="1"/>
  </si>
  <si>
    <t>10日</t>
    <rPh sb="2" eb="3">
      <t>カ</t>
    </rPh>
    <phoneticPr fontId="1"/>
  </si>
  <si>
    <t>切手代</t>
    <rPh sb="0" eb="3">
      <t>キッテダイ</t>
    </rPh>
    <phoneticPr fontId="1"/>
  </si>
  <si>
    <t>昼食代　他３名</t>
    <rPh sb="0" eb="3">
      <t>チュウショクダイ</t>
    </rPh>
    <rPh sb="4" eb="5">
      <t>ホカ</t>
    </rPh>
    <rPh sb="6" eb="7">
      <t>メイ</t>
    </rPh>
    <phoneticPr fontId="1"/>
  </si>
  <si>
    <t>11日</t>
    <rPh sb="2" eb="3">
      <t>ニチ</t>
    </rPh>
    <phoneticPr fontId="1"/>
  </si>
  <si>
    <t>風邪薬、飲料等　　</t>
    <rPh sb="0" eb="2">
      <t>カゼ</t>
    </rPh>
    <rPh sb="2" eb="3">
      <t>クスリ</t>
    </rPh>
    <rPh sb="4" eb="7">
      <t>インリョウトウ</t>
    </rPh>
    <phoneticPr fontId="1"/>
  </si>
  <si>
    <t>12日</t>
    <rPh sb="2" eb="3">
      <t>ニチ</t>
    </rPh>
    <phoneticPr fontId="1"/>
  </si>
  <si>
    <t>14日</t>
    <rPh sb="2" eb="3">
      <t>カ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</si>
  <si>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</si>
  <si>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</si>
  <si>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</si>
  <si>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社長、伊藤　夕食代</t>
    <rPh sb="0" eb="2">
      <t>シャチョウ</t>
    </rPh>
    <rPh sb="3" eb="5">
      <t>イトウ</t>
    </rPh>
    <rPh sb="6" eb="8">
      <t>ユウショク</t>
    </rPh>
    <rPh sb="8" eb="9">
      <t>ダイ</t>
    </rPh>
    <phoneticPr fontId="1"/>
  </si>
  <si>
    <t>18日</t>
    <rPh sb="2" eb="3">
      <t>ニチ</t>
    </rPh>
    <phoneticPr fontId="1"/>
  </si>
  <si>
    <t>作業着用シャツ等</t>
    <rPh sb="0" eb="4">
      <t>サギョウギヨウ</t>
    </rPh>
    <rPh sb="7" eb="8">
      <t>トウ</t>
    </rPh>
    <phoneticPr fontId="1"/>
  </si>
  <si>
    <t>20日</t>
    <rPh sb="2" eb="3">
      <t>カ</t>
    </rPh>
    <phoneticPr fontId="1"/>
  </si>
  <si>
    <t>コトナ　打合せ　飲食代</t>
    <rPh sb="4" eb="6">
      <t>ウチアワ</t>
    </rPh>
    <rPh sb="8" eb="11">
      <t>インショクダイ</t>
    </rPh>
    <phoneticPr fontId="1"/>
  </si>
  <si>
    <t>亀岡イベント用　資機材</t>
    <rPh sb="0" eb="2">
      <t>カメオカ</t>
    </rPh>
    <rPh sb="6" eb="7">
      <t>ヨウ</t>
    </rPh>
    <rPh sb="8" eb="11">
      <t>シキザイ</t>
    </rPh>
    <phoneticPr fontId="1"/>
  </si>
  <si>
    <t>21日</t>
    <rPh sb="2" eb="3">
      <t>ニチ</t>
    </rPh>
    <phoneticPr fontId="1"/>
  </si>
  <si>
    <t>24日</t>
    <rPh sb="2" eb="3">
      <t>カ</t>
    </rPh>
    <phoneticPr fontId="1"/>
  </si>
  <si>
    <t>打合せ　大雅社長、部長</t>
    <rPh sb="0" eb="2">
      <t>ウチアワ</t>
    </rPh>
    <rPh sb="4" eb="6">
      <t>ダイマサ</t>
    </rPh>
    <rPh sb="6" eb="8">
      <t>シャチョウ</t>
    </rPh>
    <rPh sb="9" eb="11">
      <t>ブチョウ</t>
    </rPh>
    <phoneticPr fontId="1"/>
  </si>
  <si>
    <t>夕食代　5名</t>
    <rPh sb="0" eb="3">
      <t>ユウショクダイ</t>
    </rPh>
    <rPh sb="5" eb="6">
      <t>メイ</t>
    </rPh>
    <phoneticPr fontId="1"/>
  </si>
  <si>
    <t>チェーンソー用オイル</t>
    <rPh sb="6" eb="7">
      <t>ヨウ</t>
    </rPh>
    <phoneticPr fontId="1"/>
  </si>
  <si>
    <t>隊員用シャツ、ズボン</t>
    <rPh sb="0" eb="3">
      <t>タイインヨウ</t>
    </rPh>
    <phoneticPr fontId="1"/>
  </si>
  <si>
    <t>昼食代　5名</t>
    <rPh sb="0" eb="3">
      <t>チュウショクダイ</t>
    </rPh>
    <rPh sb="5" eb="6">
      <t>メイ</t>
    </rPh>
    <phoneticPr fontId="1"/>
  </si>
  <si>
    <t>寮備品　立替支払</t>
    <rPh sb="0" eb="3">
      <t>リョウビヒン</t>
    </rPh>
    <rPh sb="4" eb="8">
      <t>タテカエシハライ</t>
    </rPh>
    <phoneticPr fontId="1"/>
  </si>
  <si>
    <t>27日</t>
    <rPh sb="2" eb="3">
      <t>ニチ</t>
    </rPh>
    <phoneticPr fontId="1"/>
  </si>
  <si>
    <t>事務所備品</t>
    <rPh sb="0" eb="5">
      <t>ジムショビヒン</t>
    </rPh>
    <phoneticPr fontId="1"/>
  </si>
  <si>
    <t>橋本建設、日伸　差し入れ</t>
    <rPh sb="0" eb="4">
      <t>ハシモトケンセツ</t>
    </rPh>
    <rPh sb="5" eb="7">
      <t>ニッシン</t>
    </rPh>
    <rPh sb="8" eb="9">
      <t>サ</t>
    </rPh>
    <rPh sb="10" eb="11">
      <t>イ</t>
    </rPh>
    <phoneticPr fontId="1"/>
  </si>
  <si>
    <t>隊員防寒対策用品</t>
    <rPh sb="0" eb="2">
      <t>タイイン</t>
    </rPh>
    <rPh sb="2" eb="6">
      <t>ボウカンタイサク</t>
    </rPh>
    <rPh sb="6" eb="8">
      <t>ヨウヒン</t>
    </rPh>
    <phoneticPr fontId="1"/>
  </si>
  <si>
    <t>寮備品</t>
    <rPh sb="0" eb="3">
      <t>リョウビヒン</t>
    </rPh>
    <phoneticPr fontId="1"/>
  </si>
  <si>
    <t>寮備品</t>
    <rPh sb="0" eb="1">
      <t>リョウ</t>
    </rPh>
    <rPh sb="1" eb="3">
      <t>ビヒン</t>
    </rPh>
    <phoneticPr fontId="1"/>
  </si>
  <si>
    <t>倉庫用品　ペンキ等</t>
    <rPh sb="0" eb="4">
      <t>ソウコヨウヒン</t>
    </rPh>
    <rPh sb="8" eb="9">
      <t>トウ</t>
    </rPh>
    <phoneticPr fontId="1"/>
  </si>
  <si>
    <t>カメラバッテリー</t>
    <phoneticPr fontId="1"/>
  </si>
  <si>
    <t>誘導棒</t>
    <rPh sb="0" eb="3">
      <t>ユウドウボウ</t>
    </rPh>
    <phoneticPr fontId="1"/>
  </si>
  <si>
    <t>クーラーボックス</t>
    <phoneticPr fontId="1"/>
  </si>
  <si>
    <t>事務所用インターホン</t>
    <rPh sb="0" eb="4">
      <t>ジムショヨウ</t>
    </rPh>
    <phoneticPr fontId="1"/>
  </si>
  <si>
    <t>プリウス修理代</t>
    <rPh sb="4" eb="7">
      <t>シュウリダイ</t>
    </rPh>
    <phoneticPr fontId="1"/>
  </si>
  <si>
    <t>印鑑</t>
    <rPh sb="0" eb="2">
      <t>インカン</t>
    </rPh>
    <phoneticPr fontId="1"/>
  </si>
  <si>
    <t>マスキングテープ</t>
    <phoneticPr fontId="1"/>
  </si>
  <si>
    <t>社長用夏用スーツ</t>
    <rPh sb="0" eb="3">
      <t>シャチョウヨウ</t>
    </rPh>
    <rPh sb="3" eb="5">
      <t>ナツヨウ</t>
    </rPh>
    <phoneticPr fontId="1"/>
  </si>
  <si>
    <t>ルートイン宿泊</t>
    <rPh sb="5" eb="7">
      <t>シュクハク</t>
    </rPh>
    <phoneticPr fontId="1"/>
  </si>
  <si>
    <t>亀岡イベント用資機材</t>
    <rPh sb="0" eb="2">
      <t>カメオカ</t>
    </rPh>
    <rPh sb="6" eb="7">
      <t>ヨウ</t>
    </rPh>
    <rPh sb="7" eb="10">
      <t>シキザイ</t>
    </rPh>
    <phoneticPr fontId="1"/>
  </si>
  <si>
    <t>倉庫用品　ペンキ</t>
    <rPh sb="0" eb="4">
      <t>ソウコヨウヒン</t>
    </rPh>
    <phoneticPr fontId="1"/>
  </si>
  <si>
    <t>ハイエースオイル交換</t>
    <rPh sb="8" eb="10">
      <t>コウカン</t>
    </rPh>
    <phoneticPr fontId="1"/>
  </si>
  <si>
    <t>出産祝い(北村理恵)</t>
    <rPh sb="0" eb="2">
      <t>シュッサン</t>
    </rPh>
    <rPh sb="2" eb="3">
      <t>イワ</t>
    </rPh>
    <rPh sb="5" eb="9">
      <t>キタムラリエ</t>
    </rPh>
    <phoneticPr fontId="1"/>
  </si>
  <si>
    <t>香典(友久芳彦)</t>
    <rPh sb="0" eb="2">
      <t>コウデン</t>
    </rPh>
    <rPh sb="3" eb="5">
      <t>トモヒサ</t>
    </rPh>
    <rPh sb="5" eb="7">
      <t>ヨシヒコ</t>
    </rPh>
    <phoneticPr fontId="1"/>
  </si>
  <si>
    <t>ファノバ実費交通費</t>
    <rPh sb="4" eb="9">
      <t>ジッピコウツウヒ</t>
    </rPh>
    <phoneticPr fontId="1"/>
  </si>
  <si>
    <t>管清実費交通費</t>
    <rPh sb="0" eb="2">
      <t>カンセイ</t>
    </rPh>
    <rPh sb="2" eb="4">
      <t>ジッピ</t>
    </rPh>
    <rPh sb="4" eb="7">
      <t>コウツウヒ</t>
    </rPh>
    <phoneticPr fontId="1"/>
  </si>
  <si>
    <t>福泉実費交通費</t>
    <rPh sb="0" eb="2">
      <t>フクセン</t>
    </rPh>
    <rPh sb="2" eb="7">
      <t>ジッピコウツウヒ</t>
    </rPh>
    <phoneticPr fontId="1"/>
  </si>
  <si>
    <t>大津事務所　電気代</t>
    <rPh sb="0" eb="5">
      <t>オオツジムショ</t>
    </rPh>
    <rPh sb="6" eb="9">
      <t>デンキダイ</t>
    </rPh>
    <phoneticPr fontId="1"/>
  </si>
  <si>
    <t>大津事務所　水道代</t>
    <rPh sb="0" eb="5">
      <t>オオツジムショ</t>
    </rPh>
    <rPh sb="6" eb="9">
      <t>スイドウダイ</t>
    </rPh>
    <phoneticPr fontId="1"/>
  </si>
  <si>
    <t>交通警備２級　試験代</t>
    <rPh sb="0" eb="4">
      <t>コウツウケイビ</t>
    </rPh>
    <rPh sb="5" eb="6">
      <t>キュウ</t>
    </rPh>
    <rPh sb="7" eb="9">
      <t>シケン</t>
    </rPh>
    <rPh sb="9" eb="10">
      <t>ダイ</t>
    </rPh>
    <phoneticPr fontId="1"/>
  </si>
  <si>
    <t>２０２５年度経費精算</t>
    <rPh sb="4" eb="6">
      <t>ネンド</t>
    </rPh>
    <rPh sb="6" eb="10">
      <t>ケイヒセイサン</t>
    </rPh>
    <phoneticPr fontId="1"/>
  </si>
  <si>
    <t>(株)ユニアート　看板代</t>
    <rPh sb="0" eb="3">
      <t>カブシキガイシャ</t>
    </rPh>
    <rPh sb="9" eb="12">
      <t>カンバンダイ</t>
    </rPh>
    <phoneticPr fontId="1"/>
  </si>
  <si>
    <t>家賃</t>
    <rPh sb="0" eb="2">
      <t>ヤチン</t>
    </rPh>
    <phoneticPr fontId="1"/>
  </si>
  <si>
    <t>税金用</t>
    <rPh sb="0" eb="2">
      <t>ゼイキン</t>
    </rPh>
    <rPh sb="2" eb="3">
      <t>ヨウ</t>
    </rPh>
    <phoneticPr fontId="1"/>
  </si>
  <si>
    <t>４月３０日までの倉庫バイト代</t>
    <rPh sb="1" eb="2">
      <t>ガツ</t>
    </rPh>
    <rPh sb="4" eb="5">
      <t>ニチ</t>
    </rPh>
    <rPh sb="8" eb="10">
      <t>ソウコ</t>
    </rPh>
    <rPh sb="13" eb="14">
      <t>ダイ</t>
    </rPh>
    <phoneticPr fontId="1"/>
  </si>
  <si>
    <t>会社/イベント</t>
    <rPh sb="0" eb="2">
      <t>カイシャ</t>
    </rPh>
    <phoneticPr fontId="1"/>
  </si>
  <si>
    <t>バンガード　交通応援</t>
    <rPh sb="6" eb="10">
      <t>コウツウオウエン</t>
    </rPh>
    <phoneticPr fontId="1"/>
  </si>
  <si>
    <t>ハイエース</t>
    <phoneticPr fontId="1"/>
  </si>
  <si>
    <t>事務用品　コピー用紙</t>
    <rPh sb="0" eb="4">
      <t>ジムヨウヒン</t>
    </rPh>
    <rPh sb="8" eb="10">
      <t>ヨウシ</t>
    </rPh>
    <phoneticPr fontId="1"/>
  </si>
  <si>
    <t>amazon</t>
    <phoneticPr fontId="1"/>
  </si>
  <si>
    <t>ソース</t>
    <phoneticPr fontId="1"/>
  </si>
  <si>
    <t>UV手袋</t>
    <rPh sb="2" eb="4">
      <t>テブクロ</t>
    </rPh>
    <phoneticPr fontId="1"/>
  </si>
  <si>
    <t>メンサポストア</t>
    <phoneticPr fontId="1"/>
  </si>
  <si>
    <t>スキニー</t>
    <phoneticPr fontId="1"/>
  </si>
  <si>
    <t>Softbank</t>
    <phoneticPr fontId="1"/>
  </si>
  <si>
    <t>西山珈琲</t>
    <rPh sb="0" eb="4">
      <t>ニシヤマコーヒー</t>
    </rPh>
    <phoneticPr fontId="1"/>
  </si>
  <si>
    <t>飛騨高山</t>
    <rPh sb="0" eb="4">
      <t>ヒダタカヤマ</t>
    </rPh>
    <phoneticPr fontId="1"/>
  </si>
  <si>
    <t>Amazon</t>
    <phoneticPr fontId="1"/>
  </si>
  <si>
    <t>傘</t>
    <rPh sb="0" eb="1">
      <t>カサ</t>
    </rPh>
    <phoneticPr fontId="1"/>
  </si>
  <si>
    <t>長靴</t>
    <rPh sb="0" eb="2">
      <t>ナガグツ</t>
    </rPh>
    <phoneticPr fontId="1"/>
  </si>
  <si>
    <t>チャージ</t>
    <phoneticPr fontId="1"/>
  </si>
  <si>
    <t>クロックス</t>
    <phoneticPr fontId="1"/>
  </si>
  <si>
    <t>冷感グッズ</t>
    <rPh sb="0" eb="2">
      <t>レイカン</t>
    </rPh>
    <phoneticPr fontId="1"/>
  </si>
  <si>
    <t>冷感シャツ</t>
    <rPh sb="0" eb="2">
      <t>レイカン</t>
    </rPh>
    <phoneticPr fontId="1"/>
  </si>
  <si>
    <t>進学祝い(宮内あゆみ)</t>
    <rPh sb="0" eb="3">
      <t>シンガクイワ</t>
    </rPh>
    <rPh sb="5" eb="7">
      <t>ミヤウチ</t>
    </rPh>
    <phoneticPr fontId="1"/>
  </si>
  <si>
    <t>インナーパンツ</t>
    <phoneticPr fontId="1"/>
  </si>
  <si>
    <t>PCソフト</t>
    <phoneticPr fontId="1"/>
  </si>
  <si>
    <t>飲食代</t>
    <rPh sb="0" eb="3">
      <t>インショクダイ</t>
    </rPh>
    <phoneticPr fontId="1"/>
  </si>
  <si>
    <t>アヤハディオ　資機材</t>
    <rPh sb="7" eb="10">
      <t>シキザイ</t>
    </rPh>
    <phoneticPr fontId="1"/>
  </si>
  <si>
    <t>車両費</t>
    <rPh sb="0" eb="3">
      <t>シャリョウヒ</t>
    </rPh>
    <phoneticPr fontId="1"/>
  </si>
  <si>
    <t>レンタカー</t>
    <phoneticPr fontId="1"/>
  </si>
  <si>
    <t>カインズ　資機材</t>
    <rPh sb="5" eb="8">
      <t>シキザイ</t>
    </rPh>
    <phoneticPr fontId="1"/>
  </si>
  <si>
    <t>ルートイン彦根</t>
    <rPh sb="5" eb="7">
      <t>ヒコネ</t>
    </rPh>
    <phoneticPr fontId="1"/>
  </si>
  <si>
    <t>亀の井ホテル彦根</t>
    <rPh sb="0" eb="1">
      <t>カメ</t>
    </rPh>
    <rPh sb="2" eb="3">
      <t>イ</t>
    </rPh>
    <rPh sb="6" eb="8">
      <t>ヒコネ</t>
    </rPh>
    <phoneticPr fontId="1"/>
  </si>
  <si>
    <t>コーナン　資機材</t>
    <rPh sb="5" eb="8">
      <t>シキザイ</t>
    </rPh>
    <phoneticPr fontId="1"/>
  </si>
  <si>
    <t>飲料代</t>
    <rPh sb="0" eb="3">
      <t>インリョウダイ</t>
    </rPh>
    <phoneticPr fontId="1"/>
  </si>
  <si>
    <t>コメリ　資機材</t>
    <rPh sb="4" eb="7">
      <t>シキザイ</t>
    </rPh>
    <phoneticPr fontId="1"/>
  </si>
  <si>
    <t>夕食代</t>
    <rPh sb="0" eb="3">
      <t>ユウショクダイ</t>
    </rPh>
    <phoneticPr fontId="1"/>
  </si>
  <si>
    <t>宿泊</t>
    <rPh sb="0" eb="2">
      <t>シュクハク</t>
    </rPh>
    <phoneticPr fontId="1"/>
  </si>
  <si>
    <t>その他</t>
    <rPh sb="2" eb="3">
      <t>タ</t>
    </rPh>
    <phoneticPr fontId="1"/>
  </si>
  <si>
    <t>ガソリン</t>
    <phoneticPr fontId="1"/>
  </si>
  <si>
    <t>資機材</t>
    <rPh sb="0" eb="3">
      <t>シキザイ</t>
    </rPh>
    <phoneticPr fontId="1"/>
  </si>
  <si>
    <t>飲食</t>
    <rPh sb="0" eb="2">
      <t>インショク</t>
    </rPh>
    <phoneticPr fontId="1"/>
  </si>
  <si>
    <t>彦根交通安全協会</t>
    <rPh sb="0" eb="8">
      <t>ヒコネコウツウアンゼンキョウカイ</t>
    </rPh>
    <phoneticPr fontId="1"/>
  </si>
  <si>
    <t>１９日</t>
    <rPh sb="2" eb="3">
      <t>ニチ</t>
    </rPh>
    <phoneticPr fontId="1"/>
  </si>
  <si>
    <t>２２日</t>
    <rPh sb="2" eb="3">
      <t>ニチ</t>
    </rPh>
    <phoneticPr fontId="1"/>
  </si>
  <si>
    <t>ワークマン　資機材</t>
    <rPh sb="6" eb="9">
      <t>シキザイ</t>
    </rPh>
    <phoneticPr fontId="1"/>
  </si>
  <si>
    <t>朝食代</t>
    <rPh sb="0" eb="3">
      <t>チョウショクダイ</t>
    </rPh>
    <phoneticPr fontId="1"/>
  </si>
  <si>
    <t>熱中症対策用品・救急用品</t>
    <rPh sb="0" eb="5">
      <t>ネッチュウショウタイサク</t>
    </rPh>
    <rPh sb="5" eb="7">
      <t>ヨウヒン</t>
    </rPh>
    <rPh sb="8" eb="12">
      <t>キュウキュウヨウヒン</t>
    </rPh>
    <phoneticPr fontId="1"/>
  </si>
  <si>
    <t>ニトリ　資機材</t>
    <rPh sb="4" eb="7">
      <t>シキザイ</t>
    </rPh>
    <phoneticPr fontId="1"/>
  </si>
  <si>
    <t>ガソリン代　　立替　　　　　　　　　　　　</t>
    <rPh sb="4" eb="5">
      <t>ダイ</t>
    </rPh>
    <rPh sb="7" eb="9">
      <t>タテカエ</t>
    </rPh>
    <phoneticPr fontId="1"/>
  </si>
  <si>
    <t>ドン・キホーテ　資機材　　　立替</t>
    <rPh sb="8" eb="11">
      <t>シキザイ</t>
    </rPh>
    <rPh sb="14" eb="16">
      <t>タテカエ</t>
    </rPh>
    <phoneticPr fontId="1"/>
  </si>
  <si>
    <t>朝食代　　　　　立替</t>
    <rPh sb="0" eb="3">
      <t>チョウショクダイ</t>
    </rPh>
    <rPh sb="8" eb="10">
      <t>タテカエ</t>
    </rPh>
    <phoneticPr fontId="1"/>
  </si>
  <si>
    <t>２９日</t>
    <rPh sb="2" eb="3">
      <t>ニチ</t>
    </rPh>
    <phoneticPr fontId="1"/>
  </si>
  <si>
    <t>コスモス　飲料等</t>
    <rPh sb="5" eb="8">
      <t>インリョウトウ</t>
    </rPh>
    <phoneticPr fontId="1"/>
  </si>
  <si>
    <t>ルートイン彦根　夕食代</t>
    <rPh sb="5" eb="7">
      <t>ヒコネ</t>
    </rPh>
    <rPh sb="8" eb="11">
      <t>ユウショクダイ</t>
    </rPh>
    <phoneticPr fontId="1"/>
  </si>
  <si>
    <t>３１日</t>
    <rPh sb="2" eb="3">
      <t>ニチ</t>
    </rPh>
    <phoneticPr fontId="1"/>
  </si>
  <si>
    <t>スギ薬局　飲料等</t>
    <rPh sb="2" eb="4">
      <t>ヤッキョク</t>
    </rPh>
    <rPh sb="5" eb="7">
      <t>インリョウ</t>
    </rPh>
    <rPh sb="7" eb="8">
      <t>トウ</t>
    </rPh>
    <phoneticPr fontId="1"/>
  </si>
  <si>
    <t>彦根　カード支払い分</t>
    <rPh sb="0" eb="2">
      <t>ヒコネ</t>
    </rPh>
    <rPh sb="6" eb="8">
      <t>シハラ</t>
    </rPh>
    <rPh sb="9" eb="10">
      <t>ブン</t>
    </rPh>
    <phoneticPr fontId="1"/>
  </si>
  <si>
    <t>彦根　現金支払い分</t>
    <rPh sb="0" eb="2">
      <t>ヒコネ</t>
    </rPh>
    <rPh sb="3" eb="5">
      <t>ゲンキン</t>
    </rPh>
    <rPh sb="5" eb="7">
      <t>シハラ</t>
    </rPh>
    <rPh sb="8" eb="9">
      <t>ブン</t>
    </rPh>
    <phoneticPr fontId="1"/>
  </si>
  <si>
    <t>彦根</t>
    <rPh sb="0" eb="2">
      <t>ヒコネ</t>
    </rPh>
    <phoneticPr fontId="1"/>
  </si>
  <si>
    <t>紅善　資機材</t>
    <rPh sb="0" eb="2">
      <t>ベニゼン</t>
    </rPh>
    <rPh sb="3" eb="6">
      <t>シキザイ</t>
    </rPh>
    <phoneticPr fontId="1"/>
  </si>
  <si>
    <t>カインズ　資機材　立替</t>
    <rPh sb="5" eb="8">
      <t>シキザイ</t>
    </rPh>
    <rPh sb="9" eb="11">
      <t>タテカエ</t>
    </rPh>
    <phoneticPr fontId="1"/>
  </si>
  <si>
    <t>カインズ　資機材　</t>
    <rPh sb="5" eb="8">
      <t>シキザイ</t>
    </rPh>
    <phoneticPr fontId="1"/>
  </si>
  <si>
    <t>　</t>
    <phoneticPr fontId="1"/>
  </si>
  <si>
    <t>昼食　お弁当代</t>
    <rPh sb="0" eb="2">
      <t>チュウショク</t>
    </rPh>
    <rPh sb="4" eb="6">
      <t>ベントウ</t>
    </rPh>
    <rPh sb="6" eb="7">
      <t>ダイ</t>
    </rPh>
    <phoneticPr fontId="1"/>
  </si>
  <si>
    <t>５月</t>
    <rPh sb="1" eb="2">
      <t>ガツ</t>
    </rPh>
    <phoneticPr fontId="1"/>
  </si>
  <si>
    <t>コンフォートホテル彦根</t>
    <rPh sb="9" eb="11">
      <t>ヒコネ</t>
    </rPh>
    <phoneticPr fontId="1"/>
  </si>
  <si>
    <t>ホテルルートイン彦根</t>
    <rPh sb="8" eb="10">
      <t>ヒコネ</t>
    </rPh>
    <phoneticPr fontId="1"/>
  </si>
  <si>
    <t>車検</t>
    <rPh sb="0" eb="2">
      <t>シャケン</t>
    </rPh>
    <phoneticPr fontId="1"/>
  </si>
  <si>
    <t>クリーニング</t>
    <phoneticPr fontId="1"/>
  </si>
  <si>
    <t>４日</t>
    <rPh sb="1" eb="2">
      <t>カ</t>
    </rPh>
    <phoneticPr fontId="1"/>
  </si>
  <si>
    <t>隊員用　シャツ</t>
    <rPh sb="0" eb="3">
      <t>タイインヨウ</t>
    </rPh>
    <phoneticPr fontId="1"/>
  </si>
  <si>
    <t>ゆめさきの森　　隊員用お弁当</t>
    <rPh sb="5" eb="6">
      <t>モリ</t>
    </rPh>
    <rPh sb="8" eb="11">
      <t>タイインヨウ</t>
    </rPh>
    <rPh sb="12" eb="14">
      <t>ベントウ</t>
    </rPh>
    <phoneticPr fontId="1"/>
  </si>
  <si>
    <t>隊員用追加お弁当</t>
    <rPh sb="0" eb="3">
      <t>タイインヨウ</t>
    </rPh>
    <rPh sb="3" eb="5">
      <t>ツイカ</t>
    </rPh>
    <rPh sb="6" eb="8">
      <t>ベントウ</t>
    </rPh>
    <phoneticPr fontId="1"/>
  </si>
  <si>
    <t>隊員用飲料</t>
    <rPh sb="0" eb="3">
      <t>タイインヨウ</t>
    </rPh>
    <rPh sb="3" eb="5">
      <t>インリョウ</t>
    </rPh>
    <phoneticPr fontId="1"/>
  </si>
  <si>
    <t>6日</t>
    <rPh sb="1" eb="2">
      <t>カ</t>
    </rPh>
    <phoneticPr fontId="1"/>
  </si>
  <si>
    <t>会議室利用料</t>
    <rPh sb="0" eb="6">
      <t>カイギシツリヨウリョウ</t>
    </rPh>
    <phoneticPr fontId="1"/>
  </si>
  <si>
    <t>研修昼食</t>
    <rPh sb="0" eb="2">
      <t>ケンシュウ</t>
    </rPh>
    <rPh sb="2" eb="4">
      <t>チュウショク</t>
    </rPh>
    <phoneticPr fontId="1"/>
  </si>
  <si>
    <t>pc部品</t>
    <rPh sb="2" eb="4">
      <t>ブヒン</t>
    </rPh>
    <phoneticPr fontId="1"/>
  </si>
  <si>
    <t>隊員用お弁当</t>
    <rPh sb="0" eb="3">
      <t>タイインヨウ</t>
    </rPh>
    <rPh sb="4" eb="6">
      <t>ベントウ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</si>
  <si>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</si>
  <si>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</si>
  <si>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隊員用飲料等　熱中症対策</t>
    <rPh sb="0" eb="3">
      <t>タイインヨウ</t>
    </rPh>
    <rPh sb="3" eb="5">
      <t>インリョウ</t>
    </rPh>
    <rPh sb="5" eb="6">
      <t>トウ</t>
    </rPh>
    <rPh sb="7" eb="12">
      <t>ネッチュウショウタイサク</t>
    </rPh>
    <phoneticPr fontId="1"/>
  </si>
  <si>
    <t>24日</t>
    <rPh sb="2" eb="3">
      <t>ニチ</t>
    </rPh>
    <phoneticPr fontId="1"/>
  </si>
  <si>
    <t>26日</t>
    <rPh sb="2" eb="3">
      <t>ニチ</t>
    </rPh>
    <phoneticPr fontId="1"/>
  </si>
  <si>
    <t>面談　飲食代</t>
    <rPh sb="0" eb="2">
      <t>メンダン</t>
    </rPh>
    <rPh sb="3" eb="6">
      <t>インショクダイ</t>
    </rPh>
    <phoneticPr fontId="1"/>
  </si>
  <si>
    <t>鴻齋</t>
    <rPh sb="0" eb="2">
      <t>コウザイ</t>
    </rPh>
    <phoneticPr fontId="1"/>
  </si>
  <si>
    <t>隊員昼食代</t>
    <rPh sb="0" eb="2">
      <t>タイイン</t>
    </rPh>
    <rPh sb="2" eb="5">
      <t>チュウショクダイ</t>
    </rPh>
    <phoneticPr fontId="1"/>
  </si>
  <si>
    <t>岡本</t>
    <rPh sb="0" eb="2">
      <t>オカモト</t>
    </rPh>
    <phoneticPr fontId="1"/>
  </si>
  <si>
    <t>権現総合公園　飲料</t>
    <rPh sb="0" eb="6">
      <t>ゴンゲンソウゴウコウエン</t>
    </rPh>
    <rPh sb="7" eb="9">
      <t>インリョウ</t>
    </rPh>
    <phoneticPr fontId="1"/>
  </si>
  <si>
    <t>権現総合公園　昼食代</t>
    <rPh sb="0" eb="6">
      <t>ゴンゲンソウゴウコウエン</t>
    </rPh>
    <rPh sb="7" eb="10">
      <t>チュウショクダイ</t>
    </rPh>
    <phoneticPr fontId="1"/>
  </si>
  <si>
    <t>K宏稀</t>
    <rPh sb="1" eb="3">
      <t>コウキ</t>
    </rPh>
    <phoneticPr fontId="1"/>
  </si>
  <si>
    <t>メガネ</t>
    <phoneticPr fontId="1"/>
  </si>
  <si>
    <t>茶菓子代</t>
    <rPh sb="0" eb="4">
      <t>チャガシダイ</t>
    </rPh>
    <phoneticPr fontId="1"/>
  </si>
  <si>
    <t>飲食代　イベント関係者と食事</t>
    <rPh sb="0" eb="3">
      <t>インショクダイ</t>
    </rPh>
    <rPh sb="8" eb="11">
      <t>カンケイシャ</t>
    </rPh>
    <rPh sb="12" eb="14">
      <t>ショクジ</t>
    </rPh>
    <phoneticPr fontId="1"/>
  </si>
  <si>
    <t>飲食代　</t>
    <rPh sb="0" eb="3">
      <t>インショクダイ</t>
    </rPh>
    <phoneticPr fontId="1"/>
  </si>
  <si>
    <t>昼食代　3人　イベント関係者</t>
    <rPh sb="0" eb="3">
      <t>チュウショクダイ</t>
    </rPh>
    <rPh sb="5" eb="6">
      <t>ニン</t>
    </rPh>
    <rPh sb="11" eb="14">
      <t>カンケイシャ</t>
    </rPh>
    <phoneticPr fontId="1"/>
  </si>
  <si>
    <t>立替</t>
    <rPh sb="0" eb="2">
      <t>タテカエ</t>
    </rPh>
    <phoneticPr fontId="1"/>
  </si>
  <si>
    <t>ガソリン代　立替</t>
    <rPh sb="4" eb="5">
      <t>ダイ</t>
    </rPh>
    <rPh sb="6" eb="8">
      <t>タテカエ</t>
    </rPh>
    <phoneticPr fontId="1"/>
  </si>
  <si>
    <t>朝食代　　立替</t>
    <rPh sb="0" eb="3">
      <t>チョウショクダイ</t>
    </rPh>
    <rPh sb="5" eb="7">
      <t>タテカエ</t>
    </rPh>
    <phoneticPr fontId="1"/>
  </si>
  <si>
    <t>ペイペイカード 4月追加分</t>
    <rPh sb="9" eb="10">
      <t>ガツ</t>
    </rPh>
    <rPh sb="10" eb="13">
      <t>ツイカブン</t>
    </rPh>
    <phoneticPr fontId="1"/>
  </si>
  <si>
    <t>領収書/カード</t>
    <rPh sb="0" eb="3">
      <t>リョウシュウショ</t>
    </rPh>
    <phoneticPr fontId="1"/>
  </si>
  <si>
    <t>etc</t>
    <phoneticPr fontId="1"/>
  </si>
  <si>
    <t>スーパーホテル滋賀草津</t>
    <rPh sb="7" eb="9">
      <t>シガ</t>
    </rPh>
    <rPh sb="9" eb="11">
      <t>クサツ</t>
    </rPh>
    <phoneticPr fontId="1"/>
  </si>
  <si>
    <t>楽天トラベル　</t>
    <rPh sb="0" eb="2">
      <t>ラクテン</t>
    </rPh>
    <phoneticPr fontId="1"/>
  </si>
  <si>
    <t>どら焼き虎てつ　手土産用</t>
    <rPh sb="2" eb="3">
      <t>ヤ</t>
    </rPh>
    <rPh sb="4" eb="5">
      <t>トラ</t>
    </rPh>
    <rPh sb="8" eb="11">
      <t>テミヤゲ</t>
    </rPh>
    <rPh sb="11" eb="12">
      <t>ヨウ</t>
    </rPh>
    <phoneticPr fontId="1"/>
  </si>
  <si>
    <t>スギ薬局　　飲料等</t>
    <rPh sb="2" eb="4">
      <t>ヤッキョク</t>
    </rPh>
    <rPh sb="6" eb="8">
      <t>インリョウ</t>
    </rPh>
    <rPh sb="8" eb="9">
      <t>トウ</t>
    </rPh>
    <phoneticPr fontId="1"/>
  </si>
  <si>
    <t>スギ薬局　飲料、熱中症対策用品</t>
    <rPh sb="2" eb="4">
      <t>ヤッキョク</t>
    </rPh>
    <rPh sb="5" eb="7">
      <t>インリョウ</t>
    </rPh>
    <rPh sb="8" eb="11">
      <t>ネッチュウショウ</t>
    </rPh>
    <rPh sb="11" eb="15">
      <t>タイサクヨウヒン</t>
    </rPh>
    <phoneticPr fontId="1"/>
  </si>
  <si>
    <t>キリン堂　軽食飲料</t>
    <rPh sb="3" eb="4">
      <t>ドウ</t>
    </rPh>
    <rPh sb="5" eb="7">
      <t>ケイショク</t>
    </rPh>
    <rPh sb="7" eb="9">
      <t>インリョウ</t>
    </rPh>
    <phoneticPr fontId="1"/>
  </si>
  <si>
    <t>フタバヤ　お弁当</t>
    <rPh sb="6" eb="8">
      <t>ベントウ</t>
    </rPh>
    <phoneticPr fontId="1"/>
  </si>
  <si>
    <t>湯の宿　</t>
    <rPh sb="0" eb="1">
      <t>ユ</t>
    </rPh>
    <rPh sb="2" eb="3">
      <t>ヤド</t>
    </rPh>
    <phoneticPr fontId="1"/>
  </si>
  <si>
    <t>agoda</t>
    <phoneticPr fontId="1"/>
  </si>
  <si>
    <t>追加分</t>
    <rPh sb="0" eb="3">
      <t>ツイカブン</t>
    </rPh>
    <phoneticPr fontId="1"/>
  </si>
  <si>
    <t>ハイエース　部品</t>
    <rPh sb="6" eb="8">
      <t>ブヒン</t>
    </rPh>
    <phoneticPr fontId="1"/>
  </si>
  <si>
    <t>5月</t>
    <rPh sb="1" eb="2">
      <t>ガツ</t>
    </rPh>
    <phoneticPr fontId="1"/>
  </si>
  <si>
    <t>コーナン　倉庫用品</t>
    <rPh sb="5" eb="9">
      <t>ソウコヨウヒン</t>
    </rPh>
    <phoneticPr fontId="1"/>
  </si>
  <si>
    <t>ジュンテンドー　　倉庫用品</t>
    <rPh sb="9" eb="13">
      <t>ソウコヨウヒン</t>
    </rPh>
    <phoneticPr fontId="1"/>
  </si>
  <si>
    <t>ワークマン倉庫用品</t>
    <rPh sb="5" eb="9">
      <t>ソウコヨウヒン</t>
    </rPh>
    <phoneticPr fontId="1"/>
  </si>
  <si>
    <t>事務所用Wi-Fi</t>
    <rPh sb="0" eb="4">
      <t>ジムショヨウ</t>
    </rPh>
    <phoneticPr fontId="1"/>
  </si>
  <si>
    <t>隊員用　無線機イヤホン５個</t>
    <rPh sb="0" eb="3">
      <t>タイインヨウ</t>
    </rPh>
    <rPh sb="4" eb="7">
      <t>ムセンキ</t>
    </rPh>
    <rPh sb="12" eb="13">
      <t>コ</t>
    </rPh>
    <phoneticPr fontId="1"/>
  </si>
  <si>
    <t>熱中症対策用品　日傘　</t>
    <rPh sb="0" eb="5">
      <t>ネッチュウショウタイサク</t>
    </rPh>
    <rPh sb="5" eb="7">
      <t>ヨウヒン</t>
    </rPh>
    <rPh sb="8" eb="10">
      <t>ヒガサ</t>
    </rPh>
    <phoneticPr fontId="1"/>
  </si>
  <si>
    <t>車検　　税金分現金支払い</t>
    <rPh sb="0" eb="2">
      <t>シャケン</t>
    </rPh>
    <rPh sb="4" eb="7">
      <t>ゼイキンブン</t>
    </rPh>
    <rPh sb="7" eb="11">
      <t>ゲンキンシハラ</t>
    </rPh>
    <phoneticPr fontId="1"/>
  </si>
  <si>
    <t>9日</t>
    <rPh sb="1" eb="2">
      <t>カ</t>
    </rPh>
    <phoneticPr fontId="1"/>
  </si>
  <si>
    <t>飲料</t>
    <rPh sb="0" eb="2">
      <t>インリョウ</t>
    </rPh>
    <phoneticPr fontId="1"/>
  </si>
  <si>
    <t>事務所用　机</t>
    <rPh sb="0" eb="4">
      <t>ジムショヨウ</t>
    </rPh>
    <rPh sb="5" eb="6">
      <t>ツクエ</t>
    </rPh>
    <phoneticPr fontId="1"/>
  </si>
  <si>
    <t>事務所用　殺虫器</t>
    <rPh sb="0" eb="4">
      <t>ジムショヨウ</t>
    </rPh>
    <rPh sb="5" eb="7">
      <t>サッチュウ</t>
    </rPh>
    <rPh sb="7" eb="8">
      <t>キ</t>
    </rPh>
    <phoneticPr fontId="1"/>
  </si>
  <si>
    <t>事務所用　害虫対策</t>
    <rPh sb="0" eb="4">
      <t>ジムショヨウ</t>
    </rPh>
    <rPh sb="5" eb="9">
      <t>ガイチュウタイサク</t>
    </rPh>
    <phoneticPr fontId="1"/>
  </si>
  <si>
    <t>大津　花火対応</t>
    <rPh sb="0" eb="2">
      <t>オオツ</t>
    </rPh>
    <rPh sb="3" eb="5">
      <t>ハナビ</t>
    </rPh>
    <rPh sb="5" eb="7">
      <t>タイオウ</t>
    </rPh>
    <phoneticPr fontId="1"/>
  </si>
  <si>
    <t>送別会</t>
    <rPh sb="0" eb="3">
      <t>ソウベツカイ</t>
    </rPh>
    <phoneticPr fontId="1"/>
  </si>
  <si>
    <t>ドーミーイン京都駅前　打ち合わせのため</t>
    <rPh sb="6" eb="10">
      <t>キョウトエキマエ</t>
    </rPh>
    <rPh sb="11" eb="12">
      <t>ウ</t>
    </rPh>
    <rPh sb="13" eb="14">
      <t>ア</t>
    </rPh>
    <phoneticPr fontId="1"/>
  </si>
  <si>
    <t>ブルーレイク大津　打ち合わせのため</t>
    <rPh sb="6" eb="8">
      <t>オオツ</t>
    </rPh>
    <rPh sb="9" eb="10">
      <t>ウ</t>
    </rPh>
    <rPh sb="11" eb="12">
      <t>ア</t>
    </rPh>
    <phoneticPr fontId="1"/>
  </si>
  <si>
    <t>花火用品収納カート</t>
    <rPh sb="0" eb="3">
      <t>ハナビヨウ</t>
    </rPh>
    <rPh sb="3" eb="4">
      <t>ヒン</t>
    </rPh>
    <rPh sb="4" eb="6">
      <t>シュウノウ</t>
    </rPh>
    <phoneticPr fontId="1"/>
  </si>
  <si>
    <t>共済</t>
    <rPh sb="0" eb="2">
      <t>キョウサイ</t>
    </rPh>
    <phoneticPr fontId="1"/>
  </si>
  <si>
    <t>友久の退職金</t>
    <rPh sb="0" eb="2">
      <t>トモヒサ</t>
    </rPh>
    <rPh sb="3" eb="6">
      <t>タイショクキン</t>
    </rPh>
    <phoneticPr fontId="1"/>
  </si>
  <si>
    <t>ガス代　新事務所</t>
    <rPh sb="2" eb="3">
      <t>ダイ</t>
    </rPh>
    <rPh sb="4" eb="8">
      <t>シンジムショ</t>
    </rPh>
    <phoneticPr fontId="1"/>
  </si>
  <si>
    <t>香典　従業員１１人分　</t>
    <rPh sb="0" eb="2">
      <t>コウデン</t>
    </rPh>
    <rPh sb="3" eb="6">
      <t>ジュウギョウイン</t>
    </rPh>
    <rPh sb="8" eb="10">
      <t>ニンブン</t>
    </rPh>
    <phoneticPr fontId="1"/>
  </si>
  <si>
    <t>友久の死亡弔慰金</t>
    <rPh sb="0" eb="2">
      <t>トモヒサ</t>
    </rPh>
    <rPh sb="3" eb="8">
      <t>シボウチョウイキン</t>
    </rPh>
    <phoneticPr fontId="1"/>
  </si>
  <si>
    <t>車税　油谷</t>
    <rPh sb="0" eb="2">
      <t>シャゼイ</t>
    </rPh>
    <rPh sb="3" eb="5">
      <t>アブラタニ</t>
    </rPh>
    <phoneticPr fontId="1"/>
  </si>
  <si>
    <t>車税　ハイエース</t>
    <rPh sb="0" eb="2">
      <t>シャゼイ</t>
    </rPh>
    <phoneticPr fontId="1"/>
  </si>
  <si>
    <t>車税　プリウス</t>
    <rPh sb="0" eb="2">
      <t>シャゼイ</t>
    </rPh>
    <phoneticPr fontId="1"/>
  </si>
  <si>
    <t>車税　軽トラ</t>
    <rPh sb="0" eb="2">
      <t>シャゼイ</t>
    </rPh>
    <rPh sb="3" eb="4">
      <t>ケイ</t>
    </rPh>
    <phoneticPr fontId="1"/>
  </si>
  <si>
    <t>車税　アトレー</t>
    <rPh sb="0" eb="2">
      <t>シャゼイ</t>
    </rPh>
    <phoneticPr fontId="1"/>
  </si>
  <si>
    <t>車税　NBOX</t>
    <rPh sb="0" eb="2">
      <t>シャゼイ</t>
    </rPh>
    <phoneticPr fontId="1"/>
  </si>
  <si>
    <t>車税　デリカ</t>
    <rPh sb="0" eb="2">
      <t>シャゼイ</t>
    </rPh>
    <phoneticPr fontId="1"/>
  </si>
  <si>
    <t>車税　シエンタ</t>
    <rPh sb="0" eb="2">
      <t>シャゼイ</t>
    </rPh>
    <phoneticPr fontId="1"/>
  </si>
  <si>
    <t>水道代　新事務所</t>
    <rPh sb="0" eb="2">
      <t>スイドウ</t>
    </rPh>
    <rPh sb="2" eb="3">
      <t>ダイ</t>
    </rPh>
    <rPh sb="4" eb="8">
      <t>シンジムショ</t>
    </rPh>
    <phoneticPr fontId="1"/>
  </si>
  <si>
    <t>水道代　大津事務所</t>
    <rPh sb="0" eb="2">
      <t>スイドウ</t>
    </rPh>
    <rPh sb="2" eb="3">
      <t>ダイ</t>
    </rPh>
    <rPh sb="4" eb="9">
      <t>オオツジムショ</t>
    </rPh>
    <phoneticPr fontId="1"/>
  </si>
  <si>
    <t>ランドマーク　制服代</t>
    <rPh sb="7" eb="10">
      <t>セイフクダイ</t>
    </rPh>
    <phoneticPr fontId="1"/>
  </si>
  <si>
    <t>税金</t>
    <rPh sb="0" eb="2">
      <t>ゼイキン</t>
    </rPh>
    <phoneticPr fontId="1"/>
  </si>
  <si>
    <t>帝国データバンク</t>
    <rPh sb="0" eb="2">
      <t>テイコク</t>
    </rPh>
    <phoneticPr fontId="1"/>
  </si>
  <si>
    <t>池田鉄工</t>
    <rPh sb="0" eb="4">
      <t>イケダテッコウ</t>
    </rPh>
    <phoneticPr fontId="1"/>
  </si>
  <si>
    <t>法人税</t>
    <rPh sb="0" eb="3">
      <t>ホウジンゼイ</t>
    </rPh>
    <phoneticPr fontId="1"/>
  </si>
  <si>
    <t>地方法人税</t>
    <rPh sb="0" eb="5">
      <t>チホウホウジンゼイ</t>
    </rPh>
    <phoneticPr fontId="1"/>
  </si>
  <si>
    <t>法人市民税</t>
    <rPh sb="0" eb="5">
      <t>ホウジンシミンゼイ</t>
    </rPh>
    <phoneticPr fontId="1"/>
  </si>
  <si>
    <t>法人県民税</t>
    <rPh sb="0" eb="5">
      <t>ホウジンケンミンゼイ</t>
    </rPh>
    <phoneticPr fontId="1"/>
  </si>
  <si>
    <t>マイクロソフト</t>
    <phoneticPr fontId="1"/>
  </si>
  <si>
    <t>楽天トラベル</t>
    <rPh sb="0" eb="2">
      <t>ラクテン</t>
    </rPh>
    <phoneticPr fontId="1"/>
  </si>
  <si>
    <t>靴下</t>
    <rPh sb="0" eb="2">
      <t>クツシタ</t>
    </rPh>
    <phoneticPr fontId="1"/>
  </si>
  <si>
    <t>帽子</t>
    <rPh sb="0" eb="2">
      <t>ボウシ</t>
    </rPh>
    <phoneticPr fontId="1"/>
  </si>
  <si>
    <t>？</t>
    <phoneticPr fontId="1"/>
  </si>
  <si>
    <t>姫信big advance</t>
    <rPh sb="0" eb="2">
      <t>ヒメシン</t>
    </rPh>
    <phoneticPr fontId="1"/>
  </si>
  <si>
    <t>マクドナルド</t>
    <phoneticPr fontId="1"/>
  </si>
  <si>
    <t>有馬温泉</t>
    <rPh sb="0" eb="4">
      <t>アリマオンセン</t>
    </rPh>
    <phoneticPr fontId="1"/>
  </si>
  <si>
    <t>社長の靴</t>
    <rPh sb="0" eb="2">
      <t>シャチョウ</t>
    </rPh>
    <rPh sb="3" eb="4">
      <t>クツ</t>
    </rPh>
    <phoneticPr fontId="1"/>
  </si>
  <si>
    <t>大津対応</t>
    <rPh sb="0" eb="4">
      <t>オオツタイオウ</t>
    </rPh>
    <phoneticPr fontId="1"/>
  </si>
  <si>
    <t>食事代</t>
    <rPh sb="0" eb="3">
      <t>ショクジダイ</t>
    </rPh>
    <phoneticPr fontId="1"/>
  </si>
  <si>
    <t>来客用飲料　熱中症対策</t>
    <rPh sb="0" eb="3">
      <t>ライキャクヨウ</t>
    </rPh>
    <rPh sb="3" eb="5">
      <t>インリョウ</t>
    </rPh>
    <rPh sb="6" eb="11">
      <t>ネッチュウショウタイサク</t>
    </rPh>
    <phoneticPr fontId="1"/>
  </si>
  <si>
    <t>来客用飲料　熱中症対策</t>
    <rPh sb="0" eb="5">
      <t>ライキャクヨウインリョウ</t>
    </rPh>
    <rPh sb="6" eb="11">
      <t>ネッチュウショウタイサク</t>
    </rPh>
    <phoneticPr fontId="1"/>
  </si>
  <si>
    <t>楽天トラベル　宿泊</t>
    <rPh sb="0" eb="2">
      <t>ラクテン</t>
    </rPh>
    <rPh sb="7" eb="9">
      <t>シュクハク</t>
    </rPh>
    <phoneticPr fontId="1"/>
  </si>
  <si>
    <t>湯の宿</t>
    <rPh sb="0" eb="1">
      <t>ユ</t>
    </rPh>
    <rPh sb="2" eb="3">
      <t>ヤド</t>
    </rPh>
    <phoneticPr fontId="1"/>
  </si>
  <si>
    <t>資機材　立替</t>
    <rPh sb="0" eb="3">
      <t>シキザイ</t>
    </rPh>
    <rPh sb="4" eb="6">
      <t>タテカエ</t>
    </rPh>
    <phoneticPr fontId="1"/>
  </si>
  <si>
    <t>事務用品　立替</t>
    <rPh sb="0" eb="4">
      <t>ジムヨウヒン</t>
    </rPh>
    <rPh sb="5" eb="7">
      <t>タテカエ</t>
    </rPh>
    <phoneticPr fontId="1"/>
  </si>
  <si>
    <t>ドーミーイン神戸元町</t>
    <rPh sb="6" eb="10">
      <t>コウベモトマチ</t>
    </rPh>
    <phoneticPr fontId="1"/>
  </si>
  <si>
    <t>ガソリン代立替</t>
    <rPh sb="4" eb="5">
      <t>ダイ</t>
    </rPh>
    <rPh sb="5" eb="7">
      <t>タテカエ</t>
    </rPh>
    <phoneticPr fontId="1"/>
  </si>
  <si>
    <t>社長、他３名　食事代</t>
    <rPh sb="0" eb="2">
      <t>シャチョウ</t>
    </rPh>
    <rPh sb="3" eb="4">
      <t>ホカ</t>
    </rPh>
    <rPh sb="5" eb="6">
      <t>メイ</t>
    </rPh>
    <rPh sb="7" eb="10">
      <t>ショクジダイ</t>
    </rPh>
    <phoneticPr fontId="1"/>
  </si>
  <si>
    <t>花火用ブルーシート モノタロウ</t>
    <rPh sb="0" eb="3">
      <t>ハナビヨウ</t>
    </rPh>
    <phoneticPr fontId="1"/>
  </si>
  <si>
    <t>6月</t>
    <rPh sb="1" eb="2">
      <t>ガツ</t>
    </rPh>
    <phoneticPr fontId="1"/>
  </si>
  <si>
    <t>飲料配置場所</t>
    <rPh sb="0" eb="2">
      <t>インリョウ</t>
    </rPh>
    <rPh sb="2" eb="4">
      <t>ハイチ</t>
    </rPh>
    <rPh sb="4" eb="6">
      <t>バショ</t>
    </rPh>
    <phoneticPr fontId="1"/>
  </si>
  <si>
    <t>種類</t>
    <rPh sb="0" eb="2">
      <t>シュルイ</t>
    </rPh>
    <phoneticPr fontId="1"/>
  </si>
  <si>
    <t>数</t>
    <rPh sb="0" eb="1">
      <t>カズ</t>
    </rPh>
    <phoneticPr fontId="1"/>
  </si>
  <si>
    <t>1日</t>
    <rPh sb="1" eb="2">
      <t>ニチ</t>
    </rPh>
    <phoneticPr fontId="1"/>
  </si>
  <si>
    <t>カインズ　資機材立替</t>
    <rPh sb="5" eb="8">
      <t>シキザイ</t>
    </rPh>
    <rPh sb="8" eb="10">
      <t>タテカエ</t>
    </rPh>
    <phoneticPr fontId="1"/>
  </si>
  <si>
    <t>昼食</t>
    <rPh sb="0" eb="2">
      <t>チュウショク</t>
    </rPh>
    <phoneticPr fontId="1"/>
  </si>
  <si>
    <t>お弁当代</t>
    <rPh sb="1" eb="4">
      <t>ベントウダイ</t>
    </rPh>
    <phoneticPr fontId="1"/>
  </si>
  <si>
    <t>現場差し入れ　飲料等</t>
    <rPh sb="0" eb="3">
      <t>ゲンバサ</t>
    </rPh>
    <rPh sb="4" eb="5">
      <t>イ</t>
    </rPh>
    <rPh sb="7" eb="10">
      <t>インリョウトウ</t>
    </rPh>
    <phoneticPr fontId="1"/>
  </si>
  <si>
    <t>倉庫　昼食代</t>
    <rPh sb="0" eb="2">
      <t>ソウコ</t>
    </rPh>
    <rPh sb="3" eb="6">
      <t>チュウショクダイ</t>
    </rPh>
    <phoneticPr fontId="1"/>
  </si>
  <si>
    <t>昼食代　4名</t>
    <rPh sb="0" eb="3">
      <t>チュウショクダイ</t>
    </rPh>
    <rPh sb="5" eb="6">
      <t>メイ</t>
    </rPh>
    <phoneticPr fontId="1"/>
  </si>
  <si>
    <t>5日</t>
    <rPh sb="1" eb="2">
      <t>カ</t>
    </rPh>
    <phoneticPr fontId="1"/>
  </si>
  <si>
    <t>岡本　事故対応　お詫びの品</t>
    <rPh sb="0" eb="2">
      <t>オカモト</t>
    </rPh>
    <rPh sb="3" eb="7">
      <t>ジコタイオウ</t>
    </rPh>
    <rPh sb="9" eb="10">
      <t>ワ</t>
    </rPh>
    <rPh sb="12" eb="13">
      <t>シナ</t>
    </rPh>
    <phoneticPr fontId="1"/>
  </si>
  <si>
    <t>研修　昼食代</t>
    <rPh sb="0" eb="2">
      <t>ケンシュウ</t>
    </rPh>
    <rPh sb="3" eb="6">
      <t>チュウショクダイ</t>
    </rPh>
    <phoneticPr fontId="1"/>
  </si>
  <si>
    <t>駐車場代</t>
    <rPh sb="0" eb="4">
      <t>チュウシャジョウダイ</t>
    </rPh>
    <phoneticPr fontId="1"/>
  </si>
  <si>
    <t>隊員用　熱中症対策用品</t>
    <rPh sb="0" eb="3">
      <t>タイインヨウ</t>
    </rPh>
    <rPh sb="4" eb="9">
      <t>ネッチュウショウタイサク</t>
    </rPh>
    <rPh sb="9" eb="11">
      <t>ヨウヒン</t>
    </rPh>
    <phoneticPr fontId="1"/>
  </si>
  <si>
    <t>日伸　打合せ</t>
    <rPh sb="0" eb="2">
      <t>ニッシン</t>
    </rPh>
    <rPh sb="3" eb="5">
      <t>ウチアワ</t>
    </rPh>
    <phoneticPr fontId="1"/>
  </si>
  <si>
    <t>夏用シャツ</t>
    <rPh sb="0" eb="2">
      <t>ナツヨウ</t>
    </rPh>
    <phoneticPr fontId="1"/>
  </si>
  <si>
    <t>パレット　13枚</t>
    <rPh sb="7" eb="8">
      <t>マイ</t>
    </rPh>
    <phoneticPr fontId="1"/>
  </si>
  <si>
    <t>お中元</t>
    <rPh sb="1" eb="3">
      <t>チュウゲン</t>
    </rPh>
    <phoneticPr fontId="1"/>
  </si>
  <si>
    <t>制服代</t>
    <rPh sb="0" eb="3">
      <t>セイフクダイ</t>
    </rPh>
    <phoneticPr fontId="1"/>
  </si>
  <si>
    <t>熱中症対策用品</t>
    <rPh sb="0" eb="7">
      <t>ネッチュウショウタイサクヨウヒン</t>
    </rPh>
    <phoneticPr fontId="1"/>
  </si>
  <si>
    <t>電車代　加古川から三宮</t>
    <rPh sb="0" eb="3">
      <t>デンシャダイ</t>
    </rPh>
    <rPh sb="4" eb="7">
      <t>カコガワ</t>
    </rPh>
    <rPh sb="9" eb="11">
      <t>サンノミヤ</t>
    </rPh>
    <phoneticPr fontId="1"/>
  </si>
  <si>
    <t>電車代　三宮から加古川</t>
    <rPh sb="0" eb="3">
      <t>デンシャダイ</t>
    </rPh>
    <rPh sb="4" eb="6">
      <t>サンノミヤ</t>
    </rPh>
    <rPh sb="8" eb="11">
      <t>カコガワ</t>
    </rPh>
    <phoneticPr fontId="1"/>
  </si>
  <si>
    <t>収入証紙売渡代</t>
    <rPh sb="0" eb="4">
      <t>シュウニュウショウシ</t>
    </rPh>
    <rPh sb="4" eb="5">
      <t>バイ</t>
    </rPh>
    <rPh sb="5" eb="6">
      <t>ワタ</t>
    </rPh>
    <rPh sb="6" eb="7">
      <t>ダイ</t>
    </rPh>
    <phoneticPr fontId="1"/>
  </si>
  <si>
    <t>新幹線代</t>
    <rPh sb="0" eb="4">
      <t>シンカンセンダイ</t>
    </rPh>
    <phoneticPr fontId="1"/>
  </si>
  <si>
    <t>コトナと食事</t>
    <rPh sb="4" eb="6">
      <t>ショクジ</t>
    </rPh>
    <phoneticPr fontId="1"/>
  </si>
  <si>
    <t>打ち合わせ　昼食代</t>
    <rPh sb="0" eb="1">
      <t>ウ</t>
    </rPh>
    <rPh sb="2" eb="3">
      <t>ア</t>
    </rPh>
    <rPh sb="6" eb="9">
      <t>チュウショクダイ</t>
    </rPh>
    <phoneticPr fontId="1"/>
  </si>
  <si>
    <t>バイク購入</t>
    <rPh sb="3" eb="5">
      <t>コウニュウ</t>
    </rPh>
    <phoneticPr fontId="1"/>
  </si>
  <si>
    <t>会費</t>
    <rPh sb="0" eb="2">
      <t>カイヒ</t>
    </rPh>
    <phoneticPr fontId="1"/>
  </si>
  <si>
    <t>加西商工会議所会費</t>
    <rPh sb="0" eb="7">
      <t>カサイショウコウカイギジョ</t>
    </rPh>
    <rPh sb="7" eb="9">
      <t>カイヒ</t>
    </rPh>
    <phoneticPr fontId="1"/>
  </si>
  <si>
    <t>寮　駐車場1台追加契約金</t>
    <rPh sb="0" eb="1">
      <t>リョウ</t>
    </rPh>
    <rPh sb="2" eb="5">
      <t>チュウシャジョウ</t>
    </rPh>
    <rPh sb="6" eb="7">
      <t>ダイ</t>
    </rPh>
    <rPh sb="7" eb="9">
      <t>ツイカ</t>
    </rPh>
    <rPh sb="9" eb="12">
      <t>ケイヤクキン</t>
    </rPh>
    <phoneticPr fontId="1"/>
  </si>
  <si>
    <t>制服代　振込手数料(220円)</t>
    <rPh sb="0" eb="2">
      <t>セイフク</t>
    </rPh>
    <rPh sb="2" eb="3">
      <t>ダイ</t>
    </rPh>
    <rPh sb="4" eb="9">
      <t>フリコミテスウリョウ</t>
    </rPh>
    <rPh sb="13" eb="14">
      <t>エン</t>
    </rPh>
    <phoneticPr fontId="1"/>
  </si>
  <si>
    <t>太田税理士事務所</t>
    <rPh sb="0" eb="8">
      <t>オオタゼイリシジムショ</t>
    </rPh>
    <phoneticPr fontId="1"/>
  </si>
  <si>
    <t>フルハーネス特別教育　受講費</t>
    <rPh sb="6" eb="10">
      <t>トクベツキョウイク</t>
    </rPh>
    <rPh sb="11" eb="14">
      <t>ジュコウヒ</t>
    </rPh>
    <phoneticPr fontId="1"/>
  </si>
  <si>
    <t>彦根イベント　仙台銘板</t>
    <rPh sb="0" eb="2">
      <t>ヒコネ</t>
    </rPh>
    <rPh sb="7" eb="11">
      <t>センダイメイバン</t>
    </rPh>
    <phoneticPr fontId="1"/>
  </si>
  <si>
    <t>彦根イベント　ユニオンアルファ</t>
    <rPh sb="0" eb="2">
      <t>ヒコネ</t>
    </rPh>
    <phoneticPr fontId="1"/>
  </si>
  <si>
    <t>彦根イベント　ネクスト</t>
    <rPh sb="0" eb="2">
      <t>ヒコネ</t>
    </rPh>
    <phoneticPr fontId="1"/>
  </si>
  <si>
    <t>彦根イベント　コトナ</t>
    <rPh sb="0" eb="2">
      <t>ヒコネ</t>
    </rPh>
    <phoneticPr fontId="1"/>
  </si>
  <si>
    <t>彦根イベント　来住建設</t>
    <rPh sb="0" eb="2">
      <t>ヒコネ</t>
    </rPh>
    <rPh sb="7" eb="8">
      <t>ク</t>
    </rPh>
    <rPh sb="8" eb="9">
      <t>ス</t>
    </rPh>
    <rPh sb="9" eb="11">
      <t>ケンセツ</t>
    </rPh>
    <phoneticPr fontId="1"/>
  </si>
  <si>
    <t>彦根イベント　山甚建設</t>
    <rPh sb="0" eb="2">
      <t>ヒコネ</t>
    </rPh>
    <rPh sb="7" eb="9">
      <t>ヤマジン</t>
    </rPh>
    <rPh sb="9" eb="11">
      <t>ケンセツ</t>
    </rPh>
    <phoneticPr fontId="1"/>
  </si>
  <si>
    <t>出張宿泊費</t>
    <rPh sb="0" eb="5">
      <t>シュッチョウシュクハクヒ</t>
    </rPh>
    <phoneticPr fontId="1"/>
  </si>
  <si>
    <t>ワゴン</t>
    <phoneticPr fontId="1"/>
  </si>
  <si>
    <t>昼食代　3人</t>
    <rPh sb="0" eb="3">
      <t>チュウショクダイ</t>
    </rPh>
    <rPh sb="5" eb="6">
      <t>ニン</t>
    </rPh>
    <phoneticPr fontId="1"/>
  </si>
  <si>
    <t>出張宿泊費　社長　伊藤　油谷　専務　前川</t>
    <rPh sb="0" eb="5">
      <t>シュッチョウシュクハクヒ</t>
    </rPh>
    <rPh sb="6" eb="8">
      <t>シャチョウ</t>
    </rPh>
    <rPh sb="9" eb="11">
      <t>イトウ</t>
    </rPh>
    <rPh sb="12" eb="14">
      <t>アブラタニ</t>
    </rPh>
    <rPh sb="15" eb="17">
      <t>センム</t>
    </rPh>
    <rPh sb="18" eb="20">
      <t>マエカワ</t>
    </rPh>
    <phoneticPr fontId="1"/>
  </si>
  <si>
    <t>車検代　プリウス</t>
    <rPh sb="0" eb="3">
      <t>シャケンダイ</t>
    </rPh>
    <phoneticPr fontId="1"/>
  </si>
  <si>
    <t>夕食代　3人</t>
    <rPh sb="0" eb="3">
      <t>ユウショクダイ</t>
    </rPh>
    <rPh sb="5" eb="6">
      <t>ニン</t>
    </rPh>
    <phoneticPr fontId="1"/>
  </si>
  <si>
    <t>挨拶　手土産ギフトセット</t>
    <rPh sb="0" eb="2">
      <t>アイサツ</t>
    </rPh>
    <rPh sb="3" eb="6">
      <t>テミヤゲ</t>
    </rPh>
    <phoneticPr fontId="1"/>
  </si>
  <si>
    <t>寮用　寝具等</t>
    <rPh sb="0" eb="1">
      <t>リョウ</t>
    </rPh>
    <rPh sb="1" eb="2">
      <t>ヨウ</t>
    </rPh>
    <rPh sb="3" eb="5">
      <t>シング</t>
    </rPh>
    <rPh sb="5" eb="6">
      <t>トウ</t>
    </rPh>
    <phoneticPr fontId="1"/>
  </si>
  <si>
    <t>無線機用イヤホン</t>
    <rPh sb="0" eb="4">
      <t>ムセンキヨウ</t>
    </rPh>
    <phoneticPr fontId="1"/>
  </si>
  <si>
    <t>倉庫用　ペンキ</t>
    <rPh sb="0" eb="3">
      <t>ソウコヨウ</t>
    </rPh>
    <phoneticPr fontId="1"/>
  </si>
  <si>
    <t>お中元　</t>
    <rPh sb="1" eb="3">
      <t>チュウゲン</t>
    </rPh>
    <phoneticPr fontId="1"/>
  </si>
  <si>
    <t>出張宿泊費　ドーミーイン京都駅前</t>
    <rPh sb="0" eb="5">
      <t>シュッチョウシュクハクヒ</t>
    </rPh>
    <rPh sb="12" eb="16">
      <t>キョウトエキマエ</t>
    </rPh>
    <phoneticPr fontId="1"/>
  </si>
  <si>
    <t>出張宿泊費　ホテルロイヤルヒル福知山</t>
    <rPh sb="0" eb="5">
      <t>シュッチョウシュクハクヒ</t>
    </rPh>
    <rPh sb="15" eb="18">
      <t>フクチヤマ</t>
    </rPh>
    <phoneticPr fontId="1"/>
  </si>
  <si>
    <t>飲料　熱中症対策</t>
    <rPh sb="0" eb="2">
      <t>インリョウ</t>
    </rPh>
    <rPh sb="3" eb="8">
      <t>ネッチュウショウタイサク</t>
    </rPh>
    <phoneticPr fontId="1"/>
  </si>
  <si>
    <t>マグネットバン</t>
    <phoneticPr fontId="1"/>
  </si>
  <si>
    <t>Yahoo!</t>
    <phoneticPr fontId="1"/>
  </si>
  <si>
    <t>パジャマ</t>
    <phoneticPr fontId="1"/>
  </si>
  <si>
    <t>フライパン</t>
    <phoneticPr fontId="1"/>
  </si>
  <si>
    <t>姫路信用金庫BIG ADVANCE</t>
    <rPh sb="0" eb="6">
      <t>ヒメジシンヨウキンコ</t>
    </rPh>
    <phoneticPr fontId="1"/>
  </si>
  <si>
    <t>AMZ</t>
    <phoneticPr fontId="1"/>
  </si>
  <si>
    <t>昼食　3人</t>
    <rPh sb="0" eb="2">
      <t>チュウショク</t>
    </rPh>
    <rPh sb="4" eb="5">
      <t>ニン</t>
    </rPh>
    <phoneticPr fontId="1"/>
  </si>
  <si>
    <t>ニトリ　寮備品</t>
    <rPh sb="4" eb="7">
      <t>リョウビヒン</t>
    </rPh>
    <phoneticPr fontId="1"/>
  </si>
  <si>
    <t>プリウス車検代</t>
    <rPh sb="4" eb="7">
      <t>シャケンダイ</t>
    </rPh>
    <phoneticPr fontId="1"/>
  </si>
  <si>
    <t>彦根　社員</t>
    <rPh sb="0" eb="2">
      <t>ヒコネ</t>
    </rPh>
    <rPh sb="3" eb="5">
      <t>シャイン</t>
    </rPh>
    <phoneticPr fontId="1"/>
  </si>
  <si>
    <t>彦根　バイト</t>
    <rPh sb="0" eb="2">
      <t>ヒコネ</t>
    </rPh>
    <phoneticPr fontId="1"/>
  </si>
  <si>
    <t>花火師宿泊代</t>
    <rPh sb="0" eb="3">
      <t>ハナビシ</t>
    </rPh>
    <rPh sb="3" eb="5">
      <t>シュクハク</t>
    </rPh>
    <rPh sb="5" eb="6">
      <t>ダイ</t>
    </rPh>
    <phoneticPr fontId="1"/>
  </si>
  <si>
    <t>カード領収書有</t>
    <rPh sb="3" eb="7">
      <t>リョウシュウショアリ</t>
    </rPh>
    <phoneticPr fontId="1"/>
  </si>
  <si>
    <t>カード明細書</t>
    <rPh sb="3" eb="6">
      <t>メイサイショ</t>
    </rPh>
    <phoneticPr fontId="1"/>
  </si>
  <si>
    <t>カード領収書有</t>
    <rPh sb="3" eb="6">
      <t>リョウシュウショ</t>
    </rPh>
    <rPh sb="6" eb="7">
      <t>アリ</t>
    </rPh>
    <phoneticPr fontId="1"/>
  </si>
  <si>
    <t>マテ茶</t>
    <rPh sb="2" eb="3">
      <t>チャ</t>
    </rPh>
    <phoneticPr fontId="1"/>
  </si>
  <si>
    <t>歯ブラシ</t>
    <rPh sb="0" eb="1">
      <t>ハ</t>
    </rPh>
    <phoneticPr fontId="1"/>
  </si>
  <si>
    <t>服</t>
    <rPh sb="0" eb="1">
      <t>フク</t>
    </rPh>
    <phoneticPr fontId="1"/>
  </si>
  <si>
    <t>指圧ばん</t>
    <rPh sb="0" eb="2">
      <t>ユビアツ</t>
    </rPh>
    <phoneticPr fontId="1"/>
  </si>
  <si>
    <t>サンダル</t>
    <phoneticPr fontId="1"/>
  </si>
  <si>
    <t>バイク</t>
    <phoneticPr fontId="1"/>
  </si>
  <si>
    <t>ペイペイ</t>
    <phoneticPr fontId="1"/>
  </si>
  <si>
    <t>大津ぺ</t>
    <rPh sb="0" eb="2">
      <t>オオツ</t>
    </rPh>
    <phoneticPr fontId="1"/>
  </si>
  <si>
    <t>楽天</t>
    <rPh sb="0" eb="2">
      <t>ラクテン</t>
    </rPh>
    <phoneticPr fontId="1"/>
  </si>
  <si>
    <t>今月</t>
    <rPh sb="0" eb="2">
      <t>コンゲツ</t>
    </rPh>
    <phoneticPr fontId="1"/>
  </si>
  <si>
    <t>大津楽</t>
    <rPh sb="0" eb="2">
      <t>オオツ</t>
    </rPh>
    <rPh sb="2" eb="3">
      <t>ラク</t>
    </rPh>
    <phoneticPr fontId="1"/>
  </si>
  <si>
    <t>ホテルピアザ　６人</t>
    <rPh sb="8" eb="9">
      <t>ニン</t>
    </rPh>
    <phoneticPr fontId="1"/>
  </si>
  <si>
    <t>ホテルピアザ　３人</t>
    <rPh sb="8" eb="9">
      <t>ニン</t>
    </rPh>
    <phoneticPr fontId="1"/>
  </si>
  <si>
    <t>7月</t>
    <rPh sb="1" eb="2">
      <t>ガツ</t>
    </rPh>
    <phoneticPr fontId="1"/>
  </si>
  <si>
    <t>事務員</t>
    <rPh sb="0" eb="3">
      <t>ジムイン</t>
    </rPh>
    <phoneticPr fontId="1"/>
  </si>
  <si>
    <t>昼食代　5人</t>
    <rPh sb="0" eb="3">
      <t>チュウショクダイ</t>
    </rPh>
    <rPh sb="5" eb="6">
      <t>ニン</t>
    </rPh>
    <phoneticPr fontId="1"/>
  </si>
  <si>
    <t>昼食代　前川、ヒロトミ、岡部　</t>
    <rPh sb="0" eb="3">
      <t>チュウショクダイ</t>
    </rPh>
    <rPh sb="4" eb="6">
      <t>マエカワ</t>
    </rPh>
    <rPh sb="12" eb="14">
      <t>オカベ</t>
    </rPh>
    <phoneticPr fontId="1"/>
  </si>
  <si>
    <t>北村</t>
    <rPh sb="0" eb="2">
      <t>キタムラ</t>
    </rPh>
    <phoneticPr fontId="1"/>
  </si>
  <si>
    <t>手数料　立替</t>
    <rPh sb="0" eb="3">
      <t>テスウリョウ</t>
    </rPh>
    <rPh sb="4" eb="6">
      <t>タテカエ</t>
    </rPh>
    <phoneticPr fontId="1"/>
  </si>
  <si>
    <t>現場差し入れ　岡崎組</t>
    <rPh sb="0" eb="3">
      <t>ゲンバサ</t>
    </rPh>
    <rPh sb="4" eb="5">
      <t>イ</t>
    </rPh>
    <rPh sb="7" eb="10">
      <t>オカザキグミ</t>
    </rPh>
    <phoneticPr fontId="1"/>
  </si>
  <si>
    <t>現場差し入れ　アイ工務店</t>
    <rPh sb="0" eb="3">
      <t>ゲンバサ</t>
    </rPh>
    <rPh sb="4" eb="5">
      <t>イ</t>
    </rPh>
    <rPh sb="9" eb="12">
      <t>コウムテン</t>
    </rPh>
    <phoneticPr fontId="1"/>
  </si>
  <si>
    <t>現場差し入れ　</t>
    <rPh sb="0" eb="3">
      <t>ゲンバサ</t>
    </rPh>
    <rPh sb="4" eb="5">
      <t>イ</t>
    </rPh>
    <phoneticPr fontId="1"/>
  </si>
  <si>
    <t>栄養剤　隊員に差し入れ</t>
    <rPh sb="0" eb="3">
      <t>エイヨウザイ</t>
    </rPh>
    <rPh sb="4" eb="6">
      <t>タイイン</t>
    </rPh>
    <rPh sb="7" eb="8">
      <t>サ</t>
    </rPh>
    <rPh sb="9" eb="10">
      <t>イ</t>
    </rPh>
    <phoneticPr fontId="1"/>
  </si>
  <si>
    <t>TLV　飲料</t>
    <rPh sb="4" eb="6">
      <t>インリョウ</t>
    </rPh>
    <phoneticPr fontId="1"/>
  </si>
  <si>
    <t>TLV　熱中症対策用品</t>
    <rPh sb="4" eb="11">
      <t>ネッチュウショウタイサクヨウヒン</t>
    </rPh>
    <phoneticPr fontId="1"/>
  </si>
  <si>
    <t>琵琶湖花火</t>
    <rPh sb="0" eb="3">
      <t>ビワコ</t>
    </rPh>
    <rPh sb="3" eb="5">
      <t>ハナビ</t>
    </rPh>
    <phoneticPr fontId="1"/>
  </si>
  <si>
    <t>レオパレス1カ月　　契約金</t>
    <rPh sb="7" eb="8">
      <t>ゲツ</t>
    </rPh>
    <rPh sb="10" eb="13">
      <t>ケイヤクキン</t>
    </rPh>
    <phoneticPr fontId="1"/>
  </si>
  <si>
    <t>交通2級講習　瀧川</t>
    <rPh sb="0" eb="2">
      <t>コウツウ</t>
    </rPh>
    <rPh sb="3" eb="4">
      <t>キュウ</t>
    </rPh>
    <rPh sb="4" eb="6">
      <t>コウシュウ</t>
    </rPh>
    <rPh sb="7" eb="9">
      <t>タキカワ</t>
    </rPh>
    <phoneticPr fontId="1"/>
  </si>
  <si>
    <t>交通1級講習　宏稀</t>
    <rPh sb="0" eb="2">
      <t>コウツウ</t>
    </rPh>
    <rPh sb="3" eb="4">
      <t>キュウ</t>
    </rPh>
    <rPh sb="4" eb="6">
      <t>コウシュウ</t>
    </rPh>
    <rPh sb="7" eb="9">
      <t>コウキ</t>
    </rPh>
    <phoneticPr fontId="1"/>
  </si>
  <si>
    <t>小林知寛　先払い</t>
    <rPh sb="0" eb="2">
      <t>コバヤシ</t>
    </rPh>
    <rPh sb="2" eb="3">
      <t>シ</t>
    </rPh>
    <rPh sb="3" eb="4">
      <t>ヒロ</t>
    </rPh>
    <rPh sb="5" eb="7">
      <t>サキバラ</t>
    </rPh>
    <phoneticPr fontId="1"/>
  </si>
  <si>
    <t>2級講習</t>
    <rPh sb="1" eb="4">
      <t>キュウコウシュウ</t>
    </rPh>
    <phoneticPr fontId="1"/>
  </si>
  <si>
    <t>1級講習　送金先間違いで返金あり</t>
    <rPh sb="1" eb="4">
      <t>キュウコウシュウ</t>
    </rPh>
    <rPh sb="5" eb="10">
      <t>ソウキンサキマチガ</t>
    </rPh>
    <rPh sb="12" eb="14">
      <t>ヘンキン</t>
    </rPh>
    <phoneticPr fontId="1"/>
  </si>
  <si>
    <t>1級講習　再送金</t>
    <rPh sb="1" eb="4">
      <t>キュウコウシュウ</t>
    </rPh>
    <rPh sb="5" eb="8">
      <t>サイソウキン</t>
    </rPh>
    <phoneticPr fontId="1"/>
  </si>
  <si>
    <t>ユニアート</t>
    <phoneticPr fontId="1"/>
  </si>
  <si>
    <t>6日</t>
    <rPh sb="1" eb="2">
      <t>ニチ</t>
    </rPh>
    <phoneticPr fontId="1"/>
  </si>
  <si>
    <t>労働保険</t>
    <rPh sb="0" eb="4">
      <t>ロウドウホケン</t>
    </rPh>
    <phoneticPr fontId="1"/>
  </si>
  <si>
    <t>寸志</t>
    <rPh sb="0" eb="2">
      <t>スンシ</t>
    </rPh>
    <phoneticPr fontId="1"/>
  </si>
  <si>
    <t>消耗品費</t>
    <rPh sb="0" eb="3">
      <t>ショウモウヒン</t>
    </rPh>
    <rPh sb="3" eb="4">
      <t>ヒ</t>
    </rPh>
    <phoneticPr fontId="1"/>
  </si>
  <si>
    <t>ランドマーク　制服　立替支払</t>
    <rPh sb="7" eb="9">
      <t>セイフク</t>
    </rPh>
    <rPh sb="10" eb="14">
      <t>タテカエシハライ</t>
    </rPh>
    <phoneticPr fontId="1"/>
  </si>
  <si>
    <t>エンブモップ　制服　立替支払</t>
    <rPh sb="7" eb="9">
      <t>セイフク</t>
    </rPh>
    <rPh sb="10" eb="14">
      <t>タテカエシハライ</t>
    </rPh>
    <phoneticPr fontId="1"/>
  </si>
  <si>
    <t>秋元建設</t>
    <rPh sb="0" eb="4">
      <t>アキモトケンセツ</t>
    </rPh>
    <phoneticPr fontId="1"/>
  </si>
  <si>
    <t>大洋</t>
    <rPh sb="0" eb="2">
      <t>タイヨウ</t>
    </rPh>
    <phoneticPr fontId="1"/>
  </si>
  <si>
    <t>コーヨーテック</t>
    <phoneticPr fontId="1"/>
  </si>
  <si>
    <t>岡崎組</t>
    <rPh sb="0" eb="3">
      <t>オカザキグミ</t>
    </rPh>
    <phoneticPr fontId="1"/>
  </si>
  <si>
    <t>扶蘇興業</t>
    <rPh sb="0" eb="4">
      <t>フソコウギョウ</t>
    </rPh>
    <phoneticPr fontId="1"/>
  </si>
  <si>
    <t>岸建工</t>
    <rPh sb="0" eb="3">
      <t>キシケンコウ</t>
    </rPh>
    <phoneticPr fontId="1"/>
  </si>
  <si>
    <t>ミヤホーム</t>
    <phoneticPr fontId="1"/>
  </si>
  <si>
    <t>大雅建設</t>
    <rPh sb="0" eb="4">
      <t>ダイマサケンセツ</t>
    </rPh>
    <phoneticPr fontId="1"/>
  </si>
  <si>
    <t>グランド岡部</t>
    <rPh sb="4" eb="6">
      <t>オカベ</t>
    </rPh>
    <phoneticPr fontId="1"/>
  </si>
  <si>
    <t>橋本建設</t>
    <rPh sb="0" eb="4">
      <t>ハシモトケンセツ</t>
    </rPh>
    <phoneticPr fontId="1"/>
  </si>
  <si>
    <t>管清工業①</t>
    <rPh sb="0" eb="4">
      <t>カンセイコウギョウ</t>
    </rPh>
    <phoneticPr fontId="1"/>
  </si>
  <si>
    <t>日伸</t>
    <rPh sb="0" eb="2">
      <t>ニッシン</t>
    </rPh>
    <phoneticPr fontId="1"/>
  </si>
  <si>
    <t>山村設備</t>
    <rPh sb="0" eb="4">
      <t>ヤマムラセツビ</t>
    </rPh>
    <phoneticPr fontId="1"/>
  </si>
  <si>
    <t>神戸電設</t>
    <rPh sb="0" eb="4">
      <t>コウベデンセツ</t>
    </rPh>
    <phoneticPr fontId="1"/>
  </si>
  <si>
    <t>ケイズ</t>
    <phoneticPr fontId="1"/>
  </si>
  <si>
    <t>基泰組</t>
    <rPh sb="0" eb="3">
      <t>モトヒロ</t>
    </rPh>
    <phoneticPr fontId="1"/>
  </si>
  <si>
    <t>住兼</t>
    <rPh sb="0" eb="2">
      <t>ジュウケン</t>
    </rPh>
    <phoneticPr fontId="1"/>
  </si>
  <si>
    <t>管清②</t>
    <rPh sb="0" eb="2">
      <t>カンセイ</t>
    </rPh>
    <phoneticPr fontId="1"/>
  </si>
  <si>
    <t>玉越</t>
    <rPh sb="0" eb="2">
      <t>タマコシ</t>
    </rPh>
    <phoneticPr fontId="1"/>
  </si>
  <si>
    <t>アームカバー</t>
    <phoneticPr fontId="1"/>
  </si>
  <si>
    <t>ヘルメット用　日よけ</t>
    <rPh sb="5" eb="6">
      <t>ヨウ</t>
    </rPh>
    <rPh sb="7" eb="8">
      <t>ヒ</t>
    </rPh>
    <phoneticPr fontId="1"/>
  </si>
  <si>
    <t>研修　昼食費　13人</t>
    <rPh sb="0" eb="2">
      <t>ケンシュウ</t>
    </rPh>
    <rPh sb="3" eb="6">
      <t>チュウショクヒ</t>
    </rPh>
    <rPh sb="9" eb="10">
      <t>ニン</t>
    </rPh>
    <phoneticPr fontId="1"/>
  </si>
  <si>
    <t>マウス</t>
    <phoneticPr fontId="1"/>
  </si>
  <si>
    <t>酒見電気　寮用　エアコン設置</t>
    <rPh sb="0" eb="1">
      <t>サケ</t>
    </rPh>
    <rPh sb="1" eb="2">
      <t>ミ</t>
    </rPh>
    <rPh sb="2" eb="4">
      <t>デンキ</t>
    </rPh>
    <rPh sb="5" eb="6">
      <t>リョウ</t>
    </rPh>
    <rPh sb="6" eb="7">
      <t>ヨウ</t>
    </rPh>
    <rPh sb="12" eb="14">
      <t>セッチ</t>
    </rPh>
    <phoneticPr fontId="1"/>
  </si>
  <si>
    <t>クールタオル　熱中症対策</t>
    <rPh sb="7" eb="12">
      <t>ネッチュウショウタイサク</t>
    </rPh>
    <phoneticPr fontId="1"/>
  </si>
  <si>
    <t>アームカバー　熱中症対策</t>
    <rPh sb="7" eb="12">
      <t>ネッチュウショウタイサク</t>
    </rPh>
    <phoneticPr fontId="1"/>
  </si>
  <si>
    <t>事務所用　ホワイトボード</t>
    <rPh sb="0" eb="4">
      <t>ジムショヨウ</t>
    </rPh>
    <phoneticPr fontId="1"/>
  </si>
  <si>
    <t>空調服</t>
    <rPh sb="0" eb="3">
      <t>クウチョウフク</t>
    </rPh>
    <phoneticPr fontId="1"/>
  </si>
  <si>
    <t>宮内</t>
    <rPh sb="0" eb="2">
      <t>ミヤウチ</t>
    </rPh>
    <phoneticPr fontId="1"/>
  </si>
  <si>
    <t>びわこビジターズビューロー</t>
    <phoneticPr fontId="1"/>
  </si>
  <si>
    <t>コトナ</t>
    <phoneticPr fontId="1"/>
  </si>
  <si>
    <t>隊員用衣服</t>
    <rPh sb="0" eb="3">
      <t>タイインヨウ</t>
    </rPh>
    <rPh sb="3" eb="5">
      <t>イフク</t>
    </rPh>
    <phoneticPr fontId="1"/>
  </si>
  <si>
    <t>熱中症対策用品　飲料等</t>
    <rPh sb="0" eb="7">
      <t>ネッチュウショウタイサクヨウヒン</t>
    </rPh>
    <rPh sb="8" eb="11">
      <t>インリョウトウ</t>
    </rPh>
    <phoneticPr fontId="1"/>
  </si>
  <si>
    <t>神姫警備　打合せ</t>
    <rPh sb="0" eb="4">
      <t>シンキケイビ</t>
    </rPh>
    <rPh sb="5" eb="7">
      <t>ウチアワ</t>
    </rPh>
    <phoneticPr fontId="1"/>
  </si>
  <si>
    <t>隊員用冷感タオル</t>
    <rPh sb="0" eb="3">
      <t>タイインヨウ</t>
    </rPh>
    <rPh sb="3" eb="5">
      <t>レイカン</t>
    </rPh>
    <phoneticPr fontId="1"/>
  </si>
  <si>
    <t>松下</t>
    <rPh sb="0" eb="2">
      <t>マツシタ</t>
    </rPh>
    <phoneticPr fontId="1"/>
  </si>
  <si>
    <t>熱中症対策　飲料</t>
    <rPh sb="0" eb="5">
      <t>ネッチュウショウタイサク</t>
    </rPh>
    <rPh sb="6" eb="8">
      <t>インリョウ</t>
    </rPh>
    <phoneticPr fontId="1"/>
  </si>
  <si>
    <t>ウェルシア</t>
    <phoneticPr fontId="1"/>
  </si>
  <si>
    <t>姫信</t>
    <rPh sb="0" eb="2">
      <t>ヒメシン</t>
    </rPh>
    <phoneticPr fontId="1"/>
  </si>
  <si>
    <t>バルサミコ酢</t>
    <rPh sb="5" eb="6">
      <t>ス</t>
    </rPh>
    <phoneticPr fontId="1"/>
  </si>
  <si>
    <t>富士薬品</t>
    <rPh sb="0" eb="4">
      <t>フジヤクヒン</t>
    </rPh>
    <phoneticPr fontId="1"/>
  </si>
  <si>
    <t>楽天総額</t>
    <rPh sb="0" eb="2">
      <t>ラクテン</t>
    </rPh>
    <rPh sb="2" eb="4">
      <t>ソウガク</t>
    </rPh>
    <phoneticPr fontId="1"/>
  </si>
  <si>
    <t>森本</t>
    <rPh sb="0" eb="2">
      <t>モリモト</t>
    </rPh>
    <phoneticPr fontId="1"/>
  </si>
  <si>
    <t>SIK</t>
    <phoneticPr fontId="1"/>
  </si>
  <si>
    <t>日向土木</t>
    <rPh sb="0" eb="4">
      <t>ヒュウガドボク</t>
    </rPh>
    <phoneticPr fontId="1"/>
  </si>
  <si>
    <t>藤岡重機</t>
    <rPh sb="0" eb="4">
      <t>フジオカジュウキ</t>
    </rPh>
    <phoneticPr fontId="1"/>
  </si>
  <si>
    <t>福泉</t>
    <rPh sb="0" eb="2">
      <t>フクセン</t>
    </rPh>
    <phoneticPr fontId="1"/>
  </si>
  <si>
    <t>前田建設</t>
    <rPh sb="0" eb="4">
      <t>マエダケンセツ</t>
    </rPh>
    <phoneticPr fontId="1"/>
  </si>
  <si>
    <t>祇園</t>
    <rPh sb="0" eb="2">
      <t>ギオン</t>
    </rPh>
    <phoneticPr fontId="1"/>
  </si>
  <si>
    <t>合計</t>
    <rPh sb="0" eb="2">
      <t>ゴウケイ</t>
    </rPh>
    <phoneticPr fontId="1"/>
  </si>
  <si>
    <t>差額</t>
    <rPh sb="0" eb="2">
      <t>サガク</t>
    </rPh>
    <phoneticPr fontId="1"/>
  </si>
  <si>
    <t>ETC</t>
    <phoneticPr fontId="1"/>
  </si>
  <si>
    <t>立替</t>
    <rPh sb="0" eb="2">
      <t>タテカエ</t>
    </rPh>
    <phoneticPr fontId="1"/>
  </si>
  <si>
    <t>宏稀</t>
    <rPh sb="0" eb="2">
      <t>コウキ</t>
    </rPh>
    <phoneticPr fontId="1"/>
  </si>
  <si>
    <t>シズカ</t>
    <phoneticPr fontId="1"/>
  </si>
  <si>
    <t>あゆみ</t>
    <phoneticPr fontId="1"/>
  </si>
  <si>
    <t>理恵</t>
    <rPh sb="0" eb="2">
      <t>リエ</t>
    </rPh>
    <phoneticPr fontId="1"/>
  </si>
  <si>
    <t>北村</t>
    <rPh sb="0" eb="2">
      <t>キタムラ</t>
    </rPh>
    <phoneticPr fontId="1"/>
  </si>
  <si>
    <t>和哉</t>
    <rPh sb="0" eb="2">
      <t>カズヤ</t>
    </rPh>
    <phoneticPr fontId="1"/>
  </si>
  <si>
    <t>前川</t>
    <rPh sb="0" eb="2">
      <t>マエカワ</t>
    </rPh>
    <phoneticPr fontId="1"/>
  </si>
  <si>
    <t>会社</t>
    <rPh sb="0" eb="2">
      <t>カイシャ</t>
    </rPh>
    <phoneticPr fontId="1"/>
  </si>
  <si>
    <t>びわ湖</t>
    <rPh sb="2" eb="3">
      <t>コ</t>
    </rPh>
    <phoneticPr fontId="1"/>
  </si>
  <si>
    <t>しまむら</t>
    <phoneticPr fontId="1"/>
  </si>
  <si>
    <t>セントラルスクエア</t>
    <phoneticPr fontId="1"/>
  </si>
  <si>
    <t>オレンジ</t>
    <phoneticPr fontId="1"/>
  </si>
  <si>
    <t>ラック</t>
    <phoneticPr fontId="1"/>
  </si>
  <si>
    <t>Tシャツ</t>
    <phoneticPr fontId="1"/>
  </si>
  <si>
    <t>Yahoo!</t>
    <phoneticPr fontId="1"/>
  </si>
  <si>
    <t>肉</t>
    <rPh sb="0" eb="1">
      <t>ニク</t>
    </rPh>
    <phoneticPr fontId="1"/>
  </si>
  <si>
    <t>microsoft*store</t>
    <phoneticPr fontId="1"/>
  </si>
  <si>
    <t>パーティーハウス</t>
    <phoneticPr fontId="1"/>
  </si>
  <si>
    <t>メンサポストア</t>
    <phoneticPr fontId="1"/>
  </si>
  <si>
    <t>やふおく</t>
    <phoneticPr fontId="1"/>
  </si>
  <si>
    <t>8月</t>
    <rPh sb="1" eb="2">
      <t>ガツ</t>
    </rPh>
    <phoneticPr fontId="1"/>
  </si>
  <si>
    <t>８月</t>
    <rPh sb="1" eb="2">
      <t>ガツ</t>
    </rPh>
    <phoneticPr fontId="1"/>
  </si>
  <si>
    <t>１日</t>
    <rPh sb="1" eb="2">
      <t>ニチ</t>
    </rPh>
    <phoneticPr fontId="1"/>
  </si>
  <si>
    <t>ワークマン　空調服のバッテリー</t>
    <rPh sb="6" eb="9">
      <t>クウチョウフク</t>
    </rPh>
    <phoneticPr fontId="1"/>
  </si>
  <si>
    <t>高速料金</t>
    <rPh sb="0" eb="4">
      <t>コウソクリョウキン</t>
    </rPh>
    <phoneticPr fontId="1"/>
  </si>
  <si>
    <t>３日</t>
    <rPh sb="1" eb="2">
      <t>カ</t>
    </rPh>
    <phoneticPr fontId="1"/>
  </si>
  <si>
    <t>ガソリン代</t>
    <rPh sb="4" eb="5">
      <t>ダイ</t>
    </rPh>
    <phoneticPr fontId="1"/>
  </si>
  <si>
    <t>５日</t>
    <rPh sb="1" eb="2">
      <t>カ</t>
    </rPh>
    <phoneticPr fontId="1"/>
  </si>
  <si>
    <t>ガス代</t>
    <rPh sb="2" eb="3">
      <t>ダイ</t>
    </rPh>
    <phoneticPr fontId="1"/>
  </si>
  <si>
    <t>７日</t>
    <rPh sb="1" eb="2">
      <t>カ</t>
    </rPh>
    <phoneticPr fontId="1"/>
  </si>
  <si>
    <t>ブドウ　手土産</t>
    <rPh sb="4" eb="7">
      <t>テミヤゲ</t>
    </rPh>
    <phoneticPr fontId="1"/>
  </si>
  <si>
    <t>９日</t>
    <rPh sb="1" eb="2">
      <t>カ</t>
    </rPh>
    <phoneticPr fontId="1"/>
  </si>
  <si>
    <t>１１日</t>
    <rPh sb="2" eb="3">
      <t>ニチ</t>
    </rPh>
    <phoneticPr fontId="1"/>
  </si>
  <si>
    <t>お供え　友久のおばさん宅</t>
    <rPh sb="1" eb="2">
      <t>ソナ</t>
    </rPh>
    <rPh sb="4" eb="6">
      <t>トモヒサ</t>
    </rPh>
    <rPh sb="11" eb="12">
      <t>タク</t>
    </rPh>
    <phoneticPr fontId="1"/>
  </si>
  <si>
    <t>１５日</t>
    <rPh sb="2" eb="3">
      <t>ニチ</t>
    </rPh>
    <phoneticPr fontId="1"/>
  </si>
  <si>
    <t>17日</t>
    <rPh sb="2" eb="3">
      <t>ニチ</t>
    </rPh>
    <phoneticPr fontId="1"/>
  </si>
  <si>
    <t>お弁当代</t>
    <rPh sb="1" eb="4">
      <t>ベントウダイ</t>
    </rPh>
    <phoneticPr fontId="1"/>
  </si>
  <si>
    <t>風邪薬等</t>
    <rPh sb="0" eb="3">
      <t>カゼグスリ</t>
    </rPh>
    <rPh sb="3" eb="4">
      <t>トウ</t>
    </rPh>
    <phoneticPr fontId="1"/>
  </si>
  <si>
    <t>１８日</t>
    <rPh sb="2" eb="3">
      <t>ニチ</t>
    </rPh>
    <phoneticPr fontId="1"/>
  </si>
  <si>
    <t>王将　　５名</t>
    <rPh sb="0" eb="2">
      <t>オウショウ</t>
    </rPh>
    <rPh sb="5" eb="6">
      <t>メイ</t>
    </rPh>
    <phoneticPr fontId="1"/>
  </si>
  <si>
    <t>現場差し入れ</t>
    <rPh sb="0" eb="3">
      <t>ゲンバサ</t>
    </rPh>
    <rPh sb="4" eb="5">
      <t>イ</t>
    </rPh>
    <phoneticPr fontId="1"/>
  </si>
  <si>
    <t>１９日</t>
    <rPh sb="2" eb="3">
      <t>ニチ</t>
    </rPh>
    <phoneticPr fontId="1"/>
  </si>
  <si>
    <t>切手代</t>
    <rPh sb="0" eb="3">
      <t>キッテダイ</t>
    </rPh>
    <phoneticPr fontId="1"/>
  </si>
  <si>
    <t>２０日</t>
    <rPh sb="2" eb="3">
      <t>カ</t>
    </rPh>
    <phoneticPr fontId="1"/>
  </si>
  <si>
    <t>手土産代</t>
    <rPh sb="0" eb="4">
      <t>テミヤゲダイ</t>
    </rPh>
    <phoneticPr fontId="1"/>
  </si>
  <si>
    <t>２１日</t>
    <rPh sb="2" eb="3">
      <t>ニチ</t>
    </rPh>
    <phoneticPr fontId="1"/>
  </si>
  <si>
    <t>チェーンソー</t>
    <phoneticPr fontId="1"/>
  </si>
  <si>
    <t>２２日</t>
    <rPh sb="2" eb="3">
      <t>ニチ</t>
    </rPh>
    <phoneticPr fontId="1"/>
  </si>
  <si>
    <t>飲料差し入れ</t>
    <rPh sb="0" eb="3">
      <t>インリョウサ</t>
    </rPh>
    <rPh sb="4" eb="5">
      <t>イ</t>
    </rPh>
    <phoneticPr fontId="1"/>
  </si>
  <si>
    <t>24日</t>
    <rPh sb="2" eb="3">
      <t>カ</t>
    </rPh>
    <phoneticPr fontId="1"/>
  </si>
  <si>
    <t>オイル交換</t>
    <rPh sb="3" eb="5">
      <t>コウカン</t>
    </rPh>
    <phoneticPr fontId="1"/>
  </si>
  <si>
    <t>２５日</t>
    <rPh sb="2" eb="3">
      <t>ニチ</t>
    </rPh>
    <phoneticPr fontId="1"/>
  </si>
  <si>
    <t>２６日</t>
    <rPh sb="2" eb="3">
      <t>ニチ</t>
    </rPh>
    <phoneticPr fontId="1"/>
  </si>
  <si>
    <t>講習　昼食</t>
    <rPh sb="0" eb="2">
      <t>コウシュウ</t>
    </rPh>
    <rPh sb="3" eb="5">
      <t>チュウショク</t>
    </rPh>
    <phoneticPr fontId="1"/>
  </si>
  <si>
    <t>講習　電車賃</t>
    <rPh sb="0" eb="2">
      <t>コウシュウ</t>
    </rPh>
    <rPh sb="3" eb="5">
      <t>デンシャ</t>
    </rPh>
    <rPh sb="5" eb="6">
      <t>チン</t>
    </rPh>
    <phoneticPr fontId="1"/>
  </si>
  <si>
    <t>講習　収入証紙売渡代</t>
    <rPh sb="0" eb="2">
      <t>コウシュウ</t>
    </rPh>
    <rPh sb="3" eb="7">
      <t>シュウニュウショウシ</t>
    </rPh>
    <rPh sb="7" eb="8">
      <t>バイ</t>
    </rPh>
    <rPh sb="8" eb="9">
      <t>ワタル</t>
    </rPh>
    <rPh sb="9" eb="10">
      <t>ダイ</t>
    </rPh>
    <phoneticPr fontId="1"/>
  </si>
  <si>
    <t>２７日</t>
    <rPh sb="2" eb="3">
      <t>ニチ</t>
    </rPh>
    <phoneticPr fontId="1"/>
  </si>
  <si>
    <t>講習　駐車料金</t>
    <rPh sb="0" eb="2">
      <t>コウシュウ</t>
    </rPh>
    <rPh sb="3" eb="7">
      <t>チュウシャリョウキン</t>
    </rPh>
    <phoneticPr fontId="1"/>
  </si>
  <si>
    <t>講習　電車賃</t>
    <rPh sb="0" eb="2">
      <t>コウシュウ</t>
    </rPh>
    <rPh sb="3" eb="6">
      <t>デンシャチン</t>
    </rPh>
    <phoneticPr fontId="1"/>
  </si>
  <si>
    <t>２８日</t>
    <rPh sb="2" eb="3">
      <t>ニチ</t>
    </rPh>
    <phoneticPr fontId="1"/>
  </si>
  <si>
    <t>２９日</t>
    <rPh sb="2" eb="3">
      <t>ニチ</t>
    </rPh>
    <phoneticPr fontId="1"/>
  </si>
  <si>
    <t>面接</t>
    <rPh sb="0" eb="2">
      <t>メンセツ</t>
    </rPh>
    <phoneticPr fontId="1"/>
  </si>
  <si>
    <t>３１日</t>
    <rPh sb="2" eb="3">
      <t>ニチ</t>
    </rPh>
    <phoneticPr fontId="1"/>
  </si>
  <si>
    <t>寮　電気代</t>
    <rPh sb="0" eb="1">
      <t>リョウ</t>
    </rPh>
    <rPh sb="2" eb="5">
      <t>デンキダイ</t>
    </rPh>
    <phoneticPr fontId="1"/>
  </si>
  <si>
    <t>印紙代</t>
    <rPh sb="0" eb="3">
      <t>インシダイ</t>
    </rPh>
    <phoneticPr fontId="1"/>
  </si>
  <si>
    <t>駐車料金</t>
    <rPh sb="0" eb="4">
      <t>チュウシャリョウキン</t>
    </rPh>
    <phoneticPr fontId="1"/>
  </si>
  <si>
    <t>部品費</t>
    <rPh sb="0" eb="3">
      <t>ブヒンヒ</t>
    </rPh>
    <phoneticPr fontId="1"/>
  </si>
  <si>
    <t>１６日</t>
    <rPh sb="2" eb="3">
      <t>ニチ</t>
    </rPh>
    <phoneticPr fontId="1"/>
  </si>
  <si>
    <t>倉庫用品</t>
    <rPh sb="0" eb="4">
      <t>ソウコヨウヒン</t>
    </rPh>
    <phoneticPr fontId="1"/>
  </si>
  <si>
    <t>ヤマダデンキ　</t>
    <phoneticPr fontId="1"/>
  </si>
  <si>
    <t>昼食</t>
    <rPh sb="0" eb="2">
      <t>チュウショク</t>
    </rPh>
    <phoneticPr fontId="1"/>
  </si>
  <si>
    <t>23日</t>
    <rPh sb="2" eb="3">
      <t>ニチ</t>
    </rPh>
    <phoneticPr fontId="1"/>
  </si>
  <si>
    <t>倉庫用品</t>
    <rPh sb="0" eb="2">
      <t>ソウコ</t>
    </rPh>
    <rPh sb="2" eb="4">
      <t>ヨウヒン</t>
    </rPh>
    <phoneticPr fontId="1"/>
  </si>
  <si>
    <t>ハイエースガソリン代</t>
    <rPh sb="9" eb="10">
      <t>ダイ</t>
    </rPh>
    <phoneticPr fontId="1"/>
  </si>
  <si>
    <t>ヤマダデンキ　バッテリー</t>
    <phoneticPr fontId="1"/>
  </si>
  <si>
    <t>来来亭</t>
    <rPh sb="0" eb="3">
      <t>ライライテイ</t>
    </rPh>
    <phoneticPr fontId="1"/>
  </si>
  <si>
    <t>ガソリン代　ハイエース</t>
    <rPh sb="4" eb="5">
      <t>ダイ</t>
    </rPh>
    <phoneticPr fontId="1"/>
  </si>
  <si>
    <t>通信費</t>
    <rPh sb="0" eb="3">
      <t>ツウシンヒ</t>
    </rPh>
    <phoneticPr fontId="1"/>
  </si>
  <si>
    <t>現金</t>
    <rPh sb="0" eb="2">
      <t>ゲンキン</t>
    </rPh>
    <phoneticPr fontId="1"/>
  </si>
  <si>
    <t>事務</t>
    <rPh sb="0" eb="2">
      <t>ジム</t>
    </rPh>
    <phoneticPr fontId="1"/>
  </si>
  <si>
    <t>消耗品費</t>
    <rPh sb="0" eb="4">
      <t>ショウモウヒンヒ</t>
    </rPh>
    <phoneticPr fontId="1"/>
  </si>
  <si>
    <t>前川</t>
    <rPh sb="0" eb="2">
      <t>マエカワ</t>
    </rPh>
    <phoneticPr fontId="1"/>
  </si>
  <si>
    <t>亀岡対応　ヤマダデンキ</t>
    <rPh sb="0" eb="2">
      <t>カメオカ</t>
    </rPh>
    <rPh sb="2" eb="4">
      <t>タイオウ</t>
    </rPh>
    <phoneticPr fontId="1"/>
  </si>
  <si>
    <t>亀岡対応　コーナン　</t>
    <rPh sb="0" eb="4">
      <t>カメオカタイオウ</t>
    </rPh>
    <phoneticPr fontId="1"/>
  </si>
  <si>
    <t>専務</t>
    <rPh sb="0" eb="2">
      <t>センム</t>
    </rPh>
    <phoneticPr fontId="1"/>
  </si>
  <si>
    <t>PC</t>
    <phoneticPr fontId="1"/>
  </si>
  <si>
    <t>福利厚生費</t>
    <rPh sb="0" eb="5">
      <t>フクリコウセイヒ</t>
    </rPh>
    <phoneticPr fontId="1"/>
  </si>
  <si>
    <t>研修時宿泊　ドーミーイン</t>
    <rPh sb="0" eb="2">
      <t>ケンシュウ</t>
    </rPh>
    <rPh sb="2" eb="3">
      <t>ジ</t>
    </rPh>
    <rPh sb="3" eb="5">
      <t>シュクハク</t>
    </rPh>
    <phoneticPr fontId="1"/>
  </si>
  <si>
    <t>事務用品</t>
    <rPh sb="0" eb="4">
      <t>ジムヨウヒン</t>
    </rPh>
    <phoneticPr fontId="1"/>
  </si>
  <si>
    <t>燃料費</t>
    <rPh sb="0" eb="3">
      <t>ネンリョウヒ</t>
    </rPh>
    <phoneticPr fontId="1"/>
  </si>
  <si>
    <t>亀岡対応</t>
    <rPh sb="0" eb="4">
      <t>カメオカタイオウ</t>
    </rPh>
    <phoneticPr fontId="1"/>
  </si>
  <si>
    <t>ルートイン亀岡</t>
    <rPh sb="5" eb="7">
      <t>カメオカ</t>
    </rPh>
    <phoneticPr fontId="1"/>
  </si>
  <si>
    <t>コーナン　資機材</t>
    <rPh sb="5" eb="8">
      <t>シキザイ</t>
    </rPh>
    <phoneticPr fontId="1"/>
  </si>
  <si>
    <t>交通費</t>
    <rPh sb="0" eb="3">
      <t>コウツウヒ</t>
    </rPh>
    <phoneticPr fontId="1"/>
  </si>
  <si>
    <t>１０日</t>
    <rPh sb="2" eb="3">
      <t>カ</t>
    </rPh>
    <phoneticPr fontId="1"/>
  </si>
  <si>
    <t>桑原由紀　前撮り金</t>
    <rPh sb="0" eb="4">
      <t>クワバラユキ</t>
    </rPh>
    <rPh sb="5" eb="7">
      <t>マエド</t>
    </rPh>
    <rPh sb="8" eb="9">
      <t>キン</t>
    </rPh>
    <phoneticPr fontId="1"/>
  </si>
  <si>
    <t>桑原由紀　本番</t>
    <rPh sb="0" eb="4">
      <t>クワバラユキ</t>
    </rPh>
    <rPh sb="5" eb="7">
      <t>ホンバン</t>
    </rPh>
    <phoneticPr fontId="1"/>
  </si>
  <si>
    <t>地方消費税</t>
    <rPh sb="0" eb="5">
      <t>チホウショウヒゼイ</t>
    </rPh>
    <phoneticPr fontId="1"/>
  </si>
  <si>
    <t>租税公課</t>
    <rPh sb="0" eb="4">
      <t>ソゼイコウカ</t>
    </rPh>
    <phoneticPr fontId="1"/>
  </si>
  <si>
    <t>金星</t>
    <rPh sb="0" eb="2">
      <t>キンボシ</t>
    </rPh>
    <phoneticPr fontId="1"/>
  </si>
  <si>
    <t>ステップ</t>
    <phoneticPr fontId="1"/>
  </si>
  <si>
    <t>関西フォークリフト</t>
    <rPh sb="0" eb="2">
      <t>カンサイ</t>
    </rPh>
    <phoneticPr fontId="1"/>
  </si>
  <si>
    <t>ホテルアルファーワン　宿泊</t>
    <rPh sb="11" eb="13">
      <t>シュクハク</t>
    </rPh>
    <phoneticPr fontId="1"/>
  </si>
  <si>
    <t>共済金</t>
    <rPh sb="0" eb="3">
      <t>キョウサイキン</t>
    </rPh>
    <phoneticPr fontId="1"/>
  </si>
  <si>
    <t>友久　死亡特別弔慰金</t>
    <rPh sb="0" eb="2">
      <t>トモヒサ</t>
    </rPh>
    <rPh sb="3" eb="10">
      <t>シボウトクベツチョウイキン</t>
    </rPh>
    <phoneticPr fontId="1"/>
  </si>
  <si>
    <t>光熱費</t>
    <rPh sb="0" eb="3">
      <t>コウネツヒ</t>
    </rPh>
    <phoneticPr fontId="1"/>
  </si>
  <si>
    <t>大津事務所　電気</t>
    <rPh sb="0" eb="5">
      <t>オオツジムショ</t>
    </rPh>
    <rPh sb="6" eb="8">
      <t>デンキ</t>
    </rPh>
    <phoneticPr fontId="1"/>
  </si>
  <si>
    <t>整備費</t>
    <rPh sb="0" eb="3">
      <t>セイビヒ</t>
    </rPh>
    <phoneticPr fontId="1"/>
  </si>
  <si>
    <t>NBOX　修理</t>
    <rPh sb="5" eb="7">
      <t>シュウリ</t>
    </rPh>
    <phoneticPr fontId="1"/>
  </si>
  <si>
    <t>家賃</t>
    <rPh sb="0" eb="2">
      <t>ヤチン</t>
    </rPh>
    <phoneticPr fontId="1"/>
  </si>
  <si>
    <t>会社</t>
    <rPh sb="0" eb="2">
      <t>カイシャ</t>
    </rPh>
    <phoneticPr fontId="1"/>
  </si>
  <si>
    <t>大津事務所　水道代</t>
    <rPh sb="0" eb="5">
      <t>オオツジムショ</t>
    </rPh>
    <rPh sb="6" eb="9">
      <t>スイドウダイ</t>
    </rPh>
    <phoneticPr fontId="1"/>
  </si>
  <si>
    <t>倉庫家賃</t>
    <rPh sb="0" eb="4">
      <t>ソウコヤチン</t>
    </rPh>
    <phoneticPr fontId="1"/>
  </si>
  <si>
    <t>請求</t>
    <rPh sb="0" eb="2">
      <t>セイキュウ</t>
    </rPh>
    <phoneticPr fontId="1"/>
  </si>
  <si>
    <t>関西パトロール　警備応援料</t>
    <rPh sb="0" eb="2">
      <t>カンサイ</t>
    </rPh>
    <rPh sb="8" eb="10">
      <t>ケイビ</t>
    </rPh>
    <rPh sb="10" eb="12">
      <t>オウエン</t>
    </rPh>
    <rPh sb="12" eb="13">
      <t>リョウ</t>
    </rPh>
    <phoneticPr fontId="1"/>
  </si>
  <si>
    <t>神姫警備　警備応援料</t>
    <rPh sb="0" eb="4">
      <t>シンキケイビ</t>
    </rPh>
    <rPh sb="5" eb="9">
      <t>ケイビオウエン</t>
    </rPh>
    <rPh sb="9" eb="10">
      <t>リョウ</t>
    </rPh>
    <phoneticPr fontId="1"/>
  </si>
  <si>
    <t>車両費</t>
    <rPh sb="0" eb="3">
      <t>シャリョウヒ</t>
    </rPh>
    <phoneticPr fontId="1"/>
  </si>
  <si>
    <t>ガソリン代</t>
    <rPh sb="4" eb="5">
      <t>ダイ</t>
    </rPh>
    <phoneticPr fontId="1"/>
  </si>
  <si>
    <t>Wi-Fi</t>
    <phoneticPr fontId="1"/>
  </si>
  <si>
    <t>消耗品費</t>
    <rPh sb="0" eb="4">
      <t>ショウモウヒンヒ</t>
    </rPh>
    <phoneticPr fontId="1"/>
  </si>
  <si>
    <t>株式会社中野　　氷</t>
    <rPh sb="0" eb="4">
      <t>カブシキガイシャ</t>
    </rPh>
    <rPh sb="4" eb="6">
      <t>ナカノ</t>
    </rPh>
    <rPh sb="8" eb="9">
      <t>コオリ</t>
    </rPh>
    <phoneticPr fontId="1"/>
  </si>
  <si>
    <t>前川</t>
    <rPh sb="0" eb="2">
      <t>マエカワ</t>
    </rPh>
    <phoneticPr fontId="1"/>
  </si>
  <si>
    <t>昼食代</t>
    <rPh sb="0" eb="3">
      <t>チュウショクダイ</t>
    </rPh>
    <phoneticPr fontId="1"/>
  </si>
  <si>
    <t>専務</t>
    <rPh sb="0" eb="2">
      <t>センム</t>
    </rPh>
    <phoneticPr fontId="1"/>
  </si>
  <si>
    <t>打ち合わせ　飲食代</t>
    <rPh sb="0" eb="1">
      <t>ウ</t>
    </rPh>
    <rPh sb="2" eb="3">
      <t>ア</t>
    </rPh>
    <rPh sb="6" eb="9">
      <t>インショクダイ</t>
    </rPh>
    <phoneticPr fontId="1"/>
  </si>
  <si>
    <t>ネクスコ西日本</t>
    <rPh sb="4" eb="7">
      <t>ニシニホン</t>
    </rPh>
    <phoneticPr fontId="1"/>
  </si>
  <si>
    <t>Yahoo!</t>
    <phoneticPr fontId="1"/>
  </si>
  <si>
    <t>ごはん</t>
    <phoneticPr fontId="1"/>
  </si>
  <si>
    <t>ヘアバンド</t>
    <phoneticPr fontId="1"/>
  </si>
  <si>
    <t>スギ</t>
    <phoneticPr fontId="1"/>
  </si>
  <si>
    <t>香山</t>
    <rPh sb="0" eb="2">
      <t>コウヤマ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</si>
</sst>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2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2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sz val="16"/>
      <color theme="1"/>
      <name val="BIZ UDP明朝 Medium"/>
      <family val="1"/>
      <charset val="128"/>
    </font>
    <font>
      <sz val="7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8"/>
      <color theme="1"/>
      <name val="BIZ UDP明朝 Medium"/>
      <family val="1"/>
      <charset val="128"/>
    </font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b/>
      <sz val="14"/>
      <color theme="1"/>
      <name val="BIZ UDP明朝 Medium"/>
      <family val="1"/>
      <charset val="128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EE8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DC6D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7C9D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22" fillId="0" borderId="0" applyFont="0" applyFill="0" applyBorder="0" applyAlignment="0" applyProtection="0">
      <alignment vertical="center"/>
    </xf>
  </cellStyleXfs>
  <cellXfs count="279">
    <xf numFmtId="0" fontId="0" fillId="0" borderId="0" xfId="0"/>
    <xf numFmtId="56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6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56" fontId="4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5" fontId="3" fillId="0" borderId="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6" fontId="2" fillId="0" borderId="26" xfId="0" applyNumberFormat="1" applyFont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56" fontId="4" fillId="2" borderId="7" xfId="0" applyNumberFormat="1" applyFont="1" applyFill="1" applyBorder="1" applyAlignment="1">
      <alignment vertical="center"/>
    </xf>
    <xf numFmtId="56" fontId="4" fillId="2" borderId="1" xfId="0" applyNumberFormat="1" applyFont="1" applyFill="1" applyBorder="1" applyAlignment="1">
      <alignment vertical="center"/>
    </xf>
    <xf numFmtId="6" fontId="7" fillId="2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left" vertical="center" shrinkToFit="1"/>
    </xf>
    <xf numFmtId="56" fontId="3" fillId="2" borderId="7" xfId="0" applyNumberFormat="1" applyFont="1" applyFill="1" applyBorder="1" applyAlignment="1">
      <alignment horizontal="center" vertical="center"/>
    </xf>
    <xf numFmtId="5" fontId="3" fillId="2" borderId="4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8" fillId="0" borderId="0" xfId="0" applyFont="1" applyAlignment="1">
      <alignment horizontal="center" vertical="center"/>
    </xf>
    <xf numFmtId="5" fontId="3" fillId="2" borderId="13" xfId="0" applyNumberFormat="1" applyFont="1" applyFill="1" applyBorder="1" applyAlignment="1">
      <alignment horizontal="right" vertical="center"/>
    </xf>
    <xf numFmtId="5" fontId="3" fillId="0" borderId="18" xfId="0" applyNumberFormat="1" applyFont="1" applyBorder="1" applyAlignment="1">
      <alignment horizontal="center" vertical="center"/>
    </xf>
    <xf numFmtId="56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shrinkToFit="1"/>
    </xf>
    <xf numFmtId="6" fontId="3" fillId="0" borderId="0" xfId="0" applyNumberFormat="1" applyFont="1" applyAlignment="1">
      <alignment horizontal="center" vertical="center"/>
    </xf>
    <xf numFmtId="6" fontId="4" fillId="2" borderId="18" xfId="0" applyNumberFormat="1" applyFont="1" applyFill="1" applyBorder="1" applyAlignment="1">
      <alignment horizontal="center" vertical="center"/>
    </xf>
    <xf numFmtId="56" fontId="4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 shrinkToFit="1"/>
    </xf>
    <xf numFmtId="6" fontId="3" fillId="2" borderId="24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5" fontId="3" fillId="3" borderId="4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left" vertical="center" shrinkToFit="1"/>
    </xf>
    <xf numFmtId="56" fontId="3" fillId="2" borderId="7" xfId="0" applyNumberFormat="1" applyFont="1" applyFill="1" applyBorder="1" applyAlignment="1">
      <alignment vertical="center"/>
    </xf>
    <xf numFmtId="56" fontId="3" fillId="2" borderId="1" xfId="0" applyNumberFormat="1" applyFont="1" applyFill="1" applyBorder="1" applyAlignment="1">
      <alignment vertical="center"/>
    </xf>
    <xf numFmtId="5" fontId="3" fillId="0" borderId="0" xfId="0" applyNumberFormat="1" applyFont="1" applyAlignment="1">
      <alignment horizontal="center" vertical="center"/>
    </xf>
    <xf numFmtId="56" fontId="4" fillId="2" borderId="9" xfId="0" applyNumberFormat="1" applyFont="1" applyFill="1" applyBorder="1" applyAlignment="1">
      <alignment vertical="center"/>
    </xf>
    <xf numFmtId="5" fontId="3" fillId="5" borderId="4" xfId="0" applyNumberFormat="1" applyFont="1" applyFill="1" applyBorder="1" applyAlignment="1">
      <alignment horizontal="right" vertical="center"/>
    </xf>
    <xf numFmtId="5" fontId="3" fillId="0" borderId="17" xfId="0" applyNumberFormat="1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6" fontId="5" fillId="0" borderId="3" xfId="0" applyNumberFormat="1" applyFont="1" applyBorder="1" applyAlignment="1">
      <alignment horizontal="left" vertical="center"/>
    </xf>
    <xf numFmtId="5" fontId="3" fillId="0" borderId="18" xfId="0" applyNumberFormat="1" applyFont="1" applyBorder="1" applyAlignment="1">
      <alignment horizontal="right" vertical="center"/>
    </xf>
    <xf numFmtId="56" fontId="3" fillId="2" borderId="9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5" fontId="3" fillId="0" borderId="1" xfId="0" applyNumberFormat="1" applyFont="1" applyBorder="1" applyAlignment="1">
      <alignment horizontal="center" vertical="center"/>
    </xf>
    <xf numFmtId="56" fontId="13" fillId="2" borderId="1" xfId="0" applyNumberFormat="1" applyFont="1" applyFill="1" applyBorder="1" applyAlignment="1">
      <alignment vertical="center"/>
    </xf>
    <xf numFmtId="56" fontId="4" fillId="2" borderId="4" xfId="0" applyNumberFormat="1" applyFont="1" applyFill="1" applyBorder="1" applyAlignment="1">
      <alignment vertical="center"/>
    </xf>
    <xf numFmtId="56" fontId="4" fillId="2" borderId="5" xfId="0" applyNumberFormat="1" applyFont="1" applyFill="1" applyBorder="1" applyAlignment="1">
      <alignment vertical="center"/>
    </xf>
    <xf numFmtId="6" fontId="12" fillId="2" borderId="1" xfId="0" applyNumberFormat="1" applyFont="1" applyFill="1" applyBorder="1" applyAlignment="1">
      <alignment horizontal="right" vertical="center"/>
    </xf>
    <xf numFmtId="56" fontId="3" fillId="2" borderId="10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shrinkToFit="1"/>
    </xf>
    <xf numFmtId="56" fontId="3" fillId="0" borderId="1" xfId="0" applyNumberFormat="1" applyFont="1" applyBorder="1" applyAlignment="1">
      <alignment horizontal="center" vertical="center"/>
    </xf>
    <xf numFmtId="5" fontId="3" fillId="4" borderId="4" xfId="0" applyNumberFormat="1" applyFont="1" applyFill="1" applyBorder="1" applyAlignment="1">
      <alignment horizontal="right" vertical="center"/>
    </xf>
    <xf numFmtId="5" fontId="14" fillId="0" borderId="0" xfId="0" applyNumberFormat="1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6" fontId="19" fillId="2" borderId="1" xfId="0" applyNumberFormat="1" applyFont="1" applyFill="1" applyBorder="1" applyAlignment="1">
      <alignment vertical="center"/>
    </xf>
    <xf numFmtId="56" fontId="20" fillId="2" borderId="1" xfId="0" applyNumberFormat="1" applyFont="1" applyFill="1" applyBorder="1" applyAlignment="1">
      <alignment vertical="center"/>
    </xf>
    <xf numFmtId="56" fontId="20" fillId="2" borderId="7" xfId="0" applyNumberFormat="1" applyFont="1" applyFill="1" applyBorder="1" applyAlignment="1">
      <alignment vertical="center"/>
    </xf>
    <xf numFmtId="56" fontId="4" fillId="2" borderId="11" xfId="0" applyNumberFormat="1" applyFont="1" applyFill="1" applyBorder="1" applyAlignment="1">
      <alignment vertical="center"/>
    </xf>
    <xf numFmtId="56" fontId="4" fillId="2" borderId="12" xfId="0" applyNumberFormat="1" applyFont="1" applyFill="1" applyBorder="1" applyAlignment="1">
      <alignment vertical="center"/>
    </xf>
    <xf numFmtId="5" fontId="3" fillId="8" borderId="4" xfId="0" applyNumberFormat="1" applyFont="1" applyFill="1" applyBorder="1" applyAlignment="1">
      <alignment horizontal="right" vertical="center"/>
    </xf>
    <xf numFmtId="5" fontId="3" fillId="9" borderId="4" xfId="0" applyNumberFormat="1" applyFont="1" applyFill="1" applyBorder="1" applyAlignment="1">
      <alignment horizontal="right" vertical="center"/>
    </xf>
    <xf numFmtId="5" fontId="3" fillId="10" borderId="4" xfId="0" applyNumberFormat="1" applyFont="1" applyFill="1" applyBorder="1" applyAlignment="1">
      <alignment horizontal="right" vertical="center"/>
    </xf>
    <xf numFmtId="56" fontId="21" fillId="0" borderId="2" xfId="0" applyNumberFormat="1" applyFont="1" applyBorder="1" applyAlignment="1">
      <alignment horizontal="center" vertical="center"/>
    </xf>
    <xf numFmtId="56" fontId="14" fillId="0" borderId="2" xfId="0" applyNumberFormat="1" applyFont="1" applyBorder="1" applyAlignment="1">
      <alignment horizontal="center" vertical="center"/>
    </xf>
    <xf numFmtId="5" fontId="3" fillId="12" borderId="4" xfId="0" applyNumberFormat="1" applyFont="1" applyFill="1" applyBorder="1" applyAlignment="1">
      <alignment horizontal="right" vertical="center"/>
    </xf>
    <xf numFmtId="0" fontId="3" fillId="8" borderId="1" xfId="0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 shrinkToFit="1"/>
    </xf>
    <xf numFmtId="0" fontId="3" fillId="13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3" fillId="15" borderId="1" xfId="0" applyFont="1" applyFill="1" applyBorder="1" applyAlignment="1">
      <alignment horizontal="center" vertical="center" shrinkToFit="1"/>
    </xf>
    <xf numFmtId="5" fontId="3" fillId="16" borderId="4" xfId="0" applyNumberFormat="1" applyFont="1" applyFill="1" applyBorder="1" applyAlignment="1">
      <alignment horizontal="right" vertical="center"/>
    </xf>
    <xf numFmtId="56" fontId="3" fillId="2" borderId="9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6" fontId="3" fillId="3" borderId="4" xfId="1" applyFont="1" applyFill="1" applyBorder="1" applyAlignment="1">
      <alignment horizontal="right" vertical="center"/>
    </xf>
    <xf numFmtId="6" fontId="3" fillId="2" borderId="1" xfId="1" applyFont="1" applyFill="1" applyBorder="1" applyAlignment="1">
      <alignment horizontal="right" vertical="center"/>
    </xf>
    <xf numFmtId="56" fontId="4" fillId="2" borderId="8" xfId="0" applyNumberFormat="1" applyFont="1" applyFill="1" applyBorder="1" applyAlignment="1">
      <alignment vertical="center"/>
    </xf>
    <xf numFmtId="56" fontId="4" fillId="2" borderId="15" xfId="0" applyNumberFormat="1" applyFont="1" applyFill="1" applyBorder="1" applyAlignment="1">
      <alignment vertical="center"/>
    </xf>
    <xf numFmtId="5" fontId="5" fillId="0" borderId="18" xfId="0" applyNumberFormat="1" applyFont="1" applyBorder="1" applyAlignment="1">
      <alignment horizontal="right" vertical="center"/>
    </xf>
    <xf numFmtId="5" fontId="3" fillId="12" borderId="1" xfId="0" applyNumberFormat="1" applyFont="1" applyFill="1" applyBorder="1" applyAlignment="1">
      <alignment horizontal="center" vertical="center"/>
    </xf>
    <xf numFmtId="5" fontId="3" fillId="4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5" fontId="3" fillId="17" borderId="4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0" borderId="1" xfId="0" applyBorder="1"/>
    <xf numFmtId="0" fontId="15" fillId="8" borderId="1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5" fontId="3" fillId="18" borderId="4" xfId="0" applyNumberFormat="1" applyFont="1" applyFill="1" applyBorder="1" applyAlignment="1">
      <alignment horizontal="right" vertical="center"/>
    </xf>
    <xf numFmtId="6" fontId="3" fillId="2" borderId="4" xfId="1" applyFont="1" applyFill="1" applyBorder="1" applyAlignment="1">
      <alignment horizontal="right" vertical="center"/>
    </xf>
    <xf numFmtId="6" fontId="3" fillId="5" borderId="4" xfId="1" applyFont="1" applyFill="1" applyBorder="1" applyAlignment="1">
      <alignment horizontal="right" vertical="center"/>
    </xf>
    <xf numFmtId="56" fontId="3" fillId="2" borderId="0" xfId="0" applyNumberFormat="1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5" fontId="24" fillId="0" borderId="18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6" fontId="3" fillId="0" borderId="1" xfId="1" applyFont="1" applyBorder="1" applyAlignment="1">
      <alignment horizontal="right" vertical="center"/>
    </xf>
    <xf numFmtId="6" fontId="3" fillId="0" borderId="7" xfId="1" applyFont="1" applyBorder="1" applyAlignment="1">
      <alignment horizontal="right" vertical="center"/>
    </xf>
    <xf numFmtId="0" fontId="3" fillId="0" borderId="37" xfId="0" applyFont="1" applyBorder="1" applyAlignment="1">
      <alignment horizontal="center" vertical="center"/>
    </xf>
    <xf numFmtId="6" fontId="3" fillId="0" borderId="37" xfId="1" applyFont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6" fontId="3" fillId="2" borderId="7" xfId="1" applyFont="1" applyFill="1" applyBorder="1" applyAlignment="1">
      <alignment horizontal="right" vertical="center"/>
    </xf>
    <xf numFmtId="0" fontId="20" fillId="0" borderId="37" xfId="0" applyFont="1" applyBorder="1" applyAlignment="1">
      <alignment horizontal="center" vertical="center"/>
    </xf>
    <xf numFmtId="6" fontId="3" fillId="12" borderId="7" xfId="1" applyFont="1" applyFill="1" applyBorder="1" applyAlignment="1">
      <alignment horizontal="right" vertical="center"/>
    </xf>
    <xf numFmtId="6" fontId="4" fillId="2" borderId="24" xfId="0" applyNumberFormat="1" applyFont="1" applyFill="1" applyBorder="1" applyAlignment="1">
      <alignment horizontal="center" vertical="center"/>
    </xf>
    <xf numFmtId="6" fontId="3" fillId="2" borderId="37" xfId="0" applyNumberFormat="1" applyFont="1" applyFill="1" applyBorder="1" applyAlignment="1">
      <alignment horizontal="right" vertical="center"/>
    </xf>
    <xf numFmtId="5" fontId="3" fillId="13" borderId="4" xfId="0" applyNumberFormat="1" applyFont="1" applyFill="1" applyBorder="1" applyAlignment="1">
      <alignment horizontal="right" vertical="center"/>
    </xf>
    <xf numFmtId="0" fontId="3" fillId="13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5" fontId="3" fillId="2" borderId="1" xfId="0" applyNumberFormat="1" applyFont="1" applyFill="1" applyBorder="1" applyAlignment="1">
      <alignment horizontal="center" vertical="center"/>
    </xf>
    <xf numFmtId="0" fontId="3" fillId="17" borderId="1" xfId="0" applyFont="1" applyFill="1" applyBorder="1" applyAlignment="1">
      <alignment horizontal="center" vertical="center"/>
    </xf>
    <xf numFmtId="6" fontId="3" fillId="17" borderId="1" xfId="1" applyFont="1" applyFill="1" applyBorder="1" applyAlignment="1">
      <alignment horizontal="right" vertical="center"/>
    </xf>
    <xf numFmtId="0" fontId="3" fillId="17" borderId="9" xfId="0" applyFont="1" applyFill="1" applyBorder="1" applyAlignment="1">
      <alignment horizontal="center" vertical="center"/>
    </xf>
    <xf numFmtId="6" fontId="3" fillId="17" borderId="9" xfId="1" applyFont="1" applyFill="1" applyBorder="1" applyAlignment="1">
      <alignment horizontal="right" vertical="center"/>
    </xf>
    <xf numFmtId="0" fontId="20" fillId="17" borderId="1" xfId="0" applyFont="1" applyFill="1" applyBorder="1" applyAlignment="1">
      <alignment horizontal="center" vertical="center"/>
    </xf>
    <xf numFmtId="0" fontId="3" fillId="17" borderId="37" xfId="0" applyFont="1" applyFill="1" applyBorder="1" applyAlignment="1">
      <alignment horizontal="center" vertical="center"/>
    </xf>
    <xf numFmtId="6" fontId="3" fillId="17" borderId="37" xfId="1" applyFont="1" applyFill="1" applyBorder="1" applyAlignment="1">
      <alignment horizontal="right" vertical="center"/>
    </xf>
    <xf numFmtId="0" fontId="3" fillId="17" borderId="7" xfId="0" applyFont="1" applyFill="1" applyBorder="1" applyAlignment="1">
      <alignment horizontal="center" vertical="center"/>
    </xf>
    <xf numFmtId="6" fontId="3" fillId="17" borderId="7" xfId="0" applyNumberFormat="1" applyFont="1" applyFill="1" applyBorder="1" applyAlignment="1">
      <alignment horizontal="right" vertical="center"/>
    </xf>
    <xf numFmtId="0" fontId="3" fillId="6" borderId="1" xfId="0" applyFont="1" applyFill="1" applyBorder="1" applyAlignment="1">
      <alignment horizontal="center" vertical="center"/>
    </xf>
    <xf numFmtId="6" fontId="3" fillId="6" borderId="1" xfId="1" applyFont="1" applyFill="1" applyBorder="1" applyAlignment="1">
      <alignment horizontal="right" vertical="center"/>
    </xf>
    <xf numFmtId="0" fontId="3" fillId="6" borderId="37" xfId="0" applyFont="1" applyFill="1" applyBorder="1" applyAlignment="1">
      <alignment horizontal="center" vertical="center"/>
    </xf>
    <xf numFmtId="6" fontId="3" fillId="6" borderId="37" xfId="1" applyFont="1" applyFill="1" applyBorder="1" applyAlignment="1">
      <alignment horizontal="right" vertical="center"/>
    </xf>
    <xf numFmtId="0" fontId="3" fillId="6" borderId="7" xfId="0" applyFont="1" applyFill="1" applyBorder="1" applyAlignment="1">
      <alignment horizontal="center" vertical="center"/>
    </xf>
    <xf numFmtId="6" fontId="3" fillId="6" borderId="7" xfId="1" applyFont="1" applyFill="1" applyBorder="1" applyAlignment="1">
      <alignment horizontal="right" vertical="center"/>
    </xf>
    <xf numFmtId="0" fontId="20" fillId="6" borderId="1" xfId="0" applyFont="1" applyFill="1" applyBorder="1" applyAlignment="1">
      <alignment horizontal="center" vertical="center"/>
    </xf>
    <xf numFmtId="6" fontId="3" fillId="5" borderId="1" xfId="1" applyFont="1" applyFill="1" applyBorder="1" applyAlignment="1">
      <alignment horizontal="right" vertical="center"/>
    </xf>
    <xf numFmtId="0" fontId="3" fillId="5" borderId="37" xfId="0" applyFont="1" applyFill="1" applyBorder="1" applyAlignment="1">
      <alignment horizontal="center" vertical="center"/>
    </xf>
    <xf numFmtId="6" fontId="3" fillId="5" borderId="37" xfId="1" applyFont="1" applyFill="1" applyBorder="1" applyAlignment="1">
      <alignment horizontal="right" vertical="center"/>
    </xf>
    <xf numFmtId="0" fontId="3" fillId="5" borderId="7" xfId="0" applyFont="1" applyFill="1" applyBorder="1" applyAlignment="1">
      <alignment horizontal="center" vertical="center"/>
    </xf>
    <xf numFmtId="6" fontId="3" fillId="5" borderId="7" xfId="1" applyFont="1" applyFill="1" applyBorder="1" applyAlignment="1">
      <alignment horizontal="right" vertical="center"/>
    </xf>
    <xf numFmtId="0" fontId="3" fillId="20" borderId="1" xfId="0" applyFont="1" applyFill="1" applyBorder="1" applyAlignment="1">
      <alignment horizontal="center" vertical="center"/>
    </xf>
    <xf numFmtId="5" fontId="3" fillId="19" borderId="4" xfId="0" applyNumberFormat="1" applyFont="1" applyFill="1" applyBorder="1" applyAlignment="1">
      <alignment horizontal="right" vertical="center"/>
    </xf>
    <xf numFmtId="0" fontId="3" fillId="13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vertical="center"/>
    </xf>
    <xf numFmtId="5" fontId="3" fillId="6" borderId="4" xfId="0" applyNumberFormat="1" applyFont="1" applyFill="1" applyBorder="1" applyAlignment="1">
      <alignment horizontal="right" vertical="center"/>
    </xf>
    <xf numFmtId="5" fontId="3" fillId="21" borderId="4" xfId="0" applyNumberFormat="1" applyFont="1" applyFill="1" applyBorder="1" applyAlignment="1">
      <alignment horizontal="right" vertical="center"/>
    </xf>
    <xf numFmtId="5" fontId="3" fillId="22" borderId="4" xfId="0" applyNumberFormat="1" applyFont="1" applyFill="1" applyBorder="1" applyAlignment="1">
      <alignment horizontal="right" vertical="center"/>
    </xf>
    <xf numFmtId="5" fontId="3" fillId="3" borderId="1" xfId="0" applyNumberFormat="1" applyFont="1" applyFill="1" applyBorder="1" applyAlignment="1">
      <alignment horizontal="center" vertical="center"/>
    </xf>
    <xf numFmtId="6" fontId="3" fillId="0" borderId="1" xfId="1" applyFont="1" applyBorder="1" applyAlignment="1">
      <alignment horizontal="left" vertical="center"/>
    </xf>
    <xf numFmtId="0" fontId="3" fillId="3" borderId="37" xfId="0" applyFont="1" applyFill="1" applyBorder="1" applyAlignment="1">
      <alignment horizontal="center" vertical="center"/>
    </xf>
    <xf numFmtId="5" fontId="3" fillId="3" borderId="37" xfId="0" applyNumberFormat="1" applyFont="1" applyFill="1" applyBorder="1" applyAlignment="1">
      <alignment horizontal="center" vertical="center"/>
    </xf>
    <xf numFmtId="6" fontId="3" fillId="0" borderId="37" xfId="1" applyFont="1" applyBorder="1" applyAlignment="1">
      <alignment horizontal="left" vertical="center"/>
    </xf>
    <xf numFmtId="0" fontId="3" fillId="17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56" fontId="4" fillId="2" borderId="13" xfId="0" applyNumberFormat="1" applyFont="1" applyFill="1" applyBorder="1" applyAlignment="1">
      <alignment horizontal="center" vertical="center"/>
    </xf>
    <xf numFmtId="56" fontId="4" fillId="2" borderId="14" xfId="0" applyNumberFormat="1" applyFont="1" applyFill="1" applyBorder="1" applyAlignment="1">
      <alignment horizontal="center" vertical="center"/>
    </xf>
    <xf numFmtId="56" fontId="4" fillId="2" borderId="11" xfId="0" applyNumberFormat="1" applyFont="1" applyFill="1" applyBorder="1" applyAlignment="1">
      <alignment horizontal="center" vertical="center"/>
    </xf>
    <xf numFmtId="56" fontId="4" fillId="2" borderId="12" xfId="0" applyNumberFormat="1" applyFont="1" applyFill="1" applyBorder="1" applyAlignment="1">
      <alignment horizontal="center" vertical="center"/>
    </xf>
    <xf numFmtId="56" fontId="4" fillId="2" borderId="4" xfId="0" applyNumberFormat="1" applyFont="1" applyFill="1" applyBorder="1" applyAlignment="1">
      <alignment horizontal="center" vertical="center"/>
    </xf>
    <xf numFmtId="56" fontId="4" fillId="2" borderId="5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56" fontId="4" fillId="2" borderId="8" xfId="0" applyNumberFormat="1" applyFont="1" applyFill="1" applyBorder="1" applyAlignment="1">
      <alignment horizontal="center" vertical="center"/>
    </xf>
    <xf numFmtId="56" fontId="4" fillId="2" borderId="15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6" fontId="3" fillId="2" borderId="1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6" fontId="6" fillId="0" borderId="29" xfId="0" applyNumberFormat="1" applyFont="1" applyBorder="1" applyAlignment="1">
      <alignment horizontal="center" vertical="center"/>
    </xf>
    <xf numFmtId="6" fontId="6" fillId="0" borderId="19" xfId="0" applyNumberFormat="1" applyFont="1" applyBorder="1" applyAlignment="1">
      <alignment horizontal="center" vertical="center"/>
    </xf>
    <xf numFmtId="6" fontId="6" fillId="0" borderId="28" xfId="0" applyNumberFormat="1" applyFont="1" applyBorder="1" applyAlignment="1">
      <alignment horizontal="center" vertical="center"/>
    </xf>
    <xf numFmtId="6" fontId="6" fillId="0" borderId="20" xfId="0" applyNumberFormat="1" applyFont="1" applyBorder="1" applyAlignment="1">
      <alignment horizontal="center" vertical="center"/>
    </xf>
    <xf numFmtId="6" fontId="6" fillId="0" borderId="30" xfId="0" applyNumberFormat="1" applyFont="1" applyBorder="1" applyAlignment="1">
      <alignment horizontal="center" vertical="center"/>
    </xf>
    <xf numFmtId="6" fontId="6" fillId="0" borderId="21" xfId="0" applyNumberFormat="1" applyFont="1" applyBorder="1" applyAlignment="1">
      <alignment horizontal="center" vertical="center"/>
    </xf>
    <xf numFmtId="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56" fontId="10" fillId="2" borderId="2" xfId="0" applyNumberFormat="1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56" fontId="4" fillId="2" borderId="1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56" fontId="3" fillId="0" borderId="13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5" fillId="0" borderId="2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56" fontId="3" fillId="2" borderId="9" xfId="0" applyNumberFormat="1" applyFont="1" applyFill="1" applyBorder="1" applyAlignment="1">
      <alignment horizontal="center" vertical="center"/>
    </xf>
    <xf numFmtId="56" fontId="3" fillId="2" borderId="10" xfId="0" applyNumberFormat="1" applyFont="1" applyFill="1" applyBorder="1" applyAlignment="1">
      <alignment horizontal="center" vertical="center"/>
    </xf>
    <xf numFmtId="56" fontId="3" fillId="2" borderId="7" xfId="0" applyNumberFormat="1" applyFont="1" applyFill="1" applyBorder="1" applyAlignment="1">
      <alignment horizontal="center" vertical="center"/>
    </xf>
    <xf numFmtId="0" fontId="5" fillId="0" borderId="2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56" fontId="3" fillId="0" borderId="9" xfId="0" applyNumberFormat="1" applyFont="1" applyBorder="1" applyAlignment="1">
      <alignment horizontal="center" vertical="center"/>
    </xf>
    <xf numFmtId="56" fontId="3" fillId="0" borderId="10" xfId="0" applyNumberFormat="1" applyFont="1" applyBorder="1" applyAlignment="1">
      <alignment horizontal="center" vertical="center"/>
    </xf>
    <xf numFmtId="56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56" fontId="3" fillId="0" borderId="14" xfId="0" applyNumberFormat="1" applyFont="1" applyBorder="1" applyAlignment="1">
      <alignment horizontal="center" vertical="center"/>
    </xf>
    <xf numFmtId="56" fontId="3" fillId="0" borderId="8" xfId="0" applyNumberFormat="1" applyFont="1" applyBorder="1" applyAlignment="1">
      <alignment horizontal="center" vertical="center"/>
    </xf>
    <xf numFmtId="56" fontId="3" fillId="0" borderId="15" xfId="0" applyNumberFormat="1" applyFont="1" applyBorder="1" applyAlignment="1">
      <alignment horizontal="center" vertical="center"/>
    </xf>
    <xf numFmtId="56" fontId="3" fillId="0" borderId="11" xfId="0" applyNumberFormat="1" applyFont="1" applyBorder="1" applyAlignment="1">
      <alignment horizontal="center" vertical="center"/>
    </xf>
    <xf numFmtId="56" fontId="3" fillId="0" borderId="12" xfId="0" applyNumberFormat="1" applyFont="1" applyBorder="1" applyAlignment="1">
      <alignment horizontal="center" vertical="center"/>
    </xf>
    <xf numFmtId="56" fontId="3" fillId="0" borderId="4" xfId="0" applyNumberFormat="1" applyFont="1" applyBorder="1" applyAlignment="1">
      <alignment horizontal="center" vertical="center"/>
    </xf>
    <xf numFmtId="56" fontId="3" fillId="0" borderId="5" xfId="0" applyNumberFormat="1" applyFont="1" applyBorder="1" applyAlignment="1">
      <alignment horizontal="center" vertical="center"/>
    </xf>
    <xf numFmtId="5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56" fontId="3" fillId="2" borderId="13" xfId="0" applyNumberFormat="1" applyFont="1" applyFill="1" applyBorder="1" applyAlignment="1">
      <alignment horizontal="center" vertical="center"/>
    </xf>
    <xf numFmtId="56" fontId="3" fillId="2" borderId="14" xfId="0" applyNumberFormat="1" applyFont="1" applyFill="1" applyBorder="1" applyAlignment="1">
      <alignment horizontal="center" vertical="center"/>
    </xf>
    <xf numFmtId="56" fontId="3" fillId="2" borderId="8" xfId="0" applyNumberFormat="1" applyFont="1" applyFill="1" applyBorder="1" applyAlignment="1">
      <alignment horizontal="center" vertical="center"/>
    </xf>
    <xf numFmtId="56" fontId="3" fillId="2" borderId="15" xfId="0" applyNumberFormat="1" applyFont="1" applyFill="1" applyBorder="1" applyAlignment="1">
      <alignment horizontal="center" vertical="center"/>
    </xf>
    <xf numFmtId="56" fontId="3" fillId="2" borderId="11" xfId="0" applyNumberFormat="1" applyFont="1" applyFill="1" applyBorder="1" applyAlignment="1">
      <alignment horizontal="center" vertical="center"/>
    </xf>
    <xf numFmtId="56" fontId="3" fillId="2" borderId="12" xfId="0" applyNumberFormat="1" applyFont="1" applyFill="1" applyBorder="1" applyAlignment="1">
      <alignment horizontal="center" vertical="center"/>
    </xf>
    <xf numFmtId="5" fontId="3" fillId="8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5" fontId="3" fillId="3" borderId="0" xfId="0" applyNumberFormat="1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5" fontId="3" fillId="12" borderId="0" xfId="0" applyNumberFormat="1" applyFont="1" applyFill="1" applyAlignment="1">
      <alignment horizontal="center" vertical="center"/>
    </xf>
    <xf numFmtId="0" fontId="3" fillId="12" borderId="0" xfId="0" applyFont="1" applyFill="1" applyAlignment="1">
      <alignment horizontal="center" vertical="center"/>
    </xf>
    <xf numFmtId="5" fontId="3" fillId="5" borderId="0" xfId="0" applyNumberFormat="1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5" fontId="3" fillId="11" borderId="0" xfId="0" applyNumberFormat="1" applyFont="1" applyFill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5" fontId="3" fillId="0" borderId="16" xfId="0" applyNumberFormat="1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5" fontId="3" fillId="9" borderId="0" xfId="0" applyNumberFormat="1" applyFont="1" applyFill="1" applyAlignment="1">
      <alignment horizontal="center" vertical="center"/>
    </xf>
    <xf numFmtId="5" fontId="3" fillId="10" borderId="0" xfId="0" applyNumberFormat="1" applyFont="1" applyFill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5" fontId="3" fillId="16" borderId="0" xfId="0" applyNumberFormat="1" applyFont="1" applyFill="1" applyAlignment="1">
      <alignment horizontal="center" vertical="center"/>
    </xf>
    <xf numFmtId="0" fontId="3" fillId="16" borderId="0" xfId="0" applyFont="1" applyFill="1" applyAlignment="1">
      <alignment horizontal="center" vertical="center"/>
    </xf>
    <xf numFmtId="5" fontId="3" fillId="0" borderId="0" xfId="0" applyNumberFormat="1" applyFont="1" applyAlignment="1">
      <alignment horizontal="center" vertical="center"/>
    </xf>
    <xf numFmtId="0" fontId="15" fillId="0" borderId="35" xfId="0" applyFont="1" applyBorder="1" applyAlignment="1">
      <alignment horizontal="center" vertical="center" textRotation="255"/>
    </xf>
    <xf numFmtId="0" fontId="15" fillId="0" borderId="0" xfId="0" applyFont="1" applyAlignment="1">
      <alignment horizontal="center" vertical="center" textRotation="255"/>
    </xf>
    <xf numFmtId="0" fontId="0" fillId="0" borderId="34" xfId="0" applyBorder="1" applyAlignment="1">
      <alignment horizontal="center"/>
    </xf>
    <xf numFmtId="0" fontId="18" fillId="0" borderId="35" xfId="0" applyFont="1" applyBorder="1" applyAlignment="1">
      <alignment horizontal="center" vertical="center" textRotation="255"/>
    </xf>
    <xf numFmtId="0" fontId="18" fillId="0" borderId="0" xfId="0" applyFont="1" applyAlignment="1">
      <alignment horizontal="center" vertical="center" textRotation="255"/>
    </xf>
    <xf numFmtId="0" fontId="0" fillId="0" borderId="0" xfId="0" applyAlignment="1">
      <alignment horizontal="center"/>
    </xf>
    <xf numFmtId="56" fontId="16" fillId="0" borderId="35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/>
    </xf>
    <xf numFmtId="56" fontId="16" fillId="0" borderId="0" xfId="0" applyNumberFormat="1" applyFont="1" applyAlignment="1">
      <alignment horizontal="center" vertical="center"/>
    </xf>
    <xf numFmtId="56" fontId="16" fillId="0" borderId="35" xfId="0" applyNumberFormat="1" applyFont="1" applyBorder="1" applyAlignment="1">
      <alignment horizontal="center"/>
    </xf>
    <xf numFmtId="56" fontId="16" fillId="0" borderId="0" xfId="0" applyNumberFormat="1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5" fontId="3" fillId="3" borderId="7" xfId="0" applyNumberFormat="1" applyFont="1" applyFill="1" applyBorder="1" applyAlignment="1">
      <alignment horizontal="center" vertical="center"/>
    </xf>
    <xf numFmtId="6" fontId="3" fillId="0" borderId="7" xfId="1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F7C9D4"/>
      <color rgb="FF99CC00"/>
      <color rgb="FFFEE8F8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114300</xdr:colOff>
      <xdr:row>9</xdr:row>
      <xdr:rowOff>228600</xdr:rowOff>
    </xdr:from>
    <xdr:to>
      <xdr:col>10</xdr:col>
      <xdr:colOff>504825</xdr:colOff>
      <xdr:row>11</xdr:row>
      <xdr:rowOff>85725</xdr:rowOff>
    </xdr:to>
    <xdr:sp macro="" textlink="">
      <xdr:nvSpPr>
        <xdr:cNvPr id="2" name="スマイル 1">
          <a:extLst>
            <a:ext uri="{FF2B5EF4-FFF2-40B4-BE49-F238E27FC236}">
              <a16:creationId xmlns:a16="http://schemas.microsoft.com/office/drawing/2014/main" id="{A0D141A8-BF41-FE90-B303-94E66F563B70}"/>
            </a:ext>
          </a:extLst>
        </xdr:cNvPr>
        <xdr:cNvSpPr/>
      </xdr:nvSpPr>
      <xdr:spPr>
        <a:xfrm>
          <a:off x="6972300" y="2371725"/>
          <a:ext cx="390525" cy="333375"/>
        </a:xfrm>
        <a:prstGeom prst="smileyFac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428625</xdr:colOff>
      <xdr:row>8</xdr:row>
      <xdr:rowOff>19050</xdr:rowOff>
    </xdr:from>
    <xdr:to>
      <xdr:col>1</xdr:col>
      <xdr:colOff>190500</xdr:colOff>
      <xdr:row>9</xdr:row>
      <xdr:rowOff>190500</xdr:rowOff>
    </xdr:to>
    <xdr:sp macro="" textlink="">
      <xdr:nvSpPr>
        <xdr:cNvPr id="3" name="ハート 2">
          <a:extLst>
            <a:ext uri="{FF2B5EF4-FFF2-40B4-BE49-F238E27FC236}">
              <a16:creationId xmlns:a16="http://schemas.microsoft.com/office/drawing/2014/main" id="{B19EC83C-E426-3BC7-EEF8-A348815A0C3D}"/>
            </a:ext>
          </a:extLst>
        </xdr:cNvPr>
        <xdr:cNvSpPr/>
      </xdr:nvSpPr>
      <xdr:spPr>
        <a:xfrm>
          <a:off x="428625" y="1924050"/>
          <a:ext cx="447675" cy="409575"/>
        </a:xfrm>
        <a:prstGeom prst="hear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0</xdr:row>
      <xdr:rowOff>152399</xdr:rowOff>
    </xdr:from>
    <xdr:to>
      <xdr:col>1</xdr:col>
      <xdr:colOff>276225</xdr:colOff>
      <xdr:row>2</xdr:row>
      <xdr:rowOff>161924</xdr:rowOff>
    </xdr:to>
    <xdr:sp macro="" textlink="">
      <xdr:nvSpPr>
        <xdr:cNvPr id="4" name="星: 5 pt 3">
          <a:extLst>
            <a:ext uri="{FF2B5EF4-FFF2-40B4-BE49-F238E27FC236}">
              <a16:creationId xmlns:a16="http://schemas.microsoft.com/office/drawing/2014/main" id="{8CC0B61A-6A90-D2F5-DE23-00E7E579710C}"/>
            </a:ext>
          </a:extLst>
        </xdr:cNvPr>
        <xdr:cNvSpPr/>
      </xdr:nvSpPr>
      <xdr:spPr>
        <a:xfrm>
          <a:off x="381000" y="152399"/>
          <a:ext cx="581025" cy="485775"/>
        </a:xfrm>
        <a:prstGeom prst="star5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381000</xdr:colOff>
      <xdr:row>13</xdr:row>
      <xdr:rowOff>190500</xdr:rowOff>
    </xdr:from>
    <xdr:to>
      <xdr:col>13</xdr:col>
      <xdr:colOff>228600</xdr:colOff>
      <xdr:row>15</xdr:row>
      <xdr:rowOff>114300</xdr:rowOff>
    </xdr:to>
    <xdr:sp macro="" textlink="">
      <xdr:nvSpPr>
        <xdr:cNvPr id="5" name="星: 5 pt 4">
          <a:extLst>
            <a:ext uri="{FF2B5EF4-FFF2-40B4-BE49-F238E27FC236}">
              <a16:creationId xmlns:a16="http://schemas.microsoft.com/office/drawing/2014/main" id="{5F6DF268-CBEE-1E36-D5A6-D431CBB61FF6}"/>
            </a:ext>
          </a:extLst>
        </xdr:cNvPr>
        <xdr:cNvSpPr/>
      </xdr:nvSpPr>
      <xdr:spPr>
        <a:xfrm>
          <a:off x="8610600" y="3286125"/>
          <a:ext cx="533400" cy="400050"/>
        </a:xfrm>
        <a:prstGeom prst="star5">
          <a:avLst>
            <a:gd name="adj" fmla="val 16944"/>
            <a:gd name="hf" fmla="val 105146"/>
            <a:gd name="vf" fmla="val 110557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390525</xdr:colOff>
      <xdr:row>18</xdr:row>
      <xdr:rowOff>133350</xdr:rowOff>
    </xdr:from>
    <xdr:to>
      <xdr:col>1</xdr:col>
      <xdr:colOff>285750</xdr:colOff>
      <xdr:row>20</xdr:row>
      <xdr:rowOff>133350</xdr:rowOff>
    </xdr:to>
    <xdr:sp macro="" textlink="">
      <xdr:nvSpPr>
        <xdr:cNvPr id="6" name="星: 5 pt 5">
          <a:extLst>
            <a:ext uri="{FF2B5EF4-FFF2-40B4-BE49-F238E27FC236}">
              <a16:creationId xmlns:a16="http://schemas.microsoft.com/office/drawing/2014/main" id="{52CE5947-F022-14BC-4C0B-DE0FF7685CC3}"/>
            </a:ext>
          </a:extLst>
        </xdr:cNvPr>
        <xdr:cNvSpPr/>
      </xdr:nvSpPr>
      <xdr:spPr>
        <a:xfrm>
          <a:off x="390525" y="4419600"/>
          <a:ext cx="581025" cy="476250"/>
        </a:xfrm>
        <a:prstGeom prst="star5">
          <a:avLst/>
        </a:prstGeom>
      </xdr:spPr>
      <xdr:style>
        <a:lnRef idx="1">
          <a:schemeClr val="accent4"/>
        </a:lnRef>
        <a:fillRef idx="3">
          <a:schemeClr val="accent4"/>
        </a:fillRef>
        <a:effectRef idx="2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381000</xdr:colOff>
      <xdr:row>31</xdr:row>
      <xdr:rowOff>9525</xdr:rowOff>
    </xdr:from>
    <xdr:to>
      <xdr:col>1</xdr:col>
      <xdr:colOff>295275</xdr:colOff>
      <xdr:row>33</xdr:row>
      <xdr:rowOff>19050</xdr:rowOff>
    </xdr:to>
    <xdr:sp macro="" textlink="">
      <xdr:nvSpPr>
        <xdr:cNvPr id="7" name="星: 5 pt 6">
          <a:extLst>
            <a:ext uri="{FF2B5EF4-FFF2-40B4-BE49-F238E27FC236}">
              <a16:creationId xmlns:a16="http://schemas.microsoft.com/office/drawing/2014/main" id="{1243652F-201B-2DFB-6065-6EBBA1121BB3}"/>
            </a:ext>
          </a:extLst>
        </xdr:cNvPr>
        <xdr:cNvSpPr/>
      </xdr:nvSpPr>
      <xdr:spPr>
        <a:xfrm>
          <a:off x="381000" y="7391400"/>
          <a:ext cx="600075" cy="485775"/>
        </a:xfrm>
        <a:prstGeom prst="star5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561974</xdr:colOff>
      <xdr:row>0</xdr:row>
      <xdr:rowOff>133350</xdr:rowOff>
    </xdr:from>
    <xdr:to>
      <xdr:col>5</xdr:col>
      <xdr:colOff>209549</xdr:colOff>
      <xdr:row>3</xdr:row>
      <xdr:rowOff>114300</xdr:rowOff>
    </xdr:to>
    <xdr:sp macro="" textlink="">
      <xdr:nvSpPr>
        <xdr:cNvPr id="8" name="四角形: 1 つの角を切り取る 7">
          <a:extLst>
            <a:ext uri="{FF2B5EF4-FFF2-40B4-BE49-F238E27FC236}">
              <a16:creationId xmlns:a16="http://schemas.microsoft.com/office/drawing/2014/main" id="{0BD2F21E-F4E1-395B-0BE1-47D35EC14CEF}"/>
            </a:ext>
          </a:extLst>
        </xdr:cNvPr>
        <xdr:cNvSpPr/>
      </xdr:nvSpPr>
      <xdr:spPr>
        <a:xfrm>
          <a:off x="1933574" y="609600"/>
          <a:ext cx="1704975" cy="695325"/>
        </a:xfrm>
        <a:prstGeom prst="snip1Rect">
          <a:avLst/>
        </a:prstGeom>
        <a:noFill/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2</xdr:col>
      <xdr:colOff>581025</xdr:colOff>
      <xdr:row>7</xdr:row>
      <xdr:rowOff>114300</xdr:rowOff>
    </xdr:from>
    <xdr:to>
      <xdr:col>5</xdr:col>
      <xdr:colOff>228600</xdr:colOff>
      <xdr:row>10</xdr:row>
      <xdr:rowOff>95250</xdr:rowOff>
    </xdr:to>
    <xdr:sp macro="" textlink="">
      <xdr:nvSpPr>
        <xdr:cNvPr id="10" name="四角形: 1 つの角を切り取る 9">
          <a:extLst>
            <a:ext uri="{FF2B5EF4-FFF2-40B4-BE49-F238E27FC236}">
              <a16:creationId xmlns:a16="http://schemas.microsoft.com/office/drawing/2014/main" id="{FA261AD7-17A5-4DDC-8DD2-641402EC6930}"/>
            </a:ext>
          </a:extLst>
        </xdr:cNvPr>
        <xdr:cNvSpPr/>
      </xdr:nvSpPr>
      <xdr:spPr>
        <a:xfrm>
          <a:off x="1952625" y="1781175"/>
          <a:ext cx="1704975" cy="695325"/>
        </a:xfrm>
        <a:prstGeom prst="snip1Rect">
          <a:avLst/>
        </a:prstGeom>
        <a:noFill/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2</xdr:col>
      <xdr:colOff>552450</xdr:colOff>
      <xdr:row>18</xdr:row>
      <xdr:rowOff>123825</xdr:rowOff>
    </xdr:from>
    <xdr:to>
      <xdr:col>5</xdr:col>
      <xdr:colOff>200025</xdr:colOff>
      <xdr:row>21</xdr:row>
      <xdr:rowOff>104775</xdr:rowOff>
    </xdr:to>
    <xdr:sp macro="" textlink="">
      <xdr:nvSpPr>
        <xdr:cNvPr id="11" name="四角形: 1 つの角を切り取る 10">
          <a:extLst>
            <a:ext uri="{FF2B5EF4-FFF2-40B4-BE49-F238E27FC236}">
              <a16:creationId xmlns:a16="http://schemas.microsoft.com/office/drawing/2014/main" id="{C9932016-FD20-437F-92AD-F75A43E25C98}"/>
            </a:ext>
          </a:extLst>
        </xdr:cNvPr>
        <xdr:cNvSpPr/>
      </xdr:nvSpPr>
      <xdr:spPr>
        <a:xfrm>
          <a:off x="1924050" y="4410075"/>
          <a:ext cx="1704975" cy="695325"/>
        </a:xfrm>
        <a:prstGeom prst="snip1Rect">
          <a:avLst/>
        </a:prstGeom>
        <a:noFill/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  <xdr:twoCellAnchor>
    <xdr:from>
      <xdr:col>2</xdr:col>
      <xdr:colOff>571500</xdr:colOff>
      <xdr:row>30</xdr:row>
      <xdr:rowOff>142875</xdr:rowOff>
    </xdr:from>
    <xdr:to>
      <xdr:col>5</xdr:col>
      <xdr:colOff>219075</xdr:colOff>
      <xdr:row>33</xdr:row>
      <xdr:rowOff>123825</xdr:rowOff>
    </xdr:to>
    <xdr:sp macro="" textlink="">
      <xdr:nvSpPr>
        <xdr:cNvPr id="12" name="四角形: 1 つの角を切り取る 11">
          <a:extLst>
            <a:ext uri="{FF2B5EF4-FFF2-40B4-BE49-F238E27FC236}">
              <a16:creationId xmlns:a16="http://schemas.microsoft.com/office/drawing/2014/main" id="{52546032-5D71-4DF9-9E17-A9B687D92B9E}"/>
            </a:ext>
          </a:extLst>
        </xdr:cNvPr>
        <xdr:cNvSpPr/>
      </xdr:nvSpPr>
      <xdr:spPr>
        <a:xfrm>
          <a:off x="1943100" y="7286625"/>
          <a:ext cx="1704975" cy="695325"/>
        </a:xfrm>
        <a:prstGeom prst="snip1Rect">
          <a:avLst/>
        </a:prstGeom>
        <a:noFill/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2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F92E-4DF6-4C4F-B858-09E4B079B1B9}">
  <dimension ref="A1:DO473"/>
  <sheetViews>
    <sheetView tabSelected="1" topLeftCell="A163" zoomScaleNormal="100" workbookViewId="0">
      <selection activeCell="L243" sqref="L243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5" ht="51" customHeight="1">
      <c r="A1" s="1" t="s">
        <v>19</v>
      </c>
      <c r="B1" s="23" t="s">
        <v>638</v>
      </c>
      <c r="E1" s="27"/>
      <c r="J1" s="16"/>
    </row>
    <row r="2" spans="1:15" ht="31.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5" ht="31.5" customHeight="1">
      <c r="A3" s="217" t="s">
        <v>640</v>
      </c>
      <c r="B3" s="9" t="s">
        <v>27</v>
      </c>
      <c r="C3" s="158"/>
      <c r="D3" s="159"/>
      <c r="E3" s="26">
        <v>16800</v>
      </c>
      <c r="F3" s="160" t="s">
        <v>74</v>
      </c>
      <c r="G3" s="161"/>
      <c r="H3" s="8" t="s">
        <v>75</v>
      </c>
      <c r="I3" s="14" t="s">
        <v>641</v>
      </c>
    </row>
    <row r="4" spans="1:15" ht="31.5" customHeight="1">
      <c r="A4" s="218"/>
      <c r="B4" s="9" t="s">
        <v>16</v>
      </c>
      <c r="C4" s="158"/>
      <c r="D4" s="159"/>
      <c r="E4" s="26">
        <v>270</v>
      </c>
      <c r="F4" s="160" t="s">
        <v>74</v>
      </c>
      <c r="G4" s="161"/>
      <c r="H4" s="8" t="s">
        <v>75</v>
      </c>
      <c r="I4" s="14" t="s">
        <v>642</v>
      </c>
    </row>
    <row r="5" spans="1:15" ht="31.5" customHeight="1">
      <c r="A5" s="4" t="s">
        <v>643</v>
      </c>
      <c r="B5" s="9" t="s">
        <v>22</v>
      </c>
      <c r="C5" s="177"/>
      <c r="D5" s="177"/>
      <c r="E5" s="26">
        <v>3579</v>
      </c>
      <c r="F5" s="160" t="s">
        <v>74</v>
      </c>
      <c r="G5" s="161"/>
      <c r="H5" s="8" t="s">
        <v>365</v>
      </c>
      <c r="I5" s="14" t="s">
        <v>644</v>
      </c>
    </row>
    <row r="6" spans="1:15" ht="31.5" customHeight="1">
      <c r="A6" s="4" t="s">
        <v>645</v>
      </c>
      <c r="B6" s="9" t="s">
        <v>72</v>
      </c>
      <c r="C6" s="158"/>
      <c r="D6" s="159"/>
      <c r="E6" s="26">
        <v>2728</v>
      </c>
      <c r="F6" s="160" t="s">
        <v>74</v>
      </c>
      <c r="G6" s="161"/>
      <c r="H6" s="8" t="s">
        <v>75</v>
      </c>
      <c r="I6" s="14" t="s">
        <v>646</v>
      </c>
    </row>
    <row r="7" spans="1:15" ht="31.5" customHeight="1">
      <c r="A7" s="4" t="s">
        <v>647</v>
      </c>
      <c r="B7" s="9" t="s">
        <v>51</v>
      </c>
      <c r="C7" s="158"/>
      <c r="D7" s="159"/>
      <c r="E7" s="96">
        <v>10000</v>
      </c>
      <c r="F7" s="160" t="s">
        <v>74</v>
      </c>
      <c r="G7" s="161"/>
      <c r="H7" s="8" t="s">
        <v>75</v>
      </c>
      <c r="I7" s="14" t="s">
        <v>648</v>
      </c>
    </row>
    <row r="8" spans="1:15" ht="31.5" customHeight="1">
      <c r="A8" s="4" t="s">
        <v>649</v>
      </c>
      <c r="B8" s="9" t="s">
        <v>51</v>
      </c>
      <c r="C8" s="177"/>
      <c r="D8" s="177"/>
      <c r="E8" s="26">
        <v>3000</v>
      </c>
      <c r="F8" s="160" t="s">
        <v>74</v>
      </c>
      <c r="G8" s="161"/>
      <c r="H8" s="8" t="s">
        <v>75</v>
      </c>
      <c r="I8" s="14" t="s">
        <v>648</v>
      </c>
    </row>
    <row r="9" spans="1:15" ht="31.5" customHeight="1">
      <c r="A9" s="217" t="s">
        <v>650</v>
      </c>
      <c r="B9" s="9" t="s">
        <v>63</v>
      </c>
      <c r="C9" s="55"/>
      <c r="D9" s="56"/>
      <c r="E9" s="26">
        <v>2355</v>
      </c>
      <c r="F9" s="160" t="s">
        <v>74</v>
      </c>
      <c r="G9" s="161"/>
      <c r="H9" s="8" t="s">
        <v>75</v>
      </c>
      <c r="I9" s="14" t="s">
        <v>651</v>
      </c>
    </row>
    <row r="10" spans="1:15" ht="31.5" customHeight="1">
      <c r="A10" s="218"/>
      <c r="B10" s="9" t="s">
        <v>22</v>
      </c>
      <c r="C10" s="177"/>
      <c r="D10" s="177"/>
      <c r="E10" s="149">
        <v>5190</v>
      </c>
      <c r="F10" s="160" t="s">
        <v>74</v>
      </c>
      <c r="G10" s="161"/>
      <c r="H10" s="8" t="s">
        <v>23</v>
      </c>
      <c r="I10" s="14" t="s">
        <v>644</v>
      </c>
      <c r="O10" s="57" t="s">
        <v>65</v>
      </c>
    </row>
    <row r="11" spans="1:15" ht="31.5" customHeight="1">
      <c r="A11" s="4" t="s">
        <v>652</v>
      </c>
      <c r="B11" s="9" t="s">
        <v>22</v>
      </c>
      <c r="C11" s="177"/>
      <c r="D11" s="177"/>
      <c r="E11" s="149">
        <v>1860</v>
      </c>
      <c r="F11" s="160" t="s">
        <v>74</v>
      </c>
      <c r="G11" s="161"/>
      <c r="H11" s="8" t="s">
        <v>23</v>
      </c>
      <c r="I11" s="14" t="s">
        <v>644</v>
      </c>
      <c r="O11" s="58">
        <f>E53+E54</f>
        <v>6836</v>
      </c>
    </row>
    <row r="12" spans="1:15" ht="31.5" customHeight="1">
      <c r="A12" s="217" t="s">
        <v>685</v>
      </c>
      <c r="B12" s="9" t="s">
        <v>27</v>
      </c>
      <c r="C12" s="160"/>
      <c r="D12" s="161"/>
      <c r="E12" s="26">
        <v>4665</v>
      </c>
      <c r="F12" s="160" t="s">
        <v>74</v>
      </c>
      <c r="G12" s="161"/>
      <c r="H12" s="8" t="s">
        <v>14</v>
      </c>
      <c r="I12" s="14" t="s">
        <v>686</v>
      </c>
      <c r="O12" s="45"/>
    </row>
    <row r="13" spans="1:15" ht="31.5" customHeight="1">
      <c r="A13" s="218"/>
      <c r="B13" s="9" t="s">
        <v>27</v>
      </c>
      <c r="C13" s="160"/>
      <c r="D13" s="161"/>
      <c r="E13" s="26">
        <v>3564</v>
      </c>
      <c r="F13" s="160" t="s">
        <v>74</v>
      </c>
      <c r="G13" s="161"/>
      <c r="H13" s="8" t="s">
        <v>14</v>
      </c>
      <c r="I13" s="14" t="s">
        <v>687</v>
      </c>
      <c r="O13" s="45"/>
    </row>
    <row r="14" spans="1:15" ht="31.5" customHeight="1">
      <c r="A14" s="217" t="s">
        <v>653</v>
      </c>
      <c r="B14" s="9" t="s">
        <v>22</v>
      </c>
      <c r="C14" s="177"/>
      <c r="D14" s="177"/>
      <c r="E14" s="149">
        <v>4110</v>
      </c>
      <c r="F14" s="160" t="s">
        <v>74</v>
      </c>
      <c r="G14" s="161"/>
      <c r="H14" s="8" t="s">
        <v>23</v>
      </c>
      <c r="I14" s="14" t="s">
        <v>644</v>
      </c>
    </row>
    <row r="15" spans="1:15" ht="31.5" customHeight="1">
      <c r="A15" s="219"/>
      <c r="B15" s="9" t="s">
        <v>22</v>
      </c>
      <c r="C15" s="177"/>
      <c r="D15" s="177"/>
      <c r="E15" s="149">
        <v>3855</v>
      </c>
      <c r="F15" s="160" t="s">
        <v>74</v>
      </c>
      <c r="G15" s="161"/>
      <c r="H15" s="8" t="s">
        <v>23</v>
      </c>
      <c r="I15" s="14" t="s">
        <v>644</v>
      </c>
      <c r="O15" s="94" t="s">
        <v>365</v>
      </c>
    </row>
    <row r="16" spans="1:15" ht="31.5" customHeight="1">
      <c r="A16" s="219"/>
      <c r="B16" s="9" t="s">
        <v>63</v>
      </c>
      <c r="C16" s="177"/>
      <c r="D16" s="177"/>
      <c r="E16" s="26">
        <v>4831</v>
      </c>
      <c r="F16" s="160" t="s">
        <v>74</v>
      </c>
      <c r="G16" s="161"/>
      <c r="H16" s="8" t="s">
        <v>75</v>
      </c>
      <c r="I16" s="14" t="s">
        <v>654</v>
      </c>
      <c r="O16" s="58"/>
    </row>
    <row r="17" spans="1:15" ht="31.5" customHeight="1">
      <c r="A17" s="218"/>
      <c r="B17" s="9" t="s">
        <v>63</v>
      </c>
      <c r="C17" s="177"/>
      <c r="D17" s="177"/>
      <c r="E17" s="26">
        <v>3147</v>
      </c>
      <c r="F17" s="160" t="s">
        <v>74</v>
      </c>
      <c r="G17" s="161"/>
      <c r="H17" s="8" t="s">
        <v>75</v>
      </c>
      <c r="I17" s="14" t="s">
        <v>655</v>
      </c>
    </row>
    <row r="18" spans="1:15" ht="31.5" customHeight="1">
      <c r="A18" s="214" t="s">
        <v>656</v>
      </c>
      <c r="B18" s="9" t="s">
        <v>63</v>
      </c>
      <c r="C18" s="177"/>
      <c r="D18" s="177"/>
      <c r="E18" s="26">
        <v>6595</v>
      </c>
      <c r="F18" s="160" t="s">
        <v>74</v>
      </c>
      <c r="G18" s="161"/>
      <c r="H18" s="8" t="s">
        <v>75</v>
      </c>
      <c r="I18" s="14" t="s">
        <v>657</v>
      </c>
      <c r="O18" s="39" t="s">
        <v>539</v>
      </c>
    </row>
    <row r="19" spans="1:15" ht="31.5" customHeight="1">
      <c r="A19" s="215"/>
      <c r="B19" s="9" t="s">
        <v>22</v>
      </c>
      <c r="C19" s="177"/>
      <c r="D19" s="177"/>
      <c r="E19" s="79">
        <v>3675</v>
      </c>
      <c r="F19" s="160" t="s">
        <v>74</v>
      </c>
      <c r="G19" s="161"/>
      <c r="H19" s="8" t="s">
        <v>82</v>
      </c>
      <c r="I19" s="14" t="s">
        <v>644</v>
      </c>
      <c r="O19" s="58">
        <f>E22</f>
        <v>2490</v>
      </c>
    </row>
    <row r="20" spans="1:15" ht="31.5" customHeight="1">
      <c r="A20" s="215"/>
      <c r="B20" s="9" t="s">
        <v>51</v>
      </c>
      <c r="C20" s="177"/>
      <c r="D20" s="177"/>
      <c r="E20" s="26">
        <v>15900</v>
      </c>
      <c r="F20" s="160" t="s">
        <v>74</v>
      </c>
      <c r="G20" s="161"/>
      <c r="H20" s="8" t="s">
        <v>14</v>
      </c>
      <c r="I20" s="14" t="s">
        <v>648</v>
      </c>
    </row>
    <row r="21" spans="1:15" ht="31.5" customHeight="1">
      <c r="A21" s="216"/>
      <c r="B21" s="9" t="s">
        <v>63</v>
      </c>
      <c r="C21" s="158"/>
      <c r="D21" s="159"/>
      <c r="E21" s="79">
        <v>4029</v>
      </c>
      <c r="F21" s="160" t="s">
        <v>74</v>
      </c>
      <c r="G21" s="161"/>
      <c r="H21" s="8" t="s">
        <v>82</v>
      </c>
      <c r="I21" s="14" t="s">
        <v>658</v>
      </c>
      <c r="O21" s="133" t="s">
        <v>89</v>
      </c>
    </row>
    <row r="22" spans="1:15" ht="31.5" customHeight="1">
      <c r="A22" s="31" t="s">
        <v>659</v>
      </c>
      <c r="B22" s="9" t="s">
        <v>50</v>
      </c>
      <c r="C22" s="160"/>
      <c r="D22" s="161"/>
      <c r="E22" s="40">
        <v>2490</v>
      </c>
      <c r="F22" s="160" t="s">
        <v>74</v>
      </c>
      <c r="G22" s="161"/>
      <c r="H22" s="8" t="s">
        <v>75</v>
      </c>
      <c r="I22" s="14" t="s">
        <v>660</v>
      </c>
      <c r="O22" s="58">
        <f>E10+E11+E14+E15+E24+E39+E40+E41</f>
        <v>25303</v>
      </c>
    </row>
    <row r="23" spans="1:15" ht="31.5" customHeight="1">
      <c r="A23" s="178" t="s">
        <v>661</v>
      </c>
      <c r="B23" s="9" t="s">
        <v>51</v>
      </c>
      <c r="C23" s="177"/>
      <c r="D23" s="177"/>
      <c r="E23" s="26">
        <v>1800</v>
      </c>
      <c r="F23" s="160" t="s">
        <v>74</v>
      </c>
      <c r="G23" s="161"/>
      <c r="H23" s="8" t="s">
        <v>14</v>
      </c>
      <c r="I23" s="14" t="s">
        <v>662</v>
      </c>
      <c r="O23" s="58"/>
    </row>
    <row r="24" spans="1:15" ht="31.5" customHeight="1">
      <c r="A24" s="178"/>
      <c r="B24" s="9" t="s">
        <v>22</v>
      </c>
      <c r="C24" s="177"/>
      <c r="D24" s="177"/>
      <c r="E24" s="149">
        <v>2280</v>
      </c>
      <c r="F24" s="160" t="s">
        <v>74</v>
      </c>
      <c r="G24" s="161"/>
      <c r="H24" s="8" t="s">
        <v>23</v>
      </c>
      <c r="I24" s="14" t="s">
        <v>644</v>
      </c>
      <c r="O24" s="145" t="s">
        <v>88</v>
      </c>
    </row>
    <row r="25" spans="1:15" ht="31.5" customHeight="1">
      <c r="A25" s="178"/>
      <c r="B25" s="9" t="s">
        <v>22</v>
      </c>
      <c r="C25" s="160"/>
      <c r="D25" s="161"/>
      <c r="E25" s="26">
        <v>3000</v>
      </c>
      <c r="F25" s="160" t="s">
        <v>74</v>
      </c>
      <c r="G25" s="161"/>
      <c r="H25" s="8" t="s">
        <v>82</v>
      </c>
      <c r="I25" s="14" t="s">
        <v>644</v>
      </c>
      <c r="O25" s="123">
        <f>E26+E49+E51+E52+E27+E28</f>
        <v>63487</v>
      </c>
    </row>
    <row r="26" spans="1:15" ht="31.5" customHeight="1">
      <c r="A26" s="209" t="s">
        <v>663</v>
      </c>
      <c r="B26" s="9" t="s">
        <v>27</v>
      </c>
      <c r="C26" s="158"/>
      <c r="D26" s="159"/>
      <c r="E26" s="150">
        <v>19357</v>
      </c>
      <c r="F26" s="160" t="s">
        <v>74</v>
      </c>
      <c r="G26" s="161"/>
      <c r="H26" s="8" t="s">
        <v>14</v>
      </c>
      <c r="I26" s="14" t="s">
        <v>664</v>
      </c>
    </row>
    <row r="27" spans="1:15" ht="31.5" customHeight="1">
      <c r="A27" s="211"/>
      <c r="B27" s="9" t="s">
        <v>63</v>
      </c>
      <c r="C27" s="97"/>
      <c r="D27" s="98"/>
      <c r="E27" s="150">
        <v>900</v>
      </c>
      <c r="F27" s="160" t="s">
        <v>74</v>
      </c>
      <c r="G27" s="161"/>
      <c r="H27" s="8" t="s">
        <v>14</v>
      </c>
      <c r="I27" s="14" t="s">
        <v>688</v>
      </c>
    </row>
    <row r="28" spans="1:15" ht="31.5" customHeight="1">
      <c r="A28" s="209" t="s">
        <v>665</v>
      </c>
      <c r="B28" s="9" t="s">
        <v>27</v>
      </c>
      <c r="C28" s="97"/>
      <c r="D28" s="98"/>
      <c r="E28" s="150">
        <v>2596</v>
      </c>
      <c r="F28" s="160" t="s">
        <v>74</v>
      </c>
      <c r="G28" s="161"/>
      <c r="H28" s="8" t="s">
        <v>14</v>
      </c>
      <c r="I28" s="14" t="s">
        <v>687</v>
      </c>
    </row>
    <row r="29" spans="1:15" ht="31.5" customHeight="1">
      <c r="A29" s="210"/>
      <c r="B29" s="9" t="s">
        <v>22</v>
      </c>
      <c r="C29" s="177"/>
      <c r="D29" s="177"/>
      <c r="E29" s="79">
        <v>2991</v>
      </c>
      <c r="F29" s="160" t="s">
        <v>74</v>
      </c>
      <c r="G29" s="161"/>
      <c r="H29" s="8" t="s">
        <v>82</v>
      </c>
      <c r="I29" s="14" t="s">
        <v>644</v>
      </c>
    </row>
    <row r="30" spans="1:15" ht="31.5" customHeight="1" thickBot="1">
      <c r="A30" s="211"/>
      <c r="B30" s="9" t="s">
        <v>51</v>
      </c>
      <c r="C30" s="177"/>
      <c r="D30" s="177"/>
      <c r="E30" s="79">
        <v>1472</v>
      </c>
      <c r="F30" s="160" t="s">
        <v>74</v>
      </c>
      <c r="G30" s="161"/>
      <c r="H30" s="8" t="s">
        <v>82</v>
      </c>
      <c r="I30" s="14" t="s">
        <v>666</v>
      </c>
    </row>
    <row r="31" spans="1:15" ht="31.5" customHeight="1" thickBot="1">
      <c r="A31" s="17"/>
      <c r="B31" s="17"/>
      <c r="C31" s="205" t="s">
        <v>9</v>
      </c>
      <c r="D31" s="206"/>
      <c r="E31" s="18">
        <f>SUM(E3:E30)</f>
        <v>137039</v>
      </c>
      <c r="F31" s="212" t="s">
        <v>5</v>
      </c>
      <c r="G31" s="213"/>
      <c r="H31" s="213"/>
      <c r="I31" s="213"/>
    </row>
    <row r="32" spans="1:15" ht="43.5" customHeight="1">
      <c r="A32" s="1" t="s">
        <v>20</v>
      </c>
      <c r="B32" s="23" t="s">
        <v>639</v>
      </c>
      <c r="E32" s="27"/>
      <c r="J32" s="16"/>
    </row>
    <row r="33" spans="1:9" ht="30.75" customHeight="1">
      <c r="A33" s="4" t="s">
        <v>0</v>
      </c>
      <c r="B33" s="4" t="s">
        <v>1</v>
      </c>
      <c r="C33" s="177" t="s">
        <v>2</v>
      </c>
      <c r="D33" s="177"/>
      <c r="E33" s="4" t="s">
        <v>3</v>
      </c>
      <c r="F33" s="177" t="s">
        <v>73</v>
      </c>
      <c r="G33" s="177"/>
      <c r="H33" s="8" t="s">
        <v>70</v>
      </c>
      <c r="I33" s="5" t="s">
        <v>4</v>
      </c>
    </row>
    <row r="34" spans="1:9" ht="30.75" customHeight="1">
      <c r="A34" s="209" t="s">
        <v>689</v>
      </c>
      <c r="B34" s="9" t="s">
        <v>27</v>
      </c>
      <c r="C34" s="160"/>
      <c r="D34" s="161"/>
      <c r="E34" s="26">
        <v>2160</v>
      </c>
      <c r="F34" s="160" t="s">
        <v>74</v>
      </c>
      <c r="G34" s="161"/>
      <c r="H34" s="8" t="s">
        <v>14</v>
      </c>
      <c r="I34" s="14" t="s">
        <v>690</v>
      </c>
    </row>
    <row r="35" spans="1:9" ht="30.75" customHeight="1">
      <c r="A35" s="210"/>
      <c r="B35" s="9" t="s">
        <v>16</v>
      </c>
      <c r="C35" s="160"/>
      <c r="D35" s="161"/>
      <c r="E35" s="26">
        <v>2200</v>
      </c>
      <c r="F35" s="160" t="s">
        <v>74</v>
      </c>
      <c r="G35" s="161"/>
      <c r="H35" s="8" t="s">
        <v>14</v>
      </c>
      <c r="I35" s="14" t="s">
        <v>683</v>
      </c>
    </row>
    <row r="36" spans="1:9" ht="30.75" customHeight="1">
      <c r="A36" s="211"/>
      <c r="B36" s="9" t="s">
        <v>22</v>
      </c>
      <c r="C36" s="160"/>
      <c r="D36" s="161"/>
      <c r="E36" s="26">
        <v>3190</v>
      </c>
      <c r="F36" s="160" t="s">
        <v>74</v>
      </c>
      <c r="G36" s="161"/>
      <c r="H36" s="8" t="s">
        <v>14</v>
      </c>
      <c r="I36" s="14" t="s">
        <v>691</v>
      </c>
    </row>
    <row r="37" spans="1:9" ht="30.75" customHeight="1">
      <c r="A37" s="31" t="s">
        <v>667</v>
      </c>
      <c r="B37" s="9" t="s">
        <v>15</v>
      </c>
      <c r="C37" s="97"/>
      <c r="D37" s="98"/>
      <c r="E37" s="26">
        <v>6190</v>
      </c>
      <c r="F37" s="160" t="s">
        <v>74</v>
      </c>
      <c r="G37" s="161"/>
      <c r="H37" s="8" t="s">
        <v>75</v>
      </c>
      <c r="I37" s="14" t="s">
        <v>668</v>
      </c>
    </row>
    <row r="38" spans="1:9" ht="30.75" customHeight="1">
      <c r="A38" s="25" t="s">
        <v>669</v>
      </c>
      <c r="B38" s="9" t="s">
        <v>51</v>
      </c>
      <c r="C38" s="97"/>
      <c r="D38" s="98"/>
      <c r="E38" s="79">
        <v>3422</v>
      </c>
      <c r="F38" s="160" t="s">
        <v>74</v>
      </c>
      <c r="G38" s="161"/>
      <c r="H38" s="8" t="s">
        <v>82</v>
      </c>
      <c r="I38" s="14" t="s">
        <v>666</v>
      </c>
    </row>
    <row r="39" spans="1:9" ht="30.75" customHeight="1">
      <c r="A39" s="209" t="s">
        <v>670</v>
      </c>
      <c r="B39" s="9" t="s">
        <v>225</v>
      </c>
      <c r="C39" s="97"/>
      <c r="D39" s="98"/>
      <c r="E39" s="149">
        <v>2258</v>
      </c>
      <c r="F39" s="160" t="s">
        <v>74</v>
      </c>
      <c r="G39" s="161"/>
      <c r="H39" s="8" t="s">
        <v>23</v>
      </c>
      <c r="I39" s="14" t="s">
        <v>671</v>
      </c>
    </row>
    <row r="40" spans="1:9" ht="30.75" customHeight="1">
      <c r="A40" s="210"/>
      <c r="B40" s="9" t="s">
        <v>225</v>
      </c>
      <c r="C40" s="97"/>
      <c r="D40" s="98"/>
      <c r="E40" s="149">
        <v>750</v>
      </c>
      <c r="F40" s="160" t="s">
        <v>74</v>
      </c>
      <c r="G40" s="161"/>
      <c r="H40" s="8" t="s">
        <v>23</v>
      </c>
      <c r="I40" s="14" t="s">
        <v>672</v>
      </c>
    </row>
    <row r="41" spans="1:9" ht="30.75" customHeight="1">
      <c r="A41" s="210"/>
      <c r="B41" s="9" t="s">
        <v>225</v>
      </c>
      <c r="C41" s="97"/>
      <c r="D41" s="98"/>
      <c r="E41" s="149">
        <v>5000</v>
      </c>
      <c r="F41" s="160" t="s">
        <v>74</v>
      </c>
      <c r="G41" s="161"/>
      <c r="H41" s="8" t="s">
        <v>23</v>
      </c>
      <c r="I41" s="14" t="s">
        <v>673</v>
      </c>
    </row>
    <row r="42" spans="1:9" ht="30.75" customHeight="1">
      <c r="A42" s="211"/>
      <c r="B42" s="9" t="s">
        <v>22</v>
      </c>
      <c r="C42" s="97"/>
      <c r="D42" s="98"/>
      <c r="E42" s="79">
        <v>2000</v>
      </c>
      <c r="F42" s="160" t="s">
        <v>74</v>
      </c>
      <c r="G42" s="161"/>
      <c r="H42" s="8" t="s">
        <v>82</v>
      </c>
      <c r="I42" s="14" t="s">
        <v>644</v>
      </c>
    </row>
    <row r="43" spans="1:9" ht="30.75" customHeight="1">
      <c r="A43" s="209" t="s">
        <v>674</v>
      </c>
      <c r="B43" s="9" t="s">
        <v>27</v>
      </c>
      <c r="C43" s="97"/>
      <c r="D43" s="98"/>
      <c r="E43" s="26">
        <v>11880</v>
      </c>
      <c r="F43" s="160" t="s">
        <v>74</v>
      </c>
      <c r="G43" s="161"/>
      <c r="H43" s="8" t="s">
        <v>14</v>
      </c>
      <c r="I43" s="14" t="s">
        <v>692</v>
      </c>
    </row>
    <row r="44" spans="1:9" ht="30.75" customHeight="1">
      <c r="A44" s="210"/>
      <c r="B44" s="9" t="s">
        <v>225</v>
      </c>
      <c r="C44" s="97"/>
      <c r="D44" s="98"/>
      <c r="E44" s="26">
        <v>2400</v>
      </c>
      <c r="F44" s="160" t="s">
        <v>74</v>
      </c>
      <c r="G44" s="161"/>
      <c r="H44" s="8" t="s">
        <v>23</v>
      </c>
      <c r="I44" s="14" t="s">
        <v>675</v>
      </c>
    </row>
    <row r="45" spans="1:9" ht="30.75" customHeight="1">
      <c r="A45" s="211"/>
      <c r="B45" s="9" t="s">
        <v>225</v>
      </c>
      <c r="C45" s="97"/>
      <c r="D45" s="98"/>
      <c r="E45" s="26">
        <v>750</v>
      </c>
      <c r="F45" s="160" t="s">
        <v>74</v>
      </c>
      <c r="G45" s="161"/>
      <c r="H45" s="8" t="s">
        <v>23</v>
      </c>
      <c r="I45" s="14" t="s">
        <v>676</v>
      </c>
    </row>
    <row r="46" spans="1:9" ht="30.75" customHeight="1">
      <c r="A46" s="209" t="s">
        <v>677</v>
      </c>
      <c r="B46" s="9" t="s">
        <v>50</v>
      </c>
      <c r="C46" s="97"/>
      <c r="D46" s="98"/>
      <c r="E46" s="79">
        <v>360</v>
      </c>
      <c r="F46" s="160" t="s">
        <v>74</v>
      </c>
      <c r="G46" s="161"/>
      <c r="H46" s="8" t="s">
        <v>82</v>
      </c>
      <c r="I46" s="14" t="s">
        <v>660</v>
      </c>
    </row>
    <row r="47" spans="1:9" ht="30.75" customHeight="1">
      <c r="A47" s="211"/>
      <c r="B47" s="9" t="s">
        <v>50</v>
      </c>
      <c r="C47" s="158"/>
      <c r="D47" s="159"/>
      <c r="E47" s="79">
        <v>680</v>
      </c>
      <c r="F47" s="160" t="s">
        <v>74</v>
      </c>
      <c r="G47" s="161"/>
      <c r="H47" s="8" t="s">
        <v>82</v>
      </c>
      <c r="I47" s="14" t="s">
        <v>660</v>
      </c>
    </row>
    <row r="48" spans="1:9" ht="30.75" customHeight="1">
      <c r="A48" s="209" t="s">
        <v>678</v>
      </c>
      <c r="B48" s="9" t="s">
        <v>22</v>
      </c>
      <c r="C48" s="158"/>
      <c r="D48" s="159"/>
      <c r="E48" s="79">
        <v>3000</v>
      </c>
      <c r="F48" s="160" t="s">
        <v>74</v>
      </c>
      <c r="G48" s="161"/>
      <c r="H48" s="8" t="s">
        <v>82</v>
      </c>
      <c r="I48" s="14" t="s">
        <v>644</v>
      </c>
    </row>
    <row r="49" spans="1:10" ht="30.75" customHeight="1">
      <c r="A49" s="211"/>
      <c r="B49" s="9" t="s">
        <v>63</v>
      </c>
      <c r="C49" s="158"/>
      <c r="D49" s="159"/>
      <c r="E49" s="151">
        <v>1760</v>
      </c>
      <c r="F49" s="160" t="s">
        <v>74</v>
      </c>
      <c r="G49" s="161"/>
      <c r="H49" s="8" t="s">
        <v>14</v>
      </c>
      <c r="I49" s="14" t="s">
        <v>679</v>
      </c>
    </row>
    <row r="50" spans="1:10" ht="30.75" customHeight="1">
      <c r="A50" s="209" t="s">
        <v>680</v>
      </c>
      <c r="B50" s="9" t="s">
        <v>51</v>
      </c>
      <c r="C50" s="158"/>
      <c r="D50" s="159"/>
      <c r="E50" s="26">
        <v>5750</v>
      </c>
      <c r="F50" s="160" t="s">
        <v>74</v>
      </c>
      <c r="G50" s="161"/>
      <c r="H50" s="8" t="s">
        <v>75</v>
      </c>
      <c r="I50" s="14" t="s">
        <v>648</v>
      </c>
    </row>
    <row r="51" spans="1:10" ht="30.75" customHeight="1">
      <c r="A51" s="210"/>
      <c r="B51" s="9" t="s">
        <v>72</v>
      </c>
      <c r="C51" s="158"/>
      <c r="D51" s="159"/>
      <c r="E51" s="151">
        <v>16874</v>
      </c>
      <c r="F51" s="160" t="s">
        <v>74</v>
      </c>
      <c r="G51" s="161"/>
      <c r="H51" s="8" t="s">
        <v>14</v>
      </c>
      <c r="I51" s="14" t="s">
        <v>681</v>
      </c>
    </row>
    <row r="52" spans="1:10" ht="30.75" customHeight="1">
      <c r="A52" s="210"/>
      <c r="B52" s="9" t="s">
        <v>50</v>
      </c>
      <c r="C52" s="158"/>
      <c r="D52" s="159"/>
      <c r="E52" s="151">
        <v>22000</v>
      </c>
      <c r="F52" s="160" t="s">
        <v>74</v>
      </c>
      <c r="G52" s="161"/>
      <c r="H52" s="8" t="s">
        <v>14</v>
      </c>
      <c r="I52" s="14" t="s">
        <v>682</v>
      </c>
    </row>
    <row r="53" spans="1:10" ht="30.75" customHeight="1">
      <c r="A53" s="210"/>
      <c r="B53" s="9" t="s">
        <v>16</v>
      </c>
      <c r="C53" s="160"/>
      <c r="D53" s="161"/>
      <c r="E53" s="47">
        <v>880</v>
      </c>
      <c r="F53" s="160" t="s">
        <v>74</v>
      </c>
      <c r="G53" s="161"/>
      <c r="H53" s="8" t="s">
        <v>65</v>
      </c>
      <c r="I53" s="14" t="s">
        <v>683</v>
      </c>
    </row>
    <row r="54" spans="1:10" ht="30.75" customHeight="1">
      <c r="A54" s="210"/>
      <c r="B54" s="9" t="s">
        <v>15</v>
      </c>
      <c r="C54" s="158"/>
      <c r="D54" s="159"/>
      <c r="E54" s="47">
        <v>5956</v>
      </c>
      <c r="F54" s="160" t="s">
        <v>74</v>
      </c>
      <c r="G54" s="161"/>
      <c r="H54" s="8" t="s">
        <v>65</v>
      </c>
      <c r="I54" s="14" t="s">
        <v>684</v>
      </c>
    </row>
    <row r="55" spans="1:10" ht="30.75" customHeight="1">
      <c r="A55" s="210"/>
      <c r="B55" s="9" t="s">
        <v>22</v>
      </c>
      <c r="C55" s="158"/>
      <c r="D55" s="159"/>
      <c r="E55" s="26">
        <v>1355</v>
      </c>
      <c r="F55" s="160" t="s">
        <v>74</v>
      </c>
      <c r="G55" s="161"/>
      <c r="H55" s="8" t="s">
        <v>14</v>
      </c>
      <c r="I55" s="14" t="s">
        <v>644</v>
      </c>
    </row>
    <row r="56" spans="1:10" ht="30.75" customHeight="1">
      <c r="A56" s="210"/>
      <c r="B56" s="9" t="s">
        <v>22</v>
      </c>
      <c r="C56" s="158"/>
      <c r="D56" s="159"/>
      <c r="E56" s="26">
        <v>3316</v>
      </c>
      <c r="F56" s="160" t="s">
        <v>74</v>
      </c>
      <c r="G56" s="161"/>
      <c r="H56" s="8" t="s">
        <v>741</v>
      </c>
      <c r="I56" s="14" t="s">
        <v>68</v>
      </c>
    </row>
    <row r="57" spans="1:10" ht="30.75" customHeight="1">
      <c r="A57" s="211"/>
      <c r="B57" s="9" t="s">
        <v>51</v>
      </c>
      <c r="C57" s="158"/>
      <c r="D57" s="159"/>
      <c r="E57" s="47">
        <v>1980</v>
      </c>
      <c r="F57" s="160" t="s">
        <v>74</v>
      </c>
      <c r="G57" s="161"/>
      <c r="H57" s="8" t="s">
        <v>739</v>
      </c>
      <c r="I57" s="14" t="s">
        <v>742</v>
      </c>
    </row>
    <row r="58" spans="1:10" ht="30.75" customHeight="1">
      <c r="A58" s="44"/>
      <c r="B58" s="9"/>
      <c r="C58" s="158"/>
      <c r="D58" s="159"/>
      <c r="E58" s="26"/>
      <c r="F58" s="160"/>
      <c r="G58" s="161"/>
      <c r="H58" s="8"/>
      <c r="I58" s="14"/>
    </row>
    <row r="59" spans="1:10" ht="30.75" customHeight="1">
      <c r="A59" s="43"/>
      <c r="B59" s="9"/>
      <c r="C59" s="158"/>
      <c r="D59" s="159"/>
      <c r="E59" s="26"/>
      <c r="F59" s="160"/>
      <c r="G59" s="161"/>
      <c r="H59" s="8"/>
      <c r="I59" s="14"/>
    </row>
    <row r="60" spans="1:10" ht="30.75" customHeight="1">
      <c r="A60" s="44"/>
      <c r="B60" s="9"/>
      <c r="C60" s="160"/>
      <c r="D60" s="161"/>
      <c r="E60" s="26"/>
      <c r="F60" s="160"/>
      <c r="G60" s="161"/>
      <c r="H60" s="8"/>
      <c r="I60" s="14"/>
    </row>
    <row r="61" spans="1:10" ht="30.75" customHeight="1">
      <c r="A61" s="43"/>
      <c r="B61" s="9"/>
      <c r="C61" s="177"/>
      <c r="D61" s="177"/>
      <c r="E61" s="26"/>
      <c r="F61" s="160"/>
      <c r="G61" s="161"/>
      <c r="H61" s="8"/>
      <c r="I61" s="14"/>
    </row>
    <row r="62" spans="1:10" ht="30.75" customHeight="1" thickBot="1">
      <c r="A62" s="44"/>
      <c r="B62" s="9"/>
      <c r="C62" s="158"/>
      <c r="D62" s="159"/>
      <c r="E62" s="26"/>
      <c r="F62" s="160"/>
      <c r="G62" s="161"/>
      <c r="H62" s="8"/>
      <c r="I62" s="14"/>
    </row>
    <row r="63" spans="1:10" ht="30.75" customHeight="1" thickBot="1">
      <c r="A63" s="17"/>
      <c r="B63" s="17"/>
      <c r="C63" s="205" t="s">
        <v>9</v>
      </c>
      <c r="D63" s="206"/>
      <c r="E63" s="18">
        <f>SUM(E34:E62)</f>
        <v>106111</v>
      </c>
      <c r="F63" s="207"/>
      <c r="G63" s="208"/>
      <c r="H63" s="68" t="s">
        <v>200</v>
      </c>
      <c r="I63" s="52">
        <f>E31+E63</f>
        <v>243150</v>
      </c>
    </row>
    <row r="64" spans="1:10" ht="43.5" customHeight="1">
      <c r="A64" s="204" t="s">
        <v>391</v>
      </c>
      <c r="B64" s="204"/>
      <c r="C64" s="204"/>
      <c r="E64" s="27"/>
      <c r="J64" s="16"/>
    </row>
    <row r="65" spans="1:9" ht="43.5" customHeight="1">
      <c r="A65" s="4" t="s">
        <v>0</v>
      </c>
      <c r="B65" s="4" t="s">
        <v>1</v>
      </c>
      <c r="C65" s="160" t="s">
        <v>2</v>
      </c>
      <c r="D65" s="161"/>
      <c r="E65" s="4" t="s">
        <v>3</v>
      </c>
      <c r="F65" s="160" t="s">
        <v>73</v>
      </c>
      <c r="G65" s="161"/>
      <c r="H65" s="8" t="s">
        <v>70</v>
      </c>
      <c r="I65" s="5" t="s">
        <v>4</v>
      </c>
    </row>
    <row r="66" spans="1:9" ht="43.5" customHeight="1">
      <c r="A66" s="70">
        <v>46175</v>
      </c>
      <c r="B66" s="4" t="s">
        <v>695</v>
      </c>
      <c r="C66" s="160"/>
      <c r="D66" s="161"/>
      <c r="E66" s="26">
        <v>170</v>
      </c>
      <c r="F66" s="160" t="s">
        <v>696</v>
      </c>
      <c r="G66" s="161"/>
      <c r="H66" s="8" t="s">
        <v>697</v>
      </c>
      <c r="I66" s="14" t="s">
        <v>660</v>
      </c>
    </row>
    <row r="67" spans="1:9" ht="43.5" customHeight="1">
      <c r="A67" s="70">
        <v>46193</v>
      </c>
      <c r="B67" s="4" t="s">
        <v>16</v>
      </c>
      <c r="C67" s="158"/>
      <c r="D67" s="159"/>
      <c r="E67" s="26">
        <v>1200</v>
      </c>
      <c r="F67" s="160" t="s">
        <v>74</v>
      </c>
      <c r="G67" s="161"/>
      <c r="H67" s="8" t="s">
        <v>14</v>
      </c>
      <c r="I67" s="14" t="s">
        <v>683</v>
      </c>
    </row>
    <row r="68" spans="1:9" ht="43.5" customHeight="1">
      <c r="A68" s="70">
        <v>46193</v>
      </c>
      <c r="B68" s="4" t="s">
        <v>63</v>
      </c>
      <c r="C68" s="177"/>
      <c r="D68" s="177"/>
      <c r="E68" s="26">
        <v>2490</v>
      </c>
      <c r="F68" s="160" t="s">
        <v>74</v>
      </c>
      <c r="G68" s="161"/>
      <c r="H68" s="8" t="s">
        <v>14</v>
      </c>
      <c r="I68" s="14" t="s">
        <v>693</v>
      </c>
    </row>
    <row r="69" spans="1:9" ht="43.5" customHeight="1">
      <c r="A69" s="70">
        <v>46194</v>
      </c>
      <c r="B69" s="4" t="s">
        <v>22</v>
      </c>
      <c r="C69" s="177"/>
      <c r="D69" s="177"/>
      <c r="E69" s="26">
        <v>3000</v>
      </c>
      <c r="F69" s="160" t="s">
        <v>74</v>
      </c>
      <c r="G69" s="161"/>
      <c r="H69" s="8" t="s">
        <v>14</v>
      </c>
      <c r="I69" s="14" t="s">
        <v>694</v>
      </c>
    </row>
    <row r="70" spans="1:9" ht="43.5" customHeight="1">
      <c r="A70" s="71">
        <v>46202</v>
      </c>
      <c r="B70" s="4" t="s">
        <v>63</v>
      </c>
      <c r="C70" s="160"/>
      <c r="D70" s="161"/>
      <c r="E70" s="47">
        <v>3110</v>
      </c>
      <c r="F70" s="160" t="s">
        <v>74</v>
      </c>
      <c r="G70" s="161"/>
      <c r="H70" s="8" t="s">
        <v>65</v>
      </c>
      <c r="I70" s="14" t="s">
        <v>740</v>
      </c>
    </row>
    <row r="71" spans="1:9" ht="43.5" customHeight="1">
      <c r="A71" s="70">
        <v>46221</v>
      </c>
      <c r="B71" s="4" t="s">
        <v>698</v>
      </c>
      <c r="C71" s="160"/>
      <c r="D71" s="161"/>
      <c r="E71" s="47">
        <v>3311</v>
      </c>
      <c r="F71" s="160" t="s">
        <v>74</v>
      </c>
      <c r="G71" s="161"/>
      <c r="H71" s="8" t="s">
        <v>699</v>
      </c>
      <c r="I71" s="14" t="s">
        <v>700</v>
      </c>
    </row>
    <row r="72" spans="1:9" ht="43.5" customHeight="1">
      <c r="A72" s="70">
        <v>46221</v>
      </c>
      <c r="B72" s="4" t="s">
        <v>698</v>
      </c>
      <c r="C72" s="160"/>
      <c r="D72" s="161"/>
      <c r="E72" s="47">
        <v>1628</v>
      </c>
      <c r="F72" s="160" t="s">
        <v>74</v>
      </c>
      <c r="G72" s="161"/>
      <c r="H72" s="8" t="s">
        <v>699</v>
      </c>
      <c r="I72" s="14" t="s">
        <v>701</v>
      </c>
    </row>
    <row r="73" spans="1:9" ht="43.5" customHeight="1">
      <c r="A73" s="71">
        <v>46226</v>
      </c>
      <c r="B73" s="4" t="s">
        <v>22</v>
      </c>
      <c r="C73" s="160"/>
      <c r="D73" s="161"/>
      <c r="E73" s="26">
        <v>3977</v>
      </c>
      <c r="F73" s="160" t="s">
        <v>74</v>
      </c>
      <c r="G73" s="161"/>
      <c r="H73" s="8" t="s">
        <v>14</v>
      </c>
      <c r="I73" s="14" t="s">
        <v>644</v>
      </c>
    </row>
    <row r="74" spans="1:9" ht="43.5" customHeight="1">
      <c r="A74" s="70">
        <v>46226</v>
      </c>
      <c r="B74" s="4" t="s">
        <v>22</v>
      </c>
      <c r="C74" s="160"/>
      <c r="D74" s="161"/>
      <c r="E74" s="26">
        <v>5300</v>
      </c>
      <c r="F74" s="160" t="s">
        <v>74</v>
      </c>
      <c r="G74" s="161"/>
      <c r="H74" s="8" t="s">
        <v>702</v>
      </c>
      <c r="I74" s="14" t="s">
        <v>668</v>
      </c>
    </row>
    <row r="75" spans="1:9" ht="43.5" customHeight="1">
      <c r="A75" s="71">
        <v>46226</v>
      </c>
      <c r="B75" s="4" t="s">
        <v>695</v>
      </c>
      <c r="C75" s="160"/>
      <c r="D75" s="161"/>
      <c r="E75" s="40">
        <v>2310</v>
      </c>
      <c r="F75" s="160" t="s">
        <v>74</v>
      </c>
      <c r="G75" s="161"/>
      <c r="H75" s="8" t="s">
        <v>697</v>
      </c>
      <c r="I75" s="14" t="s">
        <v>660</v>
      </c>
    </row>
    <row r="76" spans="1:9" ht="43.5" customHeight="1">
      <c r="A76" s="70">
        <v>46230</v>
      </c>
      <c r="B76" s="4" t="s">
        <v>22</v>
      </c>
      <c r="C76" s="160"/>
      <c r="D76" s="161"/>
      <c r="E76" s="26">
        <v>3000</v>
      </c>
      <c r="F76" s="160" t="s">
        <v>74</v>
      </c>
      <c r="G76" s="161"/>
      <c r="H76" s="8" t="s">
        <v>697</v>
      </c>
      <c r="I76" s="14" t="s">
        <v>644</v>
      </c>
    </row>
    <row r="77" spans="1:9" ht="43.5" customHeight="1">
      <c r="A77" s="44"/>
      <c r="B77" s="4"/>
      <c r="C77" s="160"/>
      <c r="D77" s="161"/>
      <c r="E77" s="26"/>
      <c r="F77" s="160"/>
      <c r="G77" s="161"/>
      <c r="H77" s="8"/>
      <c r="I77" s="14"/>
    </row>
    <row r="78" spans="1:9" ht="43.5" customHeight="1">
      <c r="A78" s="44"/>
      <c r="B78" s="4"/>
      <c r="C78" s="160"/>
      <c r="D78" s="161"/>
      <c r="E78" s="26"/>
      <c r="F78" s="160"/>
      <c r="G78" s="161"/>
      <c r="H78" s="8"/>
      <c r="I78" s="14"/>
    </row>
    <row r="79" spans="1:9" ht="43.5" customHeight="1">
      <c r="A79" s="44"/>
      <c r="B79" s="4"/>
      <c r="C79" s="160"/>
      <c r="D79" s="161"/>
      <c r="E79" s="26"/>
      <c r="F79" s="160"/>
      <c r="G79" s="161"/>
      <c r="H79" s="8"/>
      <c r="I79" s="14"/>
    </row>
    <row r="80" spans="1:9" ht="43.5" customHeight="1">
      <c r="A80" s="44"/>
      <c r="B80" s="4"/>
      <c r="C80" s="177"/>
      <c r="D80" s="177"/>
      <c r="E80" s="13"/>
      <c r="F80" s="160"/>
      <c r="G80" s="161"/>
      <c r="H80" s="8"/>
      <c r="I80" s="14"/>
    </row>
    <row r="81" spans="1:10" ht="43.5" customHeight="1">
      <c r="A81" s="44"/>
      <c r="B81" s="4"/>
      <c r="C81" s="158"/>
      <c r="D81" s="159"/>
      <c r="E81" s="13"/>
      <c r="F81" s="160"/>
      <c r="G81" s="161"/>
      <c r="H81" s="8"/>
      <c r="I81" s="14"/>
    </row>
    <row r="82" spans="1:10" ht="43.5" customHeight="1">
      <c r="A82" s="44"/>
      <c r="B82" s="4"/>
      <c r="C82" s="158"/>
      <c r="D82" s="159"/>
      <c r="E82" s="13"/>
      <c r="F82" s="160"/>
      <c r="G82" s="161"/>
      <c r="H82" s="8"/>
      <c r="I82" s="14"/>
    </row>
    <row r="83" spans="1:10" ht="43.5" customHeight="1">
      <c r="A83" s="44"/>
      <c r="B83" s="4"/>
      <c r="C83" s="158"/>
      <c r="D83" s="159"/>
      <c r="E83" s="13"/>
      <c r="F83" s="160"/>
      <c r="G83" s="161"/>
      <c r="H83" s="8"/>
      <c r="I83" s="14"/>
    </row>
    <row r="84" spans="1:10" ht="43.5" customHeight="1">
      <c r="A84" s="44"/>
      <c r="B84" s="4"/>
      <c r="C84" s="177"/>
      <c r="D84" s="177"/>
      <c r="E84" s="13"/>
      <c r="F84" s="160"/>
      <c r="G84" s="161"/>
      <c r="H84" s="8"/>
      <c r="I84" s="14"/>
    </row>
    <row r="85" spans="1:10" ht="43.5" customHeight="1" thickBot="1">
      <c r="A85" s="44"/>
      <c r="B85" s="4"/>
      <c r="C85" s="170"/>
      <c r="D85" s="170"/>
      <c r="E85" s="13"/>
      <c r="F85" s="160"/>
      <c r="G85" s="161"/>
      <c r="H85" s="8"/>
      <c r="I85" s="14"/>
    </row>
    <row r="86" spans="1:10" ht="43.5" customHeight="1" thickBot="1">
      <c r="A86" s="17"/>
      <c r="B86" s="17"/>
      <c r="C86" s="205" t="s">
        <v>9</v>
      </c>
      <c r="D86" s="206"/>
      <c r="E86" s="18">
        <f>SUM(E66:E85)</f>
        <v>29496</v>
      </c>
      <c r="F86" s="49"/>
      <c r="G86" s="50"/>
      <c r="H86" s="51"/>
      <c r="I86" s="52"/>
    </row>
    <row r="87" spans="1:10" ht="46.5" customHeight="1">
      <c r="A87" s="1"/>
      <c r="B87" s="28" t="s">
        <v>92</v>
      </c>
      <c r="E87" s="27"/>
      <c r="J87" s="16"/>
    </row>
    <row r="88" spans="1:10" ht="46.5" customHeight="1">
      <c r="A88" s="160" t="s">
        <v>110</v>
      </c>
      <c r="B88" s="161"/>
      <c r="C88" s="160" t="s">
        <v>1</v>
      </c>
      <c r="D88" s="161"/>
      <c r="E88" s="4" t="s">
        <v>3</v>
      </c>
      <c r="F88" s="160"/>
      <c r="G88" s="161"/>
      <c r="H88" s="8" t="s">
        <v>70</v>
      </c>
      <c r="I88" s="5" t="s">
        <v>4</v>
      </c>
    </row>
    <row r="89" spans="1:10" ht="46.5" customHeight="1">
      <c r="A89" s="168">
        <v>46237</v>
      </c>
      <c r="B89" s="169"/>
      <c r="C89" s="158" t="s">
        <v>698</v>
      </c>
      <c r="D89" s="159"/>
      <c r="E89" s="26">
        <v>154240</v>
      </c>
      <c r="F89" s="158" t="s">
        <v>94</v>
      </c>
      <c r="G89" s="159"/>
      <c r="H89" s="8" t="s">
        <v>14</v>
      </c>
      <c r="I89" s="15" t="s">
        <v>703</v>
      </c>
    </row>
    <row r="90" spans="1:10" ht="46.5" customHeight="1">
      <c r="A90" s="164">
        <v>46258</v>
      </c>
      <c r="B90" s="165"/>
      <c r="C90" s="158" t="s">
        <v>704</v>
      </c>
      <c r="D90" s="159"/>
      <c r="E90" s="26">
        <v>13850</v>
      </c>
      <c r="F90" s="158" t="s">
        <v>94</v>
      </c>
      <c r="G90" s="159"/>
      <c r="H90" s="8" t="s">
        <v>23</v>
      </c>
      <c r="I90" s="15" t="s">
        <v>705</v>
      </c>
    </row>
    <row r="91" spans="1:10" ht="46.5" customHeight="1">
      <c r="A91" s="192">
        <v>46261</v>
      </c>
      <c r="B91" s="192"/>
      <c r="C91" s="158" t="s">
        <v>698</v>
      </c>
      <c r="D91" s="159"/>
      <c r="E91" s="26">
        <v>1320</v>
      </c>
      <c r="F91" s="158" t="s">
        <v>94</v>
      </c>
      <c r="G91" s="159"/>
      <c r="H91" s="8" t="s">
        <v>75</v>
      </c>
      <c r="I91" s="15" t="s">
        <v>706</v>
      </c>
    </row>
    <row r="92" spans="1:10" ht="46.5" customHeight="1">
      <c r="A92" s="168">
        <v>46261</v>
      </c>
      <c r="B92" s="169"/>
      <c r="C92" s="158" t="s">
        <v>698</v>
      </c>
      <c r="D92" s="159"/>
      <c r="E92" s="26">
        <v>528</v>
      </c>
      <c r="F92" s="158" t="s">
        <v>94</v>
      </c>
      <c r="G92" s="159"/>
      <c r="H92" s="8" t="s">
        <v>75</v>
      </c>
      <c r="I92" s="15" t="s">
        <v>706</v>
      </c>
    </row>
    <row r="93" spans="1:10" ht="46.5" customHeight="1">
      <c r="A93" s="168">
        <v>46263</v>
      </c>
      <c r="B93" s="169"/>
      <c r="C93" s="158" t="s">
        <v>707</v>
      </c>
      <c r="D93" s="159"/>
      <c r="E93" s="26">
        <v>7438</v>
      </c>
      <c r="F93" s="158" t="s">
        <v>94</v>
      </c>
      <c r="G93" s="159"/>
      <c r="H93" s="8" t="s">
        <v>14</v>
      </c>
      <c r="I93" s="15" t="s">
        <v>644</v>
      </c>
    </row>
    <row r="94" spans="1:10" ht="46.5" customHeight="1">
      <c r="A94" s="168"/>
      <c r="B94" s="169"/>
      <c r="C94" s="158"/>
      <c r="D94" s="159"/>
      <c r="E94" s="26"/>
      <c r="F94" s="158"/>
      <c r="G94" s="159"/>
      <c r="H94" s="8"/>
      <c r="I94" s="15"/>
    </row>
    <row r="95" spans="1:10" ht="46.5" customHeight="1">
      <c r="A95" s="168"/>
      <c r="B95" s="169"/>
      <c r="C95" s="158"/>
      <c r="D95" s="159"/>
      <c r="E95" s="26"/>
      <c r="F95" s="158"/>
      <c r="G95" s="159"/>
      <c r="H95" s="8"/>
      <c r="I95" s="15"/>
    </row>
    <row r="96" spans="1:10" ht="46.5" customHeight="1">
      <c r="A96" s="168"/>
      <c r="B96" s="169"/>
      <c r="C96" s="158"/>
      <c r="D96" s="159"/>
      <c r="E96" s="26"/>
      <c r="F96" s="158"/>
      <c r="G96" s="159"/>
      <c r="H96" s="8"/>
      <c r="I96" s="15"/>
    </row>
    <row r="97" spans="1:9" ht="46.5" customHeight="1">
      <c r="A97" s="168"/>
      <c r="B97" s="169"/>
      <c r="C97" s="158"/>
      <c r="D97" s="159"/>
      <c r="E97" s="26"/>
      <c r="F97" s="158"/>
      <c r="G97" s="159"/>
      <c r="H97" s="8"/>
      <c r="I97" s="15"/>
    </row>
    <row r="98" spans="1:9" ht="46.5" customHeight="1">
      <c r="A98" s="168"/>
      <c r="B98" s="169"/>
      <c r="C98" s="158"/>
      <c r="D98" s="159"/>
      <c r="E98" s="26"/>
      <c r="F98" s="158"/>
      <c r="G98" s="159"/>
      <c r="H98" s="8"/>
      <c r="I98" s="15"/>
    </row>
    <row r="99" spans="1:9" ht="46.5" customHeight="1">
      <c r="A99" s="168"/>
      <c r="B99" s="169"/>
      <c r="C99" s="158"/>
      <c r="D99" s="159"/>
      <c r="E99" s="26"/>
      <c r="F99" s="158"/>
      <c r="G99" s="159"/>
      <c r="H99" s="8"/>
      <c r="I99" s="15"/>
    </row>
    <row r="100" spans="1:9" ht="46.5" customHeight="1">
      <c r="A100" s="168"/>
      <c r="B100" s="169"/>
      <c r="C100" s="158"/>
      <c r="D100" s="159"/>
      <c r="E100" s="26"/>
      <c r="F100" s="158"/>
      <c r="G100" s="159"/>
      <c r="H100" s="8"/>
      <c r="I100" s="15"/>
    </row>
    <row r="101" spans="1:9" ht="46.5" customHeight="1">
      <c r="A101" s="192"/>
      <c r="B101" s="192"/>
      <c r="C101" s="158"/>
      <c r="D101" s="159"/>
      <c r="E101" s="26"/>
      <c r="F101" s="158"/>
      <c r="G101" s="159"/>
      <c r="H101" s="8"/>
      <c r="I101" s="15"/>
    </row>
    <row r="102" spans="1:9" ht="46.5" customHeight="1">
      <c r="A102" s="168"/>
      <c r="B102" s="169"/>
      <c r="C102" s="158"/>
      <c r="D102" s="159"/>
      <c r="E102" s="26"/>
      <c r="F102" s="158"/>
      <c r="G102" s="159"/>
      <c r="H102" s="8"/>
      <c r="I102" s="15"/>
    </row>
    <row r="103" spans="1:9" ht="46.5" customHeight="1">
      <c r="A103" s="168"/>
      <c r="B103" s="169"/>
      <c r="C103" s="158"/>
      <c r="D103" s="159"/>
      <c r="E103" s="26"/>
      <c r="F103" s="158"/>
      <c r="G103" s="159"/>
      <c r="H103" s="8"/>
      <c r="I103" s="15"/>
    </row>
    <row r="104" spans="1:9" ht="46.5" customHeight="1">
      <c r="A104" s="168"/>
      <c r="B104" s="169"/>
      <c r="C104" s="158"/>
      <c r="D104" s="159"/>
      <c r="E104" s="26"/>
      <c r="F104" s="158"/>
      <c r="G104" s="159"/>
      <c r="H104" s="8"/>
      <c r="I104" s="15"/>
    </row>
    <row r="105" spans="1:9" ht="46.5" customHeight="1">
      <c r="A105" s="168"/>
      <c r="B105" s="169"/>
      <c r="C105" s="158"/>
      <c r="D105" s="159"/>
      <c r="E105" s="26"/>
      <c r="F105" s="158"/>
      <c r="G105" s="159"/>
      <c r="H105" s="8"/>
      <c r="I105" s="15"/>
    </row>
    <row r="106" spans="1:9" ht="46.5" customHeight="1" thickBot="1">
      <c r="A106" s="192"/>
      <c r="B106" s="192"/>
      <c r="C106" s="158"/>
      <c r="D106" s="159"/>
      <c r="E106" s="26"/>
      <c r="F106" s="158"/>
      <c r="G106" s="159"/>
      <c r="H106" s="8"/>
      <c r="I106" s="15"/>
    </row>
    <row r="107" spans="1:9" ht="46.5" customHeight="1" thickBot="1">
      <c r="E107" s="53">
        <f>SUM(E89:E106)</f>
        <v>177376</v>
      </c>
      <c r="H107" s="2"/>
      <c r="I107" s="2"/>
    </row>
    <row r="108" spans="1:9" ht="48" customHeight="1">
      <c r="A108" s="176" t="s">
        <v>93</v>
      </c>
      <c r="B108" s="176"/>
      <c r="C108" s="176"/>
      <c r="D108" s="204"/>
      <c r="E108" s="204"/>
      <c r="F108" s="204"/>
    </row>
    <row r="109" spans="1:9" ht="48" customHeight="1">
      <c r="A109" s="160" t="s">
        <v>0</v>
      </c>
      <c r="B109" s="161"/>
      <c r="C109" s="177" t="s">
        <v>1</v>
      </c>
      <c r="D109" s="177"/>
      <c r="E109" s="4" t="s">
        <v>3</v>
      </c>
      <c r="F109" s="177"/>
      <c r="G109" s="177"/>
      <c r="H109" s="8" t="s">
        <v>70</v>
      </c>
      <c r="I109" s="5" t="s">
        <v>4</v>
      </c>
    </row>
    <row r="110" spans="1:9" ht="48" customHeight="1">
      <c r="A110" s="168">
        <v>46238</v>
      </c>
      <c r="B110" s="169"/>
      <c r="C110" s="158" t="s">
        <v>22</v>
      </c>
      <c r="D110" s="159"/>
      <c r="E110" s="26">
        <v>3045</v>
      </c>
      <c r="F110" s="158" t="s">
        <v>86</v>
      </c>
      <c r="G110" s="159"/>
      <c r="H110" s="8" t="s">
        <v>65</v>
      </c>
      <c r="I110" s="15" t="s">
        <v>68</v>
      </c>
    </row>
    <row r="111" spans="1:9" ht="48" customHeight="1">
      <c r="A111" s="168">
        <v>46248</v>
      </c>
      <c r="B111" s="169"/>
      <c r="C111" s="158" t="s">
        <v>22</v>
      </c>
      <c r="D111" s="159"/>
      <c r="E111" s="26">
        <v>4958</v>
      </c>
      <c r="F111" s="158" t="s">
        <v>95</v>
      </c>
      <c r="G111" s="159"/>
      <c r="H111" s="8" t="s">
        <v>65</v>
      </c>
      <c r="I111" s="15" t="s">
        <v>644</v>
      </c>
    </row>
    <row r="112" spans="1:9" ht="48" customHeight="1">
      <c r="A112" s="168">
        <v>46254</v>
      </c>
      <c r="B112" s="169"/>
      <c r="C112" s="158" t="s">
        <v>22</v>
      </c>
      <c r="D112" s="159"/>
      <c r="E112" s="26">
        <v>1526</v>
      </c>
      <c r="F112" s="158" t="s">
        <v>95</v>
      </c>
      <c r="G112" s="159"/>
      <c r="H112" s="8" t="s">
        <v>65</v>
      </c>
      <c r="I112" s="15" t="s">
        <v>644</v>
      </c>
    </row>
    <row r="113" spans="1:10" ht="48" customHeight="1">
      <c r="A113" s="168"/>
      <c r="B113" s="169"/>
      <c r="C113" s="158"/>
      <c r="D113" s="159"/>
      <c r="E113" s="26"/>
      <c r="F113" s="158"/>
      <c r="G113" s="159"/>
      <c r="H113" s="8"/>
      <c r="I113" s="15"/>
    </row>
    <row r="114" spans="1:10" ht="48" customHeight="1">
      <c r="A114" s="168"/>
      <c r="B114" s="169"/>
      <c r="C114" s="158"/>
      <c r="D114" s="159"/>
      <c r="E114" s="26"/>
      <c r="F114" s="158"/>
      <c r="G114" s="159"/>
      <c r="H114" s="8"/>
      <c r="I114" s="15"/>
    </row>
    <row r="115" spans="1:10" ht="48" customHeight="1">
      <c r="A115" s="168"/>
      <c r="B115" s="169"/>
      <c r="C115" s="158"/>
      <c r="D115" s="159"/>
      <c r="E115" s="26"/>
      <c r="F115" s="158"/>
      <c r="G115" s="159"/>
      <c r="H115" s="8"/>
      <c r="I115" s="15"/>
    </row>
    <row r="116" spans="1:10" ht="48" customHeight="1">
      <c r="A116" s="168"/>
      <c r="B116" s="169"/>
      <c r="C116" s="158"/>
      <c r="D116" s="159"/>
      <c r="E116" s="26"/>
      <c r="F116" s="158"/>
      <c r="G116" s="159"/>
      <c r="H116" s="8"/>
      <c r="I116" s="15"/>
    </row>
    <row r="117" spans="1:10" ht="48" customHeight="1">
      <c r="A117" s="168"/>
      <c r="B117" s="169"/>
      <c r="C117" s="158"/>
      <c r="D117" s="159"/>
      <c r="E117" s="26"/>
      <c r="F117" s="158"/>
      <c r="G117" s="159"/>
      <c r="H117" s="8"/>
      <c r="I117" s="15"/>
    </row>
    <row r="118" spans="1:10" ht="48" customHeight="1">
      <c r="A118" s="168"/>
      <c r="B118" s="169"/>
      <c r="C118" s="170"/>
      <c r="D118" s="170"/>
      <c r="E118" s="26"/>
      <c r="F118" s="158"/>
      <c r="G118" s="159"/>
      <c r="H118" s="8"/>
      <c r="I118" s="15"/>
    </row>
    <row r="119" spans="1:10" ht="48" customHeight="1">
      <c r="A119" s="168"/>
      <c r="B119" s="169"/>
      <c r="C119" s="170"/>
      <c r="D119" s="170"/>
      <c r="E119" s="26"/>
      <c r="F119" s="158"/>
      <c r="G119" s="159"/>
      <c r="H119" s="8"/>
      <c r="I119" s="15"/>
    </row>
    <row r="120" spans="1:10" ht="48" customHeight="1">
      <c r="A120" s="168"/>
      <c r="B120" s="169"/>
      <c r="C120" s="170"/>
      <c r="D120" s="170"/>
      <c r="E120" s="26"/>
      <c r="F120" s="158"/>
      <c r="G120" s="159"/>
      <c r="H120" s="8"/>
      <c r="I120" s="15"/>
      <c r="J120" s="16"/>
    </row>
    <row r="121" spans="1:10" ht="48" customHeight="1">
      <c r="A121" s="168"/>
      <c r="B121" s="169"/>
      <c r="C121" s="170"/>
      <c r="D121" s="170"/>
      <c r="E121" s="26"/>
      <c r="F121" s="158"/>
      <c r="G121" s="159"/>
      <c r="H121" s="8"/>
      <c r="I121" s="15"/>
    </row>
    <row r="122" spans="1:10" ht="49.5" customHeight="1">
      <c r="A122" s="168"/>
      <c r="B122" s="169"/>
      <c r="C122" s="170"/>
      <c r="D122" s="170"/>
      <c r="E122" s="26"/>
      <c r="F122" s="158"/>
      <c r="G122" s="159"/>
      <c r="H122" s="8"/>
      <c r="I122" s="15"/>
    </row>
    <row r="123" spans="1:10" ht="49.5" customHeight="1">
      <c r="A123" s="168"/>
      <c r="B123" s="169"/>
      <c r="C123" s="170"/>
      <c r="D123" s="170"/>
      <c r="E123" s="26"/>
      <c r="F123" s="158"/>
      <c r="G123" s="159"/>
      <c r="H123" s="8"/>
      <c r="I123" s="15"/>
    </row>
    <row r="124" spans="1:10" ht="48" customHeight="1">
      <c r="A124" s="168"/>
      <c r="B124" s="169"/>
      <c r="C124" s="170"/>
      <c r="D124" s="170"/>
      <c r="E124" s="26"/>
      <c r="F124" s="158"/>
      <c r="G124" s="159"/>
      <c r="H124" s="8"/>
      <c r="I124" s="15"/>
    </row>
    <row r="125" spans="1:10" ht="48" customHeight="1">
      <c r="A125" s="168"/>
      <c r="B125" s="169"/>
      <c r="C125" s="170"/>
      <c r="D125" s="170"/>
      <c r="E125" s="26"/>
      <c r="F125" s="158"/>
      <c r="G125" s="159"/>
      <c r="H125" s="8"/>
      <c r="I125" s="15"/>
    </row>
    <row r="126" spans="1:10" ht="49.5" customHeight="1" thickBot="1">
      <c r="A126" s="168"/>
      <c r="B126" s="169"/>
      <c r="C126" s="170"/>
      <c r="D126" s="170"/>
      <c r="E126" s="26"/>
      <c r="F126" s="158"/>
      <c r="G126" s="159"/>
      <c r="H126" s="8"/>
      <c r="I126" s="15"/>
    </row>
    <row r="127" spans="1:10" ht="48" customHeight="1" thickBot="1">
      <c r="E127" s="30">
        <f>SUM(E110:E126)</f>
        <v>9529</v>
      </c>
      <c r="H127" s="17"/>
      <c r="I127" s="42"/>
    </row>
    <row r="128" spans="1:10" ht="70.5" customHeight="1">
      <c r="A128" s="176" t="s">
        <v>97</v>
      </c>
      <c r="B128" s="176"/>
      <c r="C128" s="176"/>
      <c r="D128" s="176"/>
      <c r="E128" s="176"/>
      <c r="H128" s="41"/>
      <c r="I128" s="42"/>
    </row>
    <row r="129" spans="1:9" ht="70.5" customHeight="1">
      <c r="A129" s="160" t="s">
        <v>0</v>
      </c>
      <c r="B129" s="161"/>
      <c r="C129" s="177" t="s">
        <v>1</v>
      </c>
      <c r="D129" s="177"/>
      <c r="E129" s="4" t="s">
        <v>3</v>
      </c>
      <c r="F129" s="177"/>
      <c r="G129" s="177"/>
      <c r="H129" s="8" t="s">
        <v>70</v>
      </c>
      <c r="I129" s="8" t="s">
        <v>4</v>
      </c>
    </row>
    <row r="130" spans="1:9" ht="70.5" customHeight="1">
      <c r="A130" s="168">
        <v>46217</v>
      </c>
      <c r="B130" s="169"/>
      <c r="C130" s="170" t="s">
        <v>22</v>
      </c>
      <c r="D130" s="170"/>
      <c r="E130" s="26">
        <v>3834</v>
      </c>
      <c r="F130" s="158" t="s">
        <v>86</v>
      </c>
      <c r="G130" s="159"/>
      <c r="H130" s="8" t="s">
        <v>65</v>
      </c>
      <c r="I130" s="15" t="s">
        <v>735</v>
      </c>
    </row>
    <row r="131" spans="1:9" ht="70.5" customHeight="1">
      <c r="A131" s="168">
        <v>46234</v>
      </c>
      <c r="B131" s="169"/>
      <c r="C131" s="170" t="s">
        <v>50</v>
      </c>
      <c r="D131" s="170"/>
      <c r="E131" s="26">
        <v>14496</v>
      </c>
      <c r="F131" s="158" t="s">
        <v>86</v>
      </c>
      <c r="G131" s="159"/>
      <c r="H131" s="8" t="s">
        <v>65</v>
      </c>
      <c r="I131" s="15" t="s">
        <v>736</v>
      </c>
    </row>
    <row r="132" spans="1:9" ht="70.5" customHeight="1">
      <c r="A132" s="168"/>
      <c r="B132" s="169"/>
      <c r="C132" s="170"/>
      <c r="D132" s="170"/>
      <c r="E132" s="26"/>
      <c r="F132" s="158"/>
      <c r="G132" s="159"/>
      <c r="H132" s="8"/>
      <c r="I132" s="15"/>
    </row>
    <row r="133" spans="1:9" ht="70.5" customHeight="1">
      <c r="A133" s="168"/>
      <c r="B133" s="169"/>
      <c r="C133" s="170"/>
      <c r="D133" s="170"/>
      <c r="E133" s="26"/>
      <c r="F133" s="158"/>
      <c r="G133" s="159"/>
      <c r="H133" s="8"/>
      <c r="I133" s="15"/>
    </row>
    <row r="134" spans="1:9" ht="70.5" customHeight="1">
      <c r="A134" s="168"/>
      <c r="B134" s="169"/>
      <c r="C134" s="170"/>
      <c r="D134" s="170"/>
      <c r="E134" s="26"/>
      <c r="F134" s="158"/>
      <c r="G134" s="159"/>
      <c r="H134" s="8"/>
      <c r="I134" s="15"/>
    </row>
    <row r="135" spans="1:9" ht="70.5" customHeight="1">
      <c r="A135" s="168"/>
      <c r="B135" s="169"/>
      <c r="C135" s="170"/>
      <c r="D135" s="170"/>
      <c r="E135" s="26"/>
      <c r="F135" s="158"/>
      <c r="G135" s="159"/>
      <c r="H135" s="8"/>
      <c r="I135" s="15"/>
    </row>
    <row r="136" spans="1:9" ht="70.5" customHeight="1">
      <c r="A136" s="168"/>
      <c r="B136" s="169"/>
      <c r="C136" s="170"/>
      <c r="D136" s="170"/>
      <c r="E136" s="26"/>
      <c r="F136" s="158"/>
      <c r="G136" s="159"/>
      <c r="H136" s="8"/>
      <c r="I136" s="15"/>
    </row>
    <row r="137" spans="1:9" ht="70.5" customHeight="1">
      <c r="A137" s="168"/>
      <c r="B137" s="169"/>
      <c r="C137" s="170"/>
      <c r="D137" s="170"/>
      <c r="E137" s="29"/>
      <c r="F137" s="158"/>
      <c r="G137" s="159"/>
      <c r="H137" s="8"/>
      <c r="I137" s="15"/>
    </row>
    <row r="138" spans="1:9" ht="70.5" customHeight="1">
      <c r="A138" s="168"/>
      <c r="B138" s="169"/>
      <c r="C138" s="170"/>
      <c r="D138" s="170"/>
      <c r="E138" s="29"/>
      <c r="F138" s="158"/>
      <c r="G138" s="159"/>
      <c r="H138" s="8"/>
      <c r="I138" s="15"/>
    </row>
    <row r="139" spans="1:9" ht="70.5" customHeight="1">
      <c r="A139" s="168"/>
      <c r="B139" s="169"/>
      <c r="C139" s="170"/>
      <c r="D139" s="170"/>
      <c r="E139" s="29"/>
      <c r="F139" s="158"/>
      <c r="G139" s="159"/>
      <c r="H139" s="8"/>
      <c r="I139" s="15"/>
    </row>
    <row r="140" spans="1:9" ht="93" customHeight="1" thickBot="1">
      <c r="A140" s="168"/>
      <c r="B140" s="169"/>
      <c r="C140" s="170"/>
      <c r="D140" s="170"/>
      <c r="E140" s="29"/>
      <c r="F140" s="158"/>
      <c r="G140" s="159"/>
      <c r="H140" s="8"/>
      <c r="I140" s="15"/>
    </row>
    <row r="141" spans="1:9" ht="70.5" customHeight="1" thickBot="1">
      <c r="E141" s="30">
        <f>SUM(E130:E136)</f>
        <v>18330</v>
      </c>
      <c r="H141" s="2"/>
      <c r="I141" s="45">
        <f>E141+E127</f>
        <v>27859</v>
      </c>
    </row>
    <row r="142" spans="1:9" ht="70.5" customHeight="1">
      <c r="A142" s="176" t="s">
        <v>708</v>
      </c>
      <c r="B142" s="176"/>
      <c r="C142" s="176"/>
      <c r="D142" s="176"/>
      <c r="E142" s="176"/>
      <c r="H142" s="41"/>
      <c r="I142" s="42"/>
    </row>
    <row r="143" spans="1:9" ht="70.5" customHeight="1">
      <c r="A143" s="160" t="s">
        <v>0</v>
      </c>
      <c r="B143" s="161"/>
      <c r="C143" s="177" t="s">
        <v>1</v>
      </c>
      <c r="D143" s="177"/>
      <c r="E143" s="4" t="s">
        <v>3</v>
      </c>
      <c r="F143" s="177"/>
      <c r="G143" s="177"/>
      <c r="H143" s="8" t="s">
        <v>70</v>
      </c>
      <c r="I143" s="8" t="s">
        <v>4</v>
      </c>
    </row>
    <row r="144" spans="1:9" ht="70.5" customHeight="1">
      <c r="A144" s="168">
        <v>46250</v>
      </c>
      <c r="B144" s="169"/>
      <c r="C144" s="170" t="s">
        <v>63</v>
      </c>
      <c r="D144" s="170"/>
      <c r="E144" s="26">
        <v>7280</v>
      </c>
      <c r="F144" s="158" t="s">
        <v>74</v>
      </c>
      <c r="G144" s="159"/>
      <c r="H144" s="8" t="s">
        <v>75</v>
      </c>
      <c r="I144" s="15" t="s">
        <v>709</v>
      </c>
    </row>
    <row r="145" spans="1:9" ht="70.5" customHeight="1">
      <c r="A145" s="168">
        <v>46251</v>
      </c>
      <c r="B145" s="169"/>
      <c r="C145" s="178" t="s">
        <v>698</v>
      </c>
      <c r="D145" s="170"/>
      <c r="E145" s="26">
        <v>657</v>
      </c>
      <c r="F145" s="158" t="s">
        <v>74</v>
      </c>
      <c r="G145" s="159"/>
      <c r="H145" s="8" t="s">
        <v>14</v>
      </c>
      <c r="I145" s="15" t="s">
        <v>710</v>
      </c>
    </row>
    <row r="146" spans="1:9" ht="70.5" customHeight="1">
      <c r="A146" s="168">
        <v>46251</v>
      </c>
      <c r="B146" s="169"/>
      <c r="C146" s="170" t="s">
        <v>698</v>
      </c>
      <c r="D146" s="170"/>
      <c r="E146" s="26">
        <v>1500</v>
      </c>
      <c r="F146" s="158" t="s">
        <v>74</v>
      </c>
      <c r="G146" s="159"/>
      <c r="H146" s="8" t="s">
        <v>14</v>
      </c>
      <c r="I146" s="15" t="s">
        <v>710</v>
      </c>
    </row>
    <row r="147" spans="1:9" ht="70.5" customHeight="1">
      <c r="A147" s="168">
        <v>46255</v>
      </c>
      <c r="B147" s="169"/>
      <c r="C147" s="170" t="s">
        <v>27</v>
      </c>
      <c r="D147" s="170"/>
      <c r="E147" s="47">
        <v>2062</v>
      </c>
      <c r="F147" s="158" t="s">
        <v>74</v>
      </c>
      <c r="G147" s="159"/>
      <c r="H147" s="8" t="s">
        <v>739</v>
      </c>
      <c r="I147" s="15" t="s">
        <v>312</v>
      </c>
    </row>
    <row r="148" spans="1:9" ht="70.5" customHeight="1">
      <c r="A148" s="168">
        <v>46258</v>
      </c>
      <c r="B148" s="169"/>
      <c r="C148" s="170" t="s">
        <v>711</v>
      </c>
      <c r="D148" s="170"/>
      <c r="E148" s="26">
        <v>440</v>
      </c>
      <c r="F148" s="158" t="s">
        <v>696</v>
      </c>
      <c r="G148" s="159"/>
      <c r="H148" s="8" t="s">
        <v>14</v>
      </c>
      <c r="I148" s="15" t="s">
        <v>683</v>
      </c>
    </row>
    <row r="149" spans="1:9" ht="70.5" customHeight="1">
      <c r="A149" s="168"/>
      <c r="B149" s="169"/>
      <c r="C149" s="170"/>
      <c r="D149" s="170"/>
      <c r="E149" s="26"/>
      <c r="F149" s="158"/>
      <c r="G149" s="159"/>
      <c r="H149" s="8"/>
      <c r="I149" s="15"/>
    </row>
    <row r="150" spans="1:9" ht="70.5" customHeight="1">
      <c r="A150" s="168"/>
      <c r="B150" s="169"/>
      <c r="C150" s="170"/>
      <c r="D150" s="170"/>
      <c r="E150" s="26"/>
      <c r="F150" s="158"/>
      <c r="G150" s="159"/>
      <c r="H150" s="8"/>
      <c r="I150" s="15"/>
    </row>
    <row r="151" spans="1:9" ht="70.5" customHeight="1">
      <c r="A151" s="168"/>
      <c r="B151" s="169"/>
      <c r="C151" s="170"/>
      <c r="D151" s="170"/>
      <c r="E151" s="26"/>
      <c r="F151" s="158"/>
      <c r="G151" s="159"/>
      <c r="H151" s="8"/>
      <c r="I151" s="15"/>
    </row>
    <row r="152" spans="1:9" ht="70.5" customHeight="1">
      <c r="A152" s="168"/>
      <c r="B152" s="169"/>
      <c r="C152" s="170"/>
      <c r="D152" s="170"/>
      <c r="E152" s="29"/>
      <c r="F152" s="158"/>
      <c r="G152" s="159"/>
      <c r="H152" s="8"/>
      <c r="I152" s="15"/>
    </row>
    <row r="153" spans="1:9" ht="70.5" customHeight="1">
      <c r="A153" s="168"/>
      <c r="B153" s="169"/>
      <c r="C153" s="170"/>
      <c r="D153" s="170"/>
      <c r="E153" s="29"/>
      <c r="F153" s="158"/>
      <c r="G153" s="159"/>
      <c r="H153" s="8"/>
      <c r="I153" s="15"/>
    </row>
    <row r="154" spans="1:9" ht="70.5" customHeight="1" thickBot="1">
      <c r="A154" s="168"/>
      <c r="B154" s="169"/>
      <c r="C154" s="170"/>
      <c r="D154" s="170"/>
      <c r="E154" s="29"/>
      <c r="F154" s="158"/>
      <c r="G154" s="159"/>
      <c r="H154" s="8"/>
      <c r="I154" s="15"/>
    </row>
    <row r="155" spans="1:9" ht="70.5" customHeight="1" thickBot="1">
      <c r="E155" s="30">
        <f>SUM(E144:E151)</f>
        <v>11939</v>
      </c>
      <c r="H155" s="2"/>
      <c r="I155" s="45">
        <f>E155+E141</f>
        <v>30269</v>
      </c>
    </row>
    <row r="156" spans="1:9" ht="55.5" customHeight="1">
      <c r="A156" s="202" t="s">
        <v>100</v>
      </c>
      <c r="B156" s="202"/>
      <c r="C156" s="202"/>
      <c r="F156" s="203"/>
      <c r="G156" s="203"/>
      <c r="H156" s="203"/>
      <c r="I156" s="203"/>
    </row>
    <row r="157" spans="1:9" ht="33.75" customHeight="1">
      <c r="A157" s="6" t="s">
        <v>83</v>
      </c>
      <c r="B157" s="6" t="s">
        <v>1</v>
      </c>
      <c r="C157" s="158" t="s">
        <v>96</v>
      </c>
      <c r="D157" s="159"/>
      <c r="E157" s="6" t="s">
        <v>3</v>
      </c>
      <c r="F157" s="158" t="s">
        <v>76</v>
      </c>
      <c r="G157" s="159"/>
      <c r="H157" s="8" t="s">
        <v>283</v>
      </c>
      <c r="I157" s="8" t="s">
        <v>4</v>
      </c>
    </row>
    <row r="158" spans="1:9" ht="33.75" customHeight="1">
      <c r="A158" s="199" t="s">
        <v>645</v>
      </c>
      <c r="B158" s="6" t="s">
        <v>63</v>
      </c>
      <c r="C158" s="158" t="s">
        <v>80</v>
      </c>
      <c r="D158" s="159"/>
      <c r="E158" s="89">
        <v>178000</v>
      </c>
      <c r="F158" s="158" t="s">
        <v>77</v>
      </c>
      <c r="G158" s="159"/>
      <c r="H158" s="8" t="s">
        <v>626</v>
      </c>
      <c r="I158" s="15" t="s">
        <v>720</v>
      </c>
    </row>
    <row r="159" spans="1:9" ht="33.75" customHeight="1">
      <c r="A159" s="200"/>
      <c r="B159" s="6" t="s">
        <v>63</v>
      </c>
      <c r="C159" s="158" t="s">
        <v>80</v>
      </c>
      <c r="D159" s="159"/>
      <c r="E159" s="89">
        <v>18000</v>
      </c>
      <c r="F159" s="158" t="s">
        <v>77</v>
      </c>
      <c r="G159" s="159"/>
      <c r="H159" s="8" t="s">
        <v>626</v>
      </c>
      <c r="I159" s="15" t="s">
        <v>720</v>
      </c>
    </row>
    <row r="160" spans="1:9" ht="33.75" customHeight="1">
      <c r="A160" s="199" t="s">
        <v>712</v>
      </c>
      <c r="B160" s="6" t="s">
        <v>737</v>
      </c>
      <c r="C160" s="158" t="s">
        <v>79</v>
      </c>
      <c r="D160" s="159"/>
      <c r="E160" s="89">
        <v>167412</v>
      </c>
      <c r="F160" s="158" t="s">
        <v>77</v>
      </c>
      <c r="G160" s="159"/>
      <c r="H160" s="8" t="s">
        <v>626</v>
      </c>
      <c r="I160" s="15" t="s">
        <v>738</v>
      </c>
    </row>
    <row r="161" spans="1:9" ht="33.75" customHeight="1">
      <c r="A161" s="201"/>
      <c r="B161" s="6" t="s">
        <v>721</v>
      </c>
      <c r="C161" s="158" t="s">
        <v>80</v>
      </c>
      <c r="D161" s="159"/>
      <c r="E161" s="89">
        <v>363500</v>
      </c>
      <c r="F161" s="158" t="s">
        <v>77</v>
      </c>
      <c r="G161" s="159"/>
      <c r="H161" s="8" t="s">
        <v>87</v>
      </c>
      <c r="I161" s="15" t="s">
        <v>722</v>
      </c>
    </row>
    <row r="162" spans="1:9" ht="33.75" customHeight="1">
      <c r="A162" s="201"/>
      <c r="B162" s="6" t="s">
        <v>723</v>
      </c>
      <c r="C162" s="158" t="s">
        <v>80</v>
      </c>
      <c r="D162" s="159"/>
      <c r="E162" s="89">
        <v>5097</v>
      </c>
      <c r="F162" s="158" t="s">
        <v>77</v>
      </c>
      <c r="G162" s="159"/>
      <c r="H162" s="8" t="s">
        <v>87</v>
      </c>
      <c r="I162" s="15" t="s">
        <v>724</v>
      </c>
    </row>
    <row r="163" spans="1:9" ht="33.75" customHeight="1">
      <c r="A163" s="201"/>
      <c r="B163" s="6" t="s">
        <v>725</v>
      </c>
      <c r="C163" s="158" t="s">
        <v>80</v>
      </c>
      <c r="D163" s="159"/>
      <c r="E163" s="89">
        <v>87999</v>
      </c>
      <c r="F163" s="158" t="s">
        <v>77</v>
      </c>
      <c r="G163" s="159"/>
      <c r="H163" s="8" t="s">
        <v>87</v>
      </c>
      <c r="I163" s="15" t="s">
        <v>726</v>
      </c>
    </row>
    <row r="164" spans="1:9" ht="33.75" customHeight="1">
      <c r="A164" s="201"/>
      <c r="B164" s="6" t="s">
        <v>716</v>
      </c>
      <c r="C164" s="158" t="s">
        <v>79</v>
      </c>
      <c r="D164" s="159"/>
      <c r="E164" s="89">
        <v>2194600</v>
      </c>
      <c r="F164" s="158" t="s">
        <v>77</v>
      </c>
      <c r="G164" s="159"/>
      <c r="H164" s="8" t="s">
        <v>87</v>
      </c>
      <c r="I164" s="15" t="s">
        <v>715</v>
      </c>
    </row>
    <row r="165" spans="1:9" ht="33.75" customHeight="1">
      <c r="A165" s="201"/>
      <c r="B165" s="6"/>
      <c r="C165" s="158" t="s">
        <v>79</v>
      </c>
      <c r="D165" s="159"/>
      <c r="E165" s="89">
        <v>10000</v>
      </c>
      <c r="F165" s="158" t="s">
        <v>77</v>
      </c>
      <c r="G165" s="159"/>
      <c r="H165" s="8" t="s">
        <v>626</v>
      </c>
      <c r="I165" s="15" t="s">
        <v>713</v>
      </c>
    </row>
    <row r="166" spans="1:9" ht="33.75" customHeight="1">
      <c r="A166" s="200"/>
      <c r="B166" s="6"/>
      <c r="C166" s="158" t="s">
        <v>79</v>
      </c>
      <c r="D166" s="159"/>
      <c r="E166" s="89">
        <v>40000</v>
      </c>
      <c r="F166" s="158" t="s">
        <v>77</v>
      </c>
      <c r="G166" s="159"/>
      <c r="H166" s="8" t="s">
        <v>626</v>
      </c>
      <c r="I166" s="15" t="s">
        <v>714</v>
      </c>
    </row>
    <row r="167" spans="1:9" ht="33.75" customHeight="1">
      <c r="A167" s="199" t="s">
        <v>656</v>
      </c>
      <c r="B167" s="6" t="s">
        <v>723</v>
      </c>
      <c r="C167" s="158" t="s">
        <v>80</v>
      </c>
      <c r="D167" s="159"/>
      <c r="E167" s="89">
        <v>3380</v>
      </c>
      <c r="F167" s="158" t="s">
        <v>77</v>
      </c>
      <c r="G167" s="159"/>
      <c r="H167" s="8" t="s">
        <v>87</v>
      </c>
      <c r="I167" s="15" t="s">
        <v>729</v>
      </c>
    </row>
    <row r="168" spans="1:9" ht="33.75" customHeight="1">
      <c r="A168" s="200"/>
      <c r="B168" s="6" t="s">
        <v>727</v>
      </c>
      <c r="C168" s="158" t="s">
        <v>80</v>
      </c>
      <c r="D168" s="159"/>
      <c r="E168" s="89">
        <v>110200</v>
      </c>
      <c r="F168" s="158" t="s">
        <v>77</v>
      </c>
      <c r="G168" s="159"/>
      <c r="H168" s="8" t="s">
        <v>728</v>
      </c>
      <c r="I168" s="15" t="s">
        <v>730</v>
      </c>
    </row>
    <row r="169" spans="1:9" ht="33.75" customHeight="1">
      <c r="A169" s="199" t="s">
        <v>670</v>
      </c>
      <c r="B169" s="6" t="s">
        <v>63</v>
      </c>
      <c r="C169" s="158" t="s">
        <v>79</v>
      </c>
      <c r="D169" s="159"/>
      <c r="E169" s="89">
        <v>347710</v>
      </c>
      <c r="F169" s="158" t="s">
        <v>77</v>
      </c>
      <c r="G169" s="159"/>
      <c r="H169" s="8" t="s">
        <v>87</v>
      </c>
      <c r="I169" s="15" t="s">
        <v>717</v>
      </c>
    </row>
    <row r="170" spans="1:9" ht="33.75" customHeight="1">
      <c r="A170" s="201"/>
      <c r="B170" s="6" t="s">
        <v>734</v>
      </c>
      <c r="C170" s="158" t="s">
        <v>79</v>
      </c>
      <c r="D170" s="159"/>
      <c r="E170" s="89">
        <v>281600</v>
      </c>
      <c r="F170" s="158" t="s">
        <v>77</v>
      </c>
      <c r="G170" s="159"/>
      <c r="H170" s="8" t="s">
        <v>626</v>
      </c>
      <c r="I170" s="15" t="s">
        <v>718</v>
      </c>
    </row>
    <row r="171" spans="1:9" ht="33.75" customHeight="1">
      <c r="A171" s="201"/>
      <c r="B171" s="6" t="s">
        <v>734</v>
      </c>
      <c r="C171" s="158" t="s">
        <v>79</v>
      </c>
      <c r="D171" s="159"/>
      <c r="E171" s="89">
        <v>142597</v>
      </c>
      <c r="F171" s="158" t="s">
        <v>77</v>
      </c>
      <c r="G171" s="159"/>
      <c r="H171" s="8" t="s">
        <v>626</v>
      </c>
      <c r="I171" s="15" t="s">
        <v>719</v>
      </c>
    </row>
    <row r="172" spans="1:9" ht="33.75" customHeight="1">
      <c r="A172" s="201"/>
      <c r="B172" s="6" t="s">
        <v>731</v>
      </c>
      <c r="C172" s="158" t="s">
        <v>80</v>
      </c>
      <c r="D172" s="159"/>
      <c r="E172" s="89">
        <v>37400</v>
      </c>
      <c r="F172" s="158" t="s">
        <v>77</v>
      </c>
      <c r="G172" s="159"/>
      <c r="H172" s="8" t="s">
        <v>87</v>
      </c>
      <c r="I172" s="15" t="s">
        <v>732</v>
      </c>
    </row>
    <row r="173" spans="1:9" ht="33.75" customHeight="1">
      <c r="A173" s="201"/>
      <c r="B173" s="6" t="s">
        <v>731</v>
      </c>
      <c r="C173" s="158" t="s">
        <v>80</v>
      </c>
      <c r="D173" s="159"/>
      <c r="E173" s="89">
        <v>68200</v>
      </c>
      <c r="F173" s="158" t="s">
        <v>77</v>
      </c>
      <c r="G173" s="159"/>
      <c r="H173" s="8" t="s">
        <v>87</v>
      </c>
      <c r="I173" s="15" t="s">
        <v>733</v>
      </c>
    </row>
    <row r="174" spans="1:9" ht="33.75" customHeight="1">
      <c r="A174" s="200"/>
      <c r="B174" s="6" t="s">
        <v>723</v>
      </c>
      <c r="C174" s="158" t="s">
        <v>80</v>
      </c>
      <c r="D174" s="159"/>
      <c r="E174" s="89">
        <v>2717</v>
      </c>
      <c r="F174" s="158" t="s">
        <v>77</v>
      </c>
      <c r="G174" s="159"/>
      <c r="H174" s="8" t="s">
        <v>87</v>
      </c>
      <c r="I174" s="15" t="s">
        <v>646</v>
      </c>
    </row>
    <row r="175" spans="1:9" ht="33.75" customHeight="1">
      <c r="A175" s="6"/>
      <c r="B175" s="6"/>
      <c r="C175" s="158"/>
      <c r="D175" s="159"/>
      <c r="E175" s="89"/>
      <c r="F175" s="158"/>
      <c r="G175" s="159"/>
      <c r="H175" s="8"/>
      <c r="I175" s="15"/>
    </row>
    <row r="176" spans="1:9" ht="33.75" customHeight="1">
      <c r="A176" s="6"/>
      <c r="B176" s="6"/>
      <c r="C176" s="158"/>
      <c r="D176" s="159"/>
      <c r="E176" s="89"/>
      <c r="F176" s="158"/>
      <c r="G176" s="159"/>
      <c r="H176" s="8"/>
      <c r="I176" s="15"/>
    </row>
    <row r="177" spans="1:9" ht="33.75" customHeight="1">
      <c r="A177" s="6"/>
      <c r="B177" s="6"/>
      <c r="C177" s="158"/>
      <c r="D177" s="159"/>
      <c r="E177" s="89"/>
      <c r="F177" s="158"/>
      <c r="G177" s="159"/>
      <c r="H177" s="8"/>
      <c r="I177" s="15"/>
    </row>
    <row r="178" spans="1:9" ht="33.75" customHeight="1">
      <c r="A178" s="6"/>
      <c r="B178" s="6"/>
      <c r="C178" s="158"/>
      <c r="D178" s="159"/>
      <c r="E178" s="89"/>
      <c r="F178" s="158"/>
      <c r="G178" s="159"/>
      <c r="H178" s="8"/>
      <c r="I178" s="15"/>
    </row>
    <row r="179" spans="1:9" ht="33.75" customHeight="1">
      <c r="A179" s="6"/>
      <c r="B179" s="6"/>
      <c r="C179" s="158"/>
      <c r="D179" s="159"/>
      <c r="E179" s="89"/>
      <c r="F179" s="158"/>
      <c r="G179" s="159"/>
      <c r="H179" s="8"/>
      <c r="I179" s="15"/>
    </row>
    <row r="180" spans="1:9" ht="33.75" customHeight="1">
      <c r="A180" s="6"/>
      <c r="B180" s="6"/>
      <c r="C180" s="158"/>
      <c r="D180" s="159"/>
      <c r="E180" s="89"/>
      <c r="F180" s="158"/>
      <c r="G180" s="159"/>
      <c r="H180" s="8"/>
      <c r="I180" s="15"/>
    </row>
    <row r="181" spans="1:9" ht="33.75" customHeight="1">
      <c r="A181" s="6"/>
      <c r="B181" s="6"/>
      <c r="C181" s="158"/>
      <c r="D181" s="159"/>
      <c r="E181" s="89"/>
      <c r="F181" s="158"/>
      <c r="G181" s="159"/>
      <c r="H181" s="8"/>
      <c r="I181" s="15"/>
    </row>
    <row r="182" spans="1:9" ht="33.75" customHeight="1">
      <c r="A182" s="6"/>
      <c r="B182" s="6"/>
      <c r="C182" s="158"/>
      <c r="D182" s="159"/>
      <c r="E182" s="89"/>
      <c r="F182" s="158"/>
      <c r="G182" s="159"/>
      <c r="H182" s="8"/>
      <c r="I182" s="15"/>
    </row>
    <row r="183" spans="1:9" ht="33.75" customHeight="1">
      <c r="A183" s="6"/>
      <c r="B183" s="6"/>
      <c r="C183" s="158"/>
      <c r="D183" s="159"/>
      <c r="E183" s="89"/>
      <c r="F183" s="158"/>
      <c r="G183" s="159"/>
      <c r="H183" s="8"/>
      <c r="I183" s="15"/>
    </row>
    <row r="184" spans="1:9" ht="33.75" customHeight="1" thickBot="1">
      <c r="A184" s="36"/>
      <c r="B184" s="16"/>
      <c r="C184" s="173"/>
      <c r="D184" s="174"/>
      <c r="E184" s="38">
        <f>SUM(E158:E183)</f>
        <v>4058412</v>
      </c>
      <c r="F184" s="175"/>
      <c r="G184" s="173"/>
      <c r="I184" s="37"/>
    </row>
    <row r="185" spans="1:9" ht="26.25" customHeight="1">
      <c r="A185" s="176" t="s">
        <v>112</v>
      </c>
      <c r="B185" s="176"/>
      <c r="C185" s="176"/>
      <c r="D185" s="176"/>
      <c r="E185" s="176"/>
    </row>
    <row r="186" spans="1:9" ht="26.25" customHeight="1">
      <c r="A186" s="160" t="s">
        <v>110</v>
      </c>
      <c r="B186" s="161"/>
      <c r="C186" s="160" t="s">
        <v>1</v>
      </c>
      <c r="D186" s="161"/>
      <c r="E186" s="4" t="s">
        <v>113</v>
      </c>
      <c r="F186" s="160"/>
      <c r="G186" s="161"/>
      <c r="H186" s="193" t="s">
        <v>4</v>
      </c>
      <c r="I186" s="194"/>
    </row>
    <row r="187" spans="1:9" ht="26.25" customHeight="1">
      <c r="A187" s="195">
        <v>46233</v>
      </c>
      <c r="B187" s="196"/>
      <c r="C187" s="158" t="s">
        <v>16</v>
      </c>
      <c r="D187" s="159"/>
      <c r="E187" s="26">
        <v>440</v>
      </c>
      <c r="F187" s="160"/>
      <c r="G187" s="161"/>
      <c r="H187" s="162"/>
      <c r="I187" s="163"/>
    </row>
    <row r="188" spans="1:9" ht="26.25" customHeight="1">
      <c r="A188" s="197"/>
      <c r="B188" s="198"/>
      <c r="C188" s="158" t="s">
        <v>16</v>
      </c>
      <c r="D188" s="159"/>
      <c r="E188" s="26">
        <v>420</v>
      </c>
      <c r="F188" s="160"/>
      <c r="G188" s="161"/>
      <c r="H188" s="162"/>
      <c r="I188" s="163"/>
    </row>
    <row r="189" spans="1:9" ht="26.25" customHeight="1">
      <c r="A189" s="164">
        <v>46235</v>
      </c>
      <c r="B189" s="165"/>
      <c r="C189" s="158" t="s">
        <v>16</v>
      </c>
      <c r="D189" s="159"/>
      <c r="E189" s="26">
        <v>11930</v>
      </c>
      <c r="F189" s="160"/>
      <c r="G189" s="161"/>
      <c r="H189" s="162" t="s">
        <v>743</v>
      </c>
      <c r="I189" s="163"/>
    </row>
    <row r="190" spans="1:9" ht="26.25" customHeight="1">
      <c r="A190" s="171"/>
      <c r="B190" s="172"/>
      <c r="C190" s="158" t="s">
        <v>27</v>
      </c>
      <c r="D190" s="159"/>
      <c r="E190" s="26">
        <v>3357</v>
      </c>
      <c r="F190" s="160" t="s">
        <v>511</v>
      </c>
      <c r="G190" s="161"/>
      <c r="H190" s="162"/>
      <c r="I190" s="163"/>
    </row>
    <row r="191" spans="1:9" ht="26.25" customHeight="1">
      <c r="A191" s="171"/>
      <c r="B191" s="172"/>
      <c r="C191" s="158" t="s">
        <v>27</v>
      </c>
      <c r="D191" s="159"/>
      <c r="E191" s="26">
        <v>9301</v>
      </c>
      <c r="F191" s="160"/>
      <c r="G191" s="161"/>
      <c r="H191" s="162" t="s">
        <v>747</v>
      </c>
      <c r="I191" s="163"/>
    </row>
    <row r="192" spans="1:9" ht="26.25" customHeight="1">
      <c r="A192" s="166"/>
      <c r="B192" s="167"/>
      <c r="C192" s="158" t="s">
        <v>27</v>
      </c>
      <c r="D192" s="159"/>
      <c r="E192" s="26">
        <v>7456</v>
      </c>
      <c r="F192" s="160"/>
      <c r="G192" s="161"/>
      <c r="H192" s="162" t="s">
        <v>627</v>
      </c>
      <c r="I192" s="163"/>
    </row>
    <row r="193" spans="1:9" ht="26.25" customHeight="1">
      <c r="A193" s="168">
        <v>46238</v>
      </c>
      <c r="B193" s="169"/>
      <c r="C193" s="158" t="s">
        <v>27</v>
      </c>
      <c r="D193" s="159"/>
      <c r="E193" s="26">
        <v>8241</v>
      </c>
      <c r="F193" s="160"/>
      <c r="G193" s="161"/>
      <c r="H193" s="162" t="s">
        <v>628</v>
      </c>
      <c r="I193" s="163"/>
    </row>
    <row r="194" spans="1:9" ht="26.25" customHeight="1">
      <c r="A194" s="164">
        <v>46239</v>
      </c>
      <c r="B194" s="165"/>
      <c r="C194" s="158" t="s">
        <v>27</v>
      </c>
      <c r="D194" s="159"/>
      <c r="E194" s="26">
        <v>6214</v>
      </c>
      <c r="F194" s="160" t="s">
        <v>744</v>
      </c>
      <c r="G194" s="161"/>
      <c r="H194" s="162" t="s">
        <v>745</v>
      </c>
      <c r="I194" s="163"/>
    </row>
    <row r="195" spans="1:9" ht="26.25" customHeight="1">
      <c r="A195" s="166"/>
      <c r="B195" s="167"/>
      <c r="C195" s="158" t="s">
        <v>50</v>
      </c>
      <c r="D195" s="159"/>
      <c r="E195" s="26">
        <v>1470</v>
      </c>
      <c r="F195" s="160"/>
      <c r="G195" s="161"/>
      <c r="H195" s="162" t="s">
        <v>117</v>
      </c>
      <c r="I195" s="163"/>
    </row>
    <row r="196" spans="1:9" ht="26.25" customHeight="1">
      <c r="A196" s="164">
        <v>46243</v>
      </c>
      <c r="B196" s="165"/>
      <c r="C196" s="158" t="s">
        <v>50</v>
      </c>
      <c r="D196" s="159"/>
      <c r="E196" s="26">
        <v>15000</v>
      </c>
      <c r="F196" s="160" t="s">
        <v>114</v>
      </c>
      <c r="G196" s="161"/>
      <c r="H196" s="162"/>
      <c r="I196" s="163"/>
    </row>
    <row r="197" spans="1:9" ht="26.25" customHeight="1">
      <c r="A197" s="171"/>
      <c r="B197" s="172"/>
      <c r="C197" s="158" t="s">
        <v>50</v>
      </c>
      <c r="D197" s="159"/>
      <c r="E197" s="26">
        <v>2300</v>
      </c>
      <c r="F197" s="160" t="s">
        <v>114</v>
      </c>
      <c r="G197" s="161"/>
      <c r="H197" s="162"/>
      <c r="I197" s="163"/>
    </row>
    <row r="198" spans="1:9" ht="26.25" customHeight="1">
      <c r="A198" s="171"/>
      <c r="B198" s="172"/>
      <c r="C198" s="158" t="s">
        <v>27</v>
      </c>
      <c r="D198" s="159"/>
      <c r="E198" s="26">
        <v>2548</v>
      </c>
      <c r="F198" s="160"/>
      <c r="G198" s="161"/>
      <c r="H198" s="162" t="s">
        <v>287</v>
      </c>
      <c r="I198" s="163"/>
    </row>
    <row r="199" spans="1:9" ht="26.25" customHeight="1">
      <c r="A199" s="171"/>
      <c r="B199" s="172"/>
      <c r="C199" s="158" t="s">
        <v>50</v>
      </c>
      <c r="D199" s="159"/>
      <c r="E199" s="26">
        <v>3300</v>
      </c>
      <c r="F199" s="160"/>
      <c r="G199" s="161"/>
      <c r="H199" s="162" t="s">
        <v>117</v>
      </c>
      <c r="I199" s="163"/>
    </row>
    <row r="200" spans="1:9" ht="26.25" customHeight="1">
      <c r="A200" s="166"/>
      <c r="B200" s="167"/>
      <c r="C200" s="158" t="s">
        <v>27</v>
      </c>
      <c r="D200" s="159"/>
      <c r="E200" s="26">
        <v>3596</v>
      </c>
      <c r="F200" s="160" t="s">
        <v>287</v>
      </c>
      <c r="G200" s="161"/>
      <c r="H200" s="162" t="s">
        <v>746</v>
      </c>
      <c r="I200" s="163"/>
    </row>
    <row r="201" spans="1:9" ht="26.25" customHeight="1">
      <c r="A201" s="192">
        <v>46244</v>
      </c>
      <c r="B201" s="192"/>
      <c r="C201" s="158" t="s">
        <v>27</v>
      </c>
      <c r="D201" s="159"/>
      <c r="E201" s="26">
        <v>1890</v>
      </c>
      <c r="F201" s="160" t="s">
        <v>287</v>
      </c>
      <c r="G201" s="161"/>
      <c r="H201" s="162"/>
      <c r="I201" s="163"/>
    </row>
    <row r="202" spans="1:9" ht="26.25" customHeight="1">
      <c r="A202" s="168">
        <v>46245</v>
      </c>
      <c r="B202" s="169"/>
      <c r="C202" s="158" t="s">
        <v>50</v>
      </c>
      <c r="D202" s="159"/>
      <c r="E202" s="26">
        <v>15000</v>
      </c>
      <c r="F202" s="160" t="s">
        <v>114</v>
      </c>
      <c r="G202" s="161"/>
      <c r="H202" s="162"/>
      <c r="I202" s="163"/>
    </row>
    <row r="203" spans="1:9" ht="26.25" customHeight="1">
      <c r="A203" s="168">
        <v>46249</v>
      </c>
      <c r="B203" s="169"/>
      <c r="C203" s="158" t="s">
        <v>50</v>
      </c>
      <c r="D203" s="159"/>
      <c r="E203" s="26">
        <v>63778</v>
      </c>
      <c r="F203" s="160"/>
      <c r="G203" s="161"/>
      <c r="H203" s="162" t="s">
        <v>117</v>
      </c>
      <c r="I203" s="163"/>
    </row>
    <row r="204" spans="1:9" ht="26.25" customHeight="1">
      <c r="A204" s="168">
        <v>46252</v>
      </c>
      <c r="B204" s="169"/>
      <c r="C204" s="158" t="s">
        <v>50</v>
      </c>
      <c r="D204" s="159"/>
      <c r="E204" s="26">
        <v>18000</v>
      </c>
      <c r="F204" s="160" t="s">
        <v>114</v>
      </c>
      <c r="G204" s="161"/>
      <c r="H204" s="162"/>
      <c r="I204" s="163"/>
    </row>
    <row r="205" spans="1:9" ht="26.25" customHeight="1">
      <c r="A205" s="164">
        <v>46253</v>
      </c>
      <c r="B205" s="165"/>
      <c r="C205" s="158" t="s">
        <v>27</v>
      </c>
      <c r="D205" s="159"/>
      <c r="E205" s="26">
        <v>3354</v>
      </c>
      <c r="F205" s="160" t="s">
        <v>287</v>
      </c>
      <c r="G205" s="161"/>
      <c r="H205" s="162" t="s">
        <v>629</v>
      </c>
      <c r="I205" s="163"/>
    </row>
    <row r="206" spans="1:9" ht="26.25" customHeight="1">
      <c r="A206" s="166"/>
      <c r="B206" s="167"/>
      <c r="C206" s="158" t="s">
        <v>27</v>
      </c>
      <c r="D206" s="159"/>
      <c r="E206" s="26">
        <v>4170</v>
      </c>
      <c r="F206" s="160" t="s">
        <v>287</v>
      </c>
      <c r="G206" s="161"/>
      <c r="H206" s="162" t="s">
        <v>630</v>
      </c>
      <c r="I206" s="163"/>
    </row>
    <row r="207" spans="1:9" ht="26.25" customHeight="1">
      <c r="A207" s="168">
        <v>46255</v>
      </c>
      <c r="B207" s="169"/>
      <c r="C207" s="158" t="s">
        <v>27</v>
      </c>
      <c r="D207" s="159"/>
      <c r="E207" s="26">
        <v>11880</v>
      </c>
      <c r="F207" s="160"/>
      <c r="G207" s="161"/>
      <c r="H207" s="162" t="s">
        <v>627</v>
      </c>
      <c r="I207" s="163"/>
    </row>
    <row r="208" spans="1:9" ht="26.25" customHeight="1">
      <c r="A208" s="168">
        <v>46256</v>
      </c>
      <c r="B208" s="169"/>
      <c r="C208" s="158" t="s">
        <v>50</v>
      </c>
      <c r="D208" s="159"/>
      <c r="E208" s="26">
        <v>15000</v>
      </c>
      <c r="F208" s="160" t="s">
        <v>114</v>
      </c>
      <c r="G208" s="161"/>
      <c r="H208" s="162"/>
      <c r="I208" s="163"/>
    </row>
    <row r="209" spans="1:9" ht="26.25" customHeight="1">
      <c r="A209" s="164">
        <v>46258</v>
      </c>
      <c r="B209" s="165"/>
      <c r="C209" s="158" t="s">
        <v>27</v>
      </c>
      <c r="D209" s="159"/>
      <c r="E209" s="26">
        <v>1708</v>
      </c>
      <c r="F209" s="160" t="s">
        <v>287</v>
      </c>
      <c r="G209" s="161"/>
      <c r="H209" s="162" t="s">
        <v>631</v>
      </c>
      <c r="I209" s="163"/>
    </row>
    <row r="210" spans="1:9" ht="26.25" customHeight="1">
      <c r="A210" s="166"/>
      <c r="B210" s="167"/>
      <c r="C210" s="158" t="s">
        <v>27</v>
      </c>
      <c r="D210" s="159"/>
      <c r="E210" s="26">
        <v>11875</v>
      </c>
      <c r="F210" s="160" t="s">
        <v>632</v>
      </c>
      <c r="G210" s="161"/>
      <c r="H210" s="162" t="s">
        <v>633</v>
      </c>
      <c r="I210" s="163"/>
    </row>
    <row r="211" spans="1:9" ht="26.25" customHeight="1">
      <c r="A211" s="192">
        <v>46259</v>
      </c>
      <c r="B211" s="192"/>
      <c r="C211" s="158" t="s">
        <v>27</v>
      </c>
      <c r="D211" s="159"/>
      <c r="E211" s="26">
        <v>27400</v>
      </c>
      <c r="F211" s="160"/>
      <c r="G211" s="161"/>
      <c r="H211" s="162" t="s">
        <v>634</v>
      </c>
      <c r="I211" s="163"/>
    </row>
    <row r="212" spans="1:9" ht="26.25" customHeight="1">
      <c r="A212" s="164">
        <v>46260</v>
      </c>
      <c r="B212" s="165"/>
      <c r="C212" s="158" t="s">
        <v>50</v>
      </c>
      <c r="D212" s="159"/>
      <c r="E212" s="26">
        <v>15800</v>
      </c>
      <c r="F212" s="160" t="s">
        <v>114</v>
      </c>
      <c r="G212" s="161"/>
      <c r="H212" s="162"/>
      <c r="I212" s="163"/>
    </row>
    <row r="213" spans="1:9" ht="26.25" customHeight="1">
      <c r="A213" s="166"/>
      <c r="B213" s="167"/>
      <c r="C213" s="158" t="s">
        <v>27</v>
      </c>
      <c r="D213" s="159"/>
      <c r="E213" s="26">
        <v>3354</v>
      </c>
      <c r="F213" s="160" t="s">
        <v>287</v>
      </c>
      <c r="G213" s="161"/>
      <c r="H213" s="162" t="s">
        <v>629</v>
      </c>
      <c r="I213" s="163"/>
    </row>
    <row r="214" spans="1:9" ht="26.25" customHeight="1">
      <c r="A214" s="168">
        <v>46261</v>
      </c>
      <c r="B214" s="169"/>
      <c r="C214" s="158" t="s">
        <v>27</v>
      </c>
      <c r="D214" s="159"/>
      <c r="E214" s="26">
        <v>10954</v>
      </c>
      <c r="F214" s="160"/>
      <c r="G214" s="161"/>
      <c r="H214" s="162" t="s">
        <v>635</v>
      </c>
      <c r="I214" s="163"/>
    </row>
    <row r="215" spans="1:9" ht="26.25" customHeight="1">
      <c r="A215" s="168">
        <v>46262</v>
      </c>
      <c r="B215" s="169"/>
      <c r="C215" s="158" t="s">
        <v>50</v>
      </c>
      <c r="D215" s="159"/>
      <c r="E215" s="26">
        <v>540</v>
      </c>
      <c r="F215" s="160" t="s">
        <v>114</v>
      </c>
      <c r="G215" s="161"/>
      <c r="H215" s="162"/>
      <c r="I215" s="163"/>
    </row>
    <row r="216" spans="1:9" ht="26.25" customHeight="1">
      <c r="A216" s="164">
        <v>46263</v>
      </c>
      <c r="B216" s="165"/>
      <c r="C216" s="158" t="s">
        <v>50</v>
      </c>
      <c r="D216" s="159"/>
      <c r="E216" s="26">
        <v>15000</v>
      </c>
      <c r="F216" s="160" t="s">
        <v>114</v>
      </c>
      <c r="G216" s="161"/>
      <c r="H216" s="162"/>
      <c r="I216" s="163"/>
    </row>
    <row r="217" spans="1:9" ht="26.25" customHeight="1">
      <c r="A217" s="171"/>
      <c r="B217" s="172"/>
      <c r="C217" s="158" t="s">
        <v>50</v>
      </c>
      <c r="D217" s="159"/>
      <c r="E217" s="26">
        <v>11980</v>
      </c>
      <c r="F217" s="160"/>
      <c r="G217" s="161"/>
      <c r="H217" s="162" t="s">
        <v>636</v>
      </c>
      <c r="I217" s="163"/>
    </row>
    <row r="218" spans="1:9" ht="26.25" customHeight="1">
      <c r="A218" s="166"/>
      <c r="B218" s="167"/>
      <c r="C218" s="158" t="s">
        <v>50</v>
      </c>
      <c r="D218" s="159"/>
      <c r="E218" s="26">
        <v>4800</v>
      </c>
      <c r="F218" s="160" t="s">
        <v>114</v>
      </c>
      <c r="G218" s="161"/>
      <c r="H218" s="162"/>
      <c r="I218" s="163"/>
    </row>
    <row r="219" spans="1:9" ht="26.25" customHeight="1">
      <c r="A219" s="164">
        <v>46264</v>
      </c>
      <c r="B219" s="165"/>
      <c r="C219" s="158" t="s">
        <v>50</v>
      </c>
      <c r="D219" s="159"/>
      <c r="E219" s="26">
        <v>4800</v>
      </c>
      <c r="F219" s="160" t="s">
        <v>114</v>
      </c>
      <c r="G219" s="161"/>
      <c r="H219" s="162"/>
      <c r="I219" s="163"/>
    </row>
    <row r="220" spans="1:9" ht="26.25" customHeight="1">
      <c r="A220" s="171"/>
      <c r="B220" s="172"/>
      <c r="C220" s="158" t="s">
        <v>50</v>
      </c>
      <c r="D220" s="159"/>
      <c r="E220" s="26">
        <v>4800</v>
      </c>
      <c r="F220" s="160" t="s">
        <v>114</v>
      </c>
      <c r="G220" s="161"/>
      <c r="H220" s="162"/>
      <c r="I220" s="163"/>
    </row>
    <row r="221" spans="1:9" ht="26.25" customHeight="1">
      <c r="A221" s="171"/>
      <c r="B221" s="172"/>
      <c r="C221" s="158" t="s">
        <v>50</v>
      </c>
      <c r="D221" s="159"/>
      <c r="E221" s="26">
        <v>1180</v>
      </c>
      <c r="F221" s="160" t="s">
        <v>114</v>
      </c>
      <c r="G221" s="161"/>
      <c r="H221" s="162"/>
      <c r="I221" s="163"/>
    </row>
    <row r="222" spans="1:9" ht="26.25" customHeight="1" thickBot="1">
      <c r="A222" s="166"/>
      <c r="B222" s="167"/>
      <c r="C222" s="158" t="s">
        <v>27</v>
      </c>
      <c r="D222" s="159"/>
      <c r="E222" s="26">
        <v>9500</v>
      </c>
      <c r="F222" s="160" t="s">
        <v>637</v>
      </c>
      <c r="G222" s="161"/>
      <c r="H222" s="162"/>
      <c r="I222" s="163"/>
    </row>
    <row r="223" spans="1:9" ht="26.25" customHeight="1" thickBot="1">
      <c r="E223" s="92">
        <f>SUM(E187:E222)</f>
        <v>332336</v>
      </c>
      <c r="H223" s="2" t="s">
        <v>191</v>
      </c>
      <c r="I223" s="67">
        <f>E196+E197+E202+E204+E208+E212+E215+E216+E218+E219+E220+E221</f>
        <v>112220</v>
      </c>
    </row>
    <row r="224" spans="1:9" ht="49.5" customHeight="1">
      <c r="A224" s="190" t="s">
        <v>84</v>
      </c>
      <c r="B224" s="190"/>
      <c r="C224" s="190"/>
      <c r="D224" s="190"/>
      <c r="E224" s="190"/>
      <c r="F224" s="191"/>
      <c r="G224" s="191"/>
      <c r="H224" s="32"/>
      <c r="I224" s="32"/>
    </row>
    <row r="225" spans="1:14" ht="49.5" customHeight="1">
      <c r="A225" s="6" t="s">
        <v>0</v>
      </c>
      <c r="B225" s="6" t="s">
        <v>1</v>
      </c>
      <c r="C225" s="158" t="s">
        <v>2</v>
      </c>
      <c r="D225" s="159"/>
      <c r="E225" s="6" t="s">
        <v>3</v>
      </c>
      <c r="F225" s="158"/>
      <c r="G225" s="159"/>
      <c r="H225" s="8" t="s">
        <v>70</v>
      </c>
      <c r="I225" s="8" t="s">
        <v>4</v>
      </c>
    </row>
    <row r="226" spans="1:14" ht="49.5" customHeight="1">
      <c r="A226" s="10"/>
      <c r="B226" s="6"/>
      <c r="C226" s="158"/>
      <c r="D226" s="159"/>
      <c r="E226" s="22">
        <f>E31+E63</f>
        <v>243150</v>
      </c>
      <c r="F226" s="158"/>
      <c r="G226" s="159"/>
      <c r="H226" s="8"/>
      <c r="I226" s="24" t="s">
        <v>87</v>
      </c>
    </row>
    <row r="227" spans="1:14" ht="49.5" customHeight="1">
      <c r="A227" s="10"/>
      <c r="B227" s="6"/>
      <c r="C227" s="158"/>
      <c r="D227" s="159"/>
      <c r="E227" s="22">
        <f>E107+E127</f>
        <v>186905</v>
      </c>
      <c r="F227" s="158"/>
      <c r="G227" s="159"/>
      <c r="H227" s="8"/>
      <c r="I227" s="24" t="s">
        <v>71</v>
      </c>
    </row>
    <row r="228" spans="1:14" ht="49.5" customHeight="1">
      <c r="A228" s="10"/>
      <c r="B228" s="6"/>
      <c r="C228" s="158"/>
      <c r="D228" s="159"/>
      <c r="E228" s="22">
        <f>E141</f>
        <v>18330</v>
      </c>
      <c r="F228" s="158"/>
      <c r="G228" s="159"/>
      <c r="H228" s="8"/>
      <c r="I228" s="24" t="s">
        <v>101</v>
      </c>
    </row>
    <row r="229" spans="1:14" ht="49.5" customHeight="1">
      <c r="A229" s="10"/>
      <c r="B229" s="6"/>
      <c r="C229" s="158"/>
      <c r="D229" s="159"/>
      <c r="E229" s="22">
        <f>E86</f>
        <v>29496</v>
      </c>
      <c r="F229" s="158"/>
      <c r="G229" s="159"/>
      <c r="H229" s="8"/>
      <c r="I229" s="24" t="s">
        <v>119</v>
      </c>
    </row>
    <row r="230" spans="1:14" ht="49.5" customHeight="1">
      <c r="A230" s="10"/>
      <c r="B230" s="6"/>
      <c r="C230" s="158"/>
      <c r="D230" s="159"/>
      <c r="E230" s="22"/>
      <c r="F230" s="158"/>
      <c r="G230" s="159"/>
      <c r="H230" s="8"/>
      <c r="I230" s="24"/>
    </row>
    <row r="231" spans="1:14" ht="49.5" customHeight="1">
      <c r="A231" s="20"/>
      <c r="B231" s="6"/>
      <c r="C231" s="158"/>
      <c r="D231" s="159"/>
      <c r="E231" s="62">
        <f>E223</f>
        <v>332336</v>
      </c>
      <c r="F231" s="158"/>
      <c r="G231" s="159"/>
      <c r="H231" s="8"/>
      <c r="I231" s="24" t="s">
        <v>121</v>
      </c>
    </row>
    <row r="232" spans="1:14" ht="49.5" customHeight="1" thickBot="1">
      <c r="A232" s="10"/>
      <c r="B232" s="6"/>
      <c r="C232" s="158"/>
      <c r="D232" s="159"/>
      <c r="E232" s="119"/>
      <c r="F232" s="158"/>
      <c r="G232" s="159"/>
      <c r="H232" s="8"/>
      <c r="I232" s="15"/>
    </row>
    <row r="233" spans="1:14" ht="49.5" customHeight="1" thickBot="1">
      <c r="A233" s="16"/>
      <c r="B233" s="16"/>
      <c r="C233" s="16"/>
      <c r="D233" s="16"/>
      <c r="E233" s="118">
        <f>SUM(E226:E232)</f>
        <v>810217</v>
      </c>
      <c r="F233" s="16"/>
      <c r="G233" s="16"/>
      <c r="H233" s="16"/>
      <c r="I233" s="19"/>
    </row>
    <row r="234" spans="1:14" ht="17.25" customHeight="1">
      <c r="E234" s="2"/>
      <c r="H234" s="2"/>
      <c r="I234" s="2"/>
    </row>
    <row r="235" spans="1:14" ht="35.25" customHeight="1">
      <c r="A235" s="57" t="s">
        <v>85</v>
      </c>
      <c r="B235" s="140">
        <v>1824509</v>
      </c>
      <c r="C235" s="4"/>
      <c r="D235" s="124" t="s">
        <v>531</v>
      </c>
      <c r="E235" s="125">
        <f>E107</f>
        <v>177376</v>
      </c>
      <c r="F235" s="4"/>
      <c r="G235" s="39" t="s">
        <v>376</v>
      </c>
      <c r="H235" s="39" t="s">
        <v>87</v>
      </c>
      <c r="I235" s="148" t="s">
        <v>626</v>
      </c>
    </row>
    <row r="236" spans="1:14" ht="35.25" customHeight="1" thickBot="1">
      <c r="A236" s="141" t="s">
        <v>88</v>
      </c>
      <c r="B236" s="142">
        <v>62272</v>
      </c>
      <c r="C236" s="4"/>
      <c r="D236" s="157"/>
      <c r="E236" s="125"/>
      <c r="F236" s="4"/>
      <c r="G236" s="39" t="s">
        <v>89</v>
      </c>
      <c r="H236" s="152">
        <f>E10+E11+E14+E15+E24+E39+E40+E41</f>
        <v>25303</v>
      </c>
      <c r="I236" s="153"/>
    </row>
    <row r="237" spans="1:14" ht="35.25" customHeight="1">
      <c r="A237" s="143" t="s">
        <v>9</v>
      </c>
      <c r="B237" s="144">
        <f>B235+B236</f>
        <v>1886781</v>
      </c>
      <c r="C237" s="4"/>
      <c r="D237" s="124"/>
      <c r="E237" s="125"/>
      <c r="F237" s="4"/>
      <c r="G237" s="39" t="s">
        <v>619</v>
      </c>
      <c r="H237" s="152">
        <f>E22+E75</f>
        <v>4800</v>
      </c>
      <c r="I237" s="153">
        <v>30658</v>
      </c>
    </row>
    <row r="238" spans="1:14" ht="35.25" customHeight="1">
      <c r="A238" s="4"/>
      <c r="B238" s="110"/>
      <c r="C238" s="4"/>
      <c r="D238" s="126" t="s">
        <v>532</v>
      </c>
      <c r="E238" s="127">
        <v>1380456</v>
      </c>
      <c r="F238" s="4"/>
      <c r="G238" s="39" t="s">
        <v>620</v>
      </c>
      <c r="H238" s="39"/>
      <c r="I238" s="153"/>
      <c r="N238" s="16"/>
    </row>
    <row r="239" spans="1:14" s="16" customFormat="1" ht="35.25" customHeight="1">
      <c r="A239" s="139" t="s">
        <v>606</v>
      </c>
      <c r="B239" s="134">
        <v>145220</v>
      </c>
      <c r="C239" s="6"/>
      <c r="D239" s="128" t="s">
        <v>121</v>
      </c>
      <c r="E239" s="125">
        <f>E223-3387</f>
        <v>328949</v>
      </c>
      <c r="F239" s="6"/>
      <c r="G239" s="39" t="s">
        <v>621</v>
      </c>
      <c r="H239" s="152">
        <f>E7</f>
        <v>10000</v>
      </c>
      <c r="I239" s="153">
        <v>1105</v>
      </c>
      <c r="N239" s="2"/>
    </row>
    <row r="240" spans="1:14" ht="35.25" customHeight="1" thickBot="1">
      <c r="A240" s="4"/>
      <c r="B240" s="110"/>
      <c r="C240" s="4"/>
      <c r="D240" s="129"/>
      <c r="E240" s="130"/>
      <c r="F240" s="4"/>
      <c r="G240" s="39" t="s">
        <v>542</v>
      </c>
      <c r="H240" s="39"/>
      <c r="I240" s="153"/>
    </row>
    <row r="241" spans="1:9" ht="35.25" customHeight="1">
      <c r="A241" s="133" t="s">
        <v>534</v>
      </c>
      <c r="B241" s="134">
        <f>E127</f>
        <v>9529</v>
      </c>
      <c r="C241" s="4"/>
      <c r="D241" s="131" t="s">
        <v>9</v>
      </c>
      <c r="E241" s="132">
        <f>E235+E236+E237+E238+E239+E240</f>
        <v>1886781</v>
      </c>
      <c r="F241" s="4"/>
      <c r="G241" s="39" t="s">
        <v>88</v>
      </c>
      <c r="H241" s="152">
        <f>E26+E27+E28+E49+E51+E52</f>
        <v>63487</v>
      </c>
      <c r="I241" s="153"/>
    </row>
    <row r="242" spans="1:9" ht="35.25" customHeight="1" thickBot="1">
      <c r="A242" s="133" t="s">
        <v>391</v>
      </c>
      <c r="B242" s="134">
        <f>E141</f>
        <v>18330</v>
      </c>
      <c r="C242" s="4"/>
      <c r="D242" s="109"/>
      <c r="E242" s="115"/>
      <c r="F242" s="4"/>
      <c r="G242" s="154" t="s">
        <v>65</v>
      </c>
      <c r="H242" s="155">
        <f>E53+E54+E57+E70+E71+E147</f>
        <v>17299</v>
      </c>
      <c r="I242" s="156">
        <v>52164</v>
      </c>
    </row>
    <row r="243" spans="1:9" ht="35.25" customHeight="1" thickBot="1">
      <c r="A243" s="135" t="s">
        <v>535</v>
      </c>
      <c r="B243" s="136">
        <f>3014+2604</f>
        <v>5618</v>
      </c>
      <c r="C243" s="4"/>
      <c r="D243" s="4" t="s">
        <v>615</v>
      </c>
      <c r="E243" s="110">
        <f>E241-B237</f>
        <v>0</v>
      </c>
      <c r="F243" s="4"/>
      <c r="G243" s="276" t="s">
        <v>748</v>
      </c>
      <c r="H243" s="277"/>
      <c r="I243" s="278">
        <v>16520</v>
      </c>
    </row>
    <row r="244" spans="1:9" ht="35.25" customHeight="1">
      <c r="A244" s="137" t="s">
        <v>9</v>
      </c>
      <c r="B244" s="138">
        <f>B241+B242+B243</f>
        <v>33477</v>
      </c>
      <c r="C244" s="4"/>
      <c r="D244" s="4"/>
      <c r="E244" s="110"/>
      <c r="F244" s="4"/>
      <c r="G244" s="4"/>
      <c r="H244" s="4"/>
      <c r="I244" s="148"/>
    </row>
    <row r="245" spans="1:9" ht="35.25" customHeight="1">
      <c r="A245" s="4"/>
      <c r="B245" s="110"/>
      <c r="C245" s="4"/>
      <c r="D245" s="4"/>
      <c r="E245" s="110"/>
      <c r="F245" s="4"/>
      <c r="G245" s="4"/>
      <c r="H245" s="4"/>
      <c r="I245" s="148"/>
    </row>
    <row r="246" spans="1:9" ht="35.25" customHeight="1">
      <c r="A246" s="4"/>
      <c r="B246" s="110"/>
      <c r="C246" s="4"/>
      <c r="D246" s="4"/>
      <c r="E246" s="110"/>
      <c r="F246" s="4"/>
      <c r="G246" s="4"/>
      <c r="H246" s="4"/>
      <c r="I246" s="4"/>
    </row>
    <row r="247" spans="1:9" ht="17.25" customHeight="1">
      <c r="E247" s="2"/>
      <c r="H247" s="2"/>
      <c r="I247" s="2"/>
    </row>
    <row r="248" spans="1:9" ht="17.25" customHeight="1">
      <c r="E248" s="2"/>
      <c r="H248" s="2"/>
      <c r="I248" s="2"/>
    </row>
    <row r="249" spans="1:9" ht="17.25" customHeight="1">
      <c r="E249" s="2"/>
      <c r="H249" s="2"/>
      <c r="I249" s="2"/>
    </row>
    <row r="250" spans="1:9" ht="17.25" customHeight="1">
      <c r="E250" s="2"/>
      <c r="H250" s="2"/>
      <c r="I250" s="2"/>
    </row>
    <row r="251" spans="1:9" ht="17.25" customHeight="1">
      <c r="E251" s="2"/>
      <c r="H251" s="2"/>
      <c r="I251" s="2"/>
    </row>
    <row r="252" spans="1:9" ht="17.25" customHeight="1">
      <c r="E252" s="2"/>
      <c r="H252" s="2"/>
      <c r="I252" s="2"/>
    </row>
    <row r="253" spans="1:9" ht="17.25" customHeight="1">
      <c r="E253" s="2"/>
      <c r="H253" s="2"/>
      <c r="I253" s="2"/>
    </row>
    <row r="254" spans="1:9" ht="17.25" customHeight="1">
      <c r="E254" s="2"/>
      <c r="H254" s="2"/>
      <c r="I254" s="2"/>
    </row>
    <row r="255" spans="1:9" ht="17.25" customHeight="1">
      <c r="E255" s="2"/>
      <c r="H255" s="2"/>
      <c r="I255" s="2"/>
    </row>
    <row r="256" spans="1:9" ht="17.25" customHeight="1">
      <c r="E256" s="2"/>
      <c r="H256" s="2"/>
      <c r="I256" s="2"/>
    </row>
    <row r="257" s="2" customFormat="1" ht="17.25" customHeight="1"/>
    <row r="258" s="2" customFormat="1" ht="17.25" customHeight="1"/>
    <row r="259" s="2" customFormat="1" ht="17.25" customHeight="1"/>
    <row r="260" s="2" customFormat="1" ht="17.25" customHeight="1"/>
    <row r="261" s="2" customFormat="1" ht="17.25" customHeight="1"/>
    <row r="262" s="2" customFormat="1" ht="17.25" customHeight="1"/>
    <row r="263" s="2" customFormat="1" ht="17.25" customHeight="1"/>
    <row r="264" s="2" customFormat="1" ht="17.25" customHeight="1"/>
    <row r="265" s="2" customFormat="1" ht="17.25" customHeight="1"/>
    <row r="266" s="2" customFormat="1" ht="17.25" customHeight="1"/>
    <row r="267" s="2" customFormat="1" ht="17.25" customHeight="1"/>
    <row r="268" s="2" customFormat="1" ht="17.25" customHeight="1"/>
    <row r="269" s="2" customFormat="1" ht="17.25" customHeight="1"/>
    <row r="270" s="2" customFormat="1" ht="17.25" customHeight="1"/>
    <row r="271" s="2" customFormat="1" ht="17.25" customHeight="1"/>
    <row r="272" s="2" customFormat="1" ht="21" customHeight="1"/>
    <row r="273" spans="1:109" ht="21" customHeight="1">
      <c r="E273" s="2"/>
      <c r="H273" s="2"/>
      <c r="I273" s="2"/>
    </row>
    <row r="274" spans="1:109" ht="21" customHeight="1">
      <c r="E274" s="2"/>
      <c r="H274" s="2"/>
      <c r="I274" s="2"/>
    </row>
    <row r="275" spans="1:109" ht="21" customHeight="1">
      <c r="E275" s="2"/>
      <c r="H275" s="2"/>
      <c r="I275" s="2"/>
    </row>
    <row r="276" spans="1:109" ht="21" customHeight="1">
      <c r="E276" s="2"/>
      <c r="H276" s="2"/>
      <c r="I276" s="2"/>
    </row>
    <row r="277" spans="1:109" ht="21" customHeight="1">
      <c r="E277" s="2"/>
      <c r="H277" s="2"/>
      <c r="I277" s="2"/>
    </row>
    <row r="278" spans="1:109" ht="21" customHeight="1">
      <c r="E278" s="2"/>
      <c r="H278" s="2"/>
      <c r="I278" s="2"/>
    </row>
    <row r="279" spans="1:109" ht="21" customHeight="1">
      <c r="E279" s="2"/>
      <c r="H279" s="2"/>
      <c r="I279" s="2"/>
    </row>
    <row r="280" spans="1:109" ht="21" customHeight="1">
      <c r="E280" s="2"/>
      <c r="H280" s="2"/>
      <c r="I280" s="2"/>
    </row>
    <row r="281" spans="1:109" ht="21" customHeight="1">
      <c r="E281" s="2"/>
      <c r="H281" s="2"/>
      <c r="I281" s="2"/>
    </row>
    <row r="282" spans="1:109" s="16" customFormat="1" ht="21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</row>
    <row r="283" spans="1:109" ht="21" customHeight="1">
      <c r="E283" s="2"/>
      <c r="H283" s="2"/>
      <c r="I283" s="2"/>
    </row>
    <row r="284" spans="1:109" ht="21" customHeight="1">
      <c r="E284" s="2"/>
      <c r="H284" s="2"/>
      <c r="I284" s="2"/>
    </row>
    <row r="285" spans="1:109" ht="21" customHeight="1">
      <c r="E285" s="2"/>
      <c r="H285" s="2"/>
      <c r="I285" s="2"/>
    </row>
    <row r="286" spans="1:109" ht="21" customHeight="1">
      <c r="E286" s="2"/>
      <c r="H286" s="2"/>
      <c r="I286" s="2"/>
    </row>
    <row r="287" spans="1:109" ht="21" customHeight="1">
      <c r="E287" s="2"/>
      <c r="H287" s="2"/>
      <c r="I287" s="2"/>
    </row>
    <row r="288" spans="1:109" ht="21" customHeight="1">
      <c r="E288" s="2"/>
      <c r="H288" s="2"/>
      <c r="I288" s="2"/>
    </row>
    <row r="289" s="2" customFormat="1" ht="21" customHeight="1"/>
    <row r="290" s="2" customFormat="1" ht="21" customHeight="1"/>
    <row r="291" s="2" customFormat="1" ht="21" customHeight="1"/>
    <row r="292" s="2" customFormat="1" ht="21" customHeight="1"/>
    <row r="293" s="2" customFormat="1" ht="21" customHeight="1"/>
    <row r="294" s="2" customFormat="1" ht="21" customHeight="1"/>
    <row r="295" s="2" customFormat="1" ht="21" customHeight="1"/>
    <row r="296" s="2" customFormat="1" ht="21" customHeight="1"/>
    <row r="297" s="2" customFormat="1" ht="21" customHeight="1"/>
    <row r="298" s="2" customFormat="1" ht="21" customHeight="1"/>
    <row r="299" s="2" customFormat="1" ht="21" customHeight="1"/>
    <row r="300" s="2" customFormat="1" ht="21" customHeight="1"/>
    <row r="301" s="2" customFormat="1" ht="21" customHeight="1"/>
    <row r="302" s="2" customFormat="1" ht="21" customHeight="1"/>
    <row r="303" s="2" customFormat="1" ht="21" customHeight="1"/>
    <row r="304" s="2" customFormat="1" ht="21" customHeight="1"/>
    <row r="305" s="2" customFormat="1" ht="21" customHeight="1"/>
    <row r="306" s="2" customFormat="1" ht="21" customHeight="1"/>
    <row r="307" s="2" customFormat="1" ht="21" customHeight="1"/>
    <row r="308" s="2" customFormat="1" ht="21" customHeight="1"/>
    <row r="309" s="2" customFormat="1" ht="21" customHeight="1"/>
    <row r="310" s="2" customFormat="1" ht="21" customHeight="1"/>
    <row r="311" s="2" customFormat="1" ht="21" customHeight="1"/>
    <row r="312" s="2" customFormat="1" ht="21" customHeight="1"/>
    <row r="313" s="2" customFormat="1" ht="21" customHeight="1"/>
    <row r="314" s="2" customFormat="1" ht="21" customHeight="1"/>
    <row r="315" s="2" customFormat="1" ht="21" customHeight="1"/>
    <row r="316" s="2" customFormat="1" ht="21" customHeight="1"/>
    <row r="317" s="2" customFormat="1" ht="21" customHeight="1"/>
    <row r="318" s="2" customFormat="1" ht="21" customHeight="1"/>
    <row r="319" s="2" customFormat="1" ht="21" customHeight="1"/>
    <row r="320" s="2" customFormat="1" ht="21" customHeight="1"/>
    <row r="321" spans="1:110" ht="27" customHeight="1">
      <c r="E321" s="2"/>
      <c r="H321" s="2"/>
      <c r="I321" s="2"/>
    </row>
    <row r="322" spans="1:110" ht="33" customHeight="1">
      <c r="E322" s="2"/>
      <c r="H322" s="2"/>
      <c r="I322" s="2"/>
    </row>
    <row r="323" spans="1:110" ht="33" customHeight="1">
      <c r="E323" s="2"/>
      <c r="H323" s="2"/>
      <c r="I323" s="2"/>
    </row>
    <row r="324" spans="1:110" ht="33" customHeight="1">
      <c r="E324" s="2"/>
      <c r="H324" s="2"/>
      <c r="I324" s="2"/>
    </row>
    <row r="325" spans="1:110" ht="33" customHeight="1">
      <c r="E325" s="2"/>
      <c r="H325" s="2"/>
      <c r="I325" s="2"/>
    </row>
    <row r="326" spans="1:110" ht="33" customHeight="1">
      <c r="E326" s="2"/>
      <c r="H326" s="2"/>
      <c r="I326" s="2"/>
    </row>
    <row r="327" spans="1:110" ht="33" customHeight="1">
      <c r="E327" s="2"/>
      <c r="H327" s="2"/>
      <c r="I327" s="2"/>
    </row>
    <row r="328" spans="1:110" ht="33" customHeight="1">
      <c r="E328" s="2"/>
      <c r="H328" s="2"/>
      <c r="I328" s="2"/>
    </row>
    <row r="329" spans="1:110" ht="33" customHeight="1">
      <c r="E329" s="2"/>
      <c r="H329" s="2"/>
      <c r="I329" s="2"/>
    </row>
    <row r="330" spans="1:110" ht="33" customHeight="1">
      <c r="E330" s="2"/>
      <c r="H330" s="2"/>
      <c r="I330" s="2"/>
    </row>
    <row r="331" spans="1:110" s="16" customFormat="1" ht="33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</row>
    <row r="332" spans="1:110" ht="33" customHeight="1"/>
    <row r="333" spans="1:110" ht="33" customHeight="1"/>
    <row r="334" spans="1:110" ht="33" customHeight="1"/>
    <row r="335" spans="1:110" ht="33" customHeight="1">
      <c r="E335" s="2"/>
      <c r="H335" s="2"/>
      <c r="I335" s="2"/>
    </row>
    <row r="336" spans="1:110" ht="33" customHeight="1">
      <c r="E336" s="2"/>
      <c r="H336" s="2"/>
      <c r="I336" s="2"/>
      <c r="N336" s="16"/>
    </row>
    <row r="337" spans="1:14" s="16" customFormat="1" ht="33" customHeight="1">
      <c r="N337" s="2"/>
    </row>
    <row r="338" spans="1:14" ht="33" customHeight="1">
      <c r="E338" s="2"/>
      <c r="H338" s="2"/>
      <c r="I338" s="2"/>
    </row>
    <row r="339" spans="1:14" ht="33" customHeight="1">
      <c r="E339" s="2"/>
      <c r="H339" s="2"/>
      <c r="I339" s="2"/>
    </row>
    <row r="340" spans="1:14" ht="33" customHeight="1">
      <c r="E340" s="2"/>
      <c r="H340" s="2"/>
      <c r="I340" s="2"/>
    </row>
    <row r="341" spans="1:14" ht="33" customHeight="1">
      <c r="E341" s="2"/>
      <c r="H341" s="2"/>
      <c r="I341" s="2"/>
    </row>
    <row r="342" spans="1:14" ht="33" customHeight="1">
      <c r="E342" s="2"/>
      <c r="H342" s="2"/>
      <c r="I342" s="2"/>
    </row>
    <row r="343" spans="1:14" ht="33" customHeight="1">
      <c r="E343" s="2"/>
      <c r="H343" s="2"/>
      <c r="I343" s="2"/>
    </row>
    <row r="344" spans="1:14" ht="33" customHeight="1">
      <c r="E344" s="2"/>
      <c r="H344" s="2"/>
      <c r="I344" s="2"/>
    </row>
    <row r="345" spans="1:14" ht="33" customHeight="1">
      <c r="E345" s="2"/>
      <c r="H345" s="2"/>
      <c r="I345" s="2"/>
    </row>
    <row r="346" spans="1:14" ht="33" customHeight="1">
      <c r="E346" s="2"/>
      <c r="H346" s="2"/>
      <c r="I346" s="2"/>
    </row>
    <row r="347" spans="1:14" ht="33" customHeight="1">
      <c r="E347" s="2"/>
      <c r="H347" s="2"/>
      <c r="I347" s="2"/>
    </row>
    <row r="348" spans="1:14" ht="33" customHeight="1">
      <c r="E348" s="2"/>
      <c r="H348" s="2"/>
      <c r="I348" s="2"/>
    </row>
    <row r="349" spans="1:14" ht="33" customHeight="1">
      <c r="E349" s="2"/>
      <c r="H349" s="2"/>
      <c r="I349" s="2"/>
    </row>
    <row r="350" spans="1:14" ht="33" customHeight="1">
      <c r="E350" s="2"/>
      <c r="H350" s="2"/>
      <c r="I350" s="2"/>
    </row>
    <row r="351" spans="1:14" ht="21" customHeight="1">
      <c r="E351" s="2"/>
      <c r="H351" s="2"/>
      <c r="I351" s="2"/>
    </row>
    <row r="352" spans="1:14" ht="23.25" customHeight="1">
      <c r="A352" s="190" t="s">
        <v>84</v>
      </c>
      <c r="B352" s="190"/>
      <c r="C352" s="190"/>
      <c r="D352" s="190"/>
      <c r="E352" s="190"/>
      <c r="F352" s="191"/>
      <c r="G352" s="191"/>
      <c r="H352" s="32"/>
      <c r="I352" s="32"/>
    </row>
    <row r="353" spans="1:119" ht="23.25" customHeight="1">
      <c r="A353" s="6" t="s">
        <v>0</v>
      </c>
      <c r="B353" s="6" t="s">
        <v>1</v>
      </c>
      <c r="C353" s="158" t="s">
        <v>2</v>
      </c>
      <c r="D353" s="159"/>
      <c r="E353" s="6" t="s">
        <v>3</v>
      </c>
      <c r="F353" s="158"/>
      <c r="G353" s="159"/>
      <c r="H353" s="8" t="s">
        <v>70</v>
      </c>
      <c r="I353" s="8" t="s">
        <v>4</v>
      </c>
    </row>
    <row r="354" spans="1:119" ht="23.25" customHeight="1">
      <c r="A354" s="10"/>
      <c r="B354" s="6"/>
      <c r="C354" s="158"/>
      <c r="D354" s="159"/>
      <c r="E354" s="22" t="e">
        <f>#REF!</f>
        <v>#REF!</v>
      </c>
      <c r="F354" s="158"/>
      <c r="G354" s="159"/>
      <c r="H354" s="8"/>
      <c r="I354" s="24" t="s">
        <v>87</v>
      </c>
    </row>
    <row r="355" spans="1:119" ht="23.25" customHeight="1">
      <c r="A355" s="10"/>
      <c r="B355" s="6"/>
      <c r="C355" s="158"/>
      <c r="D355" s="159"/>
      <c r="E355" s="22" t="e">
        <f>#REF!</f>
        <v>#REF!</v>
      </c>
      <c r="F355" s="158"/>
      <c r="G355" s="159"/>
      <c r="H355" s="8"/>
      <c r="I355" s="24" t="s">
        <v>85</v>
      </c>
    </row>
    <row r="356" spans="1:119" ht="23.25" customHeight="1">
      <c r="A356" s="10"/>
      <c r="B356" s="6"/>
      <c r="C356" s="158"/>
      <c r="D356" s="159"/>
      <c r="E356" s="22" t="e">
        <f>#REF!+#REF!</f>
        <v>#REF!</v>
      </c>
      <c r="F356" s="158"/>
      <c r="G356" s="159"/>
      <c r="H356" s="8"/>
      <c r="I356" s="24" t="s">
        <v>88</v>
      </c>
    </row>
    <row r="357" spans="1:119" ht="23.25" customHeight="1">
      <c r="A357" s="10"/>
      <c r="B357" s="6"/>
      <c r="C357" s="158"/>
      <c r="D357" s="159"/>
      <c r="E357" s="22" t="e">
        <f>#REF!</f>
        <v>#REF!</v>
      </c>
      <c r="F357" s="158"/>
      <c r="G357" s="159"/>
      <c r="H357" s="8"/>
      <c r="I357" s="24" t="s">
        <v>89</v>
      </c>
    </row>
    <row r="358" spans="1:119" ht="23.25" customHeight="1">
      <c r="A358" s="10"/>
      <c r="B358" s="6"/>
      <c r="C358" s="158"/>
      <c r="D358" s="159"/>
      <c r="E358" s="22" t="e">
        <f>#REF!</f>
        <v>#REF!</v>
      </c>
      <c r="F358" s="158"/>
      <c r="G358" s="159"/>
      <c r="H358" s="8"/>
      <c r="I358" s="24" t="s">
        <v>65</v>
      </c>
    </row>
    <row r="359" spans="1:119" ht="23.25" customHeight="1">
      <c r="A359" s="10"/>
      <c r="B359" s="6"/>
      <c r="C359" s="158"/>
      <c r="D359" s="159"/>
      <c r="E359" s="22" t="e">
        <f>#REF!+#REF!</f>
        <v>#REF!</v>
      </c>
      <c r="F359" s="158"/>
      <c r="G359" s="159"/>
      <c r="H359" s="8"/>
      <c r="I359" s="15" t="s">
        <v>71</v>
      </c>
    </row>
    <row r="360" spans="1:119" ht="23.25" customHeight="1">
      <c r="A360" s="20"/>
      <c r="B360" s="6"/>
      <c r="C360" s="158"/>
      <c r="D360" s="159"/>
      <c r="E360" s="7" t="e">
        <f>E107+#REF!</f>
        <v>#REF!</v>
      </c>
      <c r="F360" s="158"/>
      <c r="G360" s="159"/>
      <c r="H360" s="8"/>
      <c r="I360" s="15" t="s">
        <v>90</v>
      </c>
    </row>
    <row r="361" spans="1:119" s="16" customFormat="1" ht="23.25" customHeight="1" thickBot="1">
      <c r="A361" s="10"/>
      <c r="B361" s="6"/>
      <c r="C361" s="158"/>
      <c r="D361" s="159"/>
      <c r="E361" s="7"/>
      <c r="F361" s="158"/>
      <c r="G361" s="159"/>
      <c r="H361" s="8"/>
      <c r="I361" s="15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</row>
    <row r="362" spans="1:119" ht="23.25" customHeight="1" thickBot="1">
      <c r="A362" s="16"/>
      <c r="B362" s="16"/>
      <c r="C362" s="16"/>
      <c r="D362" s="16"/>
      <c r="E362" s="35" t="e">
        <f>SUM(E354:E360)</f>
        <v>#REF!</v>
      </c>
      <c r="F362" s="16"/>
      <c r="G362" s="16"/>
      <c r="H362" s="16"/>
      <c r="I362" s="19"/>
    </row>
    <row r="363" spans="1:119" ht="23.25" customHeight="1">
      <c r="E363" s="2"/>
      <c r="H363" s="2"/>
      <c r="I363" s="2"/>
    </row>
    <row r="364" spans="1:119" ht="23.25" customHeight="1">
      <c r="E364" s="2"/>
      <c r="H364" s="2"/>
      <c r="I364" s="2"/>
    </row>
    <row r="365" spans="1:119" ht="23.25" customHeight="1">
      <c r="E365" s="2"/>
      <c r="H365" s="2"/>
      <c r="I365" s="2"/>
    </row>
    <row r="366" spans="1:119" ht="23.25" customHeight="1">
      <c r="E366" s="2"/>
      <c r="H366" s="2"/>
      <c r="I366" s="2"/>
      <c r="N366" s="16"/>
    </row>
    <row r="367" spans="1:119" s="16" customFormat="1" ht="23.25" customHeight="1">
      <c r="N367" s="2"/>
    </row>
    <row r="368" spans="1:119" ht="23.25" customHeight="1">
      <c r="E368" s="2"/>
      <c r="H368" s="2"/>
      <c r="I368" s="2"/>
    </row>
    <row r="369" s="2" customFormat="1" ht="23.25" customHeight="1"/>
    <row r="370" s="2" customFormat="1" ht="23.25" customHeight="1"/>
    <row r="371" s="2" customFormat="1" ht="23.25" customHeight="1"/>
    <row r="372" s="2" customFormat="1" ht="23.25" customHeight="1"/>
    <row r="373" s="2" customFormat="1" ht="23.25" customHeight="1"/>
    <row r="374" s="2" customFormat="1" ht="23.25" customHeight="1"/>
    <row r="375" s="2" customFormat="1" ht="23.25" customHeight="1"/>
    <row r="376" s="2" customFormat="1" ht="23.25" customHeight="1"/>
    <row r="377" s="2" customFormat="1" ht="23.25" customHeight="1"/>
    <row r="378" s="2" customFormat="1" ht="23.25" customHeight="1"/>
    <row r="379" s="2" customFormat="1" ht="23.25" customHeight="1"/>
    <row r="380" s="2" customFormat="1" ht="23.25" customHeight="1"/>
    <row r="381" s="2" customFormat="1" ht="23.25" customHeight="1"/>
    <row r="382" s="2" customFormat="1" ht="23.25" customHeight="1"/>
    <row r="383" s="2" customFormat="1" ht="23.25" customHeight="1"/>
    <row r="384" s="2" customFormat="1" ht="23.25" customHeight="1"/>
    <row r="385" s="2" customFormat="1" ht="23.25" customHeight="1"/>
    <row r="386" s="2" customFormat="1" ht="23.25" customHeight="1"/>
    <row r="387" s="2" customFormat="1" ht="23.25" customHeight="1"/>
    <row r="388" s="2" customFormat="1" ht="23.25" customHeight="1"/>
    <row r="389" s="2" customFormat="1" ht="23.25" customHeight="1"/>
    <row r="390" s="2" customFormat="1" ht="23.25" customHeight="1"/>
    <row r="391" s="2" customFormat="1" ht="23.25" customHeight="1"/>
    <row r="392" s="2" customFormat="1" ht="23.25" customHeight="1"/>
    <row r="393" s="2" customFormat="1" ht="23.25" customHeight="1"/>
    <row r="395" s="2" customFormat="1" ht="22.5" customHeight="1"/>
    <row r="396" s="2" customFormat="1" ht="22.5" customHeight="1"/>
    <row r="397" s="2" customFormat="1" ht="22.5" customHeight="1"/>
    <row r="398" s="2" customFormat="1" ht="22.5" customHeight="1"/>
    <row r="399" s="2" customFormat="1" ht="22.5" customHeight="1"/>
    <row r="400" s="2" customFormat="1" ht="22.5" customHeight="1"/>
    <row r="401" spans="5:11" ht="22.5" customHeight="1">
      <c r="E401" s="2"/>
      <c r="H401" s="2"/>
      <c r="I401" s="2"/>
    </row>
    <row r="402" spans="5:11" ht="22.5" customHeight="1">
      <c r="E402" s="2"/>
      <c r="H402" s="2"/>
      <c r="I402" s="2"/>
    </row>
    <row r="403" spans="5:11" ht="22.5" customHeight="1">
      <c r="E403" s="2"/>
      <c r="H403" s="2"/>
      <c r="I403" s="2"/>
    </row>
    <row r="404" spans="5:11" ht="22.5" customHeight="1">
      <c r="E404" s="2"/>
      <c r="H404" s="2"/>
      <c r="I404" s="2"/>
    </row>
    <row r="405" spans="5:11" ht="22.5" customHeight="1">
      <c r="E405" s="2"/>
      <c r="H405" s="2"/>
      <c r="I405" s="2"/>
    </row>
    <row r="406" spans="5:11" ht="22.5" customHeight="1">
      <c r="E406" s="2"/>
      <c r="H406" s="2"/>
      <c r="I406" s="2"/>
    </row>
    <row r="407" spans="5:11" ht="22.5" customHeight="1">
      <c r="E407" s="2"/>
      <c r="H407" s="2"/>
      <c r="I407" s="2"/>
    </row>
    <row r="408" spans="5:11" ht="22.5" customHeight="1">
      <c r="E408" s="2"/>
      <c r="H408" s="2"/>
      <c r="I408" s="2"/>
    </row>
    <row r="409" spans="5:11" ht="22.5" customHeight="1">
      <c r="E409" s="2"/>
      <c r="H409" s="2"/>
      <c r="I409" s="2"/>
    </row>
    <row r="410" spans="5:11" ht="22.5" customHeight="1">
      <c r="E410" s="2"/>
      <c r="H410" s="2"/>
      <c r="I410" s="2"/>
    </row>
    <row r="411" spans="5:11" ht="22.5" customHeight="1">
      <c r="E411" s="2"/>
      <c r="H411" s="2"/>
      <c r="I411" s="2"/>
    </row>
    <row r="412" spans="5:11" ht="22.5" customHeight="1">
      <c r="E412" s="2"/>
      <c r="H412" s="2"/>
      <c r="I412" s="2"/>
      <c r="K412" s="34"/>
    </row>
    <row r="413" spans="5:11" ht="22.5" customHeight="1">
      <c r="E413" s="2"/>
      <c r="H413" s="2"/>
      <c r="I413" s="2"/>
      <c r="K413" s="34"/>
    </row>
    <row r="414" spans="5:11" ht="22.5" customHeight="1">
      <c r="E414" s="2"/>
      <c r="H414" s="2"/>
      <c r="I414" s="2"/>
    </row>
    <row r="415" spans="5:11" ht="22.5" customHeight="1">
      <c r="E415" s="2"/>
      <c r="H415" s="2"/>
      <c r="I415" s="2"/>
    </row>
    <row r="416" spans="5:11" ht="22.5" customHeight="1">
      <c r="E416" s="2"/>
      <c r="H416" s="2"/>
      <c r="I416" s="2"/>
    </row>
    <row r="417" spans="5:11" ht="22.5" customHeight="1">
      <c r="E417" s="2"/>
      <c r="H417" s="2"/>
      <c r="I417" s="2"/>
      <c r="K417" s="34"/>
    </row>
    <row r="418" spans="5:11" ht="22.5" customHeight="1">
      <c r="E418" s="2"/>
      <c r="H418" s="2"/>
      <c r="I418" s="2"/>
      <c r="K418" s="34"/>
    </row>
    <row r="419" spans="5:11" ht="22.5" customHeight="1">
      <c r="E419" s="2"/>
      <c r="H419" s="2"/>
      <c r="I419" s="2"/>
    </row>
    <row r="420" spans="5:11" ht="22.5" customHeight="1">
      <c r="E420" s="2"/>
      <c r="H420" s="2"/>
      <c r="I420" s="2"/>
    </row>
    <row r="421" spans="5:11" ht="22.5" customHeight="1">
      <c r="E421" s="2"/>
      <c r="H421" s="2"/>
      <c r="I421" s="2"/>
    </row>
    <row r="422" spans="5:11" ht="22.5" customHeight="1">
      <c r="E422" s="2"/>
      <c r="H422" s="2"/>
      <c r="I422" s="2"/>
    </row>
    <row r="423" spans="5:11" ht="22.5" customHeight="1">
      <c r="E423" s="2"/>
      <c r="H423" s="2"/>
      <c r="I423" s="2"/>
    </row>
    <row r="424" spans="5:11" ht="22.5" customHeight="1">
      <c r="E424" s="2"/>
      <c r="H424" s="2"/>
      <c r="I424" s="2"/>
    </row>
    <row r="425" spans="5:11" ht="22.5" customHeight="1">
      <c r="E425" s="2"/>
      <c r="H425" s="2"/>
      <c r="I425" s="2"/>
    </row>
    <row r="426" spans="5:11" ht="22.5" customHeight="1">
      <c r="E426" s="2"/>
      <c r="H426" s="2"/>
      <c r="I426" s="2"/>
    </row>
    <row r="427" spans="5:11" ht="22.5" customHeight="1">
      <c r="E427" s="2"/>
      <c r="H427" s="2"/>
      <c r="I427" s="2"/>
    </row>
    <row r="428" spans="5:11" ht="22.5" customHeight="1">
      <c r="E428" s="2"/>
      <c r="H428" s="2"/>
      <c r="I428" s="2"/>
    </row>
    <row r="429" spans="5:11" ht="22.5" customHeight="1">
      <c r="E429" s="2"/>
      <c r="H429" s="2"/>
      <c r="I429" s="2"/>
    </row>
    <row r="430" spans="5:11" ht="22.5" customHeight="1">
      <c r="E430" s="2"/>
      <c r="H430" s="2"/>
      <c r="I430" s="2"/>
    </row>
    <row r="431" spans="5:11" ht="22.5" customHeight="1">
      <c r="E431" s="2"/>
      <c r="H431" s="2"/>
      <c r="I431" s="2"/>
    </row>
    <row r="432" spans="5:11" ht="22.5" customHeight="1">
      <c r="E432" s="2"/>
      <c r="H432" s="2"/>
      <c r="I432" s="2"/>
    </row>
    <row r="433" spans="5:17" ht="22.5" customHeight="1">
      <c r="E433" s="2"/>
      <c r="H433" s="2"/>
      <c r="I433" s="2"/>
    </row>
    <row r="434" spans="5:17" ht="22.5" customHeight="1">
      <c r="E434" s="2"/>
      <c r="H434" s="2"/>
      <c r="I434" s="2"/>
    </row>
    <row r="435" spans="5:17" ht="22.5" customHeight="1">
      <c r="E435" s="2"/>
      <c r="H435" s="2"/>
      <c r="I435" s="2"/>
    </row>
    <row r="436" spans="5:17" ht="22.5" customHeight="1">
      <c r="E436" s="2"/>
      <c r="H436" s="2"/>
      <c r="I436" s="2"/>
    </row>
    <row r="437" spans="5:17" ht="22.5" customHeight="1">
      <c r="E437" s="2"/>
      <c r="H437" s="2"/>
      <c r="I437" s="2"/>
    </row>
    <row r="438" spans="5:17" ht="22.5" customHeight="1">
      <c r="E438" s="2"/>
      <c r="H438" s="2"/>
      <c r="I438" s="2"/>
    </row>
    <row r="439" spans="5:17" ht="22.5" customHeight="1"/>
    <row r="441" spans="5:17" ht="81" customHeight="1">
      <c r="E441" s="2"/>
      <c r="H441" s="2"/>
      <c r="I441" s="2"/>
      <c r="M441" s="3"/>
      <c r="P441" s="11"/>
      <c r="Q441" s="12"/>
    </row>
    <row r="442" spans="5:17" ht="81" customHeight="1">
      <c r="E442" s="2"/>
      <c r="H442" s="2"/>
      <c r="I442" s="2"/>
      <c r="M442" s="3"/>
      <c r="P442" s="11"/>
      <c r="Q442" s="12"/>
    </row>
    <row r="443" spans="5:17" ht="81" customHeight="1">
      <c r="E443" s="2"/>
      <c r="H443" s="2"/>
      <c r="I443" s="2"/>
      <c r="M443" s="3"/>
      <c r="P443" s="11"/>
      <c r="Q443" s="12"/>
    </row>
    <row r="444" spans="5:17" ht="81" customHeight="1" thickBot="1">
      <c r="E444" s="2"/>
      <c r="H444" s="2"/>
      <c r="I444" s="2"/>
      <c r="M444" s="3"/>
      <c r="P444" s="11"/>
      <c r="Q444" s="12"/>
    </row>
    <row r="445" spans="5:17" ht="81" customHeight="1">
      <c r="E445" s="2"/>
      <c r="H445" s="2"/>
      <c r="I445" s="2"/>
      <c r="M445" s="3"/>
      <c r="O445" s="179" t="s">
        <v>9</v>
      </c>
      <c r="P445" s="182" t="e">
        <f>#REF!+#REF!+#REF!+E107</f>
        <v>#REF!</v>
      </c>
      <c r="Q445" s="183"/>
    </row>
    <row r="446" spans="5:17" ht="81" customHeight="1">
      <c r="E446" s="2"/>
      <c r="H446" s="2"/>
      <c r="I446" s="2"/>
      <c r="M446" s="3"/>
      <c r="O446" s="180"/>
      <c r="P446" s="184"/>
      <c r="Q446" s="185"/>
    </row>
    <row r="447" spans="5:17" ht="81" customHeight="1" thickBot="1">
      <c r="E447" s="2"/>
      <c r="H447" s="2"/>
      <c r="I447" s="2"/>
      <c r="M447" s="3"/>
      <c r="O447" s="181"/>
      <c r="P447" s="186"/>
      <c r="Q447" s="187"/>
    </row>
    <row r="448" spans="5:17" ht="81" customHeight="1">
      <c r="E448" s="2"/>
      <c r="H448" s="2"/>
      <c r="I448" s="2"/>
      <c r="M448" s="3"/>
      <c r="P448" s="11"/>
      <c r="Q448" s="12"/>
    </row>
    <row r="449" spans="5:17" ht="81" customHeight="1">
      <c r="E449" s="2"/>
      <c r="H449" s="2"/>
      <c r="I449" s="2"/>
      <c r="M449" s="3"/>
      <c r="P449" s="11"/>
      <c r="Q449" s="12"/>
    </row>
    <row r="450" spans="5:17" ht="81" customHeight="1">
      <c r="E450" s="2"/>
      <c r="H450" s="2"/>
      <c r="I450" s="2"/>
      <c r="M450" s="3"/>
      <c r="P450" s="11"/>
      <c r="Q450" s="12"/>
    </row>
    <row r="451" spans="5:17" ht="81" customHeight="1">
      <c r="E451" s="2"/>
      <c r="H451" s="2"/>
      <c r="I451" s="2"/>
      <c r="M451" s="3"/>
      <c r="P451" s="11"/>
      <c r="Q451" s="12"/>
    </row>
    <row r="457" spans="5:17" ht="57.75" customHeight="1"/>
    <row r="458" spans="5:17" ht="57.75" customHeight="1">
      <c r="E458" s="2"/>
      <c r="H458" s="2"/>
      <c r="I458" s="2"/>
      <c r="M458" s="3"/>
      <c r="P458" s="11"/>
      <c r="Q458" s="12"/>
    </row>
    <row r="459" spans="5:17" ht="57.75" customHeight="1">
      <c r="E459" s="2"/>
      <c r="H459" s="2"/>
      <c r="I459" s="2"/>
      <c r="M459" s="3"/>
      <c r="P459" s="11"/>
      <c r="Q459" s="12"/>
    </row>
    <row r="460" spans="5:17" ht="57.75" customHeight="1">
      <c r="E460" s="2"/>
      <c r="H460" s="2"/>
      <c r="I460" s="2"/>
      <c r="M460" s="3"/>
      <c r="P460" s="11"/>
      <c r="Q460" s="12"/>
    </row>
    <row r="461" spans="5:17" ht="57.75" customHeight="1">
      <c r="E461" s="2"/>
      <c r="H461" s="2"/>
      <c r="I461" s="2"/>
      <c r="M461" s="3"/>
      <c r="P461" s="11"/>
      <c r="Q461" s="12"/>
    </row>
    <row r="462" spans="5:17" ht="57.75" customHeight="1">
      <c r="E462" s="2"/>
      <c r="H462" s="2"/>
      <c r="I462" s="2"/>
      <c r="M462" s="3"/>
      <c r="P462" s="11"/>
      <c r="Q462" s="12"/>
    </row>
    <row r="463" spans="5:17" ht="57.75" customHeight="1">
      <c r="E463" s="2"/>
      <c r="H463" s="2"/>
      <c r="I463" s="2"/>
      <c r="M463" s="3"/>
      <c r="P463" s="11"/>
      <c r="Q463" s="12"/>
    </row>
    <row r="464" spans="5:17" ht="57.75" customHeight="1">
      <c r="E464" s="2"/>
      <c r="H464" s="2"/>
      <c r="I464" s="2"/>
      <c r="M464" s="3"/>
      <c r="P464" s="11"/>
      <c r="Q464" s="12"/>
    </row>
    <row r="465" spans="2:17" ht="57.75" customHeight="1">
      <c r="E465" s="2"/>
      <c r="H465" s="2"/>
      <c r="I465" s="2"/>
      <c r="M465" s="3"/>
      <c r="P465" s="11"/>
      <c r="Q465" s="12"/>
    </row>
    <row r="466" spans="2:17" ht="57.75" customHeight="1">
      <c r="E466" s="2"/>
      <c r="H466" s="2"/>
      <c r="I466" s="2"/>
      <c r="M466" s="3"/>
      <c r="P466" s="11"/>
      <c r="Q466" s="12"/>
    </row>
    <row r="467" spans="2:17" ht="57.75" customHeight="1">
      <c r="E467" s="2"/>
      <c r="H467" s="2"/>
      <c r="I467" s="2"/>
      <c r="M467" s="3"/>
      <c r="P467" s="11"/>
      <c r="Q467" s="12"/>
    </row>
    <row r="468" spans="2:17" ht="57.75" customHeight="1">
      <c r="E468" s="2"/>
      <c r="H468" s="2"/>
      <c r="I468" s="2"/>
      <c r="M468" s="3"/>
      <c r="P468" s="11"/>
      <c r="Q468" s="12"/>
    </row>
    <row r="471" spans="2:17" ht="21" customHeight="1">
      <c r="B471" s="188" t="e">
        <f>E355+E356+E357+E358</f>
        <v>#REF!</v>
      </c>
      <c r="C471" s="189"/>
      <c r="D471" s="189"/>
      <c r="E471" s="189"/>
      <c r="F471" s="189"/>
    </row>
    <row r="472" spans="2:17" ht="21" customHeight="1">
      <c r="B472" s="189"/>
      <c r="C472" s="189"/>
      <c r="D472" s="189"/>
      <c r="E472" s="189"/>
      <c r="F472" s="189"/>
    </row>
    <row r="473" spans="2:17" ht="21" customHeight="1">
      <c r="B473" s="189"/>
      <c r="C473" s="189"/>
      <c r="D473" s="189"/>
      <c r="E473" s="189"/>
      <c r="F473" s="189"/>
    </row>
  </sheetData>
  <mergeCells count="589">
    <mergeCell ref="F5:G5"/>
    <mergeCell ref="C6:D6"/>
    <mergeCell ref="F6:G6"/>
    <mergeCell ref="C7:D7"/>
    <mergeCell ref="F7:G7"/>
    <mergeCell ref="C160:D160"/>
    <mergeCell ref="F160:G160"/>
    <mergeCell ref="A160:A166"/>
    <mergeCell ref="A147:B147"/>
    <mergeCell ref="C147:D147"/>
    <mergeCell ref="F147:G147"/>
    <mergeCell ref="A50:A57"/>
    <mergeCell ref="A9:A10"/>
    <mergeCell ref="A14:A17"/>
    <mergeCell ref="C12:D12"/>
    <mergeCell ref="F12:G12"/>
    <mergeCell ref="A12:A13"/>
    <mergeCell ref="C13:D13"/>
    <mergeCell ref="F13:G13"/>
    <mergeCell ref="C20:D20"/>
    <mergeCell ref="F20:G20"/>
    <mergeCell ref="C15:D15"/>
    <mergeCell ref="F15:G15"/>
    <mergeCell ref="C16:D16"/>
    <mergeCell ref="A219:B222"/>
    <mergeCell ref="C2:D2"/>
    <mergeCell ref="F2:G2"/>
    <mergeCell ref="A3:A4"/>
    <mergeCell ref="C3:D3"/>
    <mergeCell ref="F3:G3"/>
    <mergeCell ref="C4:D4"/>
    <mergeCell ref="F4:G4"/>
    <mergeCell ref="A196:B200"/>
    <mergeCell ref="A202:B202"/>
    <mergeCell ref="C10:D10"/>
    <mergeCell ref="F10:G10"/>
    <mergeCell ref="C11:D11"/>
    <mergeCell ref="F11:G11"/>
    <mergeCell ref="C14:D14"/>
    <mergeCell ref="F14:G14"/>
    <mergeCell ref="C5:D5"/>
    <mergeCell ref="C8:D8"/>
    <mergeCell ref="F8:G8"/>
    <mergeCell ref="F9:G9"/>
    <mergeCell ref="C18:D18"/>
    <mergeCell ref="F18:G18"/>
    <mergeCell ref="C19:D19"/>
    <mergeCell ref="F19:G19"/>
    <mergeCell ref="F16:G16"/>
    <mergeCell ref="C17:D17"/>
    <mergeCell ref="F17:G17"/>
    <mergeCell ref="A28:A30"/>
    <mergeCell ref="F27:G27"/>
    <mergeCell ref="A26:A27"/>
    <mergeCell ref="C21:D21"/>
    <mergeCell ref="F21:G21"/>
    <mergeCell ref="C22:D22"/>
    <mergeCell ref="F22:G22"/>
    <mergeCell ref="A23:A25"/>
    <mergeCell ref="C23:D23"/>
    <mergeCell ref="F23:G23"/>
    <mergeCell ref="C24:D24"/>
    <mergeCell ref="F24:G24"/>
    <mergeCell ref="C25:D25"/>
    <mergeCell ref="A18:A21"/>
    <mergeCell ref="C30:D30"/>
    <mergeCell ref="F30:G30"/>
    <mergeCell ref="F40:G40"/>
    <mergeCell ref="F25:G25"/>
    <mergeCell ref="C26:D26"/>
    <mergeCell ref="F26:G26"/>
    <mergeCell ref="C29:D29"/>
    <mergeCell ref="F29:G29"/>
    <mergeCell ref="F28:G28"/>
    <mergeCell ref="C31:D31"/>
    <mergeCell ref="F31:I31"/>
    <mergeCell ref="F41:G41"/>
    <mergeCell ref="F42:G42"/>
    <mergeCell ref="F44:G44"/>
    <mergeCell ref="F45:G45"/>
    <mergeCell ref="F46:G46"/>
    <mergeCell ref="A39:A42"/>
    <mergeCell ref="C49:D49"/>
    <mergeCell ref="F49:G49"/>
    <mergeCell ref="C33:D33"/>
    <mergeCell ref="F33:G33"/>
    <mergeCell ref="A46:A47"/>
    <mergeCell ref="A48:A49"/>
    <mergeCell ref="F43:G43"/>
    <mergeCell ref="A43:A45"/>
    <mergeCell ref="A34:A36"/>
    <mergeCell ref="C34:D34"/>
    <mergeCell ref="F34:G34"/>
    <mergeCell ref="C35:D35"/>
    <mergeCell ref="F35:G35"/>
    <mergeCell ref="C36:D36"/>
    <mergeCell ref="F36:G36"/>
    <mergeCell ref="F37:G37"/>
    <mergeCell ref="F38:G38"/>
    <mergeCell ref="F39:G39"/>
    <mergeCell ref="C56:D56"/>
    <mergeCell ref="F56:G56"/>
    <mergeCell ref="C57:D57"/>
    <mergeCell ref="F57:G57"/>
    <mergeCell ref="C47:D47"/>
    <mergeCell ref="F47:G47"/>
    <mergeCell ref="C48:D48"/>
    <mergeCell ref="F48:G48"/>
    <mergeCell ref="C50:D50"/>
    <mergeCell ref="F50:G50"/>
    <mergeCell ref="C51:D51"/>
    <mergeCell ref="F51:G51"/>
    <mergeCell ref="C52:D52"/>
    <mergeCell ref="F52:G52"/>
    <mergeCell ref="C53:D53"/>
    <mergeCell ref="F53:G53"/>
    <mergeCell ref="C54:D54"/>
    <mergeCell ref="F54:G54"/>
    <mergeCell ref="C55:D55"/>
    <mergeCell ref="F55:G55"/>
    <mergeCell ref="C61:D61"/>
    <mergeCell ref="F61:G61"/>
    <mergeCell ref="C62:D62"/>
    <mergeCell ref="F62:G62"/>
    <mergeCell ref="C66:D66"/>
    <mergeCell ref="F66:G66"/>
    <mergeCell ref="C58:D58"/>
    <mergeCell ref="F58:G58"/>
    <mergeCell ref="C59:D59"/>
    <mergeCell ref="F59:G59"/>
    <mergeCell ref="C60:D60"/>
    <mergeCell ref="F60:G60"/>
    <mergeCell ref="C68:D68"/>
    <mergeCell ref="F68:G68"/>
    <mergeCell ref="C69:D69"/>
    <mergeCell ref="F69:G69"/>
    <mergeCell ref="C63:D63"/>
    <mergeCell ref="F63:G63"/>
    <mergeCell ref="A64:C64"/>
    <mergeCell ref="C65:D65"/>
    <mergeCell ref="F65:G65"/>
    <mergeCell ref="C67:D67"/>
    <mergeCell ref="F67:G67"/>
    <mergeCell ref="C74:D74"/>
    <mergeCell ref="F74:G74"/>
    <mergeCell ref="C75:D75"/>
    <mergeCell ref="F75:G75"/>
    <mergeCell ref="C76:D76"/>
    <mergeCell ref="F76:G76"/>
    <mergeCell ref="C70:D70"/>
    <mergeCell ref="F70:G70"/>
    <mergeCell ref="C71:D71"/>
    <mergeCell ref="F71:G71"/>
    <mergeCell ref="C72:D72"/>
    <mergeCell ref="F72:G72"/>
    <mergeCell ref="C73:D73"/>
    <mergeCell ref="F73:G73"/>
    <mergeCell ref="C80:D80"/>
    <mergeCell ref="F80:G80"/>
    <mergeCell ref="C81:D81"/>
    <mergeCell ref="F81:G81"/>
    <mergeCell ref="C82:D82"/>
    <mergeCell ref="F82:G82"/>
    <mergeCell ref="C77:D77"/>
    <mergeCell ref="F77:G77"/>
    <mergeCell ref="C78:D78"/>
    <mergeCell ref="F78:G78"/>
    <mergeCell ref="C79:D79"/>
    <mergeCell ref="F79:G79"/>
    <mergeCell ref="C86:D86"/>
    <mergeCell ref="A88:B88"/>
    <mergeCell ref="C88:D88"/>
    <mergeCell ref="F88:G88"/>
    <mergeCell ref="C83:D83"/>
    <mergeCell ref="F83:G83"/>
    <mergeCell ref="C84:D84"/>
    <mergeCell ref="F84:G84"/>
    <mergeCell ref="C85:D85"/>
    <mergeCell ref="F85:G85"/>
    <mergeCell ref="A91:B91"/>
    <mergeCell ref="C91:D91"/>
    <mergeCell ref="F91:G91"/>
    <mergeCell ref="A92:B92"/>
    <mergeCell ref="C92:D92"/>
    <mergeCell ref="F92:G92"/>
    <mergeCell ref="A89:B89"/>
    <mergeCell ref="C89:D89"/>
    <mergeCell ref="F89:G89"/>
    <mergeCell ref="A90:B90"/>
    <mergeCell ref="C90:D90"/>
    <mergeCell ref="F90:G90"/>
    <mergeCell ref="C94:D94"/>
    <mergeCell ref="F94:G94"/>
    <mergeCell ref="A95:B95"/>
    <mergeCell ref="C95:D95"/>
    <mergeCell ref="F95:G95"/>
    <mergeCell ref="A94:B94"/>
    <mergeCell ref="A93:B93"/>
    <mergeCell ref="C93:D93"/>
    <mergeCell ref="F93:G93"/>
    <mergeCell ref="A98:B98"/>
    <mergeCell ref="C98:D98"/>
    <mergeCell ref="F98:G98"/>
    <mergeCell ref="A99:B99"/>
    <mergeCell ref="C99:D99"/>
    <mergeCell ref="F99:G99"/>
    <mergeCell ref="A96:B96"/>
    <mergeCell ref="C96:D96"/>
    <mergeCell ref="F96:G96"/>
    <mergeCell ref="A97:B97"/>
    <mergeCell ref="C97:D97"/>
    <mergeCell ref="F97:G97"/>
    <mergeCell ref="A102:B102"/>
    <mergeCell ref="C102:D102"/>
    <mergeCell ref="F102:G102"/>
    <mergeCell ref="A103:B103"/>
    <mergeCell ref="C103:D103"/>
    <mergeCell ref="F103:G103"/>
    <mergeCell ref="A100:B100"/>
    <mergeCell ref="C100:D100"/>
    <mergeCell ref="F100:G100"/>
    <mergeCell ref="A101:B101"/>
    <mergeCell ref="C101:D101"/>
    <mergeCell ref="F101:G101"/>
    <mergeCell ref="A106:B106"/>
    <mergeCell ref="C106:D106"/>
    <mergeCell ref="F106:G106"/>
    <mergeCell ref="A104:B104"/>
    <mergeCell ref="C104:D104"/>
    <mergeCell ref="F104:G104"/>
    <mergeCell ref="A105:B105"/>
    <mergeCell ref="C105:D105"/>
    <mergeCell ref="F105:G105"/>
    <mergeCell ref="A108:C108"/>
    <mergeCell ref="D108:F108"/>
    <mergeCell ref="A109:B109"/>
    <mergeCell ref="C109:D109"/>
    <mergeCell ref="F109:G109"/>
    <mergeCell ref="A111:B111"/>
    <mergeCell ref="C111:D111"/>
    <mergeCell ref="F111:G111"/>
    <mergeCell ref="A110:B110"/>
    <mergeCell ref="C110:D110"/>
    <mergeCell ref="F110:G110"/>
    <mergeCell ref="A113:B113"/>
    <mergeCell ref="C113:D113"/>
    <mergeCell ref="F113:G113"/>
    <mergeCell ref="A114:B114"/>
    <mergeCell ref="C114:D114"/>
    <mergeCell ref="F114:G114"/>
    <mergeCell ref="A112:B112"/>
    <mergeCell ref="C112:D112"/>
    <mergeCell ref="F112:G112"/>
    <mergeCell ref="A117:B117"/>
    <mergeCell ref="C117:D117"/>
    <mergeCell ref="F117:G117"/>
    <mergeCell ref="A118:B118"/>
    <mergeCell ref="C118:D118"/>
    <mergeCell ref="F118:G118"/>
    <mergeCell ref="A115:B115"/>
    <mergeCell ref="C115:D115"/>
    <mergeCell ref="F115:G115"/>
    <mergeCell ref="A116:B116"/>
    <mergeCell ref="C116:D116"/>
    <mergeCell ref="F116:G116"/>
    <mergeCell ref="A121:B121"/>
    <mergeCell ref="C121:D121"/>
    <mergeCell ref="F121:G121"/>
    <mergeCell ref="A122:B122"/>
    <mergeCell ref="C122:D122"/>
    <mergeCell ref="F122:G122"/>
    <mergeCell ref="A119:B119"/>
    <mergeCell ref="C119:D119"/>
    <mergeCell ref="F119:G119"/>
    <mergeCell ref="A120:B120"/>
    <mergeCell ref="C120:D120"/>
    <mergeCell ref="F120:G120"/>
    <mergeCell ref="A125:B125"/>
    <mergeCell ref="C125:D125"/>
    <mergeCell ref="F125:G125"/>
    <mergeCell ref="A126:B126"/>
    <mergeCell ref="C126:D126"/>
    <mergeCell ref="F126:G126"/>
    <mergeCell ref="A123:B123"/>
    <mergeCell ref="C123:D123"/>
    <mergeCell ref="F123:G123"/>
    <mergeCell ref="A124:B124"/>
    <mergeCell ref="C124:D124"/>
    <mergeCell ref="F124:G124"/>
    <mergeCell ref="A131:B131"/>
    <mergeCell ref="C131:D131"/>
    <mergeCell ref="F131:G131"/>
    <mergeCell ref="A132:B132"/>
    <mergeCell ref="C132:D132"/>
    <mergeCell ref="F132:G132"/>
    <mergeCell ref="A128:E128"/>
    <mergeCell ref="A129:B129"/>
    <mergeCell ref="C129:D129"/>
    <mergeCell ref="F129:G129"/>
    <mergeCell ref="A130:B130"/>
    <mergeCell ref="C130:D130"/>
    <mergeCell ref="F130:G130"/>
    <mergeCell ref="A135:B135"/>
    <mergeCell ref="C135:D135"/>
    <mergeCell ref="F135:G135"/>
    <mergeCell ref="A136:B136"/>
    <mergeCell ref="C136:D136"/>
    <mergeCell ref="F136:G136"/>
    <mergeCell ref="A133:B133"/>
    <mergeCell ref="C133:D133"/>
    <mergeCell ref="F133:G133"/>
    <mergeCell ref="A134:B134"/>
    <mergeCell ref="C134:D134"/>
    <mergeCell ref="F134:G134"/>
    <mergeCell ref="A156:C156"/>
    <mergeCell ref="F156:I156"/>
    <mergeCell ref="C157:D157"/>
    <mergeCell ref="F157:G157"/>
    <mergeCell ref="C165:D165"/>
    <mergeCell ref="F165:G165"/>
    <mergeCell ref="C164:D164"/>
    <mergeCell ref="F164:G164"/>
    <mergeCell ref="C158:D158"/>
    <mergeCell ref="F158:G158"/>
    <mergeCell ref="A139:B139"/>
    <mergeCell ref="C139:D139"/>
    <mergeCell ref="F139:G139"/>
    <mergeCell ref="A140:B140"/>
    <mergeCell ref="C140:D140"/>
    <mergeCell ref="F140:G140"/>
    <mergeCell ref="A137:B137"/>
    <mergeCell ref="C137:D137"/>
    <mergeCell ref="F137:G137"/>
    <mergeCell ref="A138:B138"/>
    <mergeCell ref="C138:D138"/>
    <mergeCell ref="F138:G138"/>
    <mergeCell ref="F171:G171"/>
    <mergeCell ref="C159:D159"/>
    <mergeCell ref="F159:G159"/>
    <mergeCell ref="A158:A159"/>
    <mergeCell ref="C172:D172"/>
    <mergeCell ref="F172:G172"/>
    <mergeCell ref="C173:D173"/>
    <mergeCell ref="F173:G173"/>
    <mergeCell ref="C166:D166"/>
    <mergeCell ref="F166:G166"/>
    <mergeCell ref="C169:D169"/>
    <mergeCell ref="F169:G169"/>
    <mergeCell ref="C170:D170"/>
    <mergeCell ref="F170:G170"/>
    <mergeCell ref="A167:A168"/>
    <mergeCell ref="A169:A174"/>
    <mergeCell ref="F182:G182"/>
    <mergeCell ref="C177:D177"/>
    <mergeCell ref="F177:G177"/>
    <mergeCell ref="C178:D178"/>
    <mergeCell ref="F178:G178"/>
    <mergeCell ref="C179:D179"/>
    <mergeCell ref="F179:G179"/>
    <mergeCell ref="C161:D161"/>
    <mergeCell ref="F161:G161"/>
    <mergeCell ref="C162:D162"/>
    <mergeCell ref="F162:G162"/>
    <mergeCell ref="C163:D163"/>
    <mergeCell ref="F163:G163"/>
    <mergeCell ref="C167:D167"/>
    <mergeCell ref="F167:G167"/>
    <mergeCell ref="C168:D168"/>
    <mergeCell ref="F168:G168"/>
    <mergeCell ref="C174:D174"/>
    <mergeCell ref="F174:G174"/>
    <mergeCell ref="C175:D175"/>
    <mergeCell ref="F175:G175"/>
    <mergeCell ref="C176:D176"/>
    <mergeCell ref="F176:G176"/>
    <mergeCell ref="C171:D171"/>
    <mergeCell ref="C193:D193"/>
    <mergeCell ref="F193:G193"/>
    <mergeCell ref="H193:I193"/>
    <mergeCell ref="A185:E185"/>
    <mergeCell ref="A186:B186"/>
    <mergeCell ref="C186:D186"/>
    <mergeCell ref="F186:G186"/>
    <mergeCell ref="H186:I186"/>
    <mergeCell ref="C192:D192"/>
    <mergeCell ref="C191:D191"/>
    <mergeCell ref="F191:G191"/>
    <mergeCell ref="H191:I191"/>
    <mergeCell ref="C187:D187"/>
    <mergeCell ref="F187:G187"/>
    <mergeCell ref="H187:I187"/>
    <mergeCell ref="C188:D188"/>
    <mergeCell ref="F188:G188"/>
    <mergeCell ref="H188:I188"/>
    <mergeCell ref="A187:B188"/>
    <mergeCell ref="C200:D200"/>
    <mergeCell ref="F200:G200"/>
    <mergeCell ref="H200:I200"/>
    <mergeCell ref="A201:B201"/>
    <mergeCell ref="C201:D201"/>
    <mergeCell ref="F201:G201"/>
    <mergeCell ref="H201:I201"/>
    <mergeCell ref="C196:D196"/>
    <mergeCell ref="F196:G196"/>
    <mergeCell ref="H196:I196"/>
    <mergeCell ref="C197:D197"/>
    <mergeCell ref="F197:G197"/>
    <mergeCell ref="H197:I197"/>
    <mergeCell ref="C198:D198"/>
    <mergeCell ref="F198:G198"/>
    <mergeCell ref="H198:I198"/>
    <mergeCell ref="C202:D202"/>
    <mergeCell ref="F202:G202"/>
    <mergeCell ref="H202:I202"/>
    <mergeCell ref="C203:D203"/>
    <mergeCell ref="F203:G203"/>
    <mergeCell ref="H203:I203"/>
    <mergeCell ref="C204:D204"/>
    <mergeCell ref="F204:G204"/>
    <mergeCell ref="H204:I204"/>
    <mergeCell ref="C210:D210"/>
    <mergeCell ref="F210:G210"/>
    <mergeCell ref="H210:I210"/>
    <mergeCell ref="A203:B203"/>
    <mergeCell ref="A204:B204"/>
    <mergeCell ref="C208:D208"/>
    <mergeCell ref="F208:G208"/>
    <mergeCell ref="H208:I208"/>
    <mergeCell ref="C209:D209"/>
    <mergeCell ref="F209:G209"/>
    <mergeCell ref="H209:I209"/>
    <mergeCell ref="C205:D205"/>
    <mergeCell ref="F205:G205"/>
    <mergeCell ref="H205:I205"/>
    <mergeCell ref="C206:D206"/>
    <mergeCell ref="F206:G206"/>
    <mergeCell ref="H206:I206"/>
    <mergeCell ref="C207:D207"/>
    <mergeCell ref="F207:G207"/>
    <mergeCell ref="H207:I207"/>
    <mergeCell ref="A205:B206"/>
    <mergeCell ref="A207:B207"/>
    <mergeCell ref="A208:B208"/>
    <mergeCell ref="A209:B210"/>
    <mergeCell ref="A211:B211"/>
    <mergeCell ref="C211:D211"/>
    <mergeCell ref="F211:G211"/>
    <mergeCell ref="H211:I211"/>
    <mergeCell ref="A212:B213"/>
    <mergeCell ref="C214:D214"/>
    <mergeCell ref="F214:G214"/>
    <mergeCell ref="H214:I214"/>
    <mergeCell ref="C215:D215"/>
    <mergeCell ref="F215:G215"/>
    <mergeCell ref="H215:I215"/>
    <mergeCell ref="C212:D212"/>
    <mergeCell ref="F212:G212"/>
    <mergeCell ref="H212:I212"/>
    <mergeCell ref="C213:D213"/>
    <mergeCell ref="F213:G213"/>
    <mergeCell ref="H213:I213"/>
    <mergeCell ref="C216:D216"/>
    <mergeCell ref="F216:G216"/>
    <mergeCell ref="H216:I216"/>
    <mergeCell ref="A214:B214"/>
    <mergeCell ref="A215:B215"/>
    <mergeCell ref="A216:B218"/>
    <mergeCell ref="C222:D222"/>
    <mergeCell ref="F222:G222"/>
    <mergeCell ref="H222:I222"/>
    <mergeCell ref="C220:D220"/>
    <mergeCell ref="F220:G220"/>
    <mergeCell ref="H220:I220"/>
    <mergeCell ref="C221:D221"/>
    <mergeCell ref="F221:G221"/>
    <mergeCell ref="H221:I221"/>
    <mergeCell ref="C217:D217"/>
    <mergeCell ref="F217:G217"/>
    <mergeCell ref="H217:I217"/>
    <mergeCell ref="C218:D218"/>
    <mergeCell ref="F218:G218"/>
    <mergeCell ref="H218:I218"/>
    <mergeCell ref="C219:D219"/>
    <mergeCell ref="F219:G219"/>
    <mergeCell ref="H219:I219"/>
    <mergeCell ref="C225:D225"/>
    <mergeCell ref="F225:G225"/>
    <mergeCell ref="C226:D226"/>
    <mergeCell ref="F226:G226"/>
    <mergeCell ref="C354:D354"/>
    <mergeCell ref="F354:G354"/>
    <mergeCell ref="C230:D230"/>
    <mergeCell ref="F230:G230"/>
    <mergeCell ref="C231:D231"/>
    <mergeCell ref="F231:G231"/>
    <mergeCell ref="C232:D232"/>
    <mergeCell ref="F232:G232"/>
    <mergeCell ref="C227:D227"/>
    <mergeCell ref="F227:G227"/>
    <mergeCell ref="C228:D228"/>
    <mergeCell ref="F228:G228"/>
    <mergeCell ref="C229:D229"/>
    <mergeCell ref="F229:G229"/>
    <mergeCell ref="C361:D361"/>
    <mergeCell ref="F361:G361"/>
    <mergeCell ref="O445:O447"/>
    <mergeCell ref="P445:Q447"/>
    <mergeCell ref="B471:F473"/>
    <mergeCell ref="A193:B193"/>
    <mergeCell ref="C358:D358"/>
    <mergeCell ref="F358:G358"/>
    <mergeCell ref="C359:D359"/>
    <mergeCell ref="F359:G359"/>
    <mergeCell ref="C360:D360"/>
    <mergeCell ref="F360:G360"/>
    <mergeCell ref="C355:D355"/>
    <mergeCell ref="F355:G355"/>
    <mergeCell ref="C356:D356"/>
    <mergeCell ref="F356:G356"/>
    <mergeCell ref="C357:D357"/>
    <mergeCell ref="F357:G357"/>
    <mergeCell ref="A352:E352"/>
    <mergeCell ref="F352:G352"/>
    <mergeCell ref="C353:D353"/>
    <mergeCell ref="F353:G353"/>
    <mergeCell ref="A224:E224"/>
    <mergeCell ref="F224:G224"/>
    <mergeCell ref="A142:E142"/>
    <mergeCell ref="A143:B143"/>
    <mergeCell ref="C143:D143"/>
    <mergeCell ref="F143:G143"/>
    <mergeCell ref="A144:B144"/>
    <mergeCell ref="C144:D144"/>
    <mergeCell ref="F144:G144"/>
    <mergeCell ref="A145:B145"/>
    <mergeCell ref="C145:D145"/>
    <mergeCell ref="F145:G145"/>
    <mergeCell ref="A146:B146"/>
    <mergeCell ref="C146:D146"/>
    <mergeCell ref="F146:G146"/>
    <mergeCell ref="A148:B148"/>
    <mergeCell ref="C148:D148"/>
    <mergeCell ref="F148:G148"/>
    <mergeCell ref="A149:B149"/>
    <mergeCell ref="C149:D149"/>
    <mergeCell ref="F149:G149"/>
    <mergeCell ref="A150:B150"/>
    <mergeCell ref="C150:D150"/>
    <mergeCell ref="F150:G150"/>
    <mergeCell ref="A151:B151"/>
    <mergeCell ref="C151:D151"/>
    <mergeCell ref="F151:G151"/>
    <mergeCell ref="A152:B152"/>
    <mergeCell ref="C152:D152"/>
    <mergeCell ref="F152:G152"/>
    <mergeCell ref="A153:B153"/>
    <mergeCell ref="C153:D153"/>
    <mergeCell ref="F153:G153"/>
    <mergeCell ref="A154:B154"/>
    <mergeCell ref="C154:D154"/>
    <mergeCell ref="F154:G154"/>
    <mergeCell ref="C189:D189"/>
    <mergeCell ref="F189:G189"/>
    <mergeCell ref="H189:I189"/>
    <mergeCell ref="A189:B192"/>
    <mergeCell ref="C190:D190"/>
    <mergeCell ref="F190:G190"/>
    <mergeCell ref="H190:I190"/>
    <mergeCell ref="F192:G192"/>
    <mergeCell ref="H192:I192"/>
    <mergeCell ref="C184:D184"/>
    <mergeCell ref="F184:G184"/>
    <mergeCell ref="C183:D183"/>
    <mergeCell ref="F183:G183"/>
    <mergeCell ref="C180:D180"/>
    <mergeCell ref="F180:G180"/>
    <mergeCell ref="C181:D181"/>
    <mergeCell ref="F181:G181"/>
    <mergeCell ref="C182:D182"/>
    <mergeCell ref="C194:D194"/>
    <mergeCell ref="F194:G194"/>
    <mergeCell ref="H194:I194"/>
    <mergeCell ref="C195:D195"/>
    <mergeCell ref="F195:G195"/>
    <mergeCell ref="H195:I195"/>
    <mergeCell ref="A194:B195"/>
    <mergeCell ref="C199:D199"/>
    <mergeCell ref="F199:G199"/>
    <mergeCell ref="H199:I199"/>
  </mergeCells>
  <phoneticPr fontId="1"/>
  <pageMargins left="0.51" right="0.16" top="0.24" bottom="0.16" header="0.2" footer="0.16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9D1CD-0E3D-4B49-98DC-C3510F518A42}">
  <dimension ref="A1:DO565"/>
  <sheetViews>
    <sheetView topLeftCell="A169" zoomScaleNormal="100" workbookViewId="0">
      <selection activeCell="I328" sqref="I328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0" ht="45" customHeight="1">
      <c r="A1" s="1" t="s">
        <v>19</v>
      </c>
      <c r="B1" s="23" t="s">
        <v>538</v>
      </c>
      <c r="E1" s="27"/>
      <c r="J1" s="16"/>
    </row>
    <row r="2" spans="1:10" ht="25.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0" ht="25.5" customHeight="1">
      <c r="A3" s="217" t="s">
        <v>459</v>
      </c>
      <c r="B3" s="9" t="s">
        <v>50</v>
      </c>
      <c r="C3" s="158"/>
      <c r="D3" s="159"/>
      <c r="E3" s="40">
        <v>180</v>
      </c>
      <c r="F3" s="160" t="s">
        <v>74</v>
      </c>
      <c r="G3" s="161"/>
      <c r="H3" s="8" t="s">
        <v>75</v>
      </c>
      <c r="I3" s="14" t="s">
        <v>228</v>
      </c>
    </row>
    <row r="4" spans="1:10" ht="25.5" customHeight="1">
      <c r="A4" s="218"/>
      <c r="B4" s="9" t="s">
        <v>50</v>
      </c>
      <c r="C4" s="158"/>
      <c r="D4" s="159"/>
      <c r="E4" s="40">
        <v>140</v>
      </c>
      <c r="F4" s="160" t="s">
        <v>74</v>
      </c>
      <c r="G4" s="161"/>
      <c r="H4" s="8" t="s">
        <v>75</v>
      </c>
      <c r="I4" s="14" t="s">
        <v>228</v>
      </c>
    </row>
    <row r="5" spans="1:10" ht="25.5" customHeight="1">
      <c r="A5" s="217" t="s">
        <v>215</v>
      </c>
      <c r="B5" s="9" t="s">
        <v>50</v>
      </c>
      <c r="C5" s="177"/>
      <c r="D5" s="177"/>
      <c r="E5" s="26">
        <v>185</v>
      </c>
      <c r="F5" s="160" t="s">
        <v>74</v>
      </c>
      <c r="G5" s="161"/>
      <c r="H5" s="8" t="s">
        <v>75</v>
      </c>
      <c r="I5" s="14" t="s">
        <v>12</v>
      </c>
    </row>
    <row r="6" spans="1:10" ht="25.5" customHeight="1">
      <c r="A6" s="219"/>
      <c r="B6" s="9" t="s">
        <v>50</v>
      </c>
      <c r="C6" s="158"/>
      <c r="D6" s="159"/>
      <c r="E6" s="26">
        <v>185</v>
      </c>
      <c r="F6" s="160" t="s">
        <v>74</v>
      </c>
      <c r="G6" s="161"/>
      <c r="H6" s="8" t="s">
        <v>75</v>
      </c>
      <c r="I6" s="14" t="s">
        <v>12</v>
      </c>
    </row>
    <row r="7" spans="1:10" ht="25.5" customHeight="1">
      <c r="A7" s="219"/>
      <c r="B7" s="9" t="s">
        <v>50</v>
      </c>
      <c r="C7" s="158"/>
      <c r="D7" s="159"/>
      <c r="E7" s="26">
        <v>185</v>
      </c>
      <c r="F7" s="160" t="s">
        <v>74</v>
      </c>
      <c r="G7" s="161"/>
      <c r="H7" s="8" t="s">
        <v>75</v>
      </c>
      <c r="I7" s="14" t="s">
        <v>12</v>
      </c>
    </row>
    <row r="8" spans="1:10" ht="25.5" customHeight="1">
      <c r="A8" s="219"/>
      <c r="B8" s="9" t="s">
        <v>27</v>
      </c>
      <c r="C8" s="177"/>
      <c r="D8" s="177"/>
      <c r="E8" s="26">
        <v>440</v>
      </c>
      <c r="F8" s="160" t="s">
        <v>74</v>
      </c>
      <c r="G8" s="161"/>
      <c r="H8" s="8" t="s">
        <v>75</v>
      </c>
      <c r="I8" s="14" t="s">
        <v>8</v>
      </c>
    </row>
    <row r="9" spans="1:10" ht="25.5" customHeight="1">
      <c r="A9" s="218"/>
      <c r="B9" s="9" t="s">
        <v>22</v>
      </c>
      <c r="C9" s="55"/>
      <c r="D9" s="56"/>
      <c r="E9" s="26">
        <v>2000</v>
      </c>
      <c r="F9" s="160" t="s">
        <v>74</v>
      </c>
      <c r="G9" s="161"/>
      <c r="H9" s="8" t="s">
        <v>14</v>
      </c>
      <c r="I9" s="14" t="s">
        <v>68</v>
      </c>
    </row>
    <row r="10" spans="1:10" ht="25.5" customHeight="1">
      <c r="A10" s="217" t="s">
        <v>354</v>
      </c>
      <c r="B10" s="9" t="s">
        <v>63</v>
      </c>
      <c r="C10" s="177"/>
      <c r="D10" s="177"/>
      <c r="E10" s="26">
        <v>4266</v>
      </c>
      <c r="F10" s="160" t="s">
        <v>74</v>
      </c>
      <c r="G10" s="161"/>
      <c r="H10" s="8" t="s">
        <v>14</v>
      </c>
      <c r="I10" s="14" t="s">
        <v>498</v>
      </c>
    </row>
    <row r="11" spans="1:10" ht="25.5" customHeight="1">
      <c r="A11" s="219"/>
      <c r="B11" s="9" t="s">
        <v>22</v>
      </c>
      <c r="C11" s="177"/>
      <c r="D11" s="177"/>
      <c r="E11" s="79">
        <v>3000</v>
      </c>
      <c r="F11" s="160" t="s">
        <v>74</v>
      </c>
      <c r="G11" s="161"/>
      <c r="H11" s="8" t="s">
        <v>82</v>
      </c>
      <c r="I11" s="14" t="s">
        <v>68</v>
      </c>
    </row>
    <row r="12" spans="1:10" ht="25.5" customHeight="1">
      <c r="A12" s="218"/>
      <c r="B12" s="9" t="s">
        <v>63</v>
      </c>
      <c r="C12" s="177"/>
      <c r="D12" s="177"/>
      <c r="E12" s="26">
        <v>3220</v>
      </c>
      <c r="F12" s="160" t="s">
        <v>74</v>
      </c>
      <c r="G12" s="161"/>
      <c r="H12" s="8" t="s">
        <v>14</v>
      </c>
      <c r="I12" s="14" t="s">
        <v>498</v>
      </c>
    </row>
    <row r="13" spans="1:10" ht="25.5" customHeight="1">
      <c r="A13" s="220" t="s">
        <v>18</v>
      </c>
      <c r="B13" s="9" t="s">
        <v>50</v>
      </c>
      <c r="C13" s="177"/>
      <c r="D13" s="177"/>
      <c r="E13" s="26">
        <v>185</v>
      </c>
      <c r="F13" s="160" t="s">
        <v>74</v>
      </c>
      <c r="G13" s="161"/>
      <c r="H13" s="8" t="s">
        <v>75</v>
      </c>
      <c r="I13" s="14" t="s">
        <v>12</v>
      </c>
    </row>
    <row r="14" spans="1:10" ht="25.5" customHeight="1">
      <c r="A14" s="220"/>
      <c r="B14" s="9" t="s">
        <v>22</v>
      </c>
      <c r="C14" s="177"/>
      <c r="D14" s="177"/>
      <c r="E14" s="74">
        <v>3160</v>
      </c>
      <c r="F14" s="160" t="s">
        <v>74</v>
      </c>
      <c r="G14" s="161"/>
      <c r="H14" s="8" t="s">
        <v>23</v>
      </c>
      <c r="I14" s="14" t="s">
        <v>68</v>
      </c>
    </row>
    <row r="15" spans="1:10" ht="25.5" customHeight="1">
      <c r="A15" s="220"/>
      <c r="B15" s="9" t="s">
        <v>27</v>
      </c>
      <c r="C15" s="177"/>
      <c r="D15" s="177"/>
      <c r="E15" s="40">
        <v>330</v>
      </c>
      <c r="F15" s="160" t="s">
        <v>74</v>
      </c>
      <c r="G15" s="161"/>
      <c r="H15" s="8" t="s">
        <v>75</v>
      </c>
      <c r="I15" s="14" t="s">
        <v>450</v>
      </c>
    </row>
    <row r="16" spans="1:10" ht="25.5" customHeight="1">
      <c r="A16" s="220" t="s">
        <v>401</v>
      </c>
      <c r="B16" s="9" t="s">
        <v>63</v>
      </c>
      <c r="C16" s="177"/>
      <c r="D16" s="177"/>
      <c r="E16" s="26">
        <v>7745</v>
      </c>
      <c r="F16" s="160" t="s">
        <v>74</v>
      </c>
      <c r="G16" s="161"/>
      <c r="H16" s="8" t="s">
        <v>14</v>
      </c>
      <c r="I16" s="14" t="s">
        <v>540</v>
      </c>
    </row>
    <row r="17" spans="1:15" ht="25.5" customHeight="1">
      <c r="A17" s="220"/>
      <c r="B17" s="9" t="s">
        <v>63</v>
      </c>
      <c r="C17" s="177"/>
      <c r="D17" s="177"/>
      <c r="E17" s="74">
        <v>4460</v>
      </c>
      <c r="F17" s="160" t="s">
        <v>74</v>
      </c>
      <c r="G17" s="161"/>
      <c r="H17" s="8" t="s">
        <v>23</v>
      </c>
      <c r="I17" s="14" t="s">
        <v>498</v>
      </c>
    </row>
    <row r="18" spans="1:15" ht="25.5" customHeight="1">
      <c r="A18" s="25" t="s">
        <v>227</v>
      </c>
      <c r="B18" s="9" t="s">
        <v>51</v>
      </c>
      <c r="C18" s="177"/>
      <c r="D18" s="177"/>
      <c r="E18" s="26">
        <v>5962</v>
      </c>
      <c r="F18" s="160" t="s">
        <v>74</v>
      </c>
      <c r="G18" s="161"/>
      <c r="H18" s="8" t="s">
        <v>14</v>
      </c>
      <c r="I18" s="14" t="s">
        <v>541</v>
      </c>
    </row>
    <row r="19" spans="1:15" ht="25.5" customHeight="1">
      <c r="A19" s="54" t="s">
        <v>230</v>
      </c>
      <c r="B19" s="9" t="s">
        <v>15</v>
      </c>
      <c r="C19" s="158"/>
      <c r="D19" s="159"/>
      <c r="E19" s="120">
        <v>4392</v>
      </c>
      <c r="F19" s="160" t="s">
        <v>74</v>
      </c>
      <c r="G19" s="161"/>
      <c r="H19" s="8" t="s">
        <v>542</v>
      </c>
      <c r="I19" s="14" t="s">
        <v>25</v>
      </c>
      <c r="O19" s="4"/>
    </row>
    <row r="20" spans="1:15" ht="25.5" customHeight="1">
      <c r="A20" s="31" t="s">
        <v>232</v>
      </c>
      <c r="B20" s="9" t="s">
        <v>22</v>
      </c>
      <c r="C20" s="160"/>
      <c r="D20" s="161"/>
      <c r="E20" s="26">
        <v>6296</v>
      </c>
      <c r="F20" s="160" t="s">
        <v>74</v>
      </c>
      <c r="G20" s="161"/>
      <c r="H20" s="8" t="s">
        <v>14</v>
      </c>
      <c r="I20" s="14" t="s">
        <v>68</v>
      </c>
    </row>
    <row r="21" spans="1:15" ht="25.5" customHeight="1">
      <c r="A21" s="178" t="s">
        <v>359</v>
      </c>
      <c r="B21" s="9" t="s">
        <v>63</v>
      </c>
      <c r="C21" s="177"/>
      <c r="D21" s="177"/>
      <c r="E21" s="26">
        <v>6430</v>
      </c>
      <c r="F21" s="160" t="s">
        <v>74</v>
      </c>
      <c r="G21" s="161"/>
      <c r="H21" s="8"/>
      <c r="I21" s="14" t="s">
        <v>28</v>
      </c>
    </row>
    <row r="22" spans="1:15" ht="25.5" customHeight="1">
      <c r="A22" s="178"/>
      <c r="B22" s="9" t="s">
        <v>22</v>
      </c>
      <c r="C22" s="177"/>
      <c r="D22" s="177"/>
      <c r="E22" s="79">
        <v>2000</v>
      </c>
      <c r="F22" s="160" t="s">
        <v>74</v>
      </c>
      <c r="G22" s="161"/>
      <c r="H22" s="8" t="s">
        <v>82</v>
      </c>
      <c r="I22" s="14" t="s">
        <v>68</v>
      </c>
    </row>
    <row r="23" spans="1:15" ht="25.5" customHeight="1">
      <c r="A23" s="178"/>
      <c r="B23" s="9" t="s">
        <v>63</v>
      </c>
      <c r="C23" s="160"/>
      <c r="D23" s="161"/>
      <c r="E23" s="74">
        <v>1564</v>
      </c>
      <c r="F23" s="160" t="s">
        <v>74</v>
      </c>
      <c r="G23" s="161"/>
      <c r="H23" s="8" t="s">
        <v>23</v>
      </c>
      <c r="I23" s="14" t="s">
        <v>167</v>
      </c>
    </row>
    <row r="24" spans="1:15" ht="25.5" customHeight="1">
      <c r="A24" s="209" t="s">
        <v>233</v>
      </c>
      <c r="B24" s="9" t="s">
        <v>22</v>
      </c>
      <c r="C24" s="158"/>
      <c r="D24" s="159"/>
      <c r="E24" s="40">
        <v>3620</v>
      </c>
      <c r="F24" s="160" t="s">
        <v>74</v>
      </c>
      <c r="G24" s="161"/>
      <c r="H24" s="8" t="s">
        <v>14</v>
      </c>
      <c r="I24" s="14" t="s">
        <v>68</v>
      </c>
    </row>
    <row r="25" spans="1:15" ht="25.5" customHeight="1">
      <c r="A25" s="211"/>
      <c r="B25" s="9" t="s">
        <v>22</v>
      </c>
      <c r="C25" s="177"/>
      <c r="D25" s="177"/>
      <c r="E25" s="79">
        <v>2800</v>
      </c>
      <c r="F25" s="160" t="s">
        <v>74</v>
      </c>
      <c r="G25" s="161"/>
      <c r="H25" s="8" t="s">
        <v>82</v>
      </c>
      <c r="I25" s="14" t="s">
        <v>68</v>
      </c>
    </row>
    <row r="26" spans="1:15" ht="25.5" customHeight="1">
      <c r="A26" s="209" t="s">
        <v>234</v>
      </c>
      <c r="B26" s="9" t="s">
        <v>15</v>
      </c>
      <c r="C26" s="177"/>
      <c r="D26" s="177"/>
      <c r="E26" s="74">
        <v>3690</v>
      </c>
      <c r="F26" s="160" t="s">
        <v>74</v>
      </c>
      <c r="G26" s="161"/>
      <c r="H26" s="8" t="s">
        <v>23</v>
      </c>
      <c r="I26" s="14" t="s">
        <v>68</v>
      </c>
    </row>
    <row r="27" spans="1:15" ht="25.5" customHeight="1">
      <c r="A27" s="210"/>
      <c r="B27" s="9" t="s">
        <v>22</v>
      </c>
      <c r="C27" s="97"/>
      <c r="D27" s="98"/>
      <c r="E27" s="26">
        <v>1000</v>
      </c>
      <c r="F27" s="160" t="s">
        <v>74</v>
      </c>
      <c r="G27" s="161"/>
      <c r="H27" s="8" t="s">
        <v>75</v>
      </c>
      <c r="I27" s="14" t="s">
        <v>68</v>
      </c>
    </row>
    <row r="28" spans="1:15" ht="25.5" customHeight="1">
      <c r="A28" s="210"/>
      <c r="B28" s="9" t="s">
        <v>51</v>
      </c>
      <c r="C28" s="97"/>
      <c r="D28" s="98"/>
      <c r="E28" s="74">
        <v>2581</v>
      </c>
      <c r="F28" s="160" t="s">
        <v>74</v>
      </c>
      <c r="G28" s="161"/>
      <c r="H28" s="8" t="s">
        <v>23</v>
      </c>
      <c r="I28" s="14" t="s">
        <v>544</v>
      </c>
    </row>
    <row r="29" spans="1:15" ht="25.5" customHeight="1">
      <c r="A29" s="210"/>
      <c r="B29" s="9" t="s">
        <v>52</v>
      </c>
      <c r="C29" s="97"/>
      <c r="D29" s="98"/>
      <c r="E29" s="26">
        <v>660</v>
      </c>
      <c r="F29" s="160" t="s">
        <v>74</v>
      </c>
      <c r="G29" s="161"/>
      <c r="H29" s="8" t="s">
        <v>75</v>
      </c>
      <c r="I29" s="14" t="s">
        <v>543</v>
      </c>
    </row>
    <row r="30" spans="1:15" ht="25.5" customHeight="1">
      <c r="A30" s="211"/>
      <c r="B30" s="9" t="s">
        <v>51</v>
      </c>
      <c r="C30" s="97"/>
      <c r="D30" s="98"/>
      <c r="E30" s="26">
        <v>5258</v>
      </c>
      <c r="F30" s="160" t="s">
        <v>74</v>
      </c>
      <c r="G30" s="161"/>
      <c r="H30" s="8" t="s">
        <v>75</v>
      </c>
      <c r="I30" s="14" t="s">
        <v>598</v>
      </c>
    </row>
    <row r="31" spans="1:15" ht="25.5" customHeight="1">
      <c r="A31" s="209" t="s">
        <v>45</v>
      </c>
      <c r="B31" s="9" t="s">
        <v>22</v>
      </c>
      <c r="C31" s="97"/>
      <c r="D31" s="98"/>
      <c r="E31" s="26">
        <v>2799</v>
      </c>
      <c r="F31" s="160" t="s">
        <v>74</v>
      </c>
      <c r="G31" s="161"/>
      <c r="H31" s="8" t="s">
        <v>14</v>
      </c>
      <c r="I31" s="14" t="s">
        <v>68</v>
      </c>
    </row>
    <row r="32" spans="1:15" ht="25.5" customHeight="1">
      <c r="A32" s="210"/>
      <c r="B32" s="9" t="s">
        <v>51</v>
      </c>
      <c r="C32" s="97"/>
      <c r="D32" s="98"/>
      <c r="E32" s="26">
        <v>1405</v>
      </c>
      <c r="F32" s="160" t="s">
        <v>74</v>
      </c>
      <c r="G32" s="161"/>
      <c r="H32" s="8" t="s">
        <v>75</v>
      </c>
      <c r="I32" s="14" t="s">
        <v>545</v>
      </c>
    </row>
    <row r="33" spans="1:10" ht="25.5" customHeight="1">
      <c r="A33" s="211"/>
      <c r="B33" s="9" t="s">
        <v>51</v>
      </c>
      <c r="C33" s="97"/>
      <c r="D33" s="98"/>
      <c r="E33" s="26">
        <v>3605</v>
      </c>
      <c r="F33" s="160" t="s">
        <v>74</v>
      </c>
      <c r="G33" s="161"/>
      <c r="H33" s="8" t="s">
        <v>75</v>
      </c>
      <c r="I33" s="14" t="s">
        <v>546</v>
      </c>
    </row>
    <row r="34" spans="1:10" ht="25.5" customHeight="1">
      <c r="A34" s="178" t="s">
        <v>236</v>
      </c>
      <c r="B34" s="9" t="s">
        <v>63</v>
      </c>
      <c r="C34" s="97"/>
      <c r="D34" s="98"/>
      <c r="E34" s="26">
        <v>11765</v>
      </c>
      <c r="F34" s="160" t="s">
        <v>74</v>
      </c>
      <c r="G34" s="161"/>
      <c r="H34" s="8" t="s">
        <v>75</v>
      </c>
      <c r="I34" s="14" t="s">
        <v>462</v>
      </c>
    </row>
    <row r="35" spans="1:10" ht="25.5" customHeight="1">
      <c r="A35" s="178"/>
      <c r="B35" s="9" t="s">
        <v>22</v>
      </c>
      <c r="C35" s="97"/>
      <c r="D35" s="98"/>
      <c r="E35" s="79">
        <v>2000</v>
      </c>
      <c r="F35" s="160" t="s">
        <v>74</v>
      </c>
      <c r="G35" s="161"/>
      <c r="H35" s="8" t="s">
        <v>82</v>
      </c>
      <c r="I35" s="14" t="s">
        <v>68</v>
      </c>
    </row>
    <row r="36" spans="1:10" ht="25.5" customHeight="1">
      <c r="A36" s="54" t="s">
        <v>33</v>
      </c>
      <c r="B36" s="9" t="s">
        <v>63</v>
      </c>
      <c r="C36" s="158"/>
      <c r="D36" s="159"/>
      <c r="E36" s="26">
        <v>1080</v>
      </c>
      <c r="F36" s="160" t="s">
        <v>74</v>
      </c>
      <c r="G36" s="161"/>
      <c r="H36" s="8" t="s">
        <v>23</v>
      </c>
      <c r="I36" s="14" t="s">
        <v>28</v>
      </c>
    </row>
    <row r="37" spans="1:10" ht="25.5" customHeight="1" thickBot="1">
      <c r="A37" s="54" t="s">
        <v>322</v>
      </c>
      <c r="B37" s="9" t="s">
        <v>15</v>
      </c>
      <c r="C37" s="158"/>
      <c r="D37" s="159"/>
      <c r="E37" s="47">
        <v>6912</v>
      </c>
      <c r="F37" s="160" t="s">
        <v>74</v>
      </c>
      <c r="G37" s="161"/>
      <c r="H37" s="8" t="s">
        <v>65</v>
      </c>
      <c r="I37" s="14" t="s">
        <v>25</v>
      </c>
    </row>
    <row r="38" spans="1:10" ht="25.5" customHeight="1" thickBot="1">
      <c r="A38" s="17"/>
      <c r="B38" s="17"/>
      <c r="C38" s="205" t="s">
        <v>9</v>
      </c>
      <c r="D38" s="206"/>
      <c r="E38" s="18">
        <f>SUM(E3:E37)</f>
        <v>105500</v>
      </c>
      <c r="F38" s="212" t="s">
        <v>5</v>
      </c>
      <c r="G38" s="213"/>
      <c r="H38" s="213"/>
      <c r="I38" s="213"/>
    </row>
    <row r="39" spans="1:10" ht="45.75" customHeight="1">
      <c r="A39" s="1" t="s">
        <v>20</v>
      </c>
      <c r="B39" s="23" t="s">
        <v>538</v>
      </c>
      <c r="E39" s="27"/>
      <c r="J39" s="16"/>
    </row>
    <row r="40" spans="1:10" ht="27" customHeight="1">
      <c r="A40" s="4" t="s">
        <v>0</v>
      </c>
      <c r="B40" s="4" t="s">
        <v>1</v>
      </c>
      <c r="C40" s="177" t="s">
        <v>2</v>
      </c>
      <c r="D40" s="177"/>
      <c r="E40" s="4" t="s">
        <v>3</v>
      </c>
      <c r="F40" s="177" t="s">
        <v>73</v>
      </c>
      <c r="G40" s="177"/>
      <c r="H40" s="8" t="s">
        <v>70</v>
      </c>
      <c r="I40" s="5" t="s">
        <v>4</v>
      </c>
    </row>
    <row r="41" spans="1:10" ht="24" customHeight="1">
      <c r="A41" s="54" t="s">
        <v>240</v>
      </c>
      <c r="B41" s="9" t="s">
        <v>63</v>
      </c>
      <c r="C41" s="158"/>
      <c r="D41" s="159"/>
      <c r="E41" s="26">
        <v>6966</v>
      </c>
      <c r="F41" s="160" t="s">
        <v>74</v>
      </c>
      <c r="G41" s="161"/>
      <c r="H41" s="8" t="s">
        <v>75</v>
      </c>
      <c r="I41" s="14" t="s">
        <v>462</v>
      </c>
    </row>
    <row r="42" spans="1:10" ht="24" customHeight="1">
      <c r="A42" s="44" t="s">
        <v>243</v>
      </c>
      <c r="B42" s="9" t="s">
        <v>22</v>
      </c>
      <c r="C42" s="158"/>
      <c r="D42" s="159"/>
      <c r="E42" s="79">
        <v>3000</v>
      </c>
      <c r="F42" s="160" t="s">
        <v>74</v>
      </c>
      <c r="G42" s="161"/>
      <c r="H42" s="8" t="s">
        <v>82</v>
      </c>
      <c r="I42" s="14" t="s">
        <v>68</v>
      </c>
    </row>
    <row r="43" spans="1:10" ht="27" customHeight="1">
      <c r="A43" s="44" t="s">
        <v>49</v>
      </c>
      <c r="B43" s="9" t="s">
        <v>27</v>
      </c>
      <c r="C43" s="158"/>
      <c r="D43" s="159"/>
      <c r="E43" s="26">
        <v>31856</v>
      </c>
      <c r="F43" s="160" t="s">
        <v>74</v>
      </c>
      <c r="G43" s="161"/>
      <c r="H43" s="8" t="s">
        <v>75</v>
      </c>
      <c r="I43" s="14" t="s">
        <v>564</v>
      </c>
    </row>
    <row r="44" spans="1:10" ht="24.75" customHeight="1">
      <c r="A44" s="43" t="s">
        <v>24</v>
      </c>
      <c r="B44" s="9" t="s">
        <v>22</v>
      </c>
      <c r="C44" s="158"/>
      <c r="D44" s="159"/>
      <c r="E44" s="79">
        <v>2000</v>
      </c>
      <c r="F44" s="160" t="s">
        <v>74</v>
      </c>
      <c r="G44" s="161"/>
      <c r="H44" s="8" t="s">
        <v>82</v>
      </c>
      <c r="I44" s="14" t="s">
        <v>68</v>
      </c>
    </row>
    <row r="45" spans="1:10" ht="27" customHeight="1">
      <c r="A45" s="44" t="s">
        <v>244</v>
      </c>
      <c r="B45" s="9" t="s">
        <v>22</v>
      </c>
      <c r="C45" s="160"/>
      <c r="D45" s="161"/>
      <c r="E45" s="26">
        <v>3000</v>
      </c>
      <c r="F45" s="160" t="s">
        <v>74</v>
      </c>
      <c r="G45" s="161"/>
      <c r="H45" s="8" t="s">
        <v>13</v>
      </c>
      <c r="I45" s="14" t="s">
        <v>68</v>
      </c>
    </row>
    <row r="46" spans="1:10" ht="27" customHeight="1">
      <c r="A46" s="178" t="s">
        <v>42</v>
      </c>
      <c r="B46" s="9" t="s">
        <v>63</v>
      </c>
      <c r="C46" s="160"/>
      <c r="D46" s="161"/>
      <c r="E46" s="26">
        <v>940</v>
      </c>
      <c r="F46" s="160" t="s">
        <v>74</v>
      </c>
      <c r="G46" s="161"/>
      <c r="H46" s="8" t="s">
        <v>365</v>
      </c>
      <c r="I46" s="14" t="s">
        <v>547</v>
      </c>
    </row>
    <row r="47" spans="1:10" ht="27" customHeight="1">
      <c r="A47" s="178"/>
      <c r="B47" s="9" t="s">
        <v>63</v>
      </c>
      <c r="C47" s="160"/>
      <c r="D47" s="161"/>
      <c r="E47" s="26">
        <v>1752</v>
      </c>
      <c r="F47" s="160" t="s">
        <v>74</v>
      </c>
      <c r="G47" s="161"/>
      <c r="H47" s="8" t="s">
        <v>365</v>
      </c>
      <c r="I47" s="14" t="s">
        <v>548</v>
      </c>
    </row>
    <row r="48" spans="1:10" ht="27" customHeight="1">
      <c r="A48" s="178"/>
      <c r="B48" s="9" t="s">
        <v>27</v>
      </c>
      <c r="C48" s="160"/>
      <c r="D48" s="161"/>
      <c r="E48" s="26">
        <v>3592</v>
      </c>
      <c r="F48" s="160" t="s">
        <v>74</v>
      </c>
      <c r="G48" s="161"/>
      <c r="H48" s="8" t="s">
        <v>365</v>
      </c>
      <c r="I48" s="14" t="s">
        <v>549</v>
      </c>
    </row>
    <row r="49" spans="1:15" ht="27" customHeight="1">
      <c r="A49" s="209" t="s">
        <v>251</v>
      </c>
      <c r="B49" s="9" t="s">
        <v>22</v>
      </c>
      <c r="C49" s="177"/>
      <c r="D49" s="177"/>
      <c r="E49" s="26">
        <v>3000</v>
      </c>
      <c r="F49" s="160" t="s">
        <v>74</v>
      </c>
      <c r="G49" s="161"/>
      <c r="H49" s="8" t="s">
        <v>14</v>
      </c>
      <c r="I49" s="14" t="s">
        <v>68</v>
      </c>
    </row>
    <row r="50" spans="1:15" ht="27" customHeight="1">
      <c r="A50" s="210"/>
      <c r="B50" s="9" t="s">
        <v>22</v>
      </c>
      <c r="C50" s="177"/>
      <c r="D50" s="177"/>
      <c r="E50" s="79">
        <v>2000</v>
      </c>
      <c r="F50" s="160" t="s">
        <v>74</v>
      </c>
      <c r="G50" s="161"/>
      <c r="H50" s="8" t="s">
        <v>82</v>
      </c>
      <c r="I50" s="14" t="s">
        <v>68</v>
      </c>
    </row>
    <row r="51" spans="1:15" ht="27" customHeight="1">
      <c r="A51" s="211"/>
      <c r="B51" s="9" t="s">
        <v>27</v>
      </c>
      <c r="C51" s="177"/>
      <c r="D51" s="177"/>
      <c r="E51" s="26">
        <v>2398</v>
      </c>
      <c r="F51" s="160" t="s">
        <v>74</v>
      </c>
      <c r="G51" s="161"/>
      <c r="H51" s="8" t="s">
        <v>75</v>
      </c>
      <c r="I51" s="14" t="s">
        <v>599</v>
      </c>
    </row>
    <row r="52" spans="1:15" ht="27" customHeight="1">
      <c r="A52" s="209" t="s">
        <v>203</v>
      </c>
      <c r="B52" s="9" t="s">
        <v>22</v>
      </c>
      <c r="C52" s="177"/>
      <c r="D52" s="177"/>
      <c r="E52" s="26">
        <v>2000</v>
      </c>
      <c r="F52" s="160" t="s">
        <v>74</v>
      </c>
      <c r="G52" s="161"/>
      <c r="H52" s="8" t="s">
        <v>365</v>
      </c>
      <c r="I52" s="14" t="s">
        <v>68</v>
      </c>
    </row>
    <row r="53" spans="1:15" ht="27" customHeight="1">
      <c r="A53" s="210"/>
      <c r="B53" s="9" t="s">
        <v>50</v>
      </c>
      <c r="C53" s="158"/>
      <c r="D53" s="159"/>
      <c r="E53" s="40">
        <v>430</v>
      </c>
      <c r="F53" s="160" t="s">
        <v>74</v>
      </c>
      <c r="G53" s="161"/>
      <c r="H53" s="8" t="s">
        <v>75</v>
      </c>
      <c r="I53" s="14" t="s">
        <v>17</v>
      </c>
    </row>
    <row r="54" spans="1:15" ht="27" customHeight="1">
      <c r="A54" s="211"/>
      <c r="B54" s="9" t="s">
        <v>562</v>
      </c>
      <c r="C54" s="158"/>
      <c r="D54" s="159"/>
      <c r="E54" s="26">
        <v>58245</v>
      </c>
      <c r="F54" s="160" t="s">
        <v>74</v>
      </c>
      <c r="G54" s="161"/>
      <c r="H54" s="8" t="s">
        <v>75</v>
      </c>
      <c r="I54" s="14" t="s">
        <v>563</v>
      </c>
    </row>
    <row r="55" spans="1:15" ht="27" customHeight="1">
      <c r="A55" s="43" t="s">
        <v>6</v>
      </c>
      <c r="B55" s="9" t="s">
        <v>50</v>
      </c>
      <c r="C55" s="177"/>
      <c r="D55" s="177"/>
      <c r="E55" s="26">
        <v>180</v>
      </c>
      <c r="F55" s="160" t="s">
        <v>74</v>
      </c>
      <c r="G55" s="161"/>
      <c r="H55" s="8" t="s">
        <v>75</v>
      </c>
      <c r="I55" s="14" t="s">
        <v>228</v>
      </c>
    </row>
    <row r="56" spans="1:15" ht="27" customHeight="1">
      <c r="A56" s="44"/>
      <c r="B56" s="9"/>
      <c r="C56" s="158"/>
      <c r="D56" s="159"/>
      <c r="E56" s="26"/>
      <c r="F56" s="160"/>
      <c r="G56" s="161"/>
      <c r="H56" s="8"/>
      <c r="I56" s="14"/>
    </row>
    <row r="57" spans="1:15" ht="27" customHeight="1">
      <c r="A57" s="44"/>
      <c r="B57" s="9"/>
      <c r="C57" s="158"/>
      <c r="D57" s="159"/>
      <c r="E57" s="26"/>
      <c r="F57" s="160"/>
      <c r="G57" s="161"/>
      <c r="H57" s="8"/>
      <c r="I57" s="14"/>
    </row>
    <row r="58" spans="1:15" ht="27" customHeight="1">
      <c r="A58" s="209"/>
      <c r="B58" s="9"/>
      <c r="C58" s="160"/>
      <c r="D58" s="161"/>
      <c r="E58" s="26"/>
      <c r="F58" s="160"/>
      <c r="G58" s="161"/>
      <c r="H58" s="8"/>
      <c r="I58" s="14"/>
    </row>
    <row r="59" spans="1:15" ht="27" customHeight="1">
      <c r="A59" s="210"/>
      <c r="B59" s="9"/>
      <c r="C59" s="177"/>
      <c r="D59" s="177"/>
      <c r="E59" s="26"/>
      <c r="F59" s="160"/>
      <c r="G59" s="161"/>
      <c r="H59" s="8"/>
      <c r="I59" s="14"/>
    </row>
    <row r="60" spans="1:15" ht="27" customHeight="1">
      <c r="A60" s="210"/>
      <c r="B60" s="9"/>
      <c r="C60" s="177"/>
      <c r="D60" s="177"/>
      <c r="E60" s="26"/>
      <c r="F60" s="160"/>
      <c r="G60" s="161"/>
      <c r="H60" s="8"/>
      <c r="I60" s="14"/>
    </row>
    <row r="61" spans="1:15" ht="27" customHeight="1">
      <c r="A61" s="210"/>
      <c r="B61" s="9"/>
      <c r="C61" s="177"/>
      <c r="D61" s="177"/>
      <c r="E61" s="26"/>
      <c r="F61" s="160"/>
      <c r="G61" s="161"/>
      <c r="H61" s="8"/>
      <c r="I61" s="14"/>
      <c r="O61" s="57" t="s">
        <v>65</v>
      </c>
    </row>
    <row r="62" spans="1:15" ht="27" customHeight="1">
      <c r="A62" s="211"/>
      <c r="B62" s="9"/>
      <c r="C62" s="158"/>
      <c r="D62" s="159"/>
      <c r="E62" s="26"/>
      <c r="F62" s="160"/>
      <c r="G62" s="161"/>
      <c r="H62" s="8"/>
      <c r="I62" s="14"/>
      <c r="O62" s="58">
        <f>E37</f>
        <v>6912</v>
      </c>
    </row>
    <row r="63" spans="1:15" ht="27" customHeight="1">
      <c r="A63" s="43"/>
      <c r="B63" s="9"/>
      <c r="C63" s="170"/>
      <c r="D63" s="170"/>
      <c r="E63" s="26"/>
      <c r="F63" s="160"/>
      <c r="G63" s="161"/>
      <c r="H63" s="8"/>
      <c r="I63" s="14"/>
    </row>
    <row r="64" spans="1:15" ht="27" customHeight="1">
      <c r="A64" s="44"/>
      <c r="B64" s="9"/>
      <c r="C64" s="177"/>
      <c r="D64" s="177"/>
      <c r="E64" s="26"/>
      <c r="F64" s="160"/>
      <c r="G64" s="161"/>
      <c r="H64" s="8"/>
      <c r="I64" s="14"/>
      <c r="O64" s="94" t="s">
        <v>365</v>
      </c>
    </row>
    <row r="65" spans="1:15" ht="27" customHeight="1">
      <c r="A65" s="44"/>
      <c r="B65" s="9"/>
      <c r="C65" s="177"/>
      <c r="D65" s="177"/>
      <c r="E65" s="26"/>
      <c r="F65" s="160"/>
      <c r="G65" s="161"/>
      <c r="H65" s="8"/>
      <c r="I65" s="14"/>
      <c r="O65" s="58"/>
    </row>
    <row r="66" spans="1:15" ht="27" customHeight="1">
      <c r="A66" s="43"/>
      <c r="B66" s="9"/>
      <c r="C66" s="177"/>
      <c r="D66" s="177"/>
      <c r="E66" s="26"/>
      <c r="F66" s="160"/>
      <c r="G66" s="161"/>
      <c r="H66" s="8"/>
      <c r="I66" s="14"/>
    </row>
    <row r="67" spans="1:15" ht="27" customHeight="1">
      <c r="A67" s="25"/>
      <c r="B67" s="9"/>
      <c r="C67" s="170"/>
      <c r="D67" s="170"/>
      <c r="E67" s="26"/>
      <c r="F67" s="160"/>
      <c r="G67" s="161"/>
      <c r="H67" s="8"/>
      <c r="I67" s="14"/>
      <c r="O67" s="39" t="s">
        <v>539</v>
      </c>
    </row>
    <row r="68" spans="1:15" ht="27" customHeight="1">
      <c r="A68" s="44"/>
      <c r="B68" s="9"/>
      <c r="C68" s="160"/>
      <c r="D68" s="161"/>
      <c r="E68" s="26"/>
      <c r="F68" s="160"/>
      <c r="G68" s="161"/>
      <c r="H68" s="8"/>
      <c r="I68" s="14"/>
      <c r="O68" s="58">
        <f>E3+E4+E15+E53</f>
        <v>1080</v>
      </c>
    </row>
    <row r="69" spans="1:15" ht="27" customHeight="1">
      <c r="A69" s="44"/>
      <c r="B69" s="9"/>
      <c r="C69" s="160"/>
      <c r="D69" s="161"/>
      <c r="E69" s="26"/>
      <c r="F69" s="160"/>
      <c r="G69" s="161"/>
      <c r="H69" s="8"/>
      <c r="I69" s="14"/>
    </row>
    <row r="70" spans="1:15" ht="27" customHeight="1">
      <c r="A70" s="44"/>
      <c r="B70" s="9"/>
      <c r="C70" s="160"/>
      <c r="D70" s="161"/>
      <c r="E70" s="26"/>
      <c r="F70" s="160"/>
      <c r="G70" s="161"/>
      <c r="H70" s="8"/>
      <c r="I70" s="14"/>
      <c r="O70" s="121" t="s">
        <v>542</v>
      </c>
    </row>
    <row r="71" spans="1:15" ht="27" customHeight="1">
      <c r="A71" s="44"/>
      <c r="B71" s="9"/>
      <c r="C71" s="170"/>
      <c r="D71" s="170"/>
      <c r="E71" s="26"/>
      <c r="F71" s="160"/>
      <c r="G71" s="161"/>
      <c r="H71" s="8"/>
      <c r="I71" s="14"/>
      <c r="O71" s="58">
        <f>E19</f>
        <v>4392</v>
      </c>
    </row>
    <row r="72" spans="1:15" ht="27" customHeight="1">
      <c r="A72" s="44"/>
      <c r="B72" s="9"/>
      <c r="C72" s="158"/>
      <c r="D72" s="159"/>
      <c r="E72" s="26"/>
      <c r="F72" s="160"/>
      <c r="G72" s="161"/>
      <c r="H72" s="8"/>
      <c r="I72" s="14"/>
      <c r="N72" s="122" t="s">
        <v>89</v>
      </c>
      <c r="O72" s="58">
        <f>E28+E26+E23+E17+E14</f>
        <v>15455</v>
      </c>
    </row>
    <row r="73" spans="1:15" ht="27" customHeight="1">
      <c r="A73" s="44"/>
      <c r="B73" s="9"/>
      <c r="C73" s="177"/>
      <c r="D73" s="177"/>
      <c r="E73" s="26"/>
      <c r="F73" s="160"/>
      <c r="G73" s="161"/>
      <c r="H73" s="8"/>
      <c r="I73" s="14"/>
      <c r="O73" s="145" t="s">
        <v>88</v>
      </c>
    </row>
    <row r="74" spans="1:15" ht="27" customHeight="1" thickBot="1">
      <c r="A74" s="44"/>
      <c r="B74" s="9"/>
      <c r="C74" s="158"/>
      <c r="D74" s="159"/>
      <c r="E74" s="26"/>
      <c r="F74" s="160"/>
      <c r="G74" s="161"/>
      <c r="H74" s="8"/>
      <c r="I74" s="14"/>
      <c r="O74" s="123">
        <f>E24</f>
        <v>3620</v>
      </c>
    </row>
    <row r="75" spans="1:15" ht="27" customHeight="1" thickBot="1">
      <c r="A75" s="17"/>
      <c r="B75" s="17"/>
      <c r="C75" s="205" t="s">
        <v>9</v>
      </c>
      <c r="D75" s="206"/>
      <c r="E75" s="18">
        <f>SUM(E41:E74)</f>
        <v>121359</v>
      </c>
      <c r="F75" s="207"/>
      <c r="G75" s="208"/>
      <c r="H75" s="68" t="s">
        <v>200</v>
      </c>
      <c r="I75" s="52">
        <f>E38+E75</f>
        <v>226859</v>
      </c>
    </row>
    <row r="76" spans="1:15" ht="42" customHeight="1">
      <c r="A76" s="204" t="s">
        <v>102</v>
      </c>
      <c r="B76" s="204"/>
      <c r="C76" s="204"/>
      <c r="E76" s="27"/>
      <c r="J76" s="16"/>
    </row>
    <row r="77" spans="1:15" ht="42" customHeight="1">
      <c r="A77" s="4" t="s">
        <v>0</v>
      </c>
      <c r="B77" s="4" t="s">
        <v>1</v>
      </c>
      <c r="C77" s="160" t="s">
        <v>2</v>
      </c>
      <c r="D77" s="161"/>
      <c r="E77" s="4" t="s">
        <v>3</v>
      </c>
      <c r="F77" s="160" t="s">
        <v>73</v>
      </c>
      <c r="G77" s="161"/>
      <c r="H77" s="8" t="s">
        <v>70</v>
      </c>
      <c r="I77" s="5" t="s">
        <v>4</v>
      </c>
    </row>
    <row r="78" spans="1:15" ht="42" customHeight="1">
      <c r="A78" s="70">
        <v>46184</v>
      </c>
      <c r="B78" s="4" t="s">
        <v>50</v>
      </c>
      <c r="C78" s="158"/>
      <c r="D78" s="159"/>
      <c r="E78" s="26">
        <v>270</v>
      </c>
      <c r="F78" s="160" t="s">
        <v>74</v>
      </c>
      <c r="G78" s="161"/>
      <c r="H78" s="8" t="s">
        <v>75</v>
      </c>
      <c r="I78" s="14" t="s">
        <v>228</v>
      </c>
    </row>
    <row r="79" spans="1:15" ht="42" customHeight="1">
      <c r="A79" s="70">
        <v>46185</v>
      </c>
      <c r="B79" s="4" t="s">
        <v>15</v>
      </c>
      <c r="C79" s="177"/>
      <c r="D79" s="177"/>
      <c r="E79" s="26">
        <v>8600</v>
      </c>
      <c r="F79" s="160" t="s">
        <v>74</v>
      </c>
      <c r="G79" s="161"/>
      <c r="H79" s="8" t="s">
        <v>75</v>
      </c>
      <c r="I79" s="14" t="s">
        <v>25</v>
      </c>
    </row>
    <row r="80" spans="1:15" ht="42" customHeight="1">
      <c r="A80" s="70">
        <v>46185</v>
      </c>
      <c r="B80" s="4" t="s">
        <v>22</v>
      </c>
      <c r="C80" s="177"/>
      <c r="D80" s="177"/>
      <c r="E80" s="26">
        <v>2450</v>
      </c>
      <c r="F80" s="160" t="s">
        <v>74</v>
      </c>
      <c r="G80" s="161"/>
      <c r="H80" s="8" t="s">
        <v>600</v>
      </c>
      <c r="I80" s="14" t="s">
        <v>68</v>
      </c>
    </row>
    <row r="81" spans="1:9" ht="42" customHeight="1">
      <c r="A81" s="71">
        <v>46191</v>
      </c>
      <c r="B81" s="9" t="s">
        <v>63</v>
      </c>
      <c r="C81" s="160"/>
      <c r="D81" s="161"/>
      <c r="E81" s="26">
        <v>8038</v>
      </c>
      <c r="F81" s="160" t="s">
        <v>74</v>
      </c>
      <c r="G81" s="161"/>
      <c r="H81" s="8" t="s">
        <v>75</v>
      </c>
      <c r="I81" s="14" t="s">
        <v>601</v>
      </c>
    </row>
    <row r="82" spans="1:9" ht="42" customHeight="1">
      <c r="A82" s="70"/>
      <c r="B82" s="4"/>
      <c r="C82" s="160"/>
      <c r="D82" s="161"/>
      <c r="E82" s="26"/>
      <c r="F82" s="160"/>
      <c r="G82" s="161"/>
      <c r="H82" s="8"/>
      <c r="I82" s="14"/>
    </row>
    <row r="83" spans="1:9" ht="42" customHeight="1">
      <c r="A83" s="70"/>
      <c r="B83" s="4"/>
      <c r="C83" s="160"/>
      <c r="D83" s="161"/>
      <c r="E83" s="26"/>
      <c r="F83" s="160"/>
      <c r="G83" s="161"/>
      <c r="H83" s="8"/>
      <c r="I83" s="14"/>
    </row>
    <row r="84" spans="1:9" ht="42" customHeight="1">
      <c r="A84" s="71"/>
      <c r="B84" s="4"/>
      <c r="C84" s="160"/>
      <c r="D84" s="161"/>
      <c r="E84" s="26"/>
      <c r="F84" s="160"/>
      <c r="G84" s="161"/>
      <c r="H84" s="8"/>
      <c r="I84" s="14"/>
    </row>
    <row r="85" spans="1:9" ht="42" customHeight="1">
      <c r="A85" s="70"/>
      <c r="B85" s="4"/>
      <c r="C85" s="160"/>
      <c r="D85" s="161"/>
      <c r="E85" s="26"/>
      <c r="F85" s="160"/>
      <c r="G85" s="161"/>
      <c r="H85" s="8"/>
      <c r="I85" s="14"/>
    </row>
    <row r="86" spans="1:9" ht="42" customHeight="1">
      <c r="A86" s="71"/>
      <c r="B86" s="4"/>
      <c r="C86" s="160"/>
      <c r="D86" s="161"/>
      <c r="E86" s="26"/>
      <c r="F86" s="160"/>
      <c r="G86" s="161"/>
      <c r="H86" s="8"/>
      <c r="I86" s="14"/>
    </row>
    <row r="87" spans="1:9" ht="42" customHeight="1">
      <c r="A87" s="209"/>
      <c r="B87" s="4"/>
      <c r="C87" s="160"/>
      <c r="D87" s="161"/>
      <c r="E87" s="26"/>
      <c r="F87" s="160"/>
      <c r="G87" s="161"/>
      <c r="H87" s="8"/>
      <c r="I87" s="14"/>
    </row>
    <row r="88" spans="1:9" ht="42" customHeight="1">
      <c r="A88" s="211"/>
      <c r="B88" s="4"/>
      <c r="C88" s="160"/>
      <c r="D88" s="161"/>
      <c r="E88" s="26"/>
      <c r="F88" s="160"/>
      <c r="G88" s="161"/>
      <c r="H88" s="8"/>
      <c r="I88" s="14"/>
    </row>
    <row r="89" spans="1:9" ht="42" customHeight="1">
      <c r="A89" s="209"/>
      <c r="B89" s="4"/>
      <c r="C89" s="160"/>
      <c r="D89" s="161"/>
      <c r="E89" s="26"/>
      <c r="F89" s="160"/>
      <c r="G89" s="161"/>
      <c r="H89" s="8"/>
      <c r="I89" s="14"/>
    </row>
    <row r="90" spans="1:9" ht="42" customHeight="1">
      <c r="A90" s="211"/>
      <c r="B90" s="4"/>
      <c r="C90" s="160"/>
      <c r="D90" s="161"/>
      <c r="E90" s="26"/>
      <c r="F90" s="160"/>
      <c r="G90" s="161"/>
      <c r="H90" s="8"/>
      <c r="I90" s="14"/>
    </row>
    <row r="91" spans="1:9" ht="42" customHeight="1">
      <c r="A91" s="44"/>
      <c r="B91" s="4"/>
      <c r="C91" s="160"/>
      <c r="D91" s="161"/>
      <c r="E91" s="26"/>
      <c r="F91" s="160"/>
      <c r="G91" s="161"/>
      <c r="H91" s="8"/>
      <c r="I91" s="14"/>
    </row>
    <row r="92" spans="1:9" ht="42" customHeight="1">
      <c r="A92" s="44"/>
      <c r="B92" s="4"/>
      <c r="C92" s="177"/>
      <c r="D92" s="177"/>
      <c r="E92" s="13"/>
      <c r="F92" s="160"/>
      <c r="G92" s="161"/>
      <c r="H92" s="8"/>
      <c r="I92" s="14"/>
    </row>
    <row r="93" spans="1:9" ht="42" customHeight="1">
      <c r="A93" s="44"/>
      <c r="B93" s="4"/>
      <c r="C93" s="158"/>
      <c r="D93" s="159"/>
      <c r="E93" s="13"/>
      <c r="F93" s="160"/>
      <c r="G93" s="161"/>
      <c r="H93" s="8"/>
      <c r="I93" s="14"/>
    </row>
    <row r="94" spans="1:9" ht="42" customHeight="1">
      <c r="A94" s="44"/>
      <c r="B94" s="4"/>
      <c r="C94" s="158"/>
      <c r="D94" s="159"/>
      <c r="E94" s="13"/>
      <c r="F94" s="160"/>
      <c r="G94" s="161"/>
      <c r="H94" s="8"/>
      <c r="I94" s="14"/>
    </row>
    <row r="95" spans="1:9" ht="42" customHeight="1">
      <c r="A95" s="44"/>
      <c r="B95" s="4"/>
      <c r="C95" s="158"/>
      <c r="D95" s="159"/>
      <c r="E95" s="13"/>
      <c r="F95" s="160"/>
      <c r="G95" s="161"/>
      <c r="H95" s="8"/>
      <c r="I95" s="14"/>
    </row>
    <row r="96" spans="1:9" ht="42" customHeight="1">
      <c r="A96" s="44"/>
      <c r="B96" s="4"/>
      <c r="C96" s="177"/>
      <c r="D96" s="177"/>
      <c r="E96" s="13"/>
      <c r="F96" s="160"/>
      <c r="G96" s="161"/>
      <c r="H96" s="8"/>
      <c r="I96" s="14"/>
    </row>
    <row r="97" spans="1:10" ht="42" customHeight="1" thickBot="1">
      <c r="A97" s="44"/>
      <c r="B97" s="4"/>
      <c r="C97" s="225"/>
      <c r="D97" s="226"/>
      <c r="E97" s="13"/>
      <c r="F97" s="160"/>
      <c r="G97" s="161"/>
      <c r="H97" s="8"/>
      <c r="I97" s="14"/>
    </row>
    <row r="98" spans="1:10" ht="42" customHeight="1" thickBot="1">
      <c r="A98" s="44"/>
      <c r="B98" s="4"/>
      <c r="C98" s="225"/>
      <c r="D98" s="226"/>
      <c r="E98" s="13"/>
      <c r="F98" s="160"/>
      <c r="G98" s="161"/>
      <c r="H98" s="8"/>
      <c r="I98" s="14"/>
    </row>
    <row r="99" spans="1:10" ht="42" customHeight="1" thickBot="1">
      <c r="A99" s="17"/>
      <c r="B99" s="17"/>
      <c r="C99" s="205" t="s">
        <v>9</v>
      </c>
      <c r="D99" s="206"/>
      <c r="E99" s="18">
        <f>SUM(E78:E98)</f>
        <v>19358</v>
      </c>
      <c r="F99" s="49"/>
      <c r="G99" s="50"/>
      <c r="H99" s="51"/>
      <c r="I99" s="52"/>
    </row>
    <row r="100" spans="1:10" ht="33.75" customHeight="1">
      <c r="A100" s="1"/>
      <c r="B100" s="28" t="s">
        <v>92</v>
      </c>
      <c r="E100" s="27"/>
      <c r="J100" s="16"/>
    </row>
    <row r="101" spans="1:10" ht="33.75" customHeight="1">
      <c r="A101" s="160" t="s">
        <v>110</v>
      </c>
      <c r="B101" s="161"/>
      <c r="C101" s="160" t="s">
        <v>1</v>
      </c>
      <c r="D101" s="161"/>
      <c r="E101" s="4" t="s">
        <v>3</v>
      </c>
      <c r="F101" s="160"/>
      <c r="G101" s="161"/>
      <c r="H101" s="8" t="s">
        <v>70</v>
      </c>
      <c r="I101" s="5" t="s">
        <v>4</v>
      </c>
    </row>
    <row r="102" spans="1:10" ht="33.75" customHeight="1">
      <c r="A102" s="168">
        <v>46207</v>
      </c>
      <c r="B102" s="169"/>
      <c r="C102" s="158" t="s">
        <v>51</v>
      </c>
      <c r="D102" s="159"/>
      <c r="E102" s="26">
        <v>18797</v>
      </c>
      <c r="F102" s="158" t="s">
        <v>94</v>
      </c>
      <c r="G102" s="159"/>
      <c r="H102" s="8" t="s">
        <v>75</v>
      </c>
      <c r="I102" s="15" t="s">
        <v>61</v>
      </c>
    </row>
    <row r="103" spans="1:10" ht="33.75" customHeight="1">
      <c r="A103" s="164">
        <v>46208</v>
      </c>
      <c r="B103" s="165"/>
      <c r="C103" s="158" t="s">
        <v>27</v>
      </c>
      <c r="D103" s="159"/>
      <c r="E103" s="26">
        <v>1480</v>
      </c>
      <c r="F103" s="158" t="s">
        <v>94</v>
      </c>
      <c r="G103" s="159"/>
      <c r="H103" s="8" t="s">
        <v>75</v>
      </c>
      <c r="I103" s="15" t="s">
        <v>584</v>
      </c>
    </row>
    <row r="104" spans="1:10" ht="33.75" customHeight="1">
      <c r="A104" s="192">
        <v>46213</v>
      </c>
      <c r="B104" s="192"/>
      <c r="C104" s="158" t="s">
        <v>51</v>
      </c>
      <c r="D104" s="159"/>
      <c r="E104" s="26">
        <v>37720</v>
      </c>
      <c r="F104" s="158" t="s">
        <v>94</v>
      </c>
      <c r="G104" s="159"/>
      <c r="H104" s="8" t="s">
        <v>75</v>
      </c>
      <c r="I104" s="15" t="s">
        <v>61</v>
      </c>
    </row>
    <row r="105" spans="1:10" ht="33.75" customHeight="1">
      <c r="A105" s="168">
        <v>46214</v>
      </c>
      <c r="B105" s="169"/>
      <c r="C105" s="158" t="s">
        <v>63</v>
      </c>
      <c r="D105" s="159"/>
      <c r="E105" s="26">
        <v>16938</v>
      </c>
      <c r="F105" s="158" t="s">
        <v>94</v>
      </c>
      <c r="G105" s="159"/>
      <c r="H105" s="8" t="s">
        <v>75</v>
      </c>
      <c r="I105" s="15" t="s">
        <v>586</v>
      </c>
    </row>
    <row r="106" spans="1:10" ht="33.75" customHeight="1">
      <c r="A106" s="168">
        <v>46215</v>
      </c>
      <c r="B106" s="169"/>
      <c r="C106" s="158" t="s">
        <v>27</v>
      </c>
      <c r="D106" s="159"/>
      <c r="E106" s="26">
        <v>3960</v>
      </c>
      <c r="F106" s="158" t="s">
        <v>94</v>
      </c>
      <c r="G106" s="159"/>
      <c r="H106" s="8" t="s">
        <v>75</v>
      </c>
      <c r="I106" s="15" t="s">
        <v>587</v>
      </c>
    </row>
    <row r="107" spans="1:10" ht="33.75" customHeight="1">
      <c r="A107" s="164">
        <v>46216</v>
      </c>
      <c r="B107" s="165"/>
      <c r="C107" s="158" t="s">
        <v>27</v>
      </c>
      <c r="D107" s="159"/>
      <c r="E107" s="26">
        <v>550</v>
      </c>
      <c r="F107" s="158" t="s">
        <v>94</v>
      </c>
      <c r="G107" s="159"/>
      <c r="H107" s="8" t="s">
        <v>75</v>
      </c>
      <c r="I107" s="15" t="s">
        <v>585</v>
      </c>
    </row>
    <row r="108" spans="1:10" ht="33.75" customHeight="1">
      <c r="A108" s="166"/>
      <c r="B108" s="167"/>
      <c r="C108" s="158" t="s">
        <v>51</v>
      </c>
      <c r="D108" s="159"/>
      <c r="E108" s="26">
        <v>6243</v>
      </c>
      <c r="F108" s="158" t="s">
        <v>94</v>
      </c>
      <c r="G108" s="159"/>
      <c r="H108" s="8" t="s">
        <v>75</v>
      </c>
      <c r="I108" s="15" t="s">
        <v>61</v>
      </c>
    </row>
    <row r="109" spans="1:10" ht="33.75" customHeight="1">
      <c r="A109" s="168">
        <v>46219</v>
      </c>
      <c r="B109" s="169"/>
      <c r="C109" s="158" t="s">
        <v>27</v>
      </c>
      <c r="D109" s="159"/>
      <c r="E109" s="26">
        <v>899</v>
      </c>
      <c r="F109" s="158" t="s">
        <v>94</v>
      </c>
      <c r="G109" s="159"/>
      <c r="H109" s="8" t="s">
        <v>75</v>
      </c>
      <c r="I109" s="15" t="s">
        <v>585</v>
      </c>
    </row>
    <row r="110" spans="1:10" ht="33.75" customHeight="1">
      <c r="A110" s="164">
        <v>46223</v>
      </c>
      <c r="B110" s="165"/>
      <c r="C110" s="158" t="s">
        <v>63</v>
      </c>
      <c r="D110" s="159"/>
      <c r="E110" s="26">
        <v>227260</v>
      </c>
      <c r="F110" s="158" t="s">
        <v>94</v>
      </c>
      <c r="G110" s="159"/>
      <c r="H110" s="8" t="s">
        <v>75</v>
      </c>
      <c r="I110" s="15" t="s">
        <v>588</v>
      </c>
    </row>
    <row r="111" spans="1:10" ht="33.75" customHeight="1">
      <c r="A111" s="171"/>
      <c r="B111" s="172"/>
      <c r="C111" s="158" t="s">
        <v>27</v>
      </c>
      <c r="D111" s="159"/>
      <c r="E111" s="26">
        <v>1580</v>
      </c>
      <c r="F111" s="158" t="s">
        <v>94</v>
      </c>
      <c r="G111" s="159"/>
      <c r="H111" s="8" t="s">
        <v>75</v>
      </c>
      <c r="I111" s="15" t="s">
        <v>589</v>
      </c>
    </row>
    <row r="112" spans="1:10" ht="33.75" customHeight="1">
      <c r="A112" s="166"/>
      <c r="B112" s="167"/>
      <c r="C112" s="158" t="s">
        <v>27</v>
      </c>
      <c r="D112" s="159"/>
      <c r="E112" s="26">
        <v>1980</v>
      </c>
      <c r="F112" s="158" t="s">
        <v>94</v>
      </c>
      <c r="G112" s="159"/>
      <c r="H112" s="8" t="s">
        <v>75</v>
      </c>
      <c r="I112" s="15" t="s">
        <v>590</v>
      </c>
    </row>
    <row r="113" spans="1:9" ht="33.75" customHeight="1">
      <c r="A113" s="168">
        <v>46224</v>
      </c>
      <c r="B113" s="169"/>
      <c r="C113" s="158" t="s">
        <v>27</v>
      </c>
      <c r="D113" s="159"/>
      <c r="E113" s="26">
        <v>7990</v>
      </c>
      <c r="F113" s="158" t="s">
        <v>94</v>
      </c>
      <c r="G113" s="159"/>
      <c r="H113" s="8" t="s">
        <v>75</v>
      </c>
      <c r="I113" s="15" t="s">
        <v>591</v>
      </c>
    </row>
    <row r="114" spans="1:9" ht="33.75" customHeight="1">
      <c r="A114" s="168">
        <v>46226</v>
      </c>
      <c r="B114" s="169"/>
      <c r="C114" s="158" t="s">
        <v>27</v>
      </c>
      <c r="D114" s="159"/>
      <c r="E114" s="26">
        <v>12946</v>
      </c>
      <c r="F114" s="158" t="s">
        <v>94</v>
      </c>
      <c r="G114" s="159"/>
      <c r="H114" s="8" t="s">
        <v>75</v>
      </c>
      <c r="I114" s="15" t="s">
        <v>585</v>
      </c>
    </row>
    <row r="115" spans="1:9" ht="33.75" customHeight="1">
      <c r="A115" s="192">
        <v>46234</v>
      </c>
      <c r="B115" s="192"/>
      <c r="C115" s="158" t="s">
        <v>27</v>
      </c>
      <c r="D115" s="159"/>
      <c r="E115" s="26">
        <v>10706</v>
      </c>
      <c r="F115" s="158" t="s">
        <v>94</v>
      </c>
      <c r="G115" s="159"/>
      <c r="H115" s="8" t="s">
        <v>75</v>
      </c>
      <c r="I115" s="15" t="s">
        <v>596</v>
      </c>
    </row>
    <row r="116" spans="1:9" ht="33.75" customHeight="1">
      <c r="A116" s="192"/>
      <c r="B116" s="192"/>
      <c r="C116" s="158" t="s">
        <v>27</v>
      </c>
      <c r="D116" s="159"/>
      <c r="E116" s="26">
        <v>9779</v>
      </c>
      <c r="F116" s="158" t="s">
        <v>94</v>
      </c>
      <c r="G116" s="159"/>
      <c r="H116" s="8" t="s">
        <v>75</v>
      </c>
      <c r="I116" s="15" t="s">
        <v>597</v>
      </c>
    </row>
    <row r="117" spans="1:9" ht="33.75" customHeight="1">
      <c r="A117" s="168"/>
      <c r="B117" s="169"/>
      <c r="C117" s="158"/>
      <c r="D117" s="159"/>
      <c r="E117" s="26"/>
      <c r="F117" s="158"/>
      <c r="G117" s="159"/>
      <c r="H117" s="8"/>
      <c r="I117" s="15"/>
    </row>
    <row r="118" spans="1:9" ht="33.75" customHeight="1">
      <c r="A118" s="168"/>
      <c r="B118" s="169"/>
      <c r="C118" s="158"/>
      <c r="D118" s="159"/>
      <c r="E118" s="26"/>
      <c r="F118" s="158"/>
      <c r="G118" s="159"/>
      <c r="H118" s="8"/>
      <c r="I118" s="15"/>
    </row>
    <row r="119" spans="1:9" ht="33.75" customHeight="1">
      <c r="A119" s="168"/>
      <c r="B119" s="169"/>
      <c r="C119" s="158"/>
      <c r="D119" s="159"/>
      <c r="E119" s="26"/>
      <c r="F119" s="158"/>
      <c r="G119" s="159"/>
      <c r="H119" s="8"/>
      <c r="I119" s="15"/>
    </row>
    <row r="120" spans="1:9" ht="33.75" customHeight="1">
      <c r="A120" s="168"/>
      <c r="B120" s="169"/>
      <c r="C120" s="158"/>
      <c r="D120" s="159"/>
      <c r="E120" s="26"/>
      <c r="F120" s="158"/>
      <c r="G120" s="159"/>
      <c r="H120" s="8"/>
      <c r="I120" s="15"/>
    </row>
    <row r="121" spans="1:9" ht="33.75" customHeight="1">
      <c r="A121" s="168"/>
      <c r="B121" s="169"/>
      <c r="C121" s="158"/>
      <c r="D121" s="159"/>
      <c r="E121" s="26"/>
      <c r="F121" s="158"/>
      <c r="G121" s="159"/>
      <c r="H121" s="8"/>
      <c r="I121" s="15"/>
    </row>
    <row r="122" spans="1:9" ht="33.75" customHeight="1">
      <c r="A122" s="168"/>
      <c r="B122" s="169"/>
      <c r="C122" s="158"/>
      <c r="D122" s="159"/>
      <c r="E122" s="26"/>
      <c r="F122" s="158"/>
      <c r="G122" s="159"/>
      <c r="H122" s="8"/>
      <c r="I122" s="15"/>
    </row>
    <row r="123" spans="1:9" ht="33.75" customHeight="1">
      <c r="A123" s="192"/>
      <c r="B123" s="192"/>
      <c r="C123" s="158"/>
      <c r="D123" s="159"/>
      <c r="E123" s="26"/>
      <c r="F123" s="158"/>
      <c r="G123" s="159"/>
      <c r="H123" s="8"/>
      <c r="I123" s="15"/>
    </row>
    <row r="124" spans="1:9" ht="33.75" customHeight="1">
      <c r="A124" s="168"/>
      <c r="B124" s="169"/>
      <c r="C124" s="158"/>
      <c r="D124" s="159"/>
      <c r="E124" s="26"/>
      <c r="F124" s="158"/>
      <c r="G124" s="159"/>
      <c r="H124" s="8"/>
      <c r="I124" s="15"/>
    </row>
    <row r="125" spans="1:9" ht="33.75" customHeight="1">
      <c r="A125" s="168"/>
      <c r="B125" s="169"/>
      <c r="C125" s="158"/>
      <c r="D125" s="159"/>
      <c r="E125" s="26"/>
      <c r="F125" s="158"/>
      <c r="G125" s="159"/>
      <c r="H125" s="8"/>
      <c r="I125" s="15"/>
    </row>
    <row r="126" spans="1:9" ht="33.75" customHeight="1">
      <c r="A126" s="168"/>
      <c r="B126" s="169"/>
      <c r="C126" s="158"/>
      <c r="D126" s="159"/>
      <c r="E126" s="26"/>
      <c r="F126" s="158"/>
      <c r="G126" s="159"/>
      <c r="H126" s="8"/>
      <c r="I126" s="15"/>
    </row>
    <row r="127" spans="1:9" ht="33.75" customHeight="1">
      <c r="A127" s="168"/>
      <c r="B127" s="169"/>
      <c r="C127" s="158"/>
      <c r="D127" s="159"/>
      <c r="E127" s="26"/>
      <c r="F127" s="158"/>
      <c r="G127" s="159"/>
      <c r="H127" s="8"/>
      <c r="I127" s="15"/>
    </row>
    <row r="128" spans="1:9" ht="33.75" customHeight="1" thickBot="1">
      <c r="A128" s="192"/>
      <c r="B128" s="192"/>
      <c r="C128" s="158"/>
      <c r="D128" s="159"/>
      <c r="E128" s="26"/>
      <c r="F128" s="158"/>
      <c r="G128" s="159"/>
      <c r="H128" s="8"/>
      <c r="I128" s="15"/>
    </row>
    <row r="129" spans="1:9" ht="33.75" customHeight="1" thickBot="1">
      <c r="E129" s="53">
        <f>SUM(E102:E128)</f>
        <v>358828</v>
      </c>
      <c r="H129" s="2"/>
      <c r="I129" s="2"/>
    </row>
    <row r="130" spans="1:9" ht="51.75" customHeight="1">
      <c r="A130" s="176" t="s">
        <v>474</v>
      </c>
      <c r="B130" s="176"/>
      <c r="C130" s="176"/>
      <c r="D130" s="176"/>
      <c r="E130" s="176"/>
      <c r="F130" s="224"/>
      <c r="G130" s="224"/>
      <c r="H130" s="224"/>
      <c r="I130" s="42"/>
    </row>
    <row r="131" spans="1:9" ht="34.5" customHeight="1">
      <c r="A131" s="160" t="s">
        <v>0</v>
      </c>
      <c r="B131" s="161"/>
      <c r="C131" s="177" t="s">
        <v>1</v>
      </c>
      <c r="D131" s="177"/>
      <c r="E131" s="4" t="s">
        <v>3</v>
      </c>
      <c r="F131" s="177" t="s">
        <v>73</v>
      </c>
      <c r="G131" s="177"/>
      <c r="H131" s="8" t="s">
        <v>70</v>
      </c>
      <c r="I131" s="8" t="s">
        <v>4</v>
      </c>
    </row>
    <row r="132" spans="1:9" ht="24.75" customHeight="1">
      <c r="A132" s="168">
        <v>46212</v>
      </c>
      <c r="B132" s="169"/>
      <c r="C132" s="160" t="s">
        <v>51</v>
      </c>
      <c r="D132" s="161"/>
      <c r="E132" s="26">
        <v>6100</v>
      </c>
      <c r="F132" s="160" t="s">
        <v>71</v>
      </c>
      <c r="G132" s="161"/>
      <c r="H132" s="8" t="s">
        <v>75</v>
      </c>
      <c r="I132" s="15" t="s">
        <v>571</v>
      </c>
    </row>
    <row r="133" spans="1:9" ht="24.75" customHeight="1">
      <c r="A133" s="168">
        <v>46213</v>
      </c>
      <c r="B133" s="169"/>
      <c r="C133" s="160" t="s">
        <v>51</v>
      </c>
      <c r="D133" s="161"/>
      <c r="E133" s="26">
        <v>11707</v>
      </c>
      <c r="F133" s="160" t="s">
        <v>71</v>
      </c>
      <c r="G133" s="161"/>
      <c r="H133" s="8" t="s">
        <v>75</v>
      </c>
      <c r="I133" s="15" t="s">
        <v>82</v>
      </c>
    </row>
    <row r="134" spans="1:9" ht="24.75" customHeight="1">
      <c r="A134" s="168">
        <v>46213</v>
      </c>
      <c r="B134" s="169"/>
      <c r="C134" s="160" t="s">
        <v>51</v>
      </c>
      <c r="D134" s="161"/>
      <c r="E134" s="26">
        <v>3780</v>
      </c>
      <c r="F134" s="160" t="s">
        <v>71</v>
      </c>
      <c r="G134" s="161"/>
      <c r="H134" s="8" t="s">
        <v>75</v>
      </c>
      <c r="I134" s="15" t="s">
        <v>607</v>
      </c>
    </row>
    <row r="135" spans="1:9" ht="24.75" customHeight="1">
      <c r="A135" s="164">
        <v>46215</v>
      </c>
      <c r="B135" s="165"/>
      <c r="C135" s="160" t="s">
        <v>51</v>
      </c>
      <c r="D135" s="161"/>
      <c r="E135" s="103">
        <v>9960</v>
      </c>
      <c r="F135" s="160" t="s">
        <v>71</v>
      </c>
      <c r="G135" s="161"/>
      <c r="H135" s="8" t="s">
        <v>75</v>
      </c>
      <c r="I135" s="15" t="s">
        <v>608</v>
      </c>
    </row>
    <row r="136" spans="1:9" ht="24.75" customHeight="1">
      <c r="A136" s="171"/>
      <c r="B136" s="172"/>
      <c r="C136" s="160" t="s">
        <v>51</v>
      </c>
      <c r="D136" s="161"/>
      <c r="E136" s="26">
        <v>9960</v>
      </c>
      <c r="F136" s="160" t="s">
        <v>71</v>
      </c>
      <c r="G136" s="161"/>
      <c r="H136" s="8" t="s">
        <v>75</v>
      </c>
      <c r="I136" s="15" t="s">
        <v>609</v>
      </c>
    </row>
    <row r="137" spans="1:9" ht="24.75" customHeight="1">
      <c r="A137" s="171"/>
      <c r="B137" s="172"/>
      <c r="C137" s="160" t="s">
        <v>51</v>
      </c>
      <c r="D137" s="161"/>
      <c r="E137" s="26">
        <v>9960</v>
      </c>
      <c r="F137" s="160" t="s">
        <v>71</v>
      </c>
      <c r="G137" s="161"/>
      <c r="H137" s="8" t="s">
        <v>75</v>
      </c>
      <c r="I137" s="15" t="s">
        <v>610</v>
      </c>
    </row>
    <row r="138" spans="1:9" ht="24.75" customHeight="1">
      <c r="A138" s="166"/>
      <c r="B138" s="167"/>
      <c r="C138" s="160" t="s">
        <v>51</v>
      </c>
      <c r="D138" s="161"/>
      <c r="E138" s="26">
        <v>9960</v>
      </c>
      <c r="F138" s="160" t="s">
        <v>71</v>
      </c>
      <c r="G138" s="161"/>
      <c r="H138" s="8" t="s">
        <v>75</v>
      </c>
      <c r="I138" s="15" t="s">
        <v>612</v>
      </c>
    </row>
    <row r="139" spans="1:9" ht="24.75" customHeight="1">
      <c r="A139" s="195">
        <v>46220</v>
      </c>
      <c r="B139" s="227"/>
      <c r="C139" s="160" t="s">
        <v>51</v>
      </c>
      <c r="D139" s="161"/>
      <c r="E139" s="103">
        <v>3564</v>
      </c>
      <c r="F139" s="160" t="s">
        <v>71</v>
      </c>
      <c r="G139" s="161"/>
      <c r="H139" s="8" t="s">
        <v>75</v>
      </c>
      <c r="I139" s="15" t="s">
        <v>565</v>
      </c>
    </row>
    <row r="140" spans="1:9" ht="24.75" customHeight="1">
      <c r="A140" s="228"/>
      <c r="B140" s="229"/>
      <c r="C140" s="160" t="s">
        <v>51</v>
      </c>
      <c r="D140" s="161"/>
      <c r="E140" s="103">
        <v>3564</v>
      </c>
      <c r="F140" s="160" t="s">
        <v>71</v>
      </c>
      <c r="G140" s="161"/>
      <c r="H140" s="8" t="s">
        <v>75</v>
      </c>
      <c r="I140" s="15" t="s">
        <v>566</v>
      </c>
    </row>
    <row r="141" spans="1:9" ht="24.75" customHeight="1">
      <c r="A141" s="228"/>
      <c r="B141" s="229"/>
      <c r="C141" s="160" t="s">
        <v>51</v>
      </c>
      <c r="D141" s="161"/>
      <c r="E141" s="103">
        <v>3564</v>
      </c>
      <c r="F141" s="160" t="s">
        <v>71</v>
      </c>
      <c r="G141" s="161"/>
      <c r="H141" s="8" t="s">
        <v>75</v>
      </c>
      <c r="I141" s="15" t="s">
        <v>567</v>
      </c>
    </row>
    <row r="142" spans="1:9" ht="24.75" customHeight="1">
      <c r="A142" s="228"/>
      <c r="B142" s="229"/>
      <c r="C142" s="160" t="s">
        <v>51</v>
      </c>
      <c r="D142" s="161"/>
      <c r="E142" s="103">
        <v>3564</v>
      </c>
      <c r="F142" s="160" t="s">
        <v>71</v>
      </c>
      <c r="G142" s="161"/>
      <c r="H142" s="8" t="s">
        <v>75</v>
      </c>
      <c r="I142" s="15" t="s">
        <v>568</v>
      </c>
    </row>
    <row r="143" spans="1:9" ht="24.75" customHeight="1">
      <c r="A143" s="228"/>
      <c r="B143" s="229"/>
      <c r="C143" s="160" t="s">
        <v>51</v>
      </c>
      <c r="D143" s="161"/>
      <c r="E143" s="103">
        <v>3564</v>
      </c>
      <c r="F143" s="160" t="s">
        <v>71</v>
      </c>
      <c r="G143" s="161"/>
      <c r="H143" s="8" t="s">
        <v>75</v>
      </c>
      <c r="I143" s="15" t="s">
        <v>569</v>
      </c>
    </row>
    <row r="144" spans="1:9" ht="24.75" customHeight="1">
      <c r="A144" s="228"/>
      <c r="B144" s="229"/>
      <c r="C144" s="160" t="s">
        <v>51</v>
      </c>
      <c r="D144" s="161"/>
      <c r="E144" s="103">
        <v>3564</v>
      </c>
      <c r="F144" s="160" t="s">
        <v>71</v>
      </c>
      <c r="G144" s="161"/>
      <c r="H144" s="8" t="s">
        <v>75</v>
      </c>
      <c r="I144" s="15" t="s">
        <v>570</v>
      </c>
    </row>
    <row r="145" spans="1:9" ht="24.75" customHeight="1">
      <c r="A145" s="228"/>
      <c r="B145" s="229"/>
      <c r="C145" s="160" t="s">
        <v>51</v>
      </c>
      <c r="D145" s="161"/>
      <c r="E145" s="103">
        <v>3564</v>
      </c>
      <c r="F145" s="160" t="s">
        <v>71</v>
      </c>
      <c r="G145" s="161"/>
      <c r="H145" s="8" t="s">
        <v>75</v>
      </c>
      <c r="I145" s="15" t="s">
        <v>571</v>
      </c>
    </row>
    <row r="146" spans="1:9" ht="24.75" customHeight="1">
      <c r="A146" s="228"/>
      <c r="B146" s="229"/>
      <c r="C146" s="160" t="s">
        <v>51</v>
      </c>
      <c r="D146" s="161"/>
      <c r="E146" s="103">
        <v>3564</v>
      </c>
      <c r="F146" s="160" t="s">
        <v>71</v>
      </c>
      <c r="G146" s="161"/>
      <c r="H146" s="8" t="s">
        <v>75</v>
      </c>
      <c r="I146" s="15" t="s">
        <v>572</v>
      </c>
    </row>
    <row r="147" spans="1:9" ht="24.75" customHeight="1">
      <c r="A147" s="228"/>
      <c r="B147" s="229"/>
      <c r="C147" s="160" t="s">
        <v>51</v>
      </c>
      <c r="D147" s="161"/>
      <c r="E147" s="103">
        <v>3564</v>
      </c>
      <c r="F147" s="160" t="s">
        <v>71</v>
      </c>
      <c r="G147" s="161"/>
      <c r="H147" s="8" t="s">
        <v>75</v>
      </c>
      <c r="I147" s="15" t="s">
        <v>573</v>
      </c>
    </row>
    <row r="148" spans="1:9" ht="24.75" customHeight="1">
      <c r="A148" s="230"/>
      <c r="B148" s="231"/>
      <c r="C148" s="160" t="s">
        <v>51</v>
      </c>
      <c r="D148" s="161"/>
      <c r="E148" s="103">
        <v>3564</v>
      </c>
      <c r="F148" s="160" t="s">
        <v>71</v>
      </c>
      <c r="G148" s="161"/>
      <c r="H148" s="8" t="s">
        <v>75</v>
      </c>
      <c r="I148" s="15" t="s">
        <v>574</v>
      </c>
    </row>
    <row r="149" spans="1:9" ht="24.75" customHeight="1">
      <c r="A149" s="168">
        <v>46221</v>
      </c>
      <c r="B149" s="169"/>
      <c r="C149" s="160" t="s">
        <v>51</v>
      </c>
      <c r="D149" s="161"/>
      <c r="E149" s="103">
        <v>5400</v>
      </c>
      <c r="F149" s="160" t="s">
        <v>71</v>
      </c>
      <c r="G149" s="161"/>
      <c r="H149" s="8" t="s">
        <v>75</v>
      </c>
      <c r="I149" s="15" t="s">
        <v>593</v>
      </c>
    </row>
    <row r="150" spans="1:9" ht="24.75" customHeight="1">
      <c r="A150" s="168">
        <v>46222</v>
      </c>
      <c r="B150" s="169"/>
      <c r="C150" s="160" t="s">
        <v>51</v>
      </c>
      <c r="D150" s="161"/>
      <c r="E150" s="26">
        <v>4980</v>
      </c>
      <c r="F150" s="160" t="s">
        <v>71</v>
      </c>
      <c r="G150" s="161"/>
      <c r="H150" s="8" t="s">
        <v>75</v>
      </c>
      <c r="I150" s="15" t="s">
        <v>611</v>
      </c>
    </row>
    <row r="151" spans="1:9" ht="24.75" customHeight="1">
      <c r="A151" s="164">
        <v>46223</v>
      </c>
      <c r="B151" s="165"/>
      <c r="C151" s="160" t="s">
        <v>51</v>
      </c>
      <c r="D151" s="161"/>
      <c r="E151" s="26">
        <v>17280</v>
      </c>
      <c r="F151" s="160" t="s">
        <v>71</v>
      </c>
      <c r="G151" s="161"/>
      <c r="H151" s="8" t="s">
        <v>75</v>
      </c>
      <c r="I151" s="15" t="s">
        <v>594</v>
      </c>
    </row>
    <row r="152" spans="1:9" ht="24.75" customHeight="1">
      <c r="A152" s="171"/>
      <c r="B152" s="172"/>
      <c r="C152" s="160" t="s">
        <v>51</v>
      </c>
      <c r="D152" s="161"/>
      <c r="E152" s="26">
        <v>8640</v>
      </c>
      <c r="F152" s="160" t="s">
        <v>71</v>
      </c>
      <c r="G152" s="161"/>
      <c r="H152" s="8" t="s">
        <v>75</v>
      </c>
      <c r="I152" s="15" t="s">
        <v>595</v>
      </c>
    </row>
    <row r="153" spans="1:9" ht="24.75" customHeight="1">
      <c r="A153" s="171"/>
      <c r="B153" s="172"/>
      <c r="C153" s="160" t="s">
        <v>51</v>
      </c>
      <c r="D153" s="161"/>
      <c r="E153" s="103">
        <v>2882</v>
      </c>
      <c r="F153" s="160" t="s">
        <v>71</v>
      </c>
      <c r="G153" s="161"/>
      <c r="H153" s="8" t="s">
        <v>75</v>
      </c>
      <c r="I153" s="15" t="s">
        <v>488</v>
      </c>
    </row>
    <row r="154" spans="1:9" ht="24.75" customHeight="1">
      <c r="A154" s="171"/>
      <c r="B154" s="172"/>
      <c r="C154" s="160" t="s">
        <v>51</v>
      </c>
      <c r="D154" s="161"/>
      <c r="E154" s="103">
        <v>2882</v>
      </c>
      <c r="F154" s="160" t="s">
        <v>71</v>
      </c>
      <c r="G154" s="161"/>
      <c r="H154" s="8" t="s">
        <v>75</v>
      </c>
      <c r="I154" s="15" t="s">
        <v>575</v>
      </c>
    </row>
    <row r="155" spans="1:9" ht="24.75" customHeight="1">
      <c r="A155" s="171"/>
      <c r="B155" s="172"/>
      <c r="C155" s="160" t="s">
        <v>51</v>
      </c>
      <c r="D155" s="161"/>
      <c r="E155" s="103">
        <v>2882</v>
      </c>
      <c r="F155" s="160" t="s">
        <v>71</v>
      </c>
      <c r="G155" s="161"/>
      <c r="H155" s="8" t="s">
        <v>75</v>
      </c>
      <c r="I155" s="15" t="s">
        <v>576</v>
      </c>
    </row>
    <row r="156" spans="1:9" ht="24.75" customHeight="1">
      <c r="A156" s="171"/>
      <c r="B156" s="172"/>
      <c r="C156" s="160" t="s">
        <v>51</v>
      </c>
      <c r="D156" s="161"/>
      <c r="E156" s="103">
        <v>2882</v>
      </c>
      <c r="F156" s="160" t="s">
        <v>71</v>
      </c>
      <c r="G156" s="161"/>
      <c r="H156" s="8" t="s">
        <v>75</v>
      </c>
      <c r="I156" s="15" t="s">
        <v>577</v>
      </c>
    </row>
    <row r="157" spans="1:9" ht="24.75" customHeight="1">
      <c r="A157" s="171"/>
      <c r="B157" s="172"/>
      <c r="C157" s="160" t="s">
        <v>51</v>
      </c>
      <c r="D157" s="161"/>
      <c r="E157" s="103">
        <v>2882</v>
      </c>
      <c r="F157" s="160" t="s">
        <v>71</v>
      </c>
      <c r="G157" s="161"/>
      <c r="H157" s="8" t="s">
        <v>75</v>
      </c>
      <c r="I157" s="15" t="s">
        <v>578</v>
      </c>
    </row>
    <row r="158" spans="1:9" ht="24.75" customHeight="1">
      <c r="A158" s="171"/>
      <c r="B158" s="172"/>
      <c r="C158" s="160" t="s">
        <v>51</v>
      </c>
      <c r="D158" s="161"/>
      <c r="E158" s="103">
        <v>2882</v>
      </c>
      <c r="F158" s="160" t="s">
        <v>71</v>
      </c>
      <c r="G158" s="161"/>
      <c r="H158" s="8" t="s">
        <v>75</v>
      </c>
      <c r="I158" s="15" t="s">
        <v>579</v>
      </c>
    </row>
    <row r="159" spans="1:9" ht="24.75" customHeight="1">
      <c r="A159" s="171"/>
      <c r="B159" s="172"/>
      <c r="C159" s="160" t="s">
        <v>51</v>
      </c>
      <c r="D159" s="161"/>
      <c r="E159" s="103">
        <v>2882</v>
      </c>
      <c r="F159" s="160" t="s">
        <v>71</v>
      </c>
      <c r="G159" s="161"/>
      <c r="H159" s="8" t="s">
        <v>75</v>
      </c>
      <c r="I159" s="15" t="s">
        <v>580</v>
      </c>
    </row>
    <row r="160" spans="1:9" ht="24.75" customHeight="1">
      <c r="A160" s="171"/>
      <c r="B160" s="172"/>
      <c r="C160" s="160" t="s">
        <v>51</v>
      </c>
      <c r="D160" s="161"/>
      <c r="E160" s="103">
        <v>2882</v>
      </c>
      <c r="F160" s="160" t="s">
        <v>71</v>
      </c>
      <c r="G160" s="161"/>
      <c r="H160" s="8" t="s">
        <v>75</v>
      </c>
      <c r="I160" s="15" t="s">
        <v>581</v>
      </c>
    </row>
    <row r="161" spans="1:9" ht="24.75" customHeight="1">
      <c r="A161" s="171"/>
      <c r="B161" s="172"/>
      <c r="C161" s="160" t="s">
        <v>51</v>
      </c>
      <c r="D161" s="161"/>
      <c r="E161" s="103">
        <v>2882</v>
      </c>
      <c r="F161" s="160" t="s">
        <v>71</v>
      </c>
      <c r="G161" s="161"/>
      <c r="H161" s="8" t="s">
        <v>75</v>
      </c>
      <c r="I161" s="15" t="s">
        <v>582</v>
      </c>
    </row>
    <row r="162" spans="1:9" ht="24.75" customHeight="1">
      <c r="A162" s="166"/>
      <c r="B162" s="167"/>
      <c r="C162" s="160" t="s">
        <v>51</v>
      </c>
      <c r="D162" s="161"/>
      <c r="E162" s="103">
        <v>2882</v>
      </c>
      <c r="F162" s="160" t="s">
        <v>71</v>
      </c>
      <c r="G162" s="161"/>
      <c r="H162" s="8" t="s">
        <v>75</v>
      </c>
      <c r="I162" s="15" t="s">
        <v>583</v>
      </c>
    </row>
    <row r="163" spans="1:9" ht="24.75" customHeight="1">
      <c r="A163" s="168"/>
      <c r="B163" s="169"/>
      <c r="C163" s="160"/>
      <c r="D163" s="161"/>
      <c r="E163" s="103"/>
      <c r="F163" s="160"/>
      <c r="G163" s="161"/>
      <c r="H163" s="8"/>
      <c r="I163" s="15"/>
    </row>
    <row r="164" spans="1:9" ht="24.75" customHeight="1">
      <c r="A164" s="168"/>
      <c r="B164" s="169"/>
      <c r="C164" s="160"/>
      <c r="D164" s="161"/>
      <c r="E164" s="26"/>
      <c r="F164" s="160"/>
      <c r="G164" s="161"/>
      <c r="H164" s="8"/>
      <c r="I164" s="15"/>
    </row>
    <row r="165" spans="1:9" ht="24.75" customHeight="1">
      <c r="A165" s="168"/>
      <c r="B165" s="169"/>
      <c r="C165" s="160"/>
      <c r="D165" s="161"/>
      <c r="E165" s="103"/>
      <c r="F165" s="160"/>
      <c r="G165" s="161"/>
      <c r="H165" s="8"/>
      <c r="I165" s="15"/>
    </row>
    <row r="166" spans="1:9" ht="24.75" customHeight="1">
      <c r="A166" s="168"/>
      <c r="B166" s="169"/>
      <c r="C166" s="160"/>
      <c r="D166" s="161"/>
      <c r="E166" s="26"/>
      <c r="F166" s="160"/>
      <c r="G166" s="161"/>
      <c r="H166" s="8"/>
      <c r="I166" s="15"/>
    </row>
    <row r="167" spans="1:9" ht="24.75" customHeight="1" thickBot="1">
      <c r="A167" s="168"/>
      <c r="B167" s="169"/>
      <c r="C167" s="160"/>
      <c r="D167" s="161"/>
      <c r="E167" s="26"/>
      <c r="F167" s="160"/>
      <c r="G167" s="161"/>
      <c r="H167" s="8"/>
      <c r="I167" s="15"/>
    </row>
    <row r="168" spans="1:9" ht="24.75" customHeight="1" thickBot="1">
      <c r="E168" s="108">
        <f>SUM(E132:E164)</f>
        <v>162187</v>
      </c>
      <c r="G168" s="222" t="s">
        <v>9</v>
      </c>
      <c r="H168" s="223"/>
      <c r="I168" s="48"/>
    </row>
    <row r="169" spans="1:9" ht="62.25" customHeight="1">
      <c r="A169" s="176"/>
      <c r="B169" s="176"/>
      <c r="C169" s="176"/>
      <c r="D169" s="176"/>
      <c r="E169" s="176"/>
      <c r="F169" s="221"/>
      <c r="G169" s="221"/>
      <c r="H169" s="221"/>
      <c r="I169" s="221"/>
    </row>
    <row r="170" spans="1:9" ht="62.25" customHeight="1">
      <c r="A170" s="176" t="s">
        <v>108</v>
      </c>
      <c r="B170" s="176"/>
      <c r="C170" s="176"/>
      <c r="D170" s="176"/>
      <c r="E170" s="176"/>
      <c r="F170" s="221"/>
      <c r="G170" s="221"/>
      <c r="H170" s="221"/>
      <c r="I170" s="221"/>
    </row>
    <row r="171" spans="1:9" ht="27" customHeight="1">
      <c r="A171" s="160" t="s">
        <v>0</v>
      </c>
      <c r="B171" s="161"/>
      <c r="C171" s="177" t="s">
        <v>1</v>
      </c>
      <c r="D171" s="177"/>
      <c r="E171" s="4" t="s">
        <v>3</v>
      </c>
      <c r="F171" s="177" t="s">
        <v>71</v>
      </c>
      <c r="G171" s="177"/>
      <c r="H171" s="8" t="s">
        <v>70</v>
      </c>
      <c r="I171" s="8" t="s">
        <v>4</v>
      </c>
    </row>
    <row r="172" spans="1:9" ht="27" customHeight="1">
      <c r="A172" s="168">
        <v>46194</v>
      </c>
      <c r="B172" s="169"/>
      <c r="C172" s="158" t="s">
        <v>16</v>
      </c>
      <c r="D172" s="159"/>
      <c r="E172" s="26">
        <v>2800</v>
      </c>
      <c r="F172" s="158" t="s">
        <v>86</v>
      </c>
      <c r="G172" s="159"/>
      <c r="H172" s="8" t="s">
        <v>14</v>
      </c>
      <c r="I172" s="15" t="s">
        <v>67</v>
      </c>
    </row>
    <row r="173" spans="1:9" ht="27" customHeight="1">
      <c r="A173" s="168">
        <v>46195</v>
      </c>
      <c r="B173" s="169"/>
      <c r="C173" s="158" t="s">
        <v>16</v>
      </c>
      <c r="D173" s="159"/>
      <c r="E173" s="26">
        <v>3180</v>
      </c>
      <c r="F173" s="158" t="s">
        <v>86</v>
      </c>
      <c r="G173" s="159"/>
      <c r="H173" s="8" t="s">
        <v>14</v>
      </c>
      <c r="I173" s="15" t="s">
        <v>67</v>
      </c>
    </row>
    <row r="174" spans="1:9" ht="27" customHeight="1">
      <c r="A174" s="168">
        <v>46195</v>
      </c>
      <c r="B174" s="169"/>
      <c r="C174" s="158" t="s">
        <v>16</v>
      </c>
      <c r="D174" s="159"/>
      <c r="E174" s="26">
        <v>440</v>
      </c>
      <c r="F174" s="158" t="s">
        <v>86</v>
      </c>
      <c r="G174" s="159"/>
      <c r="H174" s="8" t="s">
        <v>14</v>
      </c>
      <c r="I174" s="15" t="s">
        <v>67</v>
      </c>
    </row>
    <row r="175" spans="1:9" ht="27" customHeight="1">
      <c r="A175" s="168">
        <v>46196</v>
      </c>
      <c r="B175" s="169"/>
      <c r="C175" s="158" t="s">
        <v>16</v>
      </c>
      <c r="D175" s="159"/>
      <c r="E175" s="26">
        <v>260</v>
      </c>
      <c r="F175" s="158" t="s">
        <v>86</v>
      </c>
      <c r="G175" s="159"/>
      <c r="H175" s="8" t="s">
        <v>14</v>
      </c>
      <c r="I175" s="15" t="s">
        <v>67</v>
      </c>
    </row>
    <row r="176" spans="1:9" ht="27" customHeight="1">
      <c r="A176" s="168">
        <v>46196</v>
      </c>
      <c r="B176" s="169"/>
      <c r="C176" s="158" t="s">
        <v>16</v>
      </c>
      <c r="D176" s="159"/>
      <c r="E176" s="26">
        <v>260</v>
      </c>
      <c r="F176" s="158" t="s">
        <v>86</v>
      </c>
      <c r="G176" s="159"/>
      <c r="H176" s="8" t="s">
        <v>14</v>
      </c>
      <c r="I176" s="15" t="s">
        <v>67</v>
      </c>
    </row>
    <row r="177" spans="1:9" ht="27" customHeight="1">
      <c r="A177" s="168">
        <v>46199</v>
      </c>
      <c r="B177" s="169"/>
      <c r="C177" s="158" t="s">
        <v>16</v>
      </c>
      <c r="D177" s="159"/>
      <c r="E177" s="26">
        <v>1060</v>
      </c>
      <c r="F177" s="158" t="s">
        <v>86</v>
      </c>
      <c r="G177" s="159"/>
      <c r="H177" s="8" t="s">
        <v>14</v>
      </c>
      <c r="I177" s="15" t="s">
        <v>67</v>
      </c>
    </row>
    <row r="178" spans="1:9" ht="27" customHeight="1">
      <c r="A178" s="168">
        <v>46201</v>
      </c>
      <c r="B178" s="169"/>
      <c r="C178" s="158" t="s">
        <v>16</v>
      </c>
      <c r="D178" s="159"/>
      <c r="E178" s="26">
        <v>1230</v>
      </c>
      <c r="F178" s="158" t="s">
        <v>86</v>
      </c>
      <c r="G178" s="159"/>
      <c r="H178" s="8" t="s">
        <v>14</v>
      </c>
      <c r="I178" s="15" t="s">
        <v>67</v>
      </c>
    </row>
    <row r="179" spans="1:9" ht="27" customHeight="1">
      <c r="A179" s="168">
        <v>46202</v>
      </c>
      <c r="B179" s="169"/>
      <c r="C179" s="158" t="s">
        <v>16</v>
      </c>
      <c r="D179" s="159"/>
      <c r="E179" s="26">
        <v>3470</v>
      </c>
      <c r="F179" s="158" t="s">
        <v>86</v>
      </c>
      <c r="G179" s="159"/>
      <c r="H179" s="8" t="s">
        <v>14</v>
      </c>
      <c r="I179" s="15" t="s">
        <v>67</v>
      </c>
    </row>
    <row r="180" spans="1:9" ht="27" customHeight="1">
      <c r="A180" s="168">
        <v>46202</v>
      </c>
      <c r="B180" s="169"/>
      <c r="C180" s="158" t="s">
        <v>16</v>
      </c>
      <c r="D180" s="159"/>
      <c r="E180" s="26">
        <v>2700</v>
      </c>
      <c r="F180" s="158" t="s">
        <v>86</v>
      </c>
      <c r="G180" s="159"/>
      <c r="H180" s="8" t="s">
        <v>14</v>
      </c>
      <c r="I180" s="15" t="s">
        <v>67</v>
      </c>
    </row>
    <row r="181" spans="1:9" ht="27" customHeight="1">
      <c r="A181" s="168">
        <v>46203</v>
      </c>
      <c r="B181" s="169"/>
      <c r="C181" s="158" t="s">
        <v>16</v>
      </c>
      <c r="D181" s="159"/>
      <c r="E181" s="26">
        <v>1630</v>
      </c>
      <c r="F181" s="158" t="s">
        <v>86</v>
      </c>
      <c r="G181" s="159"/>
      <c r="H181" s="8" t="s">
        <v>14</v>
      </c>
      <c r="I181" s="15" t="s">
        <v>67</v>
      </c>
    </row>
    <row r="182" spans="1:9" ht="27" customHeight="1">
      <c r="A182" s="168">
        <v>46203</v>
      </c>
      <c r="B182" s="169"/>
      <c r="C182" s="158" t="s">
        <v>16</v>
      </c>
      <c r="D182" s="159"/>
      <c r="E182" s="26">
        <v>1630</v>
      </c>
      <c r="F182" s="158" t="s">
        <v>86</v>
      </c>
      <c r="G182" s="159"/>
      <c r="H182" s="8" t="s">
        <v>14</v>
      </c>
      <c r="I182" s="15" t="s">
        <v>67</v>
      </c>
    </row>
    <row r="183" spans="1:9" ht="27" customHeight="1">
      <c r="A183" s="168">
        <v>46203</v>
      </c>
      <c r="B183" s="169"/>
      <c r="C183" s="158" t="s">
        <v>16</v>
      </c>
      <c r="D183" s="159"/>
      <c r="E183" s="26">
        <v>890</v>
      </c>
      <c r="F183" s="158" t="s">
        <v>86</v>
      </c>
      <c r="G183" s="159"/>
      <c r="H183" s="8" t="s">
        <v>14</v>
      </c>
      <c r="I183" s="15" t="s">
        <v>67</v>
      </c>
    </row>
    <row r="184" spans="1:9" ht="27" customHeight="1">
      <c r="A184" s="168">
        <v>46203</v>
      </c>
      <c r="B184" s="169"/>
      <c r="C184" s="158" t="s">
        <v>16</v>
      </c>
      <c r="D184" s="159"/>
      <c r="E184" s="26">
        <v>890</v>
      </c>
      <c r="F184" s="158" t="s">
        <v>86</v>
      </c>
      <c r="G184" s="159"/>
      <c r="H184" s="8" t="s">
        <v>14</v>
      </c>
      <c r="I184" s="15" t="s">
        <v>67</v>
      </c>
    </row>
    <row r="185" spans="1:9" ht="27" customHeight="1">
      <c r="A185" s="168"/>
      <c r="B185" s="169"/>
      <c r="C185" s="158"/>
      <c r="D185" s="159"/>
      <c r="E185" s="26"/>
      <c r="F185" s="158"/>
      <c r="G185" s="159"/>
      <c r="H185" s="8"/>
      <c r="I185" s="15"/>
    </row>
    <row r="186" spans="1:9" ht="27" customHeight="1">
      <c r="A186" s="168"/>
      <c r="B186" s="169"/>
      <c r="C186" s="158"/>
      <c r="D186" s="159"/>
      <c r="E186" s="26"/>
      <c r="F186" s="158"/>
      <c r="G186" s="159"/>
      <c r="H186" s="8"/>
      <c r="I186" s="15"/>
    </row>
    <row r="187" spans="1:9" ht="27" customHeight="1">
      <c r="A187" s="168"/>
      <c r="B187" s="169"/>
      <c r="C187" s="158"/>
      <c r="D187" s="159"/>
      <c r="E187" s="26"/>
      <c r="F187" s="158"/>
      <c r="G187" s="159"/>
      <c r="H187" s="8"/>
      <c r="I187" s="15"/>
    </row>
    <row r="188" spans="1:9" ht="27" customHeight="1">
      <c r="A188" s="168"/>
      <c r="B188" s="169"/>
      <c r="C188" s="158"/>
      <c r="D188" s="159"/>
      <c r="E188" s="26"/>
      <c r="F188" s="158"/>
      <c r="G188" s="159"/>
      <c r="H188" s="8"/>
      <c r="I188" s="15"/>
    </row>
    <row r="189" spans="1:9" ht="27" customHeight="1">
      <c r="A189" s="168"/>
      <c r="B189" s="169"/>
      <c r="C189" s="158"/>
      <c r="D189" s="159"/>
      <c r="E189" s="26"/>
      <c r="F189" s="158"/>
      <c r="G189" s="159"/>
      <c r="H189" s="8"/>
      <c r="I189" s="15"/>
    </row>
    <row r="190" spans="1:9" ht="27" customHeight="1">
      <c r="A190" s="168"/>
      <c r="B190" s="169"/>
      <c r="C190" s="158"/>
      <c r="D190" s="159"/>
      <c r="E190" s="26"/>
      <c r="F190" s="158"/>
      <c r="G190" s="159"/>
      <c r="H190" s="8"/>
      <c r="I190" s="15"/>
    </row>
    <row r="191" spans="1:9" ht="27" customHeight="1">
      <c r="A191" s="168"/>
      <c r="B191" s="169"/>
      <c r="C191" s="158"/>
      <c r="D191" s="159"/>
      <c r="E191" s="26"/>
      <c r="F191" s="158"/>
      <c r="G191" s="159"/>
      <c r="H191" s="8"/>
      <c r="I191" s="15"/>
    </row>
    <row r="192" spans="1:9" ht="27" customHeight="1">
      <c r="A192" s="168"/>
      <c r="B192" s="169"/>
      <c r="C192" s="158"/>
      <c r="D192" s="159"/>
      <c r="E192" s="26"/>
      <c r="F192" s="158"/>
      <c r="G192" s="159"/>
      <c r="H192" s="8"/>
      <c r="I192" s="15"/>
    </row>
    <row r="193" spans="1:9" ht="27" customHeight="1">
      <c r="A193" s="168"/>
      <c r="B193" s="169"/>
      <c r="C193" s="158"/>
      <c r="D193" s="159"/>
      <c r="E193" s="26"/>
      <c r="F193" s="158"/>
      <c r="G193" s="159"/>
      <c r="H193" s="8"/>
      <c r="I193" s="15"/>
    </row>
    <row r="194" spans="1:9" ht="27" customHeight="1">
      <c r="A194" s="168"/>
      <c r="B194" s="169"/>
      <c r="C194" s="158"/>
      <c r="D194" s="159"/>
      <c r="E194" s="26"/>
      <c r="F194" s="158"/>
      <c r="G194" s="159"/>
      <c r="H194" s="8"/>
      <c r="I194" s="15"/>
    </row>
    <row r="195" spans="1:9" ht="27" customHeight="1">
      <c r="A195" s="168"/>
      <c r="B195" s="169"/>
      <c r="C195" s="158"/>
      <c r="D195" s="159"/>
      <c r="E195" s="26"/>
      <c r="F195" s="158"/>
      <c r="G195" s="159"/>
      <c r="H195" s="8"/>
      <c r="I195" s="15"/>
    </row>
    <row r="196" spans="1:9" ht="27" customHeight="1">
      <c r="A196" s="168"/>
      <c r="B196" s="169"/>
      <c r="C196" s="158"/>
      <c r="D196" s="159"/>
      <c r="E196" s="26"/>
      <c r="F196" s="158"/>
      <c r="G196" s="159"/>
      <c r="H196" s="8"/>
      <c r="I196" s="15"/>
    </row>
    <row r="197" spans="1:9" ht="27" customHeight="1">
      <c r="A197" s="168"/>
      <c r="B197" s="169"/>
      <c r="C197" s="158"/>
      <c r="D197" s="159"/>
      <c r="E197" s="26"/>
      <c r="F197" s="158"/>
      <c r="G197" s="159"/>
      <c r="H197" s="8"/>
      <c r="I197" s="15"/>
    </row>
    <row r="198" spans="1:9" ht="27" customHeight="1">
      <c r="A198" s="168"/>
      <c r="B198" s="169"/>
      <c r="C198" s="158"/>
      <c r="D198" s="159"/>
      <c r="E198" s="26"/>
      <c r="F198" s="158"/>
      <c r="G198" s="159"/>
      <c r="H198" s="8"/>
      <c r="I198" s="15"/>
    </row>
    <row r="199" spans="1:9" ht="27" customHeight="1">
      <c r="A199" s="168"/>
      <c r="B199" s="169"/>
      <c r="C199" s="158"/>
      <c r="D199" s="159"/>
      <c r="E199" s="26"/>
      <c r="F199" s="158"/>
      <c r="G199" s="159"/>
      <c r="H199" s="8"/>
      <c r="I199" s="15"/>
    </row>
    <row r="200" spans="1:9" ht="27" customHeight="1">
      <c r="A200" s="168"/>
      <c r="B200" s="169"/>
      <c r="C200" s="158"/>
      <c r="D200" s="159"/>
      <c r="E200" s="26"/>
      <c r="F200" s="158"/>
      <c r="G200" s="159"/>
      <c r="H200" s="8"/>
      <c r="I200" s="15"/>
    </row>
    <row r="201" spans="1:9" ht="27" customHeight="1">
      <c r="A201" s="168"/>
      <c r="B201" s="169"/>
      <c r="C201" s="158"/>
      <c r="D201" s="159"/>
      <c r="E201" s="26"/>
      <c r="F201" s="158"/>
      <c r="G201" s="159"/>
      <c r="H201" s="8"/>
      <c r="I201" s="15"/>
    </row>
    <row r="202" spans="1:9" ht="27" customHeight="1" thickBot="1">
      <c r="A202" s="168"/>
      <c r="B202" s="169"/>
      <c r="C202" s="158"/>
      <c r="D202" s="159"/>
      <c r="E202" s="26"/>
      <c r="F202" s="158"/>
      <c r="G202" s="159"/>
      <c r="H202" s="8"/>
      <c r="I202" s="15"/>
    </row>
    <row r="203" spans="1:9" ht="27" customHeight="1" thickBot="1">
      <c r="E203" s="53">
        <f>SUM(E172:E202)</f>
        <v>20440</v>
      </c>
      <c r="H203" s="2"/>
      <c r="I203" s="45"/>
    </row>
    <row r="204" spans="1:9" ht="48" customHeight="1">
      <c r="A204" s="176" t="s">
        <v>93</v>
      </c>
      <c r="B204" s="176"/>
      <c r="C204" s="176"/>
      <c r="D204" s="204"/>
      <c r="E204" s="204"/>
      <c r="F204" s="204"/>
    </row>
    <row r="205" spans="1:9" ht="48" customHeight="1">
      <c r="A205" s="160" t="s">
        <v>0</v>
      </c>
      <c r="B205" s="161"/>
      <c r="C205" s="177" t="s">
        <v>1</v>
      </c>
      <c r="D205" s="177"/>
      <c r="E205" s="4" t="s">
        <v>3</v>
      </c>
      <c r="F205" s="177"/>
      <c r="G205" s="177"/>
      <c r="H205" s="8" t="s">
        <v>70</v>
      </c>
      <c r="I205" s="5" t="s">
        <v>4</v>
      </c>
    </row>
    <row r="206" spans="1:9" ht="48" customHeight="1">
      <c r="A206" s="168">
        <v>46204</v>
      </c>
      <c r="B206" s="169"/>
      <c r="C206" s="158" t="s">
        <v>22</v>
      </c>
      <c r="D206" s="159"/>
      <c r="E206" s="26">
        <v>4064</v>
      </c>
      <c r="F206" s="158" t="s">
        <v>86</v>
      </c>
      <c r="G206" s="159"/>
      <c r="H206" s="8" t="s">
        <v>65</v>
      </c>
      <c r="I206" s="15" t="s">
        <v>68</v>
      </c>
    </row>
    <row r="207" spans="1:9" ht="48" customHeight="1">
      <c r="A207" s="168">
        <v>46208</v>
      </c>
      <c r="B207" s="169"/>
      <c r="C207" s="158" t="s">
        <v>22</v>
      </c>
      <c r="D207" s="159"/>
      <c r="E207" s="26">
        <v>2640</v>
      </c>
      <c r="F207" s="158" t="s">
        <v>86</v>
      </c>
      <c r="G207" s="159"/>
      <c r="H207" s="8" t="s">
        <v>65</v>
      </c>
      <c r="I207" s="15" t="s">
        <v>68</v>
      </c>
    </row>
    <row r="208" spans="1:9" ht="48" customHeight="1">
      <c r="A208" s="168">
        <v>46210</v>
      </c>
      <c r="B208" s="169"/>
      <c r="C208" s="158" t="s">
        <v>27</v>
      </c>
      <c r="D208" s="159"/>
      <c r="E208" s="26">
        <v>1720</v>
      </c>
      <c r="F208" s="158" t="s">
        <v>86</v>
      </c>
      <c r="G208" s="159"/>
      <c r="H208" s="8" t="s">
        <v>65</v>
      </c>
      <c r="I208" s="15" t="s">
        <v>592</v>
      </c>
    </row>
    <row r="209" spans="1:10" ht="48" customHeight="1">
      <c r="A209" s="168">
        <v>46212</v>
      </c>
      <c r="B209" s="169"/>
      <c r="C209" s="158" t="s">
        <v>22</v>
      </c>
      <c r="D209" s="159"/>
      <c r="E209" s="26">
        <v>2571</v>
      </c>
      <c r="F209" s="158" t="s">
        <v>86</v>
      </c>
      <c r="G209" s="159"/>
      <c r="H209" s="8" t="s">
        <v>65</v>
      </c>
      <c r="I209" s="15" t="s">
        <v>68</v>
      </c>
    </row>
    <row r="210" spans="1:10" ht="48" customHeight="1">
      <c r="A210" s="168">
        <v>46223</v>
      </c>
      <c r="B210" s="169"/>
      <c r="C210" s="158" t="s">
        <v>22</v>
      </c>
      <c r="D210" s="159"/>
      <c r="E210" s="26">
        <v>2065</v>
      </c>
      <c r="F210" s="158" t="s">
        <v>86</v>
      </c>
      <c r="G210" s="159"/>
      <c r="H210" s="8" t="s">
        <v>65</v>
      </c>
      <c r="I210" s="15" t="s">
        <v>68</v>
      </c>
    </row>
    <row r="211" spans="1:10" ht="48" customHeight="1">
      <c r="A211" s="168">
        <v>46227</v>
      </c>
      <c r="B211" s="169"/>
      <c r="C211" s="158" t="s">
        <v>22</v>
      </c>
      <c r="D211" s="159"/>
      <c r="E211" s="26">
        <v>3146</v>
      </c>
      <c r="F211" s="158" t="s">
        <v>86</v>
      </c>
      <c r="G211" s="159"/>
      <c r="H211" s="8" t="s">
        <v>65</v>
      </c>
      <c r="I211" s="15" t="s">
        <v>68</v>
      </c>
    </row>
    <row r="212" spans="1:10" ht="48" customHeight="1">
      <c r="A212" s="168"/>
      <c r="B212" s="169"/>
      <c r="C212" s="158"/>
      <c r="D212" s="159"/>
      <c r="E212" s="26"/>
      <c r="F212" s="158"/>
      <c r="G212" s="159"/>
      <c r="H212" s="8"/>
      <c r="I212" s="15"/>
    </row>
    <row r="213" spans="1:10" ht="48" customHeight="1">
      <c r="A213" s="168"/>
      <c r="B213" s="169"/>
      <c r="C213" s="158"/>
      <c r="D213" s="159"/>
      <c r="E213" s="26"/>
      <c r="F213" s="158"/>
      <c r="G213" s="159"/>
      <c r="H213" s="8"/>
      <c r="I213" s="15"/>
    </row>
    <row r="214" spans="1:10" ht="48" customHeight="1">
      <c r="A214" s="168"/>
      <c r="B214" s="169"/>
      <c r="C214" s="170"/>
      <c r="D214" s="170"/>
      <c r="E214" s="26"/>
      <c r="F214" s="158"/>
      <c r="G214" s="159"/>
      <c r="H214" s="8"/>
      <c r="I214" s="15"/>
    </row>
    <row r="215" spans="1:10" ht="48" customHeight="1">
      <c r="A215" s="168"/>
      <c r="B215" s="169"/>
      <c r="C215" s="170"/>
      <c r="D215" s="170"/>
      <c r="E215" s="26"/>
      <c r="F215" s="158"/>
      <c r="G215" s="159"/>
      <c r="H215" s="8"/>
      <c r="I215" s="15"/>
    </row>
    <row r="216" spans="1:10" ht="48" customHeight="1">
      <c r="A216" s="168"/>
      <c r="B216" s="169"/>
      <c r="C216" s="170"/>
      <c r="D216" s="170"/>
      <c r="E216" s="26"/>
      <c r="F216" s="158"/>
      <c r="G216" s="159"/>
      <c r="H216" s="8"/>
      <c r="I216" s="15"/>
      <c r="J216" s="16"/>
    </row>
    <row r="217" spans="1:10" ht="48" customHeight="1">
      <c r="A217" s="168"/>
      <c r="B217" s="169"/>
      <c r="C217" s="170"/>
      <c r="D217" s="170"/>
      <c r="E217" s="26"/>
      <c r="F217" s="158"/>
      <c r="G217" s="159"/>
      <c r="H217" s="8"/>
      <c r="I217" s="15"/>
    </row>
    <row r="218" spans="1:10" ht="49.5" customHeight="1">
      <c r="A218" s="168"/>
      <c r="B218" s="169"/>
      <c r="C218" s="170"/>
      <c r="D218" s="170"/>
      <c r="E218" s="26"/>
      <c r="F218" s="158"/>
      <c r="G218" s="159"/>
      <c r="H218" s="8"/>
      <c r="I218" s="15"/>
    </row>
    <row r="219" spans="1:10" ht="49.5" customHeight="1">
      <c r="A219" s="168"/>
      <c r="B219" s="169"/>
      <c r="C219" s="170"/>
      <c r="D219" s="170"/>
      <c r="E219" s="26"/>
      <c r="F219" s="158"/>
      <c r="G219" s="159"/>
      <c r="H219" s="8"/>
      <c r="I219" s="15"/>
    </row>
    <row r="220" spans="1:10" ht="48" customHeight="1">
      <c r="A220" s="168"/>
      <c r="B220" s="169"/>
      <c r="C220" s="170"/>
      <c r="D220" s="170"/>
      <c r="E220" s="26"/>
      <c r="F220" s="158"/>
      <c r="G220" s="159"/>
      <c r="H220" s="8"/>
      <c r="I220" s="15"/>
    </row>
    <row r="221" spans="1:10" ht="48" customHeight="1">
      <c r="A221" s="168"/>
      <c r="B221" s="169"/>
      <c r="C221" s="170"/>
      <c r="D221" s="170"/>
      <c r="E221" s="26"/>
      <c r="F221" s="158"/>
      <c r="G221" s="159"/>
      <c r="H221" s="8"/>
      <c r="I221" s="15"/>
    </row>
    <row r="222" spans="1:10" ht="49.5" customHeight="1" thickBot="1">
      <c r="A222" s="168"/>
      <c r="B222" s="169"/>
      <c r="C222" s="170"/>
      <c r="D222" s="170"/>
      <c r="E222" s="26"/>
      <c r="F222" s="158"/>
      <c r="G222" s="159"/>
      <c r="H222" s="8"/>
      <c r="I222" s="15"/>
    </row>
    <row r="223" spans="1:10" ht="48" customHeight="1" thickBot="1">
      <c r="E223" s="30">
        <f>SUM(E206:E222)</f>
        <v>16206</v>
      </c>
      <c r="H223" s="17"/>
      <c r="I223" s="42"/>
    </row>
    <row r="224" spans="1:10" ht="70.5" customHeight="1">
      <c r="A224" s="176" t="s">
        <v>97</v>
      </c>
      <c r="B224" s="176"/>
      <c r="C224" s="176"/>
      <c r="D224" s="176"/>
      <c r="E224" s="176"/>
      <c r="H224" s="41"/>
      <c r="I224" s="42"/>
    </row>
    <row r="225" spans="1:9" ht="70.5" customHeight="1">
      <c r="A225" s="160" t="s">
        <v>0</v>
      </c>
      <c r="B225" s="161"/>
      <c r="C225" s="177" t="s">
        <v>1</v>
      </c>
      <c r="D225" s="177"/>
      <c r="E225" s="4" t="s">
        <v>3</v>
      </c>
      <c r="F225" s="177"/>
      <c r="G225" s="177"/>
      <c r="H225" s="8" t="s">
        <v>70</v>
      </c>
      <c r="I225" s="8" t="s">
        <v>4</v>
      </c>
    </row>
    <row r="226" spans="1:9" ht="70.5" customHeight="1">
      <c r="A226" s="168">
        <v>46189</v>
      </c>
      <c r="B226" s="169"/>
      <c r="C226" s="170" t="s">
        <v>22</v>
      </c>
      <c r="D226" s="170"/>
      <c r="E226" s="26">
        <v>3941</v>
      </c>
      <c r="F226" s="158" t="s">
        <v>86</v>
      </c>
      <c r="G226" s="159"/>
      <c r="H226" s="8" t="s">
        <v>65</v>
      </c>
      <c r="I226" s="15" t="s">
        <v>68</v>
      </c>
    </row>
    <row r="227" spans="1:9" ht="70.5" customHeight="1">
      <c r="A227" s="168">
        <v>46202</v>
      </c>
      <c r="B227" s="169"/>
      <c r="C227" s="170" t="s">
        <v>22</v>
      </c>
      <c r="D227" s="170"/>
      <c r="E227" s="26">
        <v>2384</v>
      </c>
      <c r="F227" s="158" t="s">
        <v>86</v>
      </c>
      <c r="G227" s="159"/>
      <c r="H227" s="8" t="s">
        <v>65</v>
      </c>
      <c r="I227" s="15" t="s">
        <v>68</v>
      </c>
    </row>
    <row r="228" spans="1:9" ht="70.5" customHeight="1">
      <c r="A228" s="168">
        <v>46203</v>
      </c>
      <c r="B228" s="169"/>
      <c r="C228" s="170" t="s">
        <v>50</v>
      </c>
      <c r="D228" s="170"/>
      <c r="E228" s="26">
        <v>5756</v>
      </c>
      <c r="F228" s="158" t="s">
        <v>86</v>
      </c>
      <c r="G228" s="159"/>
      <c r="H228" s="8" t="s">
        <v>65</v>
      </c>
      <c r="I228" s="15" t="s">
        <v>98</v>
      </c>
    </row>
    <row r="229" spans="1:9" ht="70.5" customHeight="1">
      <c r="A229" s="168"/>
      <c r="B229" s="169"/>
      <c r="C229" s="170"/>
      <c r="D229" s="170"/>
      <c r="E229" s="26"/>
      <c r="F229" s="158"/>
      <c r="G229" s="159"/>
      <c r="H229" s="8"/>
      <c r="I229" s="15"/>
    </row>
    <row r="230" spans="1:9" ht="70.5" customHeight="1">
      <c r="A230" s="168"/>
      <c r="B230" s="169"/>
      <c r="C230" s="170"/>
      <c r="D230" s="170"/>
      <c r="E230" s="26"/>
      <c r="F230" s="158"/>
      <c r="G230" s="159"/>
      <c r="H230" s="8"/>
      <c r="I230" s="15"/>
    </row>
    <row r="231" spans="1:9" ht="70.5" customHeight="1">
      <c r="A231" s="168"/>
      <c r="B231" s="169"/>
      <c r="C231" s="170"/>
      <c r="D231" s="170"/>
      <c r="E231" s="26"/>
      <c r="F231" s="158"/>
      <c r="G231" s="159"/>
      <c r="H231" s="8"/>
      <c r="I231" s="15"/>
    </row>
    <row r="232" spans="1:9" ht="70.5" customHeight="1">
      <c r="A232" s="168"/>
      <c r="B232" s="169"/>
      <c r="C232" s="170"/>
      <c r="D232" s="170"/>
      <c r="E232" s="26"/>
      <c r="F232" s="158"/>
      <c r="G232" s="159"/>
      <c r="H232" s="8"/>
      <c r="I232" s="15"/>
    </row>
    <row r="233" spans="1:9" ht="70.5" customHeight="1">
      <c r="A233" s="168"/>
      <c r="B233" s="169"/>
      <c r="C233" s="170"/>
      <c r="D233" s="170"/>
      <c r="E233" s="29"/>
      <c r="F233" s="158"/>
      <c r="G233" s="159"/>
      <c r="H233" s="8"/>
      <c r="I233" s="15"/>
    </row>
    <row r="234" spans="1:9" ht="70.5" customHeight="1">
      <c r="A234" s="168"/>
      <c r="B234" s="169"/>
      <c r="C234" s="170"/>
      <c r="D234" s="170"/>
      <c r="E234" s="29"/>
      <c r="F234" s="158"/>
      <c r="G234" s="159"/>
      <c r="H234" s="8"/>
      <c r="I234" s="15"/>
    </row>
    <row r="235" spans="1:9" ht="70.5" customHeight="1">
      <c r="A235" s="168"/>
      <c r="B235" s="169"/>
      <c r="C235" s="170"/>
      <c r="D235" s="170"/>
      <c r="E235" s="29"/>
      <c r="F235" s="158"/>
      <c r="G235" s="159"/>
      <c r="H235" s="8"/>
      <c r="I235" s="15"/>
    </row>
    <row r="236" spans="1:9" ht="93" customHeight="1" thickBot="1">
      <c r="A236" s="168"/>
      <c r="B236" s="169"/>
      <c r="C236" s="170"/>
      <c r="D236" s="170"/>
      <c r="E236" s="29"/>
      <c r="F236" s="158"/>
      <c r="G236" s="159"/>
      <c r="H236" s="8"/>
      <c r="I236" s="15"/>
    </row>
    <row r="237" spans="1:9" ht="70.5" customHeight="1" thickBot="1">
      <c r="E237" s="30">
        <f>SUM(E226:E232)</f>
        <v>12081</v>
      </c>
      <c r="H237" s="2"/>
      <c r="I237" s="45">
        <f>E237+E223</f>
        <v>28287</v>
      </c>
    </row>
    <row r="238" spans="1:9" ht="33.75" customHeight="1">
      <c r="A238" s="202" t="s">
        <v>100</v>
      </c>
      <c r="B238" s="202"/>
      <c r="C238" s="202"/>
      <c r="F238" s="203"/>
      <c r="G238" s="203"/>
      <c r="H238" s="203"/>
      <c r="I238" s="203"/>
    </row>
    <row r="239" spans="1:9" ht="33.75" customHeight="1">
      <c r="A239" s="6" t="s">
        <v>83</v>
      </c>
      <c r="B239" s="6" t="s">
        <v>1</v>
      </c>
      <c r="C239" s="158" t="s">
        <v>96</v>
      </c>
      <c r="D239" s="159"/>
      <c r="E239" s="6" t="s">
        <v>3</v>
      </c>
      <c r="F239" s="158" t="s">
        <v>76</v>
      </c>
      <c r="G239" s="159"/>
      <c r="H239" s="8" t="s">
        <v>283</v>
      </c>
      <c r="I239" s="8" t="s">
        <v>4</v>
      </c>
    </row>
    <row r="240" spans="1:9" ht="33.75" customHeight="1">
      <c r="A240" s="6" t="s">
        <v>559</v>
      </c>
      <c r="B240" s="6" t="s">
        <v>52</v>
      </c>
      <c r="C240" s="158" t="s">
        <v>79</v>
      </c>
      <c r="D240" s="159"/>
      <c r="E240" s="89">
        <v>932402</v>
      </c>
      <c r="F240" s="158" t="s">
        <v>77</v>
      </c>
      <c r="G240" s="159"/>
      <c r="H240" s="8" t="s">
        <v>87</v>
      </c>
      <c r="I240" s="15" t="s">
        <v>560</v>
      </c>
    </row>
    <row r="241" spans="1:9" ht="33.75" customHeight="1">
      <c r="A241" s="6" t="s">
        <v>354</v>
      </c>
      <c r="B241" s="6"/>
      <c r="C241" s="158" t="s">
        <v>79</v>
      </c>
      <c r="D241" s="159"/>
      <c r="E241" s="89">
        <v>1120000</v>
      </c>
      <c r="F241" s="158" t="s">
        <v>77</v>
      </c>
      <c r="G241" s="159"/>
      <c r="H241" s="8" t="s">
        <v>87</v>
      </c>
      <c r="I241" s="15" t="s">
        <v>561</v>
      </c>
    </row>
    <row r="242" spans="1:9" ht="33.75" customHeight="1">
      <c r="A242" s="6" t="s">
        <v>354</v>
      </c>
      <c r="B242" s="6"/>
      <c r="C242" s="158" t="s">
        <v>80</v>
      </c>
      <c r="D242" s="159"/>
      <c r="E242" s="89">
        <v>243585</v>
      </c>
      <c r="F242" s="158" t="s">
        <v>77</v>
      </c>
      <c r="G242" s="159"/>
      <c r="H242" s="8" t="s">
        <v>550</v>
      </c>
      <c r="I242" s="15" t="s">
        <v>551</v>
      </c>
    </row>
    <row r="243" spans="1:9" ht="33.75" customHeight="1">
      <c r="A243" s="6" t="s">
        <v>359</v>
      </c>
      <c r="B243" s="6" t="s">
        <v>225</v>
      </c>
      <c r="C243" s="158" t="s">
        <v>80</v>
      </c>
      <c r="D243" s="159"/>
      <c r="E243" s="89">
        <v>29700</v>
      </c>
      <c r="F243" s="158" t="s">
        <v>77</v>
      </c>
      <c r="G243" s="159"/>
      <c r="H243" s="8" t="s">
        <v>87</v>
      </c>
      <c r="I243" s="15" t="s">
        <v>552</v>
      </c>
    </row>
    <row r="244" spans="1:9" ht="33.75" customHeight="1">
      <c r="A244" s="6" t="s">
        <v>359</v>
      </c>
      <c r="B244" s="6" t="s">
        <v>225</v>
      </c>
      <c r="C244" s="158" t="s">
        <v>80</v>
      </c>
      <c r="D244" s="159"/>
      <c r="E244" s="89">
        <v>29700</v>
      </c>
      <c r="F244" s="158" t="s">
        <v>77</v>
      </c>
      <c r="G244" s="159"/>
      <c r="H244" s="8" t="s">
        <v>87</v>
      </c>
      <c r="I244" s="15" t="s">
        <v>553</v>
      </c>
    </row>
    <row r="245" spans="1:9" ht="33.75" customHeight="1">
      <c r="A245" s="6" t="s">
        <v>235</v>
      </c>
      <c r="B245" s="6" t="s">
        <v>72</v>
      </c>
      <c r="C245" s="158" t="s">
        <v>80</v>
      </c>
      <c r="D245" s="159"/>
      <c r="E245" s="89">
        <v>3548</v>
      </c>
      <c r="F245" s="158" t="s">
        <v>77</v>
      </c>
      <c r="G245" s="159"/>
      <c r="H245" s="8" t="s">
        <v>87</v>
      </c>
      <c r="I245" s="15" t="s">
        <v>275</v>
      </c>
    </row>
    <row r="246" spans="1:9" ht="33.75" customHeight="1">
      <c r="A246" s="6" t="s">
        <v>235</v>
      </c>
      <c r="B246" s="6" t="s">
        <v>72</v>
      </c>
      <c r="C246" s="158" t="s">
        <v>80</v>
      </c>
      <c r="D246" s="159"/>
      <c r="E246" s="89">
        <v>3766</v>
      </c>
      <c r="F246" s="158" t="s">
        <v>77</v>
      </c>
      <c r="G246" s="159"/>
      <c r="H246" s="8" t="s">
        <v>87</v>
      </c>
      <c r="I246" s="15" t="s">
        <v>276</v>
      </c>
    </row>
    <row r="247" spans="1:9" ht="33.75" customHeight="1">
      <c r="A247" s="6" t="s">
        <v>235</v>
      </c>
      <c r="B247" s="6" t="s">
        <v>280</v>
      </c>
      <c r="C247" s="158" t="s">
        <v>80</v>
      </c>
      <c r="D247" s="159"/>
      <c r="E247" s="89">
        <v>110220</v>
      </c>
      <c r="F247" s="158" t="s">
        <v>77</v>
      </c>
      <c r="G247" s="159"/>
      <c r="H247" s="8" t="s">
        <v>87</v>
      </c>
      <c r="I247" s="15" t="s">
        <v>81</v>
      </c>
    </row>
    <row r="248" spans="1:9" ht="33.75" customHeight="1">
      <c r="A248" s="6" t="s">
        <v>236</v>
      </c>
      <c r="B248" s="6" t="s">
        <v>156</v>
      </c>
      <c r="C248" s="158" t="s">
        <v>80</v>
      </c>
      <c r="D248" s="159"/>
      <c r="E248" s="89">
        <v>69096</v>
      </c>
      <c r="F248" s="158" t="s">
        <v>77</v>
      </c>
      <c r="G248" s="159"/>
      <c r="H248" s="8" t="s">
        <v>87</v>
      </c>
      <c r="I248" s="15" t="s">
        <v>554</v>
      </c>
    </row>
    <row r="249" spans="1:9" ht="33.75" customHeight="1">
      <c r="A249" s="6" t="s">
        <v>243</v>
      </c>
      <c r="B249" s="6" t="s">
        <v>156</v>
      </c>
      <c r="C249" s="158" t="s">
        <v>79</v>
      </c>
      <c r="D249" s="159"/>
      <c r="E249" s="89">
        <v>269000</v>
      </c>
      <c r="F249" s="158" t="s">
        <v>77</v>
      </c>
      <c r="G249" s="159"/>
      <c r="H249" s="8" t="s">
        <v>87</v>
      </c>
      <c r="I249" s="15" t="s">
        <v>145</v>
      </c>
    </row>
    <row r="250" spans="1:9" ht="33.75" customHeight="1">
      <c r="A250" s="6" t="s">
        <v>243</v>
      </c>
      <c r="B250" s="6" t="s">
        <v>225</v>
      </c>
      <c r="C250" s="158" t="s">
        <v>80</v>
      </c>
      <c r="D250" s="159"/>
      <c r="E250" s="89">
        <v>33350</v>
      </c>
      <c r="F250" s="158" t="s">
        <v>77</v>
      </c>
      <c r="G250" s="159"/>
      <c r="H250" s="8" t="s">
        <v>87</v>
      </c>
      <c r="I250" s="15" t="s">
        <v>555</v>
      </c>
    </row>
    <row r="251" spans="1:9" ht="33.75" customHeight="1">
      <c r="A251" s="6" t="s">
        <v>243</v>
      </c>
      <c r="B251" s="6" t="s">
        <v>225</v>
      </c>
      <c r="C251" s="158" t="s">
        <v>80</v>
      </c>
      <c r="D251" s="159"/>
      <c r="E251" s="89">
        <v>33350</v>
      </c>
      <c r="F251" s="158" t="s">
        <v>77</v>
      </c>
      <c r="G251" s="159"/>
      <c r="H251" s="8" t="s">
        <v>87</v>
      </c>
      <c r="I251" s="15" t="s">
        <v>556</v>
      </c>
    </row>
    <row r="252" spans="1:9" ht="33.75" customHeight="1">
      <c r="A252" s="6" t="s">
        <v>24</v>
      </c>
      <c r="B252" s="6" t="s">
        <v>225</v>
      </c>
      <c r="C252" s="158" t="s">
        <v>80</v>
      </c>
      <c r="D252" s="159"/>
      <c r="E252" s="89">
        <v>33350</v>
      </c>
      <c r="F252" s="158" t="s">
        <v>77</v>
      </c>
      <c r="G252" s="159"/>
      <c r="H252" s="8" t="s">
        <v>87</v>
      </c>
      <c r="I252" s="15" t="s">
        <v>557</v>
      </c>
    </row>
    <row r="253" spans="1:9" ht="33.75" customHeight="1">
      <c r="A253" s="6" t="s">
        <v>251</v>
      </c>
      <c r="B253" s="6" t="s">
        <v>107</v>
      </c>
      <c r="C253" s="158" t="s">
        <v>80</v>
      </c>
      <c r="D253" s="159"/>
      <c r="E253" s="89">
        <v>21175</v>
      </c>
      <c r="F253" s="158" t="s">
        <v>77</v>
      </c>
      <c r="G253" s="159"/>
      <c r="H253" s="8" t="s">
        <v>550</v>
      </c>
      <c r="I253" s="15" t="s">
        <v>558</v>
      </c>
    </row>
    <row r="254" spans="1:9" ht="33.75" customHeight="1">
      <c r="A254" s="6"/>
      <c r="B254" s="6"/>
      <c r="C254" s="158"/>
      <c r="D254" s="159"/>
      <c r="E254" s="89"/>
      <c r="F254" s="158"/>
      <c r="G254" s="159"/>
      <c r="H254" s="8"/>
      <c r="I254" s="15"/>
    </row>
    <row r="255" spans="1:9" ht="33.75" customHeight="1">
      <c r="A255" s="6"/>
      <c r="B255" s="6"/>
      <c r="C255" s="158"/>
      <c r="D255" s="159"/>
      <c r="E255" s="89"/>
      <c r="F255" s="158"/>
      <c r="G255" s="159"/>
      <c r="H255" s="8"/>
      <c r="I255" s="15"/>
    </row>
    <row r="256" spans="1:9" ht="33.75" customHeight="1">
      <c r="A256" s="6"/>
      <c r="B256" s="6"/>
      <c r="C256" s="158"/>
      <c r="D256" s="159"/>
      <c r="E256" s="89"/>
      <c r="F256" s="158"/>
      <c r="G256" s="159"/>
      <c r="H256" s="8"/>
      <c r="I256" s="15"/>
    </row>
    <row r="257" spans="1:9" ht="33.75" customHeight="1">
      <c r="A257" s="6"/>
      <c r="B257" s="6"/>
      <c r="C257" s="158"/>
      <c r="D257" s="159"/>
      <c r="E257" s="89"/>
      <c r="F257" s="158"/>
      <c r="G257" s="159"/>
      <c r="H257" s="8"/>
      <c r="I257" s="15"/>
    </row>
    <row r="258" spans="1:9" ht="33.75" customHeight="1">
      <c r="A258" s="6"/>
      <c r="B258" s="6"/>
      <c r="C258" s="158"/>
      <c r="D258" s="159"/>
      <c r="E258" s="89"/>
      <c r="F258" s="158"/>
      <c r="G258" s="159"/>
      <c r="H258" s="8"/>
      <c r="I258" s="15"/>
    </row>
    <row r="259" spans="1:9" ht="33.75" customHeight="1">
      <c r="A259" s="6"/>
      <c r="B259" s="6"/>
      <c r="C259" s="158"/>
      <c r="D259" s="159"/>
      <c r="E259" s="89"/>
      <c r="F259" s="158"/>
      <c r="G259" s="159"/>
      <c r="H259" s="8"/>
      <c r="I259" s="15"/>
    </row>
    <row r="260" spans="1:9" ht="33.75" customHeight="1">
      <c r="A260" s="6"/>
      <c r="B260" s="6"/>
      <c r="C260" s="158"/>
      <c r="D260" s="159"/>
      <c r="E260" s="89"/>
      <c r="F260" s="158"/>
      <c r="G260" s="159"/>
      <c r="H260" s="8"/>
      <c r="I260" s="15"/>
    </row>
    <row r="261" spans="1:9" ht="33.75" customHeight="1">
      <c r="A261" s="6"/>
      <c r="B261" s="6"/>
      <c r="C261" s="158"/>
      <c r="D261" s="159"/>
      <c r="E261" s="89"/>
      <c r="F261" s="158"/>
      <c r="G261" s="159"/>
      <c r="H261" s="8"/>
      <c r="I261" s="15"/>
    </row>
    <row r="262" spans="1:9" ht="33.75" customHeight="1">
      <c r="A262" s="6"/>
      <c r="B262" s="6"/>
      <c r="C262" s="158"/>
      <c r="D262" s="159"/>
      <c r="E262" s="89"/>
      <c r="F262" s="158"/>
      <c r="G262" s="159"/>
      <c r="H262" s="8"/>
      <c r="I262" s="15"/>
    </row>
    <row r="263" spans="1:9" ht="33.75" customHeight="1">
      <c r="A263" s="6"/>
      <c r="B263" s="6"/>
      <c r="C263" s="158"/>
      <c r="D263" s="159"/>
      <c r="E263" s="89"/>
      <c r="F263" s="158"/>
      <c r="G263" s="159"/>
      <c r="H263" s="8"/>
      <c r="I263" s="15"/>
    </row>
    <row r="264" spans="1:9" ht="33.75" customHeight="1">
      <c r="A264" s="6"/>
      <c r="B264" s="6"/>
      <c r="C264" s="158"/>
      <c r="D264" s="159"/>
      <c r="E264" s="89"/>
      <c r="F264" s="158"/>
      <c r="G264" s="159"/>
      <c r="H264" s="8"/>
      <c r="I264" s="15"/>
    </row>
    <row r="265" spans="1:9" ht="33.75" customHeight="1">
      <c r="A265" s="6"/>
      <c r="B265" s="6"/>
      <c r="C265" s="158"/>
      <c r="D265" s="159"/>
      <c r="E265" s="89"/>
      <c r="F265" s="158"/>
      <c r="G265" s="159"/>
      <c r="H265" s="8"/>
      <c r="I265" s="15"/>
    </row>
    <row r="266" spans="1:9" ht="33.75" customHeight="1">
      <c r="A266" s="6"/>
      <c r="B266" s="6"/>
      <c r="C266" s="158"/>
      <c r="D266" s="159"/>
      <c r="E266" s="89"/>
      <c r="F266" s="158"/>
      <c r="G266" s="159"/>
      <c r="H266" s="8"/>
      <c r="I266" s="15"/>
    </row>
    <row r="267" spans="1:9" ht="33.75" customHeight="1" thickBot="1">
      <c r="A267" s="36"/>
      <c r="B267" s="16"/>
      <c r="C267" s="173"/>
      <c r="D267" s="174"/>
      <c r="E267" s="38">
        <f>SUM(E240:E266)</f>
        <v>2932242</v>
      </c>
      <c r="F267" s="175"/>
      <c r="G267" s="173"/>
      <c r="I267" s="37"/>
    </row>
    <row r="268" spans="1:9" ht="21" customHeight="1">
      <c r="A268" s="176" t="s">
        <v>112</v>
      </c>
      <c r="B268" s="176"/>
      <c r="C268" s="176"/>
      <c r="D268" s="176"/>
      <c r="E268" s="176"/>
    </row>
    <row r="269" spans="1:9" ht="21" customHeight="1">
      <c r="A269" s="160" t="s">
        <v>110</v>
      </c>
      <c r="B269" s="161"/>
      <c r="C269" s="160" t="s">
        <v>1</v>
      </c>
      <c r="D269" s="161"/>
      <c r="E269" s="4" t="s">
        <v>113</v>
      </c>
      <c r="F269" s="160"/>
      <c r="G269" s="161"/>
      <c r="H269" s="193" t="s">
        <v>4</v>
      </c>
      <c r="I269" s="194"/>
    </row>
    <row r="270" spans="1:9" ht="21" customHeight="1">
      <c r="A270" s="164">
        <v>46204</v>
      </c>
      <c r="B270" s="165"/>
      <c r="C270" s="158" t="s">
        <v>16</v>
      </c>
      <c r="D270" s="159"/>
      <c r="E270" s="26">
        <v>270</v>
      </c>
      <c r="F270" s="160"/>
      <c r="G270" s="161"/>
      <c r="H270" s="162" t="s">
        <v>616</v>
      </c>
      <c r="I270" s="163"/>
    </row>
    <row r="271" spans="1:9" ht="21" customHeight="1">
      <c r="A271" s="166"/>
      <c r="B271" s="167"/>
      <c r="C271" s="158" t="s">
        <v>16</v>
      </c>
      <c r="D271" s="159"/>
      <c r="E271" s="26">
        <v>180</v>
      </c>
      <c r="F271" s="160"/>
      <c r="G271" s="161"/>
      <c r="H271" s="162" t="s">
        <v>616</v>
      </c>
      <c r="I271" s="163"/>
    </row>
    <row r="272" spans="1:9" ht="21" customHeight="1">
      <c r="A272" s="164">
        <v>46204</v>
      </c>
      <c r="B272" s="165"/>
      <c r="C272" s="158" t="s">
        <v>50</v>
      </c>
      <c r="D272" s="159"/>
      <c r="E272" s="26">
        <v>5440</v>
      </c>
      <c r="F272" s="160" t="s">
        <v>114</v>
      </c>
      <c r="G272" s="161"/>
      <c r="H272" s="162"/>
      <c r="I272" s="163"/>
    </row>
    <row r="273" spans="1:9" ht="21" customHeight="1">
      <c r="A273" s="166"/>
      <c r="B273" s="167"/>
      <c r="C273" s="158" t="s">
        <v>50</v>
      </c>
      <c r="D273" s="159"/>
      <c r="E273" s="26">
        <v>5000</v>
      </c>
      <c r="F273" s="160" t="s">
        <v>114</v>
      </c>
      <c r="G273" s="161"/>
      <c r="H273" s="162"/>
      <c r="I273" s="163"/>
    </row>
    <row r="274" spans="1:9" ht="21" customHeight="1">
      <c r="A274" s="164">
        <v>46205</v>
      </c>
      <c r="B274" s="165"/>
      <c r="C274" s="158" t="s">
        <v>50</v>
      </c>
      <c r="D274" s="159"/>
      <c r="E274" s="26">
        <v>5000</v>
      </c>
      <c r="F274" s="160" t="s">
        <v>114</v>
      </c>
      <c r="G274" s="161"/>
      <c r="H274" s="162"/>
      <c r="I274" s="163"/>
    </row>
    <row r="275" spans="1:9" ht="21" customHeight="1">
      <c r="A275" s="171"/>
      <c r="B275" s="172"/>
      <c r="C275" s="158" t="s">
        <v>50</v>
      </c>
      <c r="D275" s="159"/>
      <c r="E275" s="26">
        <v>5000</v>
      </c>
      <c r="F275" s="160" t="s">
        <v>114</v>
      </c>
      <c r="G275" s="161"/>
      <c r="H275" s="162"/>
      <c r="I275" s="163"/>
    </row>
    <row r="276" spans="1:9" ht="21" customHeight="1">
      <c r="A276" s="171"/>
      <c r="B276" s="172"/>
      <c r="C276" s="158" t="s">
        <v>50</v>
      </c>
      <c r="D276" s="159"/>
      <c r="E276" s="26">
        <v>5000</v>
      </c>
      <c r="F276" s="160" t="s">
        <v>114</v>
      </c>
      <c r="G276" s="161"/>
      <c r="H276" s="162"/>
      <c r="I276" s="163"/>
    </row>
    <row r="277" spans="1:9" ht="21" customHeight="1">
      <c r="A277" s="171"/>
      <c r="B277" s="172"/>
      <c r="C277" s="158" t="s">
        <v>50</v>
      </c>
      <c r="D277" s="159"/>
      <c r="E277" s="26">
        <v>5000</v>
      </c>
      <c r="F277" s="160" t="s">
        <v>114</v>
      </c>
      <c r="G277" s="161"/>
      <c r="H277" s="162"/>
      <c r="I277" s="163"/>
    </row>
    <row r="278" spans="1:9" ht="21" customHeight="1">
      <c r="A278" s="192">
        <v>46206</v>
      </c>
      <c r="B278" s="192"/>
      <c r="C278" s="158" t="s">
        <v>50</v>
      </c>
      <c r="D278" s="159"/>
      <c r="E278" s="26">
        <v>6000</v>
      </c>
      <c r="F278" s="160" t="s">
        <v>114</v>
      </c>
      <c r="G278" s="161"/>
      <c r="H278" s="162"/>
      <c r="I278" s="163"/>
    </row>
    <row r="279" spans="1:9" ht="21" customHeight="1">
      <c r="A279" s="164">
        <v>46207</v>
      </c>
      <c r="B279" s="165"/>
      <c r="C279" s="158" t="s">
        <v>50</v>
      </c>
      <c r="D279" s="159"/>
      <c r="E279" s="26">
        <v>7000</v>
      </c>
      <c r="F279" s="160" t="s">
        <v>114</v>
      </c>
      <c r="G279" s="161"/>
      <c r="H279" s="162"/>
      <c r="I279" s="163"/>
    </row>
    <row r="280" spans="1:9" ht="21" customHeight="1">
      <c r="A280" s="171"/>
      <c r="B280" s="172"/>
      <c r="C280" s="158" t="s">
        <v>50</v>
      </c>
      <c r="D280" s="159"/>
      <c r="E280" s="26">
        <v>6000</v>
      </c>
      <c r="F280" s="160" t="s">
        <v>114</v>
      </c>
      <c r="G280" s="161"/>
      <c r="H280" s="162"/>
      <c r="I280" s="163"/>
    </row>
    <row r="281" spans="1:9" ht="21" customHeight="1">
      <c r="A281" s="166"/>
      <c r="B281" s="167"/>
      <c r="C281" s="158" t="s">
        <v>50</v>
      </c>
      <c r="D281" s="159"/>
      <c r="E281" s="26">
        <v>1500</v>
      </c>
      <c r="F281" s="160" t="s">
        <v>114</v>
      </c>
      <c r="G281" s="161"/>
      <c r="H281" s="162"/>
      <c r="I281" s="163"/>
    </row>
    <row r="282" spans="1:9" ht="21" customHeight="1">
      <c r="A282" s="164">
        <v>46208</v>
      </c>
      <c r="B282" s="165"/>
      <c r="C282" s="158" t="s">
        <v>50</v>
      </c>
      <c r="D282" s="159"/>
      <c r="E282" s="26">
        <v>4800</v>
      </c>
      <c r="F282" s="160" t="s">
        <v>114</v>
      </c>
      <c r="G282" s="161"/>
      <c r="H282" s="162"/>
      <c r="I282" s="163"/>
    </row>
    <row r="283" spans="1:9" ht="21" customHeight="1">
      <c r="A283" s="171"/>
      <c r="B283" s="172"/>
      <c r="C283" s="158" t="s">
        <v>50</v>
      </c>
      <c r="D283" s="159"/>
      <c r="E283" s="26">
        <v>4000</v>
      </c>
      <c r="F283" s="160" t="s">
        <v>114</v>
      </c>
      <c r="G283" s="161"/>
      <c r="H283" s="162"/>
      <c r="I283" s="163"/>
    </row>
    <row r="284" spans="1:9" ht="21" customHeight="1">
      <c r="A284" s="171"/>
      <c r="B284" s="172"/>
      <c r="C284" s="158" t="s">
        <v>27</v>
      </c>
      <c r="D284" s="159"/>
      <c r="E284" s="146">
        <v>1390</v>
      </c>
      <c r="F284" s="160" t="s">
        <v>287</v>
      </c>
      <c r="G284" s="161"/>
      <c r="H284" s="162"/>
      <c r="I284" s="163"/>
    </row>
    <row r="285" spans="1:9" ht="21" customHeight="1">
      <c r="A285" s="166"/>
      <c r="B285" s="167"/>
      <c r="C285" s="158" t="s">
        <v>27</v>
      </c>
      <c r="D285" s="159"/>
      <c r="E285" s="146">
        <v>1096</v>
      </c>
      <c r="F285" s="160" t="s">
        <v>287</v>
      </c>
      <c r="G285" s="161"/>
      <c r="H285" s="162"/>
      <c r="I285" s="163"/>
    </row>
    <row r="286" spans="1:9" ht="21" customHeight="1">
      <c r="A286" s="192">
        <v>46209</v>
      </c>
      <c r="B286" s="192"/>
      <c r="C286" s="158" t="s">
        <v>27</v>
      </c>
      <c r="D286" s="159"/>
      <c r="E286" s="146">
        <v>5592</v>
      </c>
      <c r="F286" s="160" t="s">
        <v>602</v>
      </c>
      <c r="G286" s="161"/>
      <c r="H286" s="162"/>
      <c r="I286" s="163"/>
    </row>
    <row r="287" spans="1:9" ht="21" customHeight="1">
      <c r="A287" s="192">
        <v>46209</v>
      </c>
      <c r="B287" s="192"/>
      <c r="C287" s="158" t="s">
        <v>50</v>
      </c>
      <c r="D287" s="159"/>
      <c r="E287" s="26">
        <v>5740</v>
      </c>
      <c r="F287" s="160" t="s">
        <v>114</v>
      </c>
      <c r="G287" s="161"/>
      <c r="H287" s="162"/>
      <c r="I287" s="163"/>
    </row>
    <row r="288" spans="1:9" ht="21" customHeight="1">
      <c r="A288" s="192">
        <v>46210</v>
      </c>
      <c r="B288" s="192"/>
      <c r="C288" s="158" t="s">
        <v>50</v>
      </c>
      <c r="D288" s="159"/>
      <c r="E288" s="26">
        <v>6000</v>
      </c>
      <c r="F288" s="160" t="s">
        <v>114</v>
      </c>
      <c r="G288" s="161"/>
      <c r="H288" s="162"/>
      <c r="I288" s="163"/>
    </row>
    <row r="289" spans="1:9" ht="21" customHeight="1">
      <c r="A289" s="192">
        <v>46210</v>
      </c>
      <c r="B289" s="192"/>
      <c r="C289" s="158" t="s">
        <v>27</v>
      </c>
      <c r="D289" s="159"/>
      <c r="E289" s="146">
        <v>2727</v>
      </c>
      <c r="F289" s="160" t="s">
        <v>287</v>
      </c>
      <c r="G289" s="161"/>
      <c r="H289" s="162"/>
      <c r="I289" s="163"/>
    </row>
    <row r="290" spans="1:9" ht="21" customHeight="1">
      <c r="A290" s="168">
        <v>46211</v>
      </c>
      <c r="B290" s="169"/>
      <c r="C290" s="158" t="s">
        <v>50</v>
      </c>
      <c r="D290" s="159"/>
      <c r="E290" s="26">
        <v>6000</v>
      </c>
      <c r="F290" s="160" t="s">
        <v>114</v>
      </c>
      <c r="G290" s="161"/>
      <c r="H290" s="162"/>
      <c r="I290" s="163"/>
    </row>
    <row r="291" spans="1:9" ht="21" customHeight="1">
      <c r="A291" s="164">
        <v>46212</v>
      </c>
      <c r="B291" s="165"/>
      <c r="C291" s="170" t="s">
        <v>50</v>
      </c>
      <c r="D291" s="170"/>
      <c r="E291" s="26">
        <v>6000</v>
      </c>
      <c r="F291" s="160" t="s">
        <v>114</v>
      </c>
      <c r="G291" s="161"/>
      <c r="H291" s="162"/>
      <c r="I291" s="163"/>
    </row>
    <row r="292" spans="1:9" ht="21" customHeight="1">
      <c r="A292" s="171"/>
      <c r="B292" s="172"/>
      <c r="C292" s="170" t="s">
        <v>50</v>
      </c>
      <c r="D292" s="170"/>
      <c r="E292" s="26">
        <v>3300</v>
      </c>
      <c r="F292" s="160"/>
      <c r="G292" s="161"/>
      <c r="H292" s="162" t="s">
        <v>603</v>
      </c>
      <c r="I292" s="163"/>
    </row>
    <row r="293" spans="1:9" ht="21" customHeight="1">
      <c r="A293" s="166"/>
      <c r="B293" s="167"/>
      <c r="C293" s="170" t="s">
        <v>27</v>
      </c>
      <c r="D293" s="170"/>
      <c r="E293" s="146">
        <v>956</v>
      </c>
      <c r="F293" s="160" t="s">
        <v>287</v>
      </c>
      <c r="G293" s="161"/>
      <c r="H293" s="162"/>
      <c r="I293" s="163"/>
    </row>
    <row r="294" spans="1:9" ht="21" customHeight="1">
      <c r="A294" s="164">
        <v>46213</v>
      </c>
      <c r="B294" s="165"/>
      <c r="C294" s="170" t="s">
        <v>50</v>
      </c>
      <c r="D294" s="170"/>
      <c r="E294" s="26">
        <v>4000</v>
      </c>
      <c r="F294" s="160" t="s">
        <v>114</v>
      </c>
      <c r="G294" s="161"/>
      <c r="H294" s="162"/>
      <c r="I294" s="163"/>
    </row>
    <row r="295" spans="1:9" ht="21" customHeight="1">
      <c r="A295" s="171"/>
      <c r="B295" s="172"/>
      <c r="C295" s="170" t="s">
        <v>27</v>
      </c>
      <c r="D295" s="170"/>
      <c r="E295" s="146">
        <v>5640</v>
      </c>
      <c r="F295" s="160" t="s">
        <v>181</v>
      </c>
      <c r="G295" s="161"/>
      <c r="H295" s="162"/>
      <c r="I295" s="163"/>
    </row>
    <row r="296" spans="1:9" ht="21" customHeight="1">
      <c r="A296" s="171"/>
      <c r="B296" s="172"/>
      <c r="C296" s="170" t="s">
        <v>27</v>
      </c>
      <c r="D296" s="170"/>
      <c r="E296" s="146">
        <v>5340</v>
      </c>
      <c r="F296" s="160" t="s">
        <v>181</v>
      </c>
      <c r="G296" s="161"/>
      <c r="H296" s="162"/>
      <c r="I296" s="163"/>
    </row>
    <row r="297" spans="1:9" ht="21" customHeight="1">
      <c r="A297" s="171"/>
      <c r="B297" s="172"/>
      <c r="C297" s="170" t="s">
        <v>27</v>
      </c>
      <c r="D297" s="170"/>
      <c r="E297" s="26">
        <v>2874</v>
      </c>
      <c r="F297" s="160" t="s">
        <v>287</v>
      </c>
      <c r="G297" s="161"/>
      <c r="H297" s="162"/>
      <c r="I297" s="163"/>
    </row>
    <row r="298" spans="1:9" ht="21" customHeight="1">
      <c r="A298" s="171"/>
      <c r="B298" s="172"/>
      <c r="C298" s="170" t="s">
        <v>16</v>
      </c>
      <c r="D298" s="170"/>
      <c r="E298" s="26">
        <v>100</v>
      </c>
      <c r="F298" s="160"/>
      <c r="G298" s="161"/>
      <c r="H298" s="162" t="s">
        <v>616</v>
      </c>
      <c r="I298" s="163"/>
    </row>
    <row r="299" spans="1:9" ht="21" customHeight="1">
      <c r="A299" s="166"/>
      <c r="B299" s="167"/>
      <c r="C299" s="170" t="s">
        <v>16</v>
      </c>
      <c r="D299" s="170"/>
      <c r="E299" s="26">
        <v>320</v>
      </c>
      <c r="F299" s="160"/>
      <c r="G299" s="161"/>
      <c r="H299" s="162" t="s">
        <v>616</v>
      </c>
      <c r="I299" s="163"/>
    </row>
    <row r="300" spans="1:9" ht="21" customHeight="1">
      <c r="A300" s="168">
        <v>46214</v>
      </c>
      <c r="B300" s="169"/>
      <c r="C300" s="170" t="s">
        <v>50</v>
      </c>
      <c r="D300" s="170"/>
      <c r="E300" s="26">
        <v>14100</v>
      </c>
      <c r="F300" s="160" t="s">
        <v>114</v>
      </c>
      <c r="G300" s="161"/>
      <c r="H300" s="162"/>
      <c r="I300" s="163"/>
    </row>
    <row r="301" spans="1:9" ht="21" customHeight="1">
      <c r="A301" s="168">
        <v>46215</v>
      </c>
      <c r="B301" s="169"/>
      <c r="C301" s="170" t="s">
        <v>27</v>
      </c>
      <c r="D301" s="170"/>
      <c r="E301" s="146">
        <v>1597</v>
      </c>
      <c r="F301" s="160" t="s">
        <v>287</v>
      </c>
      <c r="G301" s="161"/>
      <c r="H301" s="162"/>
      <c r="I301" s="163"/>
    </row>
    <row r="302" spans="1:9" ht="21" customHeight="1">
      <c r="A302" s="192">
        <v>46216</v>
      </c>
      <c r="B302" s="192"/>
      <c r="C302" s="170" t="s">
        <v>50</v>
      </c>
      <c r="D302" s="170"/>
      <c r="E302" s="26">
        <v>15000</v>
      </c>
      <c r="F302" s="160" t="s">
        <v>114</v>
      </c>
      <c r="G302" s="161"/>
      <c r="H302" s="162"/>
      <c r="I302" s="163"/>
    </row>
    <row r="303" spans="1:9" ht="21" customHeight="1">
      <c r="A303" s="192"/>
      <c r="B303" s="192"/>
      <c r="C303" s="170" t="s">
        <v>27</v>
      </c>
      <c r="D303" s="170"/>
      <c r="E303" s="146">
        <v>2435</v>
      </c>
      <c r="F303" s="160" t="s">
        <v>287</v>
      </c>
      <c r="G303" s="161"/>
      <c r="H303" s="162" t="s">
        <v>604</v>
      </c>
      <c r="I303" s="163"/>
    </row>
    <row r="304" spans="1:9" ht="21" customHeight="1">
      <c r="A304" s="168">
        <v>46218</v>
      </c>
      <c r="B304" s="169"/>
      <c r="C304" s="170" t="s">
        <v>50</v>
      </c>
      <c r="D304" s="170"/>
      <c r="E304" s="47">
        <v>60863</v>
      </c>
      <c r="F304" s="160"/>
      <c r="G304" s="161"/>
      <c r="H304" s="106" t="s">
        <v>117</v>
      </c>
      <c r="I304" s="107"/>
    </row>
    <row r="305" spans="1:9" ht="21" customHeight="1">
      <c r="A305" s="168">
        <v>46219</v>
      </c>
      <c r="B305" s="169"/>
      <c r="C305" s="170" t="s">
        <v>27</v>
      </c>
      <c r="D305" s="170"/>
      <c r="E305" s="146">
        <v>7364</v>
      </c>
      <c r="F305" s="160" t="s">
        <v>181</v>
      </c>
      <c r="G305" s="161"/>
      <c r="H305" s="162"/>
      <c r="I305" s="163"/>
    </row>
    <row r="306" spans="1:9" ht="21" customHeight="1">
      <c r="A306" s="192">
        <v>46220</v>
      </c>
      <c r="B306" s="192"/>
      <c r="C306" s="170" t="s">
        <v>50</v>
      </c>
      <c r="D306" s="170"/>
      <c r="E306" s="26">
        <v>15000</v>
      </c>
      <c r="F306" s="160" t="s">
        <v>114</v>
      </c>
      <c r="G306" s="161"/>
      <c r="H306" s="162"/>
      <c r="I306" s="163"/>
    </row>
    <row r="307" spans="1:9" ht="21" customHeight="1">
      <c r="A307" s="192">
        <v>46221</v>
      </c>
      <c r="B307" s="192"/>
      <c r="C307" s="170" t="s">
        <v>50</v>
      </c>
      <c r="D307" s="170"/>
      <c r="E307" s="26">
        <v>1470</v>
      </c>
      <c r="F307" s="160"/>
      <c r="G307" s="161"/>
      <c r="H307" s="162" t="s">
        <v>117</v>
      </c>
      <c r="I307" s="163"/>
    </row>
    <row r="308" spans="1:9" ht="21" customHeight="1">
      <c r="A308" s="168">
        <v>46222</v>
      </c>
      <c r="B308" s="169"/>
      <c r="C308" s="170" t="s">
        <v>50</v>
      </c>
      <c r="D308" s="170"/>
      <c r="E308" s="26">
        <v>15000</v>
      </c>
      <c r="F308" s="160" t="s">
        <v>114</v>
      </c>
      <c r="G308" s="161"/>
      <c r="H308" s="162"/>
      <c r="I308" s="163"/>
    </row>
    <row r="309" spans="1:9" ht="21" customHeight="1">
      <c r="A309" s="168">
        <v>46225</v>
      </c>
      <c r="B309" s="169"/>
      <c r="C309" s="170" t="s">
        <v>27</v>
      </c>
      <c r="D309" s="170"/>
      <c r="E309" s="47">
        <v>12755</v>
      </c>
      <c r="F309" s="160"/>
      <c r="G309" s="161"/>
      <c r="H309" s="162" t="s">
        <v>605</v>
      </c>
      <c r="I309" s="163"/>
    </row>
    <row r="310" spans="1:9" ht="21" customHeight="1">
      <c r="A310" s="168">
        <v>46227</v>
      </c>
      <c r="B310" s="169"/>
      <c r="C310" s="170" t="s">
        <v>27</v>
      </c>
      <c r="D310" s="170"/>
      <c r="E310" s="146">
        <v>3512</v>
      </c>
      <c r="F310" s="160" t="s">
        <v>181</v>
      </c>
      <c r="G310" s="161"/>
      <c r="H310" s="162"/>
      <c r="I310" s="163"/>
    </row>
    <row r="311" spans="1:9" ht="21" customHeight="1">
      <c r="A311" s="168">
        <v>46232</v>
      </c>
      <c r="B311" s="169"/>
      <c r="C311" s="170" t="s">
        <v>50</v>
      </c>
      <c r="D311" s="170"/>
      <c r="E311" s="26">
        <v>450</v>
      </c>
      <c r="F311" s="160" t="s">
        <v>114</v>
      </c>
      <c r="G311" s="161"/>
      <c r="H311" s="162"/>
      <c r="I311" s="163"/>
    </row>
    <row r="312" spans="1:9" ht="21" customHeight="1">
      <c r="A312" s="192">
        <v>46233</v>
      </c>
      <c r="B312" s="192"/>
      <c r="C312" s="170" t="s">
        <v>50</v>
      </c>
      <c r="D312" s="170"/>
      <c r="E312" s="26">
        <v>1080</v>
      </c>
      <c r="F312" s="160" t="s">
        <v>114</v>
      </c>
      <c r="G312" s="161"/>
      <c r="H312" s="162"/>
      <c r="I312" s="163"/>
    </row>
    <row r="313" spans="1:9" ht="21" customHeight="1" thickBot="1">
      <c r="A313" s="168">
        <v>46234</v>
      </c>
      <c r="B313" s="169"/>
      <c r="C313" s="170" t="s">
        <v>50</v>
      </c>
      <c r="D313" s="170"/>
      <c r="E313" s="26">
        <v>4800</v>
      </c>
      <c r="F313" s="160" t="s">
        <v>114</v>
      </c>
      <c r="G313" s="161"/>
      <c r="H313" s="162"/>
      <c r="I313" s="163"/>
    </row>
    <row r="314" spans="1:9" ht="21" customHeight="1" thickBot="1">
      <c r="E314" s="92">
        <f>SUM(E270:E313)</f>
        <v>272691</v>
      </c>
      <c r="H314" s="2" t="s">
        <v>191</v>
      </c>
      <c r="I314" s="67">
        <f>E272+E273+E274+E275+E276+E277+E278+E279+E280+E281+E282+E283+E289+E290+E291+E294+E301+E302+E306+E308+E311+E312+E313</f>
        <v>131394</v>
      </c>
    </row>
    <row r="315" spans="1:9" ht="49.5" customHeight="1">
      <c r="E315" s="2"/>
      <c r="H315" s="2"/>
      <c r="I315" s="2"/>
    </row>
    <row r="316" spans="1:9" ht="49.5" customHeight="1">
      <c r="A316" s="190" t="s">
        <v>84</v>
      </c>
      <c r="B316" s="190"/>
      <c r="C316" s="190"/>
      <c r="D316" s="190"/>
      <c r="E316" s="190"/>
      <c r="F316" s="191"/>
      <c r="G316" s="191"/>
      <c r="H316" s="32"/>
      <c r="I316" s="32"/>
    </row>
    <row r="317" spans="1:9" ht="49.5" customHeight="1">
      <c r="A317" s="6" t="s">
        <v>0</v>
      </c>
      <c r="B317" s="6" t="s">
        <v>1</v>
      </c>
      <c r="C317" s="158" t="s">
        <v>2</v>
      </c>
      <c r="D317" s="159"/>
      <c r="E317" s="6" t="s">
        <v>3</v>
      </c>
      <c r="F317" s="158"/>
      <c r="G317" s="159"/>
      <c r="H317" s="8" t="s">
        <v>70</v>
      </c>
      <c r="I317" s="8" t="s">
        <v>4</v>
      </c>
    </row>
    <row r="318" spans="1:9" ht="49.5" customHeight="1">
      <c r="A318" s="10"/>
      <c r="B318" s="6"/>
      <c r="C318" s="158"/>
      <c r="D318" s="159"/>
      <c r="E318" s="22">
        <f>E38+E75</f>
        <v>226859</v>
      </c>
      <c r="F318" s="158"/>
      <c r="G318" s="159"/>
      <c r="H318" s="8"/>
      <c r="I318" s="24" t="s">
        <v>87</v>
      </c>
    </row>
    <row r="319" spans="1:9" ht="49.5" customHeight="1">
      <c r="A319" s="10"/>
      <c r="B319" s="6"/>
      <c r="C319" s="158"/>
      <c r="D319" s="159"/>
      <c r="E319" s="22">
        <f>E129+E223</f>
        <v>375034</v>
      </c>
      <c r="F319" s="158"/>
      <c r="G319" s="159"/>
      <c r="H319" s="8"/>
      <c r="I319" s="24" t="s">
        <v>71</v>
      </c>
    </row>
    <row r="320" spans="1:9" ht="49.5" customHeight="1">
      <c r="A320" s="10"/>
      <c r="B320" s="6"/>
      <c r="C320" s="158"/>
      <c r="D320" s="159"/>
      <c r="E320" s="22">
        <f>E237</f>
        <v>12081</v>
      </c>
      <c r="F320" s="158"/>
      <c r="G320" s="159"/>
      <c r="H320" s="8"/>
      <c r="I320" s="24" t="s">
        <v>101</v>
      </c>
    </row>
    <row r="321" spans="1:9" ht="49.5" customHeight="1">
      <c r="A321" s="10"/>
      <c r="B321" s="6"/>
      <c r="C321" s="158"/>
      <c r="D321" s="159"/>
      <c r="E321" s="22">
        <f>E99</f>
        <v>19358</v>
      </c>
      <c r="F321" s="158"/>
      <c r="G321" s="159"/>
      <c r="H321" s="8"/>
      <c r="I321" s="24" t="s">
        <v>119</v>
      </c>
    </row>
    <row r="322" spans="1:9" ht="49.5" customHeight="1">
      <c r="A322" s="10"/>
      <c r="B322" s="6"/>
      <c r="C322" s="158"/>
      <c r="D322" s="159"/>
      <c r="E322" s="22">
        <f>E168</f>
        <v>162187</v>
      </c>
      <c r="F322" s="158"/>
      <c r="G322" s="159"/>
      <c r="H322" s="8"/>
      <c r="I322" s="24" t="s">
        <v>474</v>
      </c>
    </row>
    <row r="323" spans="1:9" ht="49.5" customHeight="1">
      <c r="A323" s="20"/>
      <c r="B323" s="6"/>
      <c r="C323" s="158"/>
      <c r="D323" s="159"/>
      <c r="E323" s="62">
        <f>E314</f>
        <v>272691</v>
      </c>
      <c r="F323" s="158"/>
      <c r="G323" s="159"/>
      <c r="H323" s="8"/>
      <c r="I323" s="24" t="s">
        <v>121</v>
      </c>
    </row>
    <row r="324" spans="1:9" ht="49.5" customHeight="1" thickBot="1">
      <c r="A324" s="10"/>
      <c r="B324" s="6"/>
      <c r="C324" s="158"/>
      <c r="D324" s="159"/>
      <c r="E324" s="119"/>
      <c r="F324" s="158"/>
      <c r="G324" s="159"/>
      <c r="H324" s="8"/>
      <c r="I324" s="15"/>
    </row>
    <row r="325" spans="1:9" ht="49.5" customHeight="1" thickBot="1">
      <c r="A325" s="16"/>
      <c r="B325" s="16"/>
      <c r="C325" s="16"/>
      <c r="D325" s="16"/>
      <c r="E325" s="118">
        <f>SUM(E318:E324)</f>
        <v>1068210</v>
      </c>
      <c r="F325" s="16"/>
      <c r="G325" s="16"/>
      <c r="H325" s="16"/>
      <c r="I325" s="19"/>
    </row>
    <row r="326" spans="1:9" ht="17.25" customHeight="1">
      <c r="E326" s="2"/>
      <c r="H326" s="2"/>
      <c r="I326" s="2"/>
    </row>
    <row r="327" spans="1:9" ht="26.25" customHeight="1">
      <c r="A327" s="57" t="s">
        <v>85</v>
      </c>
      <c r="B327" s="140">
        <v>3155201</v>
      </c>
      <c r="C327" s="4"/>
      <c r="D327" s="124" t="s">
        <v>531</v>
      </c>
      <c r="E327" s="125">
        <f>E129</f>
        <v>358828</v>
      </c>
      <c r="F327" s="4"/>
      <c r="G327" s="39" t="s">
        <v>617</v>
      </c>
      <c r="H327" s="39" t="s">
        <v>625</v>
      </c>
      <c r="I327" s="148" t="s">
        <v>626</v>
      </c>
    </row>
    <row r="328" spans="1:9" ht="26.25" customHeight="1" thickBot="1">
      <c r="A328" s="141" t="s">
        <v>88</v>
      </c>
      <c r="B328" s="142">
        <v>185588</v>
      </c>
      <c r="C328" s="4"/>
      <c r="D328" s="124" t="s">
        <v>474</v>
      </c>
      <c r="E328" s="125">
        <f>E168</f>
        <v>162187</v>
      </c>
      <c r="F328" s="4"/>
      <c r="G328" s="39" t="s">
        <v>618</v>
      </c>
      <c r="H328" s="39">
        <v>15000</v>
      </c>
      <c r="I328" s="148"/>
    </row>
    <row r="329" spans="1:9" ht="26.25" customHeight="1">
      <c r="A329" s="143" t="s">
        <v>9</v>
      </c>
      <c r="B329" s="144">
        <f>B327+B328</f>
        <v>3340789</v>
      </c>
      <c r="C329" s="4"/>
      <c r="D329" s="124" t="s">
        <v>391</v>
      </c>
      <c r="E329" s="125">
        <f>E203</f>
        <v>20440</v>
      </c>
      <c r="F329" s="4"/>
      <c r="G329" s="39" t="s">
        <v>619</v>
      </c>
      <c r="H329" s="39">
        <v>1000</v>
      </c>
      <c r="I329" s="148"/>
    </row>
    <row r="330" spans="1:9" ht="26.25" customHeight="1">
      <c r="A330" s="4"/>
      <c r="B330" s="110"/>
      <c r="C330" s="4"/>
      <c r="D330" s="126" t="s">
        <v>532</v>
      </c>
      <c r="E330" s="127">
        <v>2428009</v>
      </c>
      <c r="F330" s="4"/>
      <c r="G330" s="39" t="s">
        <v>620</v>
      </c>
      <c r="H330" s="39"/>
      <c r="I330" s="148"/>
    </row>
    <row r="331" spans="1:9" s="16" customFormat="1" ht="26.25" customHeight="1">
      <c r="A331" s="139" t="s">
        <v>606</v>
      </c>
      <c r="B331" s="134">
        <v>200295</v>
      </c>
      <c r="C331" s="6"/>
      <c r="D331" s="128" t="s">
        <v>121</v>
      </c>
      <c r="E331" s="125">
        <f>E314</f>
        <v>272691</v>
      </c>
      <c r="F331" s="6"/>
      <c r="G331" s="39" t="s">
        <v>621</v>
      </c>
      <c r="H331" s="39"/>
      <c r="I331" s="148"/>
    </row>
    <row r="332" spans="1:9" ht="26.25" customHeight="1" thickBot="1">
      <c r="A332" s="4"/>
      <c r="B332" s="110"/>
      <c r="C332" s="4"/>
      <c r="D332" s="129" t="s">
        <v>613</v>
      </c>
      <c r="E332" s="130">
        <v>99979</v>
      </c>
      <c r="F332" s="4"/>
      <c r="G332" s="39" t="s">
        <v>622</v>
      </c>
      <c r="H332" s="39">
        <v>4392</v>
      </c>
      <c r="I332" s="148"/>
    </row>
    <row r="333" spans="1:9" ht="26.25" customHeight="1">
      <c r="A333" s="133" t="s">
        <v>534</v>
      </c>
      <c r="B333" s="134">
        <v>16206</v>
      </c>
      <c r="C333" s="4"/>
      <c r="D333" s="131" t="s">
        <v>614</v>
      </c>
      <c r="E333" s="132">
        <f>E327+E328+E329+E330+E331+E332</f>
        <v>3342134</v>
      </c>
      <c r="F333" s="4"/>
      <c r="G333" s="39" t="s">
        <v>623</v>
      </c>
      <c r="H333" s="39">
        <v>3620</v>
      </c>
      <c r="I333" s="148"/>
    </row>
    <row r="334" spans="1:9" ht="26.25" customHeight="1">
      <c r="A334" s="133" t="s">
        <v>391</v>
      </c>
      <c r="B334" s="134">
        <v>12081</v>
      </c>
      <c r="C334" s="4"/>
      <c r="D334" s="109"/>
      <c r="E334" s="115"/>
      <c r="F334" s="4"/>
      <c r="G334" s="39" t="s">
        <v>624</v>
      </c>
      <c r="H334" s="39">
        <v>6912</v>
      </c>
      <c r="I334" s="148"/>
    </row>
    <row r="335" spans="1:9" ht="26.25" customHeight="1" thickBot="1">
      <c r="A335" s="135" t="s">
        <v>535</v>
      </c>
      <c r="B335" s="136">
        <v>62637</v>
      </c>
      <c r="C335" s="4"/>
      <c r="D335" s="4" t="s">
        <v>615</v>
      </c>
      <c r="E335" s="110">
        <f>E333-B329</f>
        <v>1345</v>
      </c>
      <c r="F335" s="4"/>
      <c r="G335" s="4"/>
      <c r="H335" s="4"/>
      <c r="I335" s="148"/>
    </row>
    <row r="336" spans="1:9" ht="26.25" customHeight="1">
      <c r="A336" s="137" t="s">
        <v>9</v>
      </c>
      <c r="B336" s="138">
        <f>B333+B334+B335</f>
        <v>90924</v>
      </c>
      <c r="C336" s="4"/>
      <c r="D336" s="4"/>
      <c r="E336" s="110"/>
      <c r="F336" s="4"/>
      <c r="G336" s="4"/>
      <c r="H336" s="4"/>
      <c r="I336" s="148"/>
    </row>
    <row r="337" spans="1:9" ht="26.25" customHeight="1">
      <c r="A337" s="4"/>
      <c r="B337" s="110"/>
      <c r="C337" s="4"/>
      <c r="D337" s="4"/>
      <c r="E337" s="110"/>
      <c r="F337" s="4"/>
      <c r="G337" s="4"/>
      <c r="H337" s="4"/>
      <c r="I337" s="148"/>
    </row>
    <row r="338" spans="1:9" ht="26.25" customHeight="1">
      <c r="A338" s="4"/>
      <c r="B338" s="110"/>
      <c r="C338" s="4"/>
      <c r="D338" s="4"/>
      <c r="E338" s="110"/>
      <c r="F338" s="4"/>
      <c r="G338" s="4"/>
      <c r="H338" s="4"/>
      <c r="I338" s="4"/>
    </row>
    <row r="339" spans="1:9" ht="17.25" customHeight="1">
      <c r="E339" s="2"/>
      <c r="H339" s="2"/>
      <c r="I339" s="2"/>
    </row>
    <row r="340" spans="1:9" ht="17.25" customHeight="1">
      <c r="E340" s="2"/>
      <c r="H340" s="2"/>
      <c r="I340" s="2"/>
    </row>
    <row r="341" spans="1:9" ht="17.25" customHeight="1">
      <c r="E341" s="2"/>
      <c r="H341" s="2"/>
      <c r="I341" s="2"/>
    </row>
    <row r="342" spans="1:9" ht="17.25" customHeight="1">
      <c r="E342" s="2"/>
      <c r="H342" s="2"/>
      <c r="I342" s="2"/>
    </row>
    <row r="343" spans="1:9" ht="17.25" customHeight="1">
      <c r="E343" s="2"/>
      <c r="H343" s="2"/>
      <c r="I343" s="2"/>
    </row>
    <row r="344" spans="1:9" ht="17.25" customHeight="1">
      <c r="E344" s="2"/>
      <c r="H344" s="2"/>
      <c r="I344" s="2"/>
    </row>
    <row r="345" spans="1:9" ht="17.25" customHeight="1">
      <c r="E345" s="2"/>
      <c r="H345" s="2"/>
      <c r="I345" s="2"/>
    </row>
    <row r="346" spans="1:9" ht="17.25" customHeight="1">
      <c r="E346" s="2"/>
      <c r="H346" s="2"/>
      <c r="I346" s="2"/>
    </row>
    <row r="347" spans="1:9" ht="17.25" customHeight="1">
      <c r="E347" s="2"/>
      <c r="H347" s="2"/>
      <c r="I347" s="2"/>
    </row>
    <row r="348" spans="1:9" ht="17.25" customHeight="1">
      <c r="E348" s="2"/>
      <c r="H348" s="2"/>
      <c r="I348" s="2"/>
    </row>
    <row r="349" spans="1:9" ht="17.25" customHeight="1">
      <c r="E349" s="2"/>
      <c r="H349" s="2"/>
      <c r="I349" s="2"/>
    </row>
    <row r="350" spans="1:9" ht="17.25" customHeight="1">
      <c r="E350" s="2"/>
      <c r="H350" s="2"/>
      <c r="I350" s="2"/>
    </row>
    <row r="351" spans="1:9" ht="17.25" customHeight="1">
      <c r="E351" s="2"/>
      <c r="H351" s="2"/>
      <c r="I351" s="2"/>
    </row>
    <row r="352" spans="1:9" ht="17.25" customHeight="1">
      <c r="E352" s="2"/>
      <c r="H352" s="2"/>
      <c r="I352" s="2"/>
    </row>
    <row r="353" s="2" customFormat="1" ht="17.25" customHeight="1"/>
    <row r="354" s="2" customFormat="1" ht="17.25" customHeight="1"/>
    <row r="355" s="2" customFormat="1" ht="17.25" customHeight="1"/>
    <row r="356" s="2" customFormat="1" ht="17.25" customHeight="1"/>
    <row r="357" s="2" customFormat="1" ht="17.25" customHeight="1"/>
    <row r="358" s="2" customFormat="1" ht="17.25" customHeight="1"/>
    <row r="359" s="2" customFormat="1" ht="17.25" customHeight="1"/>
    <row r="360" s="2" customFormat="1" ht="17.25" customHeight="1"/>
    <row r="361" s="2" customFormat="1" ht="17.25" customHeight="1"/>
    <row r="362" s="2" customFormat="1" ht="17.25" customHeight="1"/>
    <row r="363" s="2" customFormat="1" ht="17.25" customHeight="1"/>
    <row r="364" s="2" customFormat="1" ht="21" customHeight="1"/>
    <row r="365" s="2" customFormat="1" ht="21" customHeight="1"/>
    <row r="366" s="2" customFormat="1" ht="21" customHeight="1"/>
    <row r="367" s="2" customFormat="1" ht="21" customHeight="1"/>
    <row r="368" s="2" customFormat="1" ht="21" customHeight="1"/>
    <row r="369" spans="1:109" ht="21" customHeight="1">
      <c r="E369" s="2"/>
      <c r="H369" s="2"/>
      <c r="I369" s="2"/>
    </row>
    <row r="370" spans="1:109" ht="21" customHeight="1">
      <c r="E370" s="2"/>
      <c r="H370" s="2"/>
      <c r="I370" s="2"/>
    </row>
    <row r="371" spans="1:109" ht="21" customHeight="1">
      <c r="E371" s="2"/>
      <c r="H371" s="2"/>
      <c r="I371" s="2"/>
    </row>
    <row r="372" spans="1:109" ht="21" customHeight="1">
      <c r="E372" s="2"/>
      <c r="H372" s="2"/>
      <c r="I372" s="2"/>
    </row>
    <row r="373" spans="1:109" ht="21" customHeight="1">
      <c r="E373" s="2"/>
      <c r="H373" s="2"/>
      <c r="I373" s="2"/>
    </row>
    <row r="374" spans="1:109" s="16" customFormat="1" ht="21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</row>
    <row r="375" spans="1:109" ht="21" customHeight="1">
      <c r="E375" s="2"/>
      <c r="H375" s="2"/>
      <c r="I375" s="2"/>
    </row>
    <row r="376" spans="1:109" ht="21" customHeight="1">
      <c r="E376" s="2"/>
      <c r="H376" s="2"/>
      <c r="I376" s="2"/>
    </row>
    <row r="377" spans="1:109" ht="21" customHeight="1">
      <c r="E377" s="2"/>
      <c r="H377" s="2"/>
      <c r="I377" s="2"/>
    </row>
    <row r="378" spans="1:109" ht="21" customHeight="1">
      <c r="E378" s="2"/>
      <c r="H378" s="2"/>
      <c r="I378" s="2"/>
    </row>
    <row r="379" spans="1:109" ht="21" customHeight="1">
      <c r="E379" s="2"/>
      <c r="H379" s="2"/>
      <c r="I379" s="2"/>
    </row>
    <row r="380" spans="1:109" ht="21" customHeight="1">
      <c r="E380" s="2"/>
      <c r="H380" s="2"/>
      <c r="I380" s="2"/>
    </row>
    <row r="381" spans="1:109" ht="21" customHeight="1">
      <c r="E381" s="2"/>
      <c r="H381" s="2"/>
      <c r="I381" s="2"/>
    </row>
    <row r="382" spans="1:109" ht="21" customHeight="1">
      <c r="E382" s="2"/>
      <c r="H382" s="2"/>
      <c r="I382" s="2"/>
    </row>
    <row r="383" spans="1:109" ht="21" customHeight="1">
      <c r="E383" s="2"/>
      <c r="H383" s="2"/>
      <c r="I383" s="2"/>
    </row>
    <row r="384" spans="1:109" ht="21" customHeight="1">
      <c r="E384" s="2"/>
      <c r="H384" s="2"/>
      <c r="I384" s="2"/>
    </row>
    <row r="385" s="2" customFormat="1" ht="21" customHeight="1"/>
    <row r="386" s="2" customFormat="1" ht="21" customHeight="1"/>
    <row r="387" s="2" customFormat="1" ht="21" customHeight="1"/>
    <row r="388" s="2" customFormat="1" ht="21" customHeight="1"/>
    <row r="389" s="2" customFormat="1" ht="21" customHeight="1"/>
    <row r="390" s="2" customFormat="1" ht="21" customHeight="1"/>
    <row r="391" s="2" customFormat="1" ht="21" customHeight="1"/>
    <row r="392" s="2" customFormat="1" ht="21" customHeight="1"/>
    <row r="393" s="2" customFormat="1" ht="21" customHeight="1"/>
    <row r="394" s="2" customFormat="1" ht="21" customHeight="1"/>
    <row r="395" s="2" customFormat="1" ht="21" customHeight="1"/>
    <row r="396" s="2" customFormat="1" ht="21" customHeight="1"/>
    <row r="397" s="2" customFormat="1" ht="21" customHeight="1"/>
    <row r="398" s="2" customFormat="1" ht="21" customHeight="1"/>
    <row r="399" s="2" customFormat="1" ht="21" customHeight="1"/>
    <row r="400" s="2" customFormat="1" ht="21" customHeight="1"/>
    <row r="401" s="2" customFormat="1" ht="21" customHeight="1"/>
    <row r="402" s="2" customFormat="1" ht="21" customHeight="1"/>
    <row r="403" s="2" customFormat="1" ht="21" customHeight="1"/>
    <row r="404" s="2" customFormat="1" ht="21" customHeight="1"/>
    <row r="405" s="2" customFormat="1" ht="21" customHeight="1"/>
    <row r="406" s="2" customFormat="1" ht="21" customHeight="1"/>
    <row r="407" s="2" customFormat="1" ht="21" customHeight="1"/>
    <row r="408" s="2" customFormat="1" ht="21" customHeight="1"/>
    <row r="409" s="2" customFormat="1" ht="21" customHeight="1"/>
    <row r="410" s="2" customFormat="1" ht="21" customHeight="1"/>
    <row r="411" s="2" customFormat="1" ht="21" customHeight="1"/>
    <row r="412" s="2" customFormat="1" ht="21" customHeight="1"/>
    <row r="413" s="2" customFormat="1" ht="27" customHeight="1"/>
    <row r="414" s="2" customFormat="1" ht="33" customHeight="1"/>
    <row r="415" s="2" customFormat="1" ht="33" customHeight="1"/>
    <row r="416" s="2" customFormat="1" ht="33" customHeight="1"/>
    <row r="417" spans="1:110" ht="33" customHeight="1">
      <c r="E417" s="2"/>
      <c r="H417" s="2"/>
      <c r="I417" s="2"/>
    </row>
    <row r="418" spans="1:110" ht="33" customHeight="1">
      <c r="E418" s="2"/>
      <c r="H418" s="2"/>
      <c r="I418" s="2"/>
    </row>
    <row r="419" spans="1:110" ht="33" customHeight="1">
      <c r="E419" s="2"/>
      <c r="H419" s="2"/>
      <c r="I419" s="2"/>
    </row>
    <row r="420" spans="1:110" ht="33" customHeight="1">
      <c r="E420" s="2"/>
      <c r="H420" s="2"/>
      <c r="I420" s="2"/>
    </row>
    <row r="421" spans="1:110" ht="33" customHeight="1">
      <c r="E421" s="2"/>
      <c r="H421" s="2"/>
      <c r="I421" s="2"/>
    </row>
    <row r="422" spans="1:110" ht="33" customHeight="1">
      <c r="E422" s="2"/>
      <c r="H422" s="2"/>
      <c r="I422" s="2"/>
    </row>
    <row r="423" spans="1:110" s="16" customFormat="1" ht="33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</row>
    <row r="424" spans="1:110" ht="33" customHeight="1"/>
    <row r="425" spans="1:110" ht="33" customHeight="1"/>
    <row r="426" spans="1:110" ht="33" customHeight="1"/>
    <row r="427" spans="1:110" ht="33" customHeight="1">
      <c r="E427" s="2"/>
      <c r="H427" s="2"/>
      <c r="I427" s="2"/>
    </row>
    <row r="428" spans="1:110" ht="33" customHeight="1">
      <c r="E428" s="2"/>
      <c r="H428" s="2"/>
      <c r="I428" s="2"/>
    </row>
    <row r="429" spans="1:110" s="16" customFormat="1" ht="33" customHeight="1"/>
    <row r="430" spans="1:110" ht="33" customHeight="1">
      <c r="E430" s="2"/>
      <c r="H430" s="2"/>
      <c r="I430" s="2"/>
    </row>
    <row r="431" spans="1:110" ht="33" customHeight="1">
      <c r="E431" s="2"/>
      <c r="H431" s="2"/>
      <c r="I431" s="2"/>
    </row>
    <row r="432" spans="1:110" ht="33" customHeight="1">
      <c r="E432" s="2"/>
      <c r="H432" s="2"/>
      <c r="I432" s="2"/>
    </row>
    <row r="433" spans="1:9" ht="33" customHeight="1">
      <c r="E433" s="2"/>
      <c r="H433" s="2"/>
      <c r="I433" s="2"/>
    </row>
    <row r="434" spans="1:9" ht="33" customHeight="1">
      <c r="E434" s="2"/>
      <c r="H434" s="2"/>
      <c r="I434" s="2"/>
    </row>
    <row r="435" spans="1:9" ht="33" customHeight="1">
      <c r="E435" s="2"/>
      <c r="H435" s="2"/>
      <c r="I435" s="2"/>
    </row>
    <row r="436" spans="1:9" ht="33" customHeight="1">
      <c r="E436" s="2"/>
      <c r="H436" s="2"/>
      <c r="I436" s="2"/>
    </row>
    <row r="437" spans="1:9" ht="33" customHeight="1">
      <c r="E437" s="2"/>
      <c r="H437" s="2"/>
      <c r="I437" s="2"/>
    </row>
    <row r="438" spans="1:9" ht="33" customHeight="1">
      <c r="E438" s="2"/>
      <c r="H438" s="2"/>
      <c r="I438" s="2"/>
    </row>
    <row r="439" spans="1:9" ht="33" customHeight="1">
      <c r="E439" s="2"/>
      <c r="H439" s="2"/>
      <c r="I439" s="2"/>
    </row>
    <row r="440" spans="1:9" ht="33" customHeight="1">
      <c r="E440" s="2"/>
      <c r="H440" s="2"/>
      <c r="I440" s="2"/>
    </row>
    <row r="441" spans="1:9" ht="33" customHeight="1">
      <c r="E441" s="2"/>
      <c r="H441" s="2"/>
      <c r="I441" s="2"/>
    </row>
    <row r="442" spans="1:9" ht="33" customHeight="1">
      <c r="E442" s="2"/>
      <c r="H442" s="2"/>
      <c r="I442" s="2"/>
    </row>
    <row r="443" spans="1:9" ht="21" customHeight="1">
      <c r="E443" s="2"/>
      <c r="H443" s="2"/>
      <c r="I443" s="2"/>
    </row>
    <row r="444" spans="1:9" ht="23.25" customHeight="1">
      <c r="A444" s="190" t="s">
        <v>84</v>
      </c>
      <c r="B444" s="190"/>
      <c r="C444" s="190"/>
      <c r="D444" s="190"/>
      <c r="E444" s="190"/>
      <c r="F444" s="191"/>
      <c r="G444" s="191"/>
      <c r="H444" s="32"/>
      <c r="I444" s="32"/>
    </row>
    <row r="445" spans="1:9" ht="23.25" customHeight="1">
      <c r="A445" s="6" t="s">
        <v>0</v>
      </c>
      <c r="B445" s="6" t="s">
        <v>1</v>
      </c>
      <c r="C445" s="158" t="s">
        <v>2</v>
      </c>
      <c r="D445" s="159"/>
      <c r="E445" s="6" t="s">
        <v>3</v>
      </c>
      <c r="F445" s="158"/>
      <c r="G445" s="159"/>
      <c r="H445" s="8" t="s">
        <v>70</v>
      </c>
      <c r="I445" s="8" t="s">
        <v>4</v>
      </c>
    </row>
    <row r="446" spans="1:9" ht="23.25" customHeight="1">
      <c r="A446" s="10"/>
      <c r="B446" s="6"/>
      <c r="C446" s="158"/>
      <c r="D446" s="159"/>
      <c r="E446" s="22" t="e">
        <f>#REF!</f>
        <v>#REF!</v>
      </c>
      <c r="F446" s="158"/>
      <c r="G446" s="159"/>
      <c r="H446" s="8"/>
      <c r="I446" s="24" t="s">
        <v>87</v>
      </c>
    </row>
    <row r="447" spans="1:9" ht="23.25" customHeight="1">
      <c r="A447" s="10"/>
      <c r="B447" s="6"/>
      <c r="C447" s="158"/>
      <c r="D447" s="159"/>
      <c r="E447" s="22" t="e">
        <f>#REF!</f>
        <v>#REF!</v>
      </c>
      <c r="F447" s="158"/>
      <c r="G447" s="159"/>
      <c r="H447" s="8"/>
      <c r="I447" s="24" t="s">
        <v>85</v>
      </c>
    </row>
    <row r="448" spans="1:9" ht="23.25" customHeight="1">
      <c r="A448" s="10"/>
      <c r="B448" s="6"/>
      <c r="C448" s="158"/>
      <c r="D448" s="159"/>
      <c r="E448" s="22" t="e">
        <f>#REF!+#REF!</f>
        <v>#REF!</v>
      </c>
      <c r="F448" s="158"/>
      <c r="G448" s="159"/>
      <c r="H448" s="8"/>
      <c r="I448" s="24" t="s">
        <v>88</v>
      </c>
    </row>
    <row r="449" spans="1:119" ht="23.25" customHeight="1">
      <c r="A449" s="10"/>
      <c r="B449" s="6"/>
      <c r="C449" s="158"/>
      <c r="D449" s="159"/>
      <c r="E449" s="22" t="e">
        <f>#REF!</f>
        <v>#REF!</v>
      </c>
      <c r="F449" s="158"/>
      <c r="G449" s="159"/>
      <c r="H449" s="8"/>
      <c r="I449" s="24" t="s">
        <v>89</v>
      </c>
    </row>
    <row r="450" spans="1:119" ht="23.25" customHeight="1">
      <c r="A450" s="10"/>
      <c r="B450" s="6"/>
      <c r="C450" s="158"/>
      <c r="D450" s="159"/>
      <c r="E450" s="22" t="e">
        <f>#REF!</f>
        <v>#REF!</v>
      </c>
      <c r="F450" s="158"/>
      <c r="G450" s="159"/>
      <c r="H450" s="8"/>
      <c r="I450" s="24" t="s">
        <v>65</v>
      </c>
    </row>
    <row r="451" spans="1:119" ht="23.25" customHeight="1">
      <c r="A451" s="10"/>
      <c r="B451" s="6"/>
      <c r="C451" s="158"/>
      <c r="D451" s="159"/>
      <c r="E451" s="22" t="e">
        <f>#REF!+#REF!</f>
        <v>#REF!</v>
      </c>
      <c r="F451" s="158"/>
      <c r="G451" s="159"/>
      <c r="H451" s="8"/>
      <c r="I451" s="15" t="s">
        <v>71</v>
      </c>
    </row>
    <row r="452" spans="1:119" ht="23.25" customHeight="1">
      <c r="A452" s="20"/>
      <c r="B452" s="6"/>
      <c r="C452" s="158"/>
      <c r="D452" s="159"/>
      <c r="E452" s="7" t="e">
        <f>E129+#REF!</f>
        <v>#REF!</v>
      </c>
      <c r="F452" s="158"/>
      <c r="G452" s="159"/>
      <c r="H452" s="8"/>
      <c r="I452" s="15" t="s">
        <v>90</v>
      </c>
    </row>
    <row r="453" spans="1:119" s="16" customFormat="1" ht="23.25" customHeight="1" thickBot="1">
      <c r="A453" s="10"/>
      <c r="B453" s="6"/>
      <c r="C453" s="158"/>
      <c r="D453" s="159"/>
      <c r="E453" s="7"/>
      <c r="F453" s="158"/>
      <c r="G453" s="159"/>
      <c r="H453" s="8"/>
      <c r="I453" s="15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</row>
    <row r="454" spans="1:119" ht="23.25" customHeight="1" thickBot="1">
      <c r="A454" s="16"/>
      <c r="B454" s="16"/>
      <c r="C454" s="16"/>
      <c r="D454" s="16"/>
      <c r="E454" s="35" t="e">
        <f>SUM(E446:E452)</f>
        <v>#REF!</v>
      </c>
      <c r="F454" s="16"/>
      <c r="G454" s="16"/>
      <c r="H454" s="16"/>
      <c r="I454" s="19"/>
    </row>
    <row r="455" spans="1:119" ht="23.25" customHeight="1">
      <c r="E455" s="2"/>
      <c r="H455" s="2"/>
      <c r="I455" s="2"/>
    </row>
    <row r="456" spans="1:119" ht="23.25" customHeight="1">
      <c r="E456" s="2"/>
      <c r="H456" s="2"/>
      <c r="I456" s="2"/>
    </row>
    <row r="457" spans="1:119" ht="23.25" customHeight="1">
      <c r="E457" s="2"/>
      <c r="H457" s="2"/>
      <c r="I457" s="2"/>
    </row>
    <row r="458" spans="1:119" ht="23.25" customHeight="1">
      <c r="E458" s="2"/>
      <c r="H458" s="2"/>
      <c r="I458" s="2"/>
    </row>
    <row r="459" spans="1:119" s="16" customFormat="1" ht="23.25" customHeight="1"/>
    <row r="460" spans="1:119" ht="23.25" customHeight="1">
      <c r="E460" s="2"/>
      <c r="H460" s="2"/>
      <c r="I460" s="2"/>
    </row>
    <row r="461" spans="1:119" ht="23.25" customHeight="1">
      <c r="E461" s="2"/>
      <c r="H461" s="2"/>
      <c r="I461" s="2"/>
    </row>
    <row r="462" spans="1:119" ht="23.25" customHeight="1">
      <c r="E462" s="2"/>
      <c r="H462" s="2"/>
      <c r="I462" s="2"/>
    </row>
    <row r="463" spans="1:119" ht="23.25" customHeight="1">
      <c r="E463" s="2"/>
      <c r="H463" s="2"/>
      <c r="I463" s="2"/>
    </row>
    <row r="464" spans="1:119" ht="23.25" customHeight="1">
      <c r="E464" s="2"/>
      <c r="H464" s="2"/>
      <c r="I464" s="2"/>
    </row>
    <row r="465" s="2" customFormat="1" ht="23.25" customHeight="1"/>
    <row r="466" s="2" customFormat="1" ht="23.25" customHeight="1"/>
    <row r="467" s="2" customFormat="1" ht="23.25" customHeight="1"/>
    <row r="468" s="2" customFormat="1" ht="23.25" customHeight="1"/>
    <row r="469" s="2" customFormat="1" ht="23.25" customHeight="1"/>
    <row r="470" s="2" customFormat="1" ht="23.25" customHeight="1"/>
    <row r="471" s="2" customFormat="1" ht="23.25" customHeight="1"/>
    <row r="472" s="2" customFormat="1" ht="23.25" customHeight="1"/>
    <row r="473" s="2" customFormat="1" ht="23.25" customHeight="1"/>
    <row r="474" s="2" customFormat="1" ht="23.25" customHeight="1"/>
    <row r="475" s="2" customFormat="1" ht="23.25" customHeight="1"/>
    <row r="476" s="2" customFormat="1" ht="23.25" customHeight="1"/>
    <row r="477" s="2" customFormat="1" ht="23.25" customHeight="1"/>
    <row r="478" s="2" customFormat="1" ht="23.25" customHeight="1"/>
    <row r="479" s="2" customFormat="1" ht="23.25" customHeight="1"/>
    <row r="480" s="2" customFormat="1" ht="23.25" customHeight="1"/>
    <row r="481" s="2" customFormat="1" ht="23.25" customHeight="1"/>
    <row r="482" s="2" customFormat="1" ht="23.25" customHeight="1"/>
    <row r="483" s="2" customFormat="1" ht="23.25" customHeight="1"/>
    <row r="484" s="2" customFormat="1" ht="23.25" customHeight="1"/>
    <row r="485" s="2" customFormat="1" ht="23.25" customHeight="1"/>
    <row r="487" s="2" customFormat="1" ht="22.5" customHeight="1"/>
    <row r="488" s="2" customFormat="1" ht="22.5" customHeight="1"/>
    <row r="489" s="2" customFormat="1" ht="22.5" customHeight="1"/>
    <row r="490" s="2" customFormat="1" ht="22.5" customHeight="1"/>
    <row r="491" s="2" customFormat="1" ht="22.5" customHeight="1"/>
    <row r="492" s="2" customFormat="1" ht="22.5" customHeight="1"/>
    <row r="493" s="2" customFormat="1" ht="22.5" customHeight="1"/>
    <row r="494" s="2" customFormat="1" ht="22.5" customHeight="1"/>
    <row r="495" s="2" customFormat="1" ht="22.5" customHeight="1"/>
    <row r="496" s="2" customFormat="1" ht="22.5" customHeight="1"/>
    <row r="497" spans="5:11" ht="22.5" customHeight="1">
      <c r="E497" s="2"/>
      <c r="H497" s="2"/>
      <c r="I497" s="2"/>
    </row>
    <row r="498" spans="5:11" ht="22.5" customHeight="1">
      <c r="E498" s="2"/>
      <c r="H498" s="2"/>
      <c r="I498" s="2"/>
    </row>
    <row r="499" spans="5:11" ht="22.5" customHeight="1">
      <c r="E499" s="2"/>
      <c r="H499" s="2"/>
      <c r="I499" s="2"/>
    </row>
    <row r="500" spans="5:11" ht="22.5" customHeight="1">
      <c r="E500" s="2"/>
      <c r="H500" s="2"/>
      <c r="I500" s="2"/>
    </row>
    <row r="501" spans="5:11" ht="22.5" customHeight="1">
      <c r="E501" s="2"/>
      <c r="H501" s="2"/>
      <c r="I501" s="2"/>
    </row>
    <row r="502" spans="5:11" ht="22.5" customHeight="1">
      <c r="E502" s="2"/>
      <c r="H502" s="2"/>
      <c r="I502" s="2"/>
    </row>
    <row r="503" spans="5:11" ht="22.5" customHeight="1">
      <c r="E503" s="2"/>
      <c r="H503" s="2"/>
      <c r="I503" s="2"/>
    </row>
    <row r="504" spans="5:11" ht="22.5" customHeight="1">
      <c r="E504" s="2"/>
      <c r="H504" s="2"/>
      <c r="I504" s="2"/>
      <c r="K504" s="34"/>
    </row>
    <row r="505" spans="5:11" ht="22.5" customHeight="1">
      <c r="E505" s="2"/>
      <c r="H505" s="2"/>
      <c r="I505" s="2"/>
      <c r="K505" s="34"/>
    </row>
    <row r="506" spans="5:11" ht="22.5" customHeight="1">
      <c r="E506" s="2"/>
      <c r="H506" s="2"/>
      <c r="I506" s="2"/>
    </row>
    <row r="507" spans="5:11" ht="22.5" customHeight="1">
      <c r="E507" s="2"/>
      <c r="H507" s="2"/>
      <c r="I507" s="2"/>
    </row>
    <row r="508" spans="5:11" ht="22.5" customHeight="1">
      <c r="E508" s="2"/>
      <c r="H508" s="2"/>
      <c r="I508" s="2"/>
    </row>
    <row r="509" spans="5:11" ht="22.5" customHeight="1">
      <c r="E509" s="2"/>
      <c r="H509" s="2"/>
      <c r="I509" s="2"/>
      <c r="K509" s="34"/>
    </row>
    <row r="510" spans="5:11" ht="22.5" customHeight="1">
      <c r="E510" s="2"/>
      <c r="H510" s="2"/>
      <c r="I510" s="2"/>
      <c r="K510" s="34"/>
    </row>
    <row r="511" spans="5:11" ht="22.5" customHeight="1">
      <c r="E511" s="2"/>
      <c r="H511" s="2"/>
      <c r="I511" s="2"/>
    </row>
    <row r="512" spans="5:11" ht="22.5" customHeight="1">
      <c r="E512" s="2"/>
      <c r="H512" s="2"/>
      <c r="I512" s="2"/>
    </row>
    <row r="513" s="2" customFormat="1" ht="22.5" customHeight="1"/>
    <row r="514" s="2" customFormat="1" ht="22.5" customHeight="1"/>
    <row r="515" s="2" customFormat="1" ht="22.5" customHeight="1"/>
    <row r="516" s="2" customFormat="1" ht="22.5" customHeight="1"/>
    <row r="517" s="2" customFormat="1" ht="22.5" customHeight="1"/>
    <row r="518" s="2" customFormat="1" ht="22.5" customHeight="1"/>
    <row r="519" s="2" customFormat="1" ht="22.5" customHeight="1"/>
    <row r="520" s="2" customFormat="1" ht="22.5" customHeight="1"/>
    <row r="521" s="2" customFormat="1" ht="22.5" customHeight="1"/>
    <row r="522" s="2" customFormat="1" ht="22.5" customHeight="1"/>
    <row r="523" s="2" customFormat="1" ht="22.5" customHeight="1"/>
    <row r="524" s="2" customFormat="1" ht="22.5" customHeight="1"/>
    <row r="525" s="2" customFormat="1" ht="22.5" customHeight="1"/>
    <row r="526" s="2" customFormat="1" ht="22.5" customHeight="1"/>
    <row r="527" s="2" customFormat="1" ht="22.5" customHeight="1"/>
    <row r="528" s="2" customFormat="1" ht="22.5" customHeight="1"/>
    <row r="529" spans="5:17" ht="22.5" customHeight="1">
      <c r="E529" s="2"/>
      <c r="H529" s="2"/>
      <c r="I529" s="2"/>
    </row>
    <row r="530" spans="5:17" ht="22.5" customHeight="1">
      <c r="E530" s="2"/>
      <c r="H530" s="2"/>
      <c r="I530" s="2"/>
    </row>
    <row r="531" spans="5:17" ht="22.5" customHeight="1"/>
    <row r="533" spans="5:17" ht="81" customHeight="1">
      <c r="E533" s="2"/>
      <c r="H533" s="2"/>
      <c r="I533" s="2"/>
      <c r="M533" s="3"/>
      <c r="P533" s="11"/>
      <c r="Q533" s="12"/>
    </row>
    <row r="534" spans="5:17" ht="81" customHeight="1">
      <c r="E534" s="2"/>
      <c r="H534" s="2"/>
      <c r="I534" s="2"/>
      <c r="M534" s="3"/>
      <c r="P534" s="11"/>
      <c r="Q534" s="12"/>
    </row>
    <row r="535" spans="5:17" ht="81" customHeight="1">
      <c r="E535" s="2"/>
      <c r="H535" s="2"/>
      <c r="I535" s="2"/>
      <c r="M535" s="3"/>
      <c r="P535" s="11"/>
      <c r="Q535" s="12"/>
    </row>
    <row r="536" spans="5:17" ht="81" customHeight="1" thickBot="1">
      <c r="E536" s="2"/>
      <c r="H536" s="2"/>
      <c r="I536" s="2"/>
      <c r="M536" s="3"/>
      <c r="P536" s="11"/>
      <c r="Q536" s="12"/>
    </row>
    <row r="537" spans="5:17" ht="81" customHeight="1">
      <c r="E537" s="2"/>
      <c r="H537" s="2"/>
      <c r="I537" s="2"/>
      <c r="M537" s="3"/>
      <c r="O537" s="179" t="s">
        <v>9</v>
      </c>
      <c r="P537" s="182" t="e">
        <f>#REF!+#REF!+#REF!+E129</f>
        <v>#REF!</v>
      </c>
      <c r="Q537" s="183"/>
    </row>
    <row r="538" spans="5:17" ht="81" customHeight="1">
      <c r="E538" s="2"/>
      <c r="H538" s="2"/>
      <c r="I538" s="2"/>
      <c r="M538" s="3"/>
      <c r="O538" s="180"/>
      <c r="P538" s="184"/>
      <c r="Q538" s="185"/>
    </row>
    <row r="539" spans="5:17" ht="81" customHeight="1" thickBot="1">
      <c r="E539" s="2"/>
      <c r="H539" s="2"/>
      <c r="I539" s="2"/>
      <c r="M539" s="3"/>
      <c r="O539" s="181"/>
      <c r="P539" s="186"/>
      <c r="Q539" s="187"/>
    </row>
    <row r="540" spans="5:17" ht="81" customHeight="1">
      <c r="E540" s="2"/>
      <c r="H540" s="2"/>
      <c r="I540" s="2"/>
      <c r="M540" s="3"/>
      <c r="P540" s="11"/>
      <c r="Q540" s="12"/>
    </row>
    <row r="541" spans="5:17" ht="81" customHeight="1">
      <c r="E541" s="2"/>
      <c r="H541" s="2"/>
      <c r="I541" s="2"/>
      <c r="M541" s="3"/>
      <c r="P541" s="11"/>
      <c r="Q541" s="12"/>
    </row>
    <row r="542" spans="5:17" ht="81" customHeight="1">
      <c r="E542" s="2"/>
      <c r="H542" s="2"/>
      <c r="I542" s="2"/>
      <c r="M542" s="3"/>
      <c r="P542" s="11"/>
      <c r="Q542" s="12"/>
    </row>
    <row r="543" spans="5:17" ht="81" customHeight="1">
      <c r="E543" s="2"/>
      <c r="H543" s="2"/>
      <c r="I543" s="2"/>
      <c r="M543" s="3"/>
      <c r="P543" s="11"/>
      <c r="Q543" s="12"/>
    </row>
    <row r="549" spans="5:17" ht="57.75" customHeight="1"/>
    <row r="550" spans="5:17" ht="57.75" customHeight="1">
      <c r="E550" s="2"/>
      <c r="H550" s="2"/>
      <c r="I550" s="2"/>
      <c r="M550" s="3"/>
      <c r="P550" s="11"/>
      <c r="Q550" s="12"/>
    </row>
    <row r="551" spans="5:17" ht="57.75" customHeight="1">
      <c r="E551" s="2"/>
      <c r="H551" s="2"/>
      <c r="I551" s="2"/>
      <c r="M551" s="3"/>
      <c r="P551" s="11"/>
      <c r="Q551" s="12"/>
    </row>
    <row r="552" spans="5:17" ht="57.75" customHeight="1">
      <c r="E552" s="2"/>
      <c r="H552" s="2"/>
      <c r="I552" s="2"/>
      <c r="M552" s="3"/>
      <c r="P552" s="11"/>
      <c r="Q552" s="12"/>
    </row>
    <row r="553" spans="5:17" ht="57.75" customHeight="1">
      <c r="E553" s="2"/>
      <c r="H553" s="2"/>
      <c r="I553" s="2"/>
      <c r="M553" s="3"/>
      <c r="P553" s="11"/>
      <c r="Q553" s="12"/>
    </row>
    <row r="554" spans="5:17" ht="57.75" customHeight="1">
      <c r="E554" s="2"/>
      <c r="H554" s="2"/>
      <c r="I554" s="2"/>
      <c r="M554" s="3"/>
      <c r="P554" s="11"/>
      <c r="Q554" s="12"/>
    </row>
    <row r="555" spans="5:17" ht="57.75" customHeight="1">
      <c r="E555" s="2"/>
      <c r="H555" s="2"/>
      <c r="I555" s="2"/>
      <c r="M555" s="3"/>
      <c r="P555" s="11"/>
      <c r="Q555" s="12"/>
    </row>
    <row r="556" spans="5:17" ht="57.75" customHeight="1">
      <c r="E556" s="2"/>
      <c r="H556" s="2"/>
      <c r="I556" s="2"/>
      <c r="M556" s="3"/>
      <c r="P556" s="11"/>
      <c r="Q556" s="12"/>
    </row>
    <row r="557" spans="5:17" ht="57.75" customHeight="1">
      <c r="E557" s="2"/>
      <c r="H557" s="2"/>
      <c r="I557" s="2"/>
      <c r="M557" s="3"/>
      <c r="P557" s="11"/>
      <c r="Q557" s="12"/>
    </row>
    <row r="558" spans="5:17" ht="57.75" customHeight="1">
      <c r="E558" s="2"/>
      <c r="H558" s="2"/>
      <c r="I558" s="2"/>
      <c r="M558" s="3"/>
      <c r="P558" s="11"/>
      <c r="Q558" s="12"/>
    </row>
    <row r="559" spans="5:17" ht="57.75" customHeight="1">
      <c r="E559" s="2"/>
      <c r="H559" s="2"/>
      <c r="I559" s="2"/>
      <c r="M559" s="3"/>
      <c r="P559" s="11"/>
      <c r="Q559" s="12"/>
    </row>
    <row r="560" spans="5:17" ht="57.75" customHeight="1">
      <c r="E560" s="2"/>
      <c r="H560" s="2"/>
      <c r="I560" s="2"/>
      <c r="M560" s="3"/>
      <c r="P560" s="11"/>
      <c r="Q560" s="12"/>
    </row>
    <row r="563" spans="2:6" ht="21" customHeight="1">
      <c r="B563" s="188" t="e">
        <f>E447+E448+E449+E450</f>
        <v>#REF!</v>
      </c>
      <c r="C563" s="189"/>
      <c r="D563" s="189"/>
      <c r="E563" s="189"/>
      <c r="F563" s="189"/>
    </row>
    <row r="564" spans="2:6" ht="21" customHeight="1">
      <c r="B564" s="189"/>
      <c r="C564" s="189"/>
      <c r="D564" s="189"/>
      <c r="E564" s="189"/>
      <c r="F564" s="189"/>
    </row>
    <row r="565" spans="2:6" ht="21" customHeight="1">
      <c r="B565" s="189"/>
      <c r="C565" s="189"/>
      <c r="D565" s="189"/>
      <c r="E565" s="189"/>
      <c r="F565" s="189"/>
    </row>
  </sheetData>
  <mergeCells count="825">
    <mergeCell ref="A220:B220"/>
    <mergeCell ref="C220:D220"/>
    <mergeCell ref="F220:G220"/>
    <mergeCell ref="A272:B273"/>
    <mergeCell ref="A274:B277"/>
    <mergeCell ref="A278:B278"/>
    <mergeCell ref="A282:B285"/>
    <mergeCell ref="A287:B287"/>
    <mergeCell ref="A289:B289"/>
    <mergeCell ref="A224:E224"/>
    <mergeCell ref="A225:B225"/>
    <mergeCell ref="C225:D225"/>
    <mergeCell ref="F225:G225"/>
    <mergeCell ref="A226:B226"/>
    <mergeCell ref="C226:D226"/>
    <mergeCell ref="F226:G226"/>
    <mergeCell ref="A221:B221"/>
    <mergeCell ref="C221:D221"/>
    <mergeCell ref="F221:G221"/>
    <mergeCell ref="A222:B222"/>
    <mergeCell ref="C222:D222"/>
    <mergeCell ref="F222:G222"/>
    <mergeCell ref="A229:B229"/>
    <mergeCell ref="C229:D229"/>
    <mergeCell ref="A49:A51"/>
    <mergeCell ref="A217:B217"/>
    <mergeCell ref="C217:D217"/>
    <mergeCell ref="F217:G217"/>
    <mergeCell ref="A218:B218"/>
    <mergeCell ref="C218:D218"/>
    <mergeCell ref="F218:G218"/>
    <mergeCell ref="A134:B134"/>
    <mergeCell ref="A133:B133"/>
    <mergeCell ref="C133:D133"/>
    <mergeCell ref="F133:G133"/>
    <mergeCell ref="A132:B132"/>
    <mergeCell ref="C132:D132"/>
    <mergeCell ref="F132:G132"/>
    <mergeCell ref="A114:B114"/>
    <mergeCell ref="A115:B116"/>
    <mergeCell ref="A117:B117"/>
    <mergeCell ref="A118:B118"/>
    <mergeCell ref="A119:B119"/>
    <mergeCell ref="A120:B120"/>
    <mergeCell ref="A121:B121"/>
    <mergeCell ref="A122:B122"/>
    <mergeCell ref="A135:B138"/>
    <mergeCell ref="A149:B149"/>
    <mergeCell ref="C149:D149"/>
    <mergeCell ref="F149:G149"/>
    <mergeCell ref="A150:B150"/>
    <mergeCell ref="C150:D150"/>
    <mergeCell ref="F150:G150"/>
    <mergeCell ref="F140:G140"/>
    <mergeCell ref="C140:D140"/>
    <mergeCell ref="A151:B162"/>
    <mergeCell ref="C167:D167"/>
    <mergeCell ref="F167:G167"/>
    <mergeCell ref="C141:D141"/>
    <mergeCell ref="F141:G141"/>
    <mergeCell ref="C148:D148"/>
    <mergeCell ref="F148:G148"/>
    <mergeCell ref="C153:D153"/>
    <mergeCell ref="F153:G153"/>
    <mergeCell ref="C154:D154"/>
    <mergeCell ref="F154:G154"/>
    <mergeCell ref="C146:D146"/>
    <mergeCell ref="F146:G146"/>
    <mergeCell ref="C147:D147"/>
    <mergeCell ref="F147:G147"/>
    <mergeCell ref="C159:D159"/>
    <mergeCell ref="F159:G159"/>
    <mergeCell ref="A52:A54"/>
    <mergeCell ref="C43:D43"/>
    <mergeCell ref="F43:G43"/>
    <mergeCell ref="A139:B148"/>
    <mergeCell ref="A104:B104"/>
    <mergeCell ref="F104:G104"/>
    <mergeCell ref="A109:B109"/>
    <mergeCell ref="A106:B106"/>
    <mergeCell ref="C106:D106"/>
    <mergeCell ref="F106:G106"/>
    <mergeCell ref="A110:B112"/>
    <mergeCell ref="A113:B113"/>
    <mergeCell ref="C97:D97"/>
    <mergeCell ref="F97:G97"/>
    <mergeCell ref="F52:G52"/>
    <mergeCell ref="C53:D53"/>
    <mergeCell ref="F53:G53"/>
    <mergeCell ref="C55:D55"/>
    <mergeCell ref="F55:G55"/>
    <mergeCell ref="C47:D47"/>
    <mergeCell ref="F47:G47"/>
    <mergeCell ref="C48:D48"/>
    <mergeCell ref="C45:D45"/>
    <mergeCell ref="F45:G45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C10:D10"/>
    <mergeCell ref="F10:G10"/>
    <mergeCell ref="C11:D11"/>
    <mergeCell ref="F11:G11"/>
    <mergeCell ref="F6:G6"/>
    <mergeCell ref="C7:D7"/>
    <mergeCell ref="F7:G7"/>
    <mergeCell ref="C8:D8"/>
    <mergeCell ref="F8:G8"/>
    <mergeCell ref="F9:G9"/>
    <mergeCell ref="C15:D15"/>
    <mergeCell ref="F15:G15"/>
    <mergeCell ref="C16:D16"/>
    <mergeCell ref="F16:G16"/>
    <mergeCell ref="C17:D17"/>
    <mergeCell ref="F17:G17"/>
    <mergeCell ref="C18:D18"/>
    <mergeCell ref="F18:G18"/>
    <mergeCell ref="C12:D12"/>
    <mergeCell ref="F12:G12"/>
    <mergeCell ref="C13:D13"/>
    <mergeCell ref="F13:G13"/>
    <mergeCell ref="C14:D14"/>
    <mergeCell ref="F14:G14"/>
    <mergeCell ref="C24:D24"/>
    <mergeCell ref="F24:G24"/>
    <mergeCell ref="C25:D25"/>
    <mergeCell ref="A31:A33"/>
    <mergeCell ref="F31:G31"/>
    <mergeCell ref="F32:G32"/>
    <mergeCell ref="F33:G33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F34:G34"/>
    <mergeCell ref="F35:G35"/>
    <mergeCell ref="C41:D41"/>
    <mergeCell ref="F41:G41"/>
    <mergeCell ref="F25:G25"/>
    <mergeCell ref="A26:A30"/>
    <mergeCell ref="C26:D26"/>
    <mergeCell ref="F26:G26"/>
    <mergeCell ref="F27:G27"/>
    <mergeCell ref="F28:G28"/>
    <mergeCell ref="F30:G30"/>
    <mergeCell ref="F29:G29"/>
    <mergeCell ref="C37:D37"/>
    <mergeCell ref="F37:G37"/>
    <mergeCell ref="C36:D36"/>
    <mergeCell ref="F36:G36"/>
    <mergeCell ref="C40:D40"/>
    <mergeCell ref="F40:G40"/>
    <mergeCell ref="C46:D46"/>
    <mergeCell ref="F46:G46"/>
    <mergeCell ref="C42:D42"/>
    <mergeCell ref="F42:G42"/>
    <mergeCell ref="C44:D44"/>
    <mergeCell ref="F44:G44"/>
    <mergeCell ref="C38:D38"/>
    <mergeCell ref="F38:I38"/>
    <mergeCell ref="F48:G48"/>
    <mergeCell ref="C49:D49"/>
    <mergeCell ref="F49:G49"/>
    <mergeCell ref="C50:D50"/>
    <mergeCell ref="F50:G50"/>
    <mergeCell ref="C52:D52"/>
    <mergeCell ref="C54:D54"/>
    <mergeCell ref="F54:G54"/>
    <mergeCell ref="C56:D56"/>
    <mergeCell ref="F56:G56"/>
    <mergeCell ref="C51:D51"/>
    <mergeCell ref="F51:G51"/>
    <mergeCell ref="C57:D57"/>
    <mergeCell ref="F57:G57"/>
    <mergeCell ref="A58:A62"/>
    <mergeCell ref="C58:D58"/>
    <mergeCell ref="F58:G58"/>
    <mergeCell ref="C59:D59"/>
    <mergeCell ref="F59:G59"/>
    <mergeCell ref="C60:D60"/>
    <mergeCell ref="C64:D64"/>
    <mergeCell ref="F64:G64"/>
    <mergeCell ref="C65:D65"/>
    <mergeCell ref="F65:G65"/>
    <mergeCell ref="C66:D66"/>
    <mergeCell ref="F66:G66"/>
    <mergeCell ref="F60:G60"/>
    <mergeCell ref="C61:D61"/>
    <mergeCell ref="F61:G61"/>
    <mergeCell ref="C62:D62"/>
    <mergeCell ref="F62:G62"/>
    <mergeCell ref="C63:D63"/>
    <mergeCell ref="F63:G63"/>
    <mergeCell ref="C70:D70"/>
    <mergeCell ref="F70:G70"/>
    <mergeCell ref="C71:D71"/>
    <mergeCell ref="F71:G71"/>
    <mergeCell ref="C67:D67"/>
    <mergeCell ref="F67:G67"/>
    <mergeCell ref="C68:D68"/>
    <mergeCell ref="F68:G68"/>
    <mergeCell ref="C69:D69"/>
    <mergeCell ref="F69:G69"/>
    <mergeCell ref="C73:D73"/>
    <mergeCell ref="F73:G73"/>
    <mergeCell ref="C74:D74"/>
    <mergeCell ref="F74:G74"/>
    <mergeCell ref="C72:D72"/>
    <mergeCell ref="F72:G72"/>
    <mergeCell ref="A76:C76"/>
    <mergeCell ref="C77:D77"/>
    <mergeCell ref="F77:G77"/>
    <mergeCell ref="C78:D78"/>
    <mergeCell ref="F78:G78"/>
    <mergeCell ref="C79:D79"/>
    <mergeCell ref="F79:G79"/>
    <mergeCell ref="C75:D75"/>
    <mergeCell ref="F75:G75"/>
    <mergeCell ref="C82:D82"/>
    <mergeCell ref="F82:G82"/>
    <mergeCell ref="C83:D83"/>
    <mergeCell ref="F83:G83"/>
    <mergeCell ref="C84:D84"/>
    <mergeCell ref="F84:G84"/>
    <mergeCell ref="C80:D80"/>
    <mergeCell ref="F80:G80"/>
    <mergeCell ref="C81:D81"/>
    <mergeCell ref="F81:G81"/>
    <mergeCell ref="C85:D85"/>
    <mergeCell ref="F85:G85"/>
    <mergeCell ref="C86:D86"/>
    <mergeCell ref="F86:G86"/>
    <mergeCell ref="A87:A88"/>
    <mergeCell ref="C87:D87"/>
    <mergeCell ref="F87:G87"/>
    <mergeCell ref="C88:D88"/>
    <mergeCell ref="F88:G88"/>
    <mergeCell ref="C92:D92"/>
    <mergeCell ref="F92:G92"/>
    <mergeCell ref="C93:D93"/>
    <mergeCell ref="F93:G93"/>
    <mergeCell ref="C94:D94"/>
    <mergeCell ref="F94:G94"/>
    <mergeCell ref="A89:A90"/>
    <mergeCell ref="C89:D89"/>
    <mergeCell ref="F89:G89"/>
    <mergeCell ref="C90:D90"/>
    <mergeCell ref="F90:G90"/>
    <mergeCell ref="C91:D91"/>
    <mergeCell ref="F91:G91"/>
    <mergeCell ref="C99:D99"/>
    <mergeCell ref="A101:B101"/>
    <mergeCell ref="C101:D101"/>
    <mergeCell ref="F101:G101"/>
    <mergeCell ref="A102:B102"/>
    <mergeCell ref="C102:D102"/>
    <mergeCell ref="F102:G102"/>
    <mergeCell ref="C95:D95"/>
    <mergeCell ref="F95:G95"/>
    <mergeCell ref="C96:D96"/>
    <mergeCell ref="F96:G96"/>
    <mergeCell ref="C98:D98"/>
    <mergeCell ref="F98:G98"/>
    <mergeCell ref="A105:B105"/>
    <mergeCell ref="C105:D105"/>
    <mergeCell ref="F105:G105"/>
    <mergeCell ref="C109:D109"/>
    <mergeCell ref="F109:G109"/>
    <mergeCell ref="C110:D110"/>
    <mergeCell ref="F110:G110"/>
    <mergeCell ref="A103:B103"/>
    <mergeCell ref="C103:D103"/>
    <mergeCell ref="F103:G103"/>
    <mergeCell ref="C108:D108"/>
    <mergeCell ref="F108:G108"/>
    <mergeCell ref="A107:B108"/>
    <mergeCell ref="C111:D111"/>
    <mergeCell ref="F111:G111"/>
    <mergeCell ref="C112:D112"/>
    <mergeCell ref="F112:G112"/>
    <mergeCell ref="C113:D113"/>
    <mergeCell ref="F113:G113"/>
    <mergeCell ref="C104:D104"/>
    <mergeCell ref="C118:D118"/>
    <mergeCell ref="F118:G118"/>
    <mergeCell ref="C107:D107"/>
    <mergeCell ref="F107:G107"/>
    <mergeCell ref="C119:D119"/>
    <mergeCell ref="F119:G119"/>
    <mergeCell ref="C120:D120"/>
    <mergeCell ref="F120:G120"/>
    <mergeCell ref="C114:D114"/>
    <mergeCell ref="F114:G114"/>
    <mergeCell ref="C115:D115"/>
    <mergeCell ref="F115:G115"/>
    <mergeCell ref="C116:D116"/>
    <mergeCell ref="F116:G116"/>
    <mergeCell ref="C117:D117"/>
    <mergeCell ref="F117:G117"/>
    <mergeCell ref="C121:D121"/>
    <mergeCell ref="F121:G121"/>
    <mergeCell ref="C122:D122"/>
    <mergeCell ref="F122:G122"/>
    <mergeCell ref="C123:D123"/>
    <mergeCell ref="F123:G123"/>
    <mergeCell ref="C124:D124"/>
    <mergeCell ref="F124:G124"/>
    <mergeCell ref="C125:D125"/>
    <mergeCell ref="F125:G125"/>
    <mergeCell ref="C126:D126"/>
    <mergeCell ref="F126:G126"/>
    <mergeCell ref="C127:D127"/>
    <mergeCell ref="F127:G127"/>
    <mergeCell ref="A123:B123"/>
    <mergeCell ref="A124:B124"/>
    <mergeCell ref="A125:B125"/>
    <mergeCell ref="A126:B126"/>
    <mergeCell ref="A127:B127"/>
    <mergeCell ref="C128:D128"/>
    <mergeCell ref="F128:G128"/>
    <mergeCell ref="C134:D134"/>
    <mergeCell ref="F134:G134"/>
    <mergeCell ref="A128:B128"/>
    <mergeCell ref="A130:E130"/>
    <mergeCell ref="F130:H130"/>
    <mergeCell ref="A131:B131"/>
    <mergeCell ref="C131:D131"/>
    <mergeCell ref="F131:G131"/>
    <mergeCell ref="C139:D139"/>
    <mergeCell ref="F139:G139"/>
    <mergeCell ref="C142:D142"/>
    <mergeCell ref="F142:G142"/>
    <mergeCell ref="C143:D143"/>
    <mergeCell ref="F143:G143"/>
    <mergeCell ref="C144:D144"/>
    <mergeCell ref="F144:G144"/>
    <mergeCell ref="C145:D145"/>
    <mergeCell ref="F145:G145"/>
    <mergeCell ref="A163:B163"/>
    <mergeCell ref="C163:D163"/>
    <mergeCell ref="F163:G163"/>
    <mergeCell ref="C151:D151"/>
    <mergeCell ref="F151:G151"/>
    <mergeCell ref="C161:D161"/>
    <mergeCell ref="F161:G161"/>
    <mergeCell ref="C162:D162"/>
    <mergeCell ref="F162:G162"/>
    <mergeCell ref="C160:D160"/>
    <mergeCell ref="F160:G160"/>
    <mergeCell ref="C155:D155"/>
    <mergeCell ref="F155:G155"/>
    <mergeCell ref="C156:D156"/>
    <mergeCell ref="F156:G156"/>
    <mergeCell ref="C157:D157"/>
    <mergeCell ref="F157:G157"/>
    <mergeCell ref="C158:D158"/>
    <mergeCell ref="F158:G158"/>
    <mergeCell ref="C135:D135"/>
    <mergeCell ref="F135:G135"/>
    <mergeCell ref="C136:D136"/>
    <mergeCell ref="F136:G136"/>
    <mergeCell ref="C137:D137"/>
    <mergeCell ref="F137:G137"/>
    <mergeCell ref="C138:D138"/>
    <mergeCell ref="F138:G138"/>
    <mergeCell ref="A171:B171"/>
    <mergeCell ref="C171:D171"/>
    <mergeCell ref="F171:G171"/>
    <mergeCell ref="C152:D152"/>
    <mergeCell ref="F152:G152"/>
    <mergeCell ref="A164:B164"/>
    <mergeCell ref="C164:D164"/>
    <mergeCell ref="F164:G164"/>
    <mergeCell ref="A170:E170"/>
    <mergeCell ref="F170:I170"/>
    <mergeCell ref="G168:H168"/>
    <mergeCell ref="A169:E169"/>
    <mergeCell ref="F169:I169"/>
    <mergeCell ref="A165:B165"/>
    <mergeCell ref="C165:D165"/>
    <mergeCell ref="F165:G165"/>
    <mergeCell ref="A166:B166"/>
    <mergeCell ref="C166:D166"/>
    <mergeCell ref="F166:G166"/>
    <mergeCell ref="A167:B167"/>
    <mergeCell ref="A174:B174"/>
    <mergeCell ref="C174:D174"/>
    <mergeCell ref="F174:G174"/>
    <mergeCell ref="A172:B172"/>
    <mergeCell ref="C172:D172"/>
    <mergeCell ref="F172:G172"/>
    <mergeCell ref="A173:B173"/>
    <mergeCell ref="C173:D173"/>
    <mergeCell ref="F173:G173"/>
    <mergeCell ref="A177:B177"/>
    <mergeCell ref="C177:D177"/>
    <mergeCell ref="F177:G177"/>
    <mergeCell ref="A178:B178"/>
    <mergeCell ref="C178:D178"/>
    <mergeCell ref="F178:G178"/>
    <mergeCell ref="A175:B175"/>
    <mergeCell ref="C175:D175"/>
    <mergeCell ref="F175:G175"/>
    <mergeCell ref="A176:B176"/>
    <mergeCell ref="C176:D176"/>
    <mergeCell ref="F176:G176"/>
    <mergeCell ref="A181:B181"/>
    <mergeCell ref="C181:D181"/>
    <mergeCell ref="F181:G181"/>
    <mergeCell ref="A182:B182"/>
    <mergeCell ref="C182:D182"/>
    <mergeCell ref="F182:G182"/>
    <mergeCell ref="A179:B179"/>
    <mergeCell ref="C179:D179"/>
    <mergeCell ref="F179:G179"/>
    <mergeCell ref="A180:B180"/>
    <mergeCell ref="C180:D180"/>
    <mergeCell ref="F180:G180"/>
    <mergeCell ref="A185:B185"/>
    <mergeCell ref="C185:D185"/>
    <mergeCell ref="F185:G185"/>
    <mergeCell ref="A186:B186"/>
    <mergeCell ref="C186:D186"/>
    <mergeCell ref="F186:G186"/>
    <mergeCell ref="A183:B183"/>
    <mergeCell ref="C183:D183"/>
    <mergeCell ref="F183:G183"/>
    <mergeCell ref="A184:B184"/>
    <mergeCell ref="C184:D184"/>
    <mergeCell ref="F184:G184"/>
    <mergeCell ref="A189:B189"/>
    <mergeCell ref="C189:D189"/>
    <mergeCell ref="F189:G189"/>
    <mergeCell ref="A190:B190"/>
    <mergeCell ref="C190:D190"/>
    <mergeCell ref="F190:G190"/>
    <mergeCell ref="A187:B187"/>
    <mergeCell ref="C187:D187"/>
    <mergeCell ref="F187:G187"/>
    <mergeCell ref="A188:B188"/>
    <mergeCell ref="C188:D188"/>
    <mergeCell ref="F188:G188"/>
    <mergeCell ref="A193:B193"/>
    <mergeCell ref="C193:D193"/>
    <mergeCell ref="F193:G193"/>
    <mergeCell ref="A194:B194"/>
    <mergeCell ref="C194:D194"/>
    <mergeCell ref="F194:G194"/>
    <mergeCell ref="A191:B191"/>
    <mergeCell ref="C191:D191"/>
    <mergeCell ref="F191:G191"/>
    <mergeCell ref="A192:B192"/>
    <mergeCell ref="C192:D192"/>
    <mergeCell ref="F192:G192"/>
    <mergeCell ref="A197:B197"/>
    <mergeCell ref="C197:D197"/>
    <mergeCell ref="F197:G197"/>
    <mergeCell ref="A198:B198"/>
    <mergeCell ref="C198:D198"/>
    <mergeCell ref="F198:G198"/>
    <mergeCell ref="A195:B195"/>
    <mergeCell ref="C195:D195"/>
    <mergeCell ref="F195:G195"/>
    <mergeCell ref="A196:B196"/>
    <mergeCell ref="C196:D196"/>
    <mergeCell ref="F196:G196"/>
    <mergeCell ref="A199:B199"/>
    <mergeCell ref="C199:D199"/>
    <mergeCell ref="F199:G199"/>
    <mergeCell ref="A200:B200"/>
    <mergeCell ref="C200:D200"/>
    <mergeCell ref="F200:G200"/>
    <mergeCell ref="A201:B201"/>
    <mergeCell ref="C201:D201"/>
    <mergeCell ref="F201:G201"/>
    <mergeCell ref="A202:B202"/>
    <mergeCell ref="C202:D202"/>
    <mergeCell ref="F202:G202"/>
    <mergeCell ref="A204:C204"/>
    <mergeCell ref="D204:F204"/>
    <mergeCell ref="A205:B205"/>
    <mergeCell ref="C205:D205"/>
    <mergeCell ref="F205:G205"/>
    <mergeCell ref="A206:B206"/>
    <mergeCell ref="C206:D206"/>
    <mergeCell ref="F206:G206"/>
    <mergeCell ref="A209:B209"/>
    <mergeCell ref="C209:D209"/>
    <mergeCell ref="F209:G209"/>
    <mergeCell ref="A207:B207"/>
    <mergeCell ref="C207:D207"/>
    <mergeCell ref="F207:G207"/>
    <mergeCell ref="A208:B208"/>
    <mergeCell ref="C208:D208"/>
    <mergeCell ref="F208:G208"/>
    <mergeCell ref="A212:B212"/>
    <mergeCell ref="C212:D212"/>
    <mergeCell ref="F212:G212"/>
    <mergeCell ref="A213:B213"/>
    <mergeCell ref="C213:D213"/>
    <mergeCell ref="F213:G213"/>
    <mergeCell ref="A210:B210"/>
    <mergeCell ref="C210:D210"/>
    <mergeCell ref="F210:G210"/>
    <mergeCell ref="A211:B211"/>
    <mergeCell ref="C211:D211"/>
    <mergeCell ref="F211:G211"/>
    <mergeCell ref="A216:B216"/>
    <mergeCell ref="C216:D216"/>
    <mergeCell ref="F216:G216"/>
    <mergeCell ref="A219:B219"/>
    <mergeCell ref="C219:D219"/>
    <mergeCell ref="F219:G219"/>
    <mergeCell ref="A214:B214"/>
    <mergeCell ref="C214:D214"/>
    <mergeCell ref="F214:G214"/>
    <mergeCell ref="A215:B215"/>
    <mergeCell ref="C215:D215"/>
    <mergeCell ref="F215:G215"/>
    <mergeCell ref="F229:G229"/>
    <mergeCell ref="A230:B230"/>
    <mergeCell ref="C230:D230"/>
    <mergeCell ref="F230:G230"/>
    <mergeCell ref="A227:B227"/>
    <mergeCell ref="C227:D227"/>
    <mergeCell ref="F227:G227"/>
    <mergeCell ref="A228:B228"/>
    <mergeCell ref="C228:D228"/>
    <mergeCell ref="F228:G228"/>
    <mergeCell ref="A233:B233"/>
    <mergeCell ref="C233:D233"/>
    <mergeCell ref="F233:G233"/>
    <mergeCell ref="A234:B234"/>
    <mergeCell ref="C234:D234"/>
    <mergeCell ref="F234:G234"/>
    <mergeCell ref="A231:B231"/>
    <mergeCell ref="C231:D231"/>
    <mergeCell ref="F231:G231"/>
    <mergeCell ref="A232:B232"/>
    <mergeCell ref="C232:D232"/>
    <mergeCell ref="F232:G232"/>
    <mergeCell ref="A238:C238"/>
    <mergeCell ref="F238:I238"/>
    <mergeCell ref="C239:D239"/>
    <mergeCell ref="F239:G239"/>
    <mergeCell ref="C242:D242"/>
    <mergeCell ref="F242:G242"/>
    <mergeCell ref="A235:B235"/>
    <mergeCell ref="C235:D235"/>
    <mergeCell ref="F235:G235"/>
    <mergeCell ref="A236:B236"/>
    <mergeCell ref="C236:D236"/>
    <mergeCell ref="F236:G236"/>
    <mergeCell ref="F241:G241"/>
    <mergeCell ref="F246:G246"/>
    <mergeCell ref="C247:D247"/>
    <mergeCell ref="F247:G247"/>
    <mergeCell ref="C248:D248"/>
    <mergeCell ref="F248:G248"/>
    <mergeCell ref="C249:D249"/>
    <mergeCell ref="F249:G249"/>
    <mergeCell ref="C243:D243"/>
    <mergeCell ref="F243:G243"/>
    <mergeCell ref="C244:D244"/>
    <mergeCell ref="F244:G244"/>
    <mergeCell ref="C245:D245"/>
    <mergeCell ref="F245:G245"/>
    <mergeCell ref="C246:D246"/>
    <mergeCell ref="C265:D265"/>
    <mergeCell ref="F265:G265"/>
    <mergeCell ref="C266:D266"/>
    <mergeCell ref="F266:G266"/>
    <mergeCell ref="C267:D267"/>
    <mergeCell ref="F267:G267"/>
    <mergeCell ref="C262:D262"/>
    <mergeCell ref="F262:G262"/>
    <mergeCell ref="C259:D259"/>
    <mergeCell ref="F259:G259"/>
    <mergeCell ref="C260:D260"/>
    <mergeCell ref="F260:G260"/>
    <mergeCell ref="C261:D261"/>
    <mergeCell ref="F261:G261"/>
    <mergeCell ref="C263:D263"/>
    <mergeCell ref="F263:G263"/>
    <mergeCell ref="C264:D264"/>
    <mergeCell ref="F264:G264"/>
    <mergeCell ref="C273:D273"/>
    <mergeCell ref="F273:G273"/>
    <mergeCell ref="H273:I273"/>
    <mergeCell ref="C274:D274"/>
    <mergeCell ref="F274:G274"/>
    <mergeCell ref="H274:I274"/>
    <mergeCell ref="A268:E268"/>
    <mergeCell ref="A269:B269"/>
    <mergeCell ref="C269:D269"/>
    <mergeCell ref="F269:G269"/>
    <mergeCell ref="H269:I269"/>
    <mergeCell ref="C272:D272"/>
    <mergeCell ref="F272:G272"/>
    <mergeCell ref="H272:I272"/>
    <mergeCell ref="A270:B271"/>
    <mergeCell ref="C270:D270"/>
    <mergeCell ref="F270:G270"/>
    <mergeCell ref="H270:I270"/>
    <mergeCell ref="C271:D271"/>
    <mergeCell ref="F271:G271"/>
    <mergeCell ref="H271:I271"/>
    <mergeCell ref="C277:D277"/>
    <mergeCell ref="F277:G277"/>
    <mergeCell ref="H277:I277"/>
    <mergeCell ref="C278:D278"/>
    <mergeCell ref="F278:G278"/>
    <mergeCell ref="H278:I278"/>
    <mergeCell ref="C275:D275"/>
    <mergeCell ref="F275:G275"/>
    <mergeCell ref="H275:I275"/>
    <mergeCell ref="C276:D276"/>
    <mergeCell ref="F276:G276"/>
    <mergeCell ref="H276:I276"/>
    <mergeCell ref="A279:B281"/>
    <mergeCell ref="C279:D279"/>
    <mergeCell ref="F279:G279"/>
    <mergeCell ref="H279:I279"/>
    <mergeCell ref="C280:D280"/>
    <mergeCell ref="F280:G280"/>
    <mergeCell ref="H280:I280"/>
    <mergeCell ref="C281:D281"/>
    <mergeCell ref="F281:G281"/>
    <mergeCell ref="H281:I281"/>
    <mergeCell ref="C284:D284"/>
    <mergeCell ref="F284:G284"/>
    <mergeCell ref="H284:I284"/>
    <mergeCell ref="C285:D285"/>
    <mergeCell ref="F285:G285"/>
    <mergeCell ref="H285:I285"/>
    <mergeCell ref="C282:D282"/>
    <mergeCell ref="F282:G282"/>
    <mergeCell ref="H282:I282"/>
    <mergeCell ref="C283:D283"/>
    <mergeCell ref="F283:G283"/>
    <mergeCell ref="H283:I283"/>
    <mergeCell ref="A301:B301"/>
    <mergeCell ref="H300:I300"/>
    <mergeCell ref="C291:D291"/>
    <mergeCell ref="F291:G291"/>
    <mergeCell ref="H291:I291"/>
    <mergeCell ref="C287:D287"/>
    <mergeCell ref="F287:G287"/>
    <mergeCell ref="H287:I287"/>
    <mergeCell ref="C289:D289"/>
    <mergeCell ref="F289:G289"/>
    <mergeCell ref="H289:I289"/>
    <mergeCell ref="C290:D290"/>
    <mergeCell ref="F290:G290"/>
    <mergeCell ref="H290:I290"/>
    <mergeCell ref="F301:G301"/>
    <mergeCell ref="H301:I301"/>
    <mergeCell ref="C293:D293"/>
    <mergeCell ref="F293:G293"/>
    <mergeCell ref="H293:I293"/>
    <mergeCell ref="C294:D294"/>
    <mergeCell ref="F294:G294"/>
    <mergeCell ref="H294:I294"/>
    <mergeCell ref="C295:D295"/>
    <mergeCell ref="F295:G295"/>
    <mergeCell ref="C302:D302"/>
    <mergeCell ref="F302:G302"/>
    <mergeCell ref="H302:I302"/>
    <mergeCell ref="C303:D303"/>
    <mergeCell ref="F303:G303"/>
    <mergeCell ref="A302:B303"/>
    <mergeCell ref="C297:D297"/>
    <mergeCell ref="F297:G297"/>
    <mergeCell ref="H297:I297"/>
    <mergeCell ref="C298:D298"/>
    <mergeCell ref="F298:G298"/>
    <mergeCell ref="H298:I298"/>
    <mergeCell ref="C299:D299"/>
    <mergeCell ref="F299:G299"/>
    <mergeCell ref="H299:I299"/>
    <mergeCell ref="A294:B299"/>
    <mergeCell ref="A300:B300"/>
    <mergeCell ref="C300:D300"/>
    <mergeCell ref="F300:G300"/>
    <mergeCell ref="H295:I295"/>
    <mergeCell ref="C296:D296"/>
    <mergeCell ref="F296:G296"/>
    <mergeCell ref="H296:I296"/>
    <mergeCell ref="C301:D301"/>
    <mergeCell ref="A304:B304"/>
    <mergeCell ref="C308:D308"/>
    <mergeCell ref="F308:G308"/>
    <mergeCell ref="H308:I308"/>
    <mergeCell ref="A309:B309"/>
    <mergeCell ref="C309:D309"/>
    <mergeCell ref="F309:G309"/>
    <mergeCell ref="H309:I309"/>
    <mergeCell ref="H303:I303"/>
    <mergeCell ref="C304:D304"/>
    <mergeCell ref="F304:G304"/>
    <mergeCell ref="C306:D306"/>
    <mergeCell ref="F306:G306"/>
    <mergeCell ref="H306:I306"/>
    <mergeCell ref="C307:D307"/>
    <mergeCell ref="F307:G307"/>
    <mergeCell ref="H307:I307"/>
    <mergeCell ref="A306:B306"/>
    <mergeCell ref="A307:B307"/>
    <mergeCell ref="A308:B308"/>
    <mergeCell ref="A305:B305"/>
    <mergeCell ref="C305:D305"/>
    <mergeCell ref="F305:G305"/>
    <mergeCell ref="H305:I305"/>
    <mergeCell ref="H312:I312"/>
    <mergeCell ref="C313:D313"/>
    <mergeCell ref="F313:G313"/>
    <mergeCell ref="H313:I313"/>
    <mergeCell ref="A310:B310"/>
    <mergeCell ref="C310:D310"/>
    <mergeCell ref="F310:G310"/>
    <mergeCell ref="H310:I310"/>
    <mergeCell ref="A311:B311"/>
    <mergeCell ref="C311:D311"/>
    <mergeCell ref="F311:G311"/>
    <mergeCell ref="H311:I311"/>
    <mergeCell ref="A312:B312"/>
    <mergeCell ref="A313:B313"/>
    <mergeCell ref="B563:F565"/>
    <mergeCell ref="A3:A4"/>
    <mergeCell ref="A5:A9"/>
    <mergeCell ref="A10:A12"/>
    <mergeCell ref="A13:A15"/>
    <mergeCell ref="C450:D450"/>
    <mergeCell ref="F450:G450"/>
    <mergeCell ref="C451:D451"/>
    <mergeCell ref="F451:G451"/>
    <mergeCell ref="C452:D452"/>
    <mergeCell ref="F452:G452"/>
    <mergeCell ref="C447:D447"/>
    <mergeCell ref="F447:G447"/>
    <mergeCell ref="C448:D448"/>
    <mergeCell ref="F448:G448"/>
    <mergeCell ref="C449:D449"/>
    <mergeCell ref="F449:G449"/>
    <mergeCell ref="A444:E444"/>
    <mergeCell ref="F444:G444"/>
    <mergeCell ref="C445:D445"/>
    <mergeCell ref="F445:G445"/>
    <mergeCell ref="C446:D446"/>
    <mergeCell ref="C312:D312"/>
    <mergeCell ref="F312:G312"/>
    <mergeCell ref="A16:A17"/>
    <mergeCell ref="A21:A23"/>
    <mergeCell ref="A24:A25"/>
    <mergeCell ref="A34:A35"/>
    <mergeCell ref="A46:A48"/>
    <mergeCell ref="C453:D453"/>
    <mergeCell ref="F453:G453"/>
    <mergeCell ref="A316:E316"/>
    <mergeCell ref="F316:G316"/>
    <mergeCell ref="C317:D317"/>
    <mergeCell ref="F317:G317"/>
    <mergeCell ref="C258:D258"/>
    <mergeCell ref="F258:G258"/>
    <mergeCell ref="C253:D253"/>
    <mergeCell ref="F253:G253"/>
    <mergeCell ref="C254:D254"/>
    <mergeCell ref="F254:G254"/>
    <mergeCell ref="C255:D255"/>
    <mergeCell ref="F255:G255"/>
    <mergeCell ref="C240:D240"/>
    <mergeCell ref="F240:G240"/>
    <mergeCell ref="C241:D241"/>
    <mergeCell ref="C318:D318"/>
    <mergeCell ref="F318:G318"/>
    <mergeCell ref="O537:O539"/>
    <mergeCell ref="P537:Q539"/>
    <mergeCell ref="F322:G322"/>
    <mergeCell ref="C323:D323"/>
    <mergeCell ref="F323:G323"/>
    <mergeCell ref="C324:D324"/>
    <mergeCell ref="F324:G324"/>
    <mergeCell ref="C319:D319"/>
    <mergeCell ref="F319:G319"/>
    <mergeCell ref="C320:D320"/>
    <mergeCell ref="F320:G320"/>
    <mergeCell ref="C321:D321"/>
    <mergeCell ref="F321:G321"/>
    <mergeCell ref="F446:G446"/>
    <mergeCell ref="C322:D322"/>
    <mergeCell ref="C256:D256"/>
    <mergeCell ref="F256:G256"/>
    <mergeCell ref="C257:D257"/>
    <mergeCell ref="F257:G257"/>
    <mergeCell ref="C250:D250"/>
    <mergeCell ref="F250:G250"/>
    <mergeCell ref="C251:D251"/>
    <mergeCell ref="F251:G251"/>
    <mergeCell ref="C252:D252"/>
    <mergeCell ref="F252:G252"/>
    <mergeCell ref="A286:B286"/>
    <mergeCell ref="C286:D286"/>
    <mergeCell ref="F286:G286"/>
    <mergeCell ref="H286:I286"/>
    <mergeCell ref="A288:B288"/>
    <mergeCell ref="C288:D288"/>
    <mergeCell ref="F288:G288"/>
    <mergeCell ref="H288:I288"/>
    <mergeCell ref="C292:D292"/>
    <mergeCell ref="F292:G292"/>
    <mergeCell ref="H292:I292"/>
    <mergeCell ref="A290:B290"/>
    <mergeCell ref="A291:B293"/>
  </mergeCells>
  <phoneticPr fontId="1"/>
  <pageMargins left="0.51" right="0.16" top="0.24" bottom="0.16" header="0.2" footer="0.16"/>
  <pageSetup paperSize="1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0ABE2-DD67-4C10-8C64-175987C77873}">
  <dimension ref="A1:DO596"/>
  <sheetViews>
    <sheetView topLeftCell="A67" zoomScaleNormal="100" workbookViewId="0">
      <selection activeCell="K56" sqref="K56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0" ht="24.75" customHeight="1">
      <c r="A1" s="1" t="s">
        <v>19</v>
      </c>
      <c r="B1" s="23" t="s">
        <v>455</v>
      </c>
      <c r="E1" s="27"/>
      <c r="J1" s="16"/>
    </row>
    <row r="2" spans="1:10" ht="24.7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0" ht="24.75" customHeight="1">
      <c r="A3" s="217" t="s">
        <v>459</v>
      </c>
      <c r="B3" s="9" t="s">
        <v>27</v>
      </c>
      <c r="C3" s="158"/>
      <c r="D3" s="159"/>
      <c r="E3" s="79">
        <v>1280</v>
      </c>
      <c r="F3" s="160" t="s">
        <v>71</v>
      </c>
      <c r="G3" s="161"/>
      <c r="H3" s="8" t="s">
        <v>82</v>
      </c>
      <c r="I3" s="14" t="s">
        <v>460</v>
      </c>
    </row>
    <row r="4" spans="1:10" ht="24.75" customHeight="1">
      <c r="A4" s="219"/>
      <c r="B4" s="9" t="s">
        <v>22</v>
      </c>
      <c r="C4" s="158"/>
      <c r="D4" s="159"/>
      <c r="E4" s="26">
        <v>2940</v>
      </c>
      <c r="F4" s="160" t="s">
        <v>74</v>
      </c>
      <c r="G4" s="161"/>
      <c r="H4" s="8" t="s">
        <v>14</v>
      </c>
      <c r="I4" s="14" t="s">
        <v>68</v>
      </c>
    </row>
    <row r="5" spans="1:10" ht="24.75" customHeight="1">
      <c r="A5" s="219"/>
      <c r="B5" s="9" t="s">
        <v>22</v>
      </c>
      <c r="C5" s="177"/>
      <c r="D5" s="177"/>
      <c r="E5" s="26">
        <v>4837</v>
      </c>
      <c r="F5" s="160" t="s">
        <v>74</v>
      </c>
      <c r="G5" s="161"/>
      <c r="H5" s="8" t="s">
        <v>14</v>
      </c>
      <c r="I5" s="14" t="s">
        <v>68</v>
      </c>
    </row>
    <row r="6" spans="1:10" ht="24.75" customHeight="1">
      <c r="A6" s="219"/>
      <c r="B6" s="9" t="s">
        <v>27</v>
      </c>
      <c r="C6" s="158"/>
      <c r="D6" s="159"/>
      <c r="E6" s="26">
        <v>5120</v>
      </c>
      <c r="F6" s="160" t="s">
        <v>74</v>
      </c>
      <c r="G6" s="161"/>
      <c r="H6" s="8" t="s">
        <v>14</v>
      </c>
      <c r="I6" s="14" t="s">
        <v>309</v>
      </c>
    </row>
    <row r="7" spans="1:10" ht="24.75" customHeight="1">
      <c r="A7" s="219"/>
      <c r="B7" s="9" t="s">
        <v>63</v>
      </c>
      <c r="C7" s="158"/>
      <c r="D7" s="159"/>
      <c r="E7" s="26">
        <v>1250</v>
      </c>
      <c r="F7" s="160" t="s">
        <v>74</v>
      </c>
      <c r="G7" s="161"/>
      <c r="H7" s="8" t="s">
        <v>14</v>
      </c>
      <c r="I7" s="14" t="s">
        <v>461</v>
      </c>
    </row>
    <row r="8" spans="1:10" ht="24.75" customHeight="1">
      <c r="A8" s="219"/>
      <c r="B8" s="9" t="s">
        <v>63</v>
      </c>
      <c r="C8" s="177"/>
      <c r="D8" s="177"/>
      <c r="E8" s="26">
        <v>7195</v>
      </c>
      <c r="F8" s="160" t="s">
        <v>74</v>
      </c>
      <c r="G8" s="161"/>
      <c r="H8" s="8" t="s">
        <v>14</v>
      </c>
      <c r="I8" s="14" t="s">
        <v>462</v>
      </c>
    </row>
    <row r="9" spans="1:10" ht="24.75" customHeight="1">
      <c r="A9" s="219"/>
      <c r="B9" s="9" t="s">
        <v>51</v>
      </c>
      <c r="C9" s="55"/>
      <c r="D9" s="56"/>
      <c r="E9" s="26">
        <v>4968</v>
      </c>
      <c r="F9" s="160" t="s">
        <v>74</v>
      </c>
      <c r="G9" s="161"/>
      <c r="H9" s="8" t="s">
        <v>14</v>
      </c>
      <c r="I9" s="14" t="s">
        <v>61</v>
      </c>
    </row>
    <row r="10" spans="1:10" ht="24.75" customHeight="1">
      <c r="A10" s="219"/>
      <c r="B10" s="9" t="s">
        <v>50</v>
      </c>
      <c r="C10" s="170"/>
      <c r="D10" s="170"/>
      <c r="E10" s="26">
        <v>185</v>
      </c>
      <c r="F10" s="160" t="s">
        <v>74</v>
      </c>
      <c r="G10" s="161"/>
      <c r="H10" s="8" t="s">
        <v>75</v>
      </c>
      <c r="I10" s="14" t="s">
        <v>12</v>
      </c>
    </row>
    <row r="11" spans="1:10" ht="24.75" customHeight="1">
      <c r="A11" s="219"/>
      <c r="B11" s="9" t="s">
        <v>51</v>
      </c>
      <c r="C11" s="177"/>
      <c r="D11" s="177"/>
      <c r="E11" s="26">
        <v>3980</v>
      </c>
      <c r="F11" s="160" t="s">
        <v>74</v>
      </c>
      <c r="G11" s="161"/>
      <c r="H11" s="8" t="s">
        <v>75</v>
      </c>
      <c r="I11" s="14" t="s">
        <v>463</v>
      </c>
    </row>
    <row r="12" spans="1:10" ht="24.75" customHeight="1">
      <c r="A12" s="218"/>
      <c r="B12" s="9" t="s">
        <v>51</v>
      </c>
      <c r="C12" s="177"/>
      <c r="D12" s="177"/>
      <c r="E12" s="26">
        <v>4815</v>
      </c>
      <c r="F12" s="160" t="s">
        <v>74</v>
      </c>
      <c r="G12" s="161"/>
      <c r="H12" s="8" t="s">
        <v>75</v>
      </c>
      <c r="I12" s="14" t="s">
        <v>463</v>
      </c>
    </row>
    <row r="13" spans="1:10" ht="24.75" customHeight="1">
      <c r="A13" s="214" t="s">
        <v>215</v>
      </c>
      <c r="B13" s="9" t="s">
        <v>27</v>
      </c>
      <c r="C13" s="177"/>
      <c r="D13" s="177"/>
      <c r="E13" s="40">
        <v>4570</v>
      </c>
      <c r="F13" s="160" t="s">
        <v>74</v>
      </c>
      <c r="G13" s="161"/>
      <c r="H13" s="8" t="s">
        <v>14</v>
      </c>
      <c r="I13" s="14" t="s">
        <v>464</v>
      </c>
    </row>
    <row r="14" spans="1:10" ht="24.75" customHeight="1">
      <c r="A14" s="215"/>
      <c r="B14" s="9" t="s">
        <v>50</v>
      </c>
      <c r="C14" s="177"/>
      <c r="D14" s="177"/>
      <c r="E14" s="26">
        <v>185</v>
      </c>
      <c r="F14" s="160" t="s">
        <v>74</v>
      </c>
      <c r="G14" s="161"/>
      <c r="H14" s="8" t="s">
        <v>75</v>
      </c>
      <c r="I14" s="14" t="s">
        <v>12</v>
      </c>
    </row>
    <row r="15" spans="1:10" ht="24.75" customHeight="1">
      <c r="A15" s="216"/>
      <c r="B15" s="9" t="s">
        <v>22</v>
      </c>
      <c r="C15" s="177"/>
      <c r="D15" s="177"/>
      <c r="E15" s="74">
        <v>4045</v>
      </c>
      <c r="F15" s="160" t="s">
        <v>74</v>
      </c>
      <c r="G15" s="161"/>
      <c r="H15" s="8" t="s">
        <v>23</v>
      </c>
      <c r="I15" s="14" t="s">
        <v>68</v>
      </c>
    </row>
    <row r="16" spans="1:10" ht="24.75" customHeight="1">
      <c r="A16" s="214" t="s">
        <v>21</v>
      </c>
      <c r="B16" s="9" t="s">
        <v>63</v>
      </c>
      <c r="C16" s="177"/>
      <c r="D16" s="177"/>
      <c r="E16" s="26">
        <v>6938</v>
      </c>
      <c r="F16" s="160" t="s">
        <v>74</v>
      </c>
      <c r="G16" s="161"/>
      <c r="H16" s="8" t="s">
        <v>14</v>
      </c>
      <c r="I16" s="14" t="s">
        <v>465</v>
      </c>
    </row>
    <row r="17" spans="1:15" ht="24.75" customHeight="1">
      <c r="A17" s="216"/>
      <c r="B17" s="9" t="s">
        <v>51</v>
      </c>
      <c r="C17" s="177"/>
      <c r="D17" s="177"/>
      <c r="E17" s="26">
        <v>4345</v>
      </c>
      <c r="F17" s="160" t="s">
        <v>74</v>
      </c>
      <c r="G17" s="161"/>
      <c r="H17" s="8" t="s">
        <v>14</v>
      </c>
      <c r="I17" s="14" t="s">
        <v>61</v>
      </c>
    </row>
    <row r="18" spans="1:15" ht="24.75" customHeight="1">
      <c r="A18" s="209" t="s">
        <v>10</v>
      </c>
      <c r="B18" s="9" t="s">
        <v>22</v>
      </c>
      <c r="C18" s="177"/>
      <c r="D18" s="177"/>
      <c r="E18" s="26">
        <v>3000</v>
      </c>
      <c r="F18" s="160" t="s">
        <v>74</v>
      </c>
      <c r="G18" s="161"/>
      <c r="H18" s="8" t="s">
        <v>14</v>
      </c>
      <c r="I18" s="14" t="s">
        <v>68</v>
      </c>
    </row>
    <row r="19" spans="1:15" ht="24.75" customHeight="1">
      <c r="A19" s="211"/>
      <c r="B19" s="9" t="s">
        <v>52</v>
      </c>
      <c r="C19" s="177"/>
      <c r="D19" s="177"/>
      <c r="E19" s="26">
        <v>2100</v>
      </c>
      <c r="F19" s="160" t="s">
        <v>74</v>
      </c>
      <c r="G19" s="161"/>
      <c r="H19" s="8" t="s">
        <v>14</v>
      </c>
      <c r="I19" s="14" t="s">
        <v>321</v>
      </c>
    </row>
    <row r="20" spans="1:15" ht="24.75" customHeight="1">
      <c r="A20" s="209" t="s">
        <v>466</v>
      </c>
      <c r="B20" s="9" t="s">
        <v>27</v>
      </c>
      <c r="C20" s="158"/>
      <c r="D20" s="159"/>
      <c r="E20" s="26">
        <v>4978</v>
      </c>
      <c r="F20" s="160" t="s">
        <v>74</v>
      </c>
      <c r="G20" s="161"/>
      <c r="H20" s="8" t="s">
        <v>75</v>
      </c>
      <c r="I20" s="14" t="s">
        <v>255</v>
      </c>
      <c r="O20" s="4"/>
    </row>
    <row r="21" spans="1:15" ht="24.75" customHeight="1">
      <c r="A21" s="211"/>
      <c r="B21" s="9" t="s">
        <v>22</v>
      </c>
      <c r="C21" s="160"/>
      <c r="D21" s="161"/>
      <c r="E21" s="26">
        <v>2000</v>
      </c>
      <c r="F21" s="160" t="s">
        <v>74</v>
      </c>
      <c r="G21" s="161"/>
      <c r="H21" s="8" t="s">
        <v>82</v>
      </c>
      <c r="I21" s="14" t="s">
        <v>68</v>
      </c>
    </row>
    <row r="22" spans="1:15" ht="24.75" customHeight="1">
      <c r="A22" s="209" t="s">
        <v>18</v>
      </c>
      <c r="B22" s="9" t="s">
        <v>63</v>
      </c>
      <c r="C22" s="160"/>
      <c r="D22" s="161"/>
      <c r="E22" s="40">
        <v>1600</v>
      </c>
      <c r="F22" s="160" t="s">
        <v>74</v>
      </c>
      <c r="G22" s="161"/>
      <c r="H22" s="8" t="s">
        <v>14</v>
      </c>
      <c r="I22" s="14" t="s">
        <v>28</v>
      </c>
    </row>
    <row r="23" spans="1:15" ht="24.75" customHeight="1">
      <c r="A23" s="211"/>
      <c r="B23" s="9" t="s">
        <v>63</v>
      </c>
      <c r="C23" s="177"/>
      <c r="D23" s="177"/>
      <c r="E23" s="26">
        <v>5503</v>
      </c>
      <c r="F23" s="160" t="s">
        <v>74</v>
      </c>
      <c r="G23" s="161"/>
      <c r="H23" s="8" t="s">
        <v>23</v>
      </c>
      <c r="I23" s="14" t="s">
        <v>465</v>
      </c>
    </row>
    <row r="24" spans="1:15" ht="24.75" customHeight="1">
      <c r="A24" s="44" t="s">
        <v>69</v>
      </c>
      <c r="B24" s="9" t="s">
        <v>63</v>
      </c>
      <c r="C24" s="177"/>
      <c r="D24" s="177"/>
      <c r="E24" s="26">
        <v>2210</v>
      </c>
      <c r="F24" s="160" t="s">
        <v>74</v>
      </c>
      <c r="G24" s="161"/>
      <c r="H24" s="8" t="s">
        <v>14</v>
      </c>
      <c r="I24" s="14" t="s">
        <v>364</v>
      </c>
    </row>
    <row r="25" spans="1:15" ht="24.75" customHeight="1">
      <c r="A25" s="54" t="s">
        <v>401</v>
      </c>
      <c r="B25" s="9" t="s">
        <v>22</v>
      </c>
      <c r="C25" s="160"/>
      <c r="D25" s="161"/>
      <c r="E25" s="26">
        <v>2899</v>
      </c>
      <c r="F25" s="160" t="s">
        <v>74</v>
      </c>
      <c r="G25" s="161"/>
      <c r="H25" s="8" t="s">
        <v>75</v>
      </c>
      <c r="I25" s="14" t="s">
        <v>68</v>
      </c>
    </row>
    <row r="26" spans="1:15" ht="24.75" customHeight="1">
      <c r="A26" s="209" t="s">
        <v>227</v>
      </c>
      <c r="B26" s="9" t="s">
        <v>51</v>
      </c>
      <c r="C26" s="158"/>
      <c r="D26" s="159"/>
      <c r="E26" s="26">
        <v>5455</v>
      </c>
      <c r="F26" s="160" t="s">
        <v>74</v>
      </c>
      <c r="G26" s="161"/>
      <c r="H26" s="8" t="s">
        <v>75</v>
      </c>
      <c r="I26" s="14" t="s">
        <v>467</v>
      </c>
    </row>
    <row r="27" spans="1:15" ht="24.75" customHeight="1">
      <c r="A27" s="210"/>
      <c r="B27" s="9" t="s">
        <v>51</v>
      </c>
      <c r="C27" s="158"/>
      <c r="D27" s="159"/>
      <c r="E27" s="26">
        <v>2970</v>
      </c>
      <c r="F27" s="160" t="s">
        <v>74</v>
      </c>
      <c r="G27" s="161"/>
      <c r="H27" s="8" t="s">
        <v>75</v>
      </c>
      <c r="I27" s="14" t="s">
        <v>467</v>
      </c>
    </row>
    <row r="28" spans="1:15" ht="24.75" customHeight="1">
      <c r="A28" s="211"/>
      <c r="B28" s="9" t="s">
        <v>63</v>
      </c>
      <c r="C28" s="177"/>
      <c r="D28" s="177"/>
      <c r="E28" s="26">
        <v>2390</v>
      </c>
      <c r="F28" s="160" t="s">
        <v>74</v>
      </c>
      <c r="G28" s="161"/>
      <c r="H28" s="8" t="s">
        <v>75</v>
      </c>
      <c r="I28" s="14" t="s">
        <v>468</v>
      </c>
    </row>
    <row r="29" spans="1:15" ht="24.75" customHeight="1">
      <c r="A29" s="209" t="s">
        <v>230</v>
      </c>
      <c r="B29" s="9" t="s">
        <v>50</v>
      </c>
      <c r="C29" s="177"/>
      <c r="D29" s="177"/>
      <c r="E29" s="26">
        <v>185</v>
      </c>
      <c r="F29" s="160" t="s">
        <v>74</v>
      </c>
      <c r="G29" s="161"/>
      <c r="H29" s="8" t="s">
        <v>75</v>
      </c>
      <c r="I29" s="14" t="s">
        <v>12</v>
      </c>
    </row>
    <row r="30" spans="1:15" ht="24.75" customHeight="1">
      <c r="A30" s="210"/>
      <c r="B30" s="9" t="s">
        <v>27</v>
      </c>
      <c r="C30" s="97"/>
      <c r="D30" s="98"/>
      <c r="E30" s="26">
        <v>1540</v>
      </c>
      <c r="F30" s="160" t="s">
        <v>74</v>
      </c>
      <c r="G30" s="161"/>
      <c r="H30" s="8" t="s">
        <v>14</v>
      </c>
      <c r="I30" s="14" t="s">
        <v>8</v>
      </c>
    </row>
    <row r="31" spans="1:15" ht="24.75" customHeight="1">
      <c r="A31" s="210"/>
      <c r="B31" s="9" t="s">
        <v>22</v>
      </c>
      <c r="C31" s="97"/>
      <c r="D31" s="98"/>
      <c r="E31" s="102">
        <v>3449</v>
      </c>
      <c r="F31" s="160" t="s">
        <v>74</v>
      </c>
      <c r="G31" s="161"/>
      <c r="H31" s="8" t="s">
        <v>365</v>
      </c>
      <c r="I31" s="14" t="s">
        <v>68</v>
      </c>
    </row>
    <row r="32" spans="1:15" ht="24.75" customHeight="1">
      <c r="A32" s="211"/>
      <c r="B32" s="9" t="s">
        <v>22</v>
      </c>
      <c r="C32" s="97"/>
      <c r="D32" s="98"/>
      <c r="E32" s="26">
        <v>3654</v>
      </c>
      <c r="F32" s="160" t="s">
        <v>71</v>
      </c>
      <c r="G32" s="161"/>
      <c r="H32" s="8" t="s">
        <v>82</v>
      </c>
      <c r="I32" s="14" t="s">
        <v>377</v>
      </c>
    </row>
    <row r="33" spans="1:10" ht="24.75" customHeight="1">
      <c r="A33" s="209" t="s">
        <v>359</v>
      </c>
      <c r="B33" s="9" t="s">
        <v>27</v>
      </c>
      <c r="C33" s="97"/>
      <c r="D33" s="98"/>
      <c r="E33" s="26">
        <v>2858</v>
      </c>
      <c r="F33" s="160" t="s">
        <v>74</v>
      </c>
      <c r="G33" s="161"/>
      <c r="H33" s="8" t="s">
        <v>75</v>
      </c>
      <c r="I33" s="14" t="s">
        <v>8</v>
      </c>
    </row>
    <row r="34" spans="1:10" ht="24.75" customHeight="1">
      <c r="A34" s="210"/>
      <c r="B34" s="9" t="s">
        <v>63</v>
      </c>
      <c r="C34" s="97"/>
      <c r="D34" s="98"/>
      <c r="E34" s="26">
        <v>21768</v>
      </c>
      <c r="F34" s="160" t="s">
        <v>74</v>
      </c>
      <c r="G34" s="161"/>
      <c r="H34" s="8" t="s">
        <v>75</v>
      </c>
      <c r="I34" s="14" t="s">
        <v>470</v>
      </c>
    </row>
    <row r="35" spans="1:10" ht="24.75" customHeight="1">
      <c r="A35" s="211"/>
      <c r="B35" s="9" t="s">
        <v>63</v>
      </c>
      <c r="C35" s="97"/>
      <c r="D35" s="98"/>
      <c r="E35" s="47">
        <v>28560</v>
      </c>
      <c r="F35" s="160" t="s">
        <v>74</v>
      </c>
      <c r="G35" s="161"/>
      <c r="H35" s="8" t="s">
        <v>65</v>
      </c>
      <c r="I35" s="14" t="s">
        <v>474</v>
      </c>
    </row>
    <row r="36" spans="1:10" ht="24.75" customHeight="1">
      <c r="A36" s="209" t="s">
        <v>360</v>
      </c>
      <c r="B36" s="9" t="s">
        <v>51</v>
      </c>
      <c r="C36" s="97"/>
      <c r="D36" s="98"/>
      <c r="E36" s="26">
        <v>4720</v>
      </c>
      <c r="F36" s="160" t="s">
        <v>74</v>
      </c>
      <c r="G36" s="161"/>
      <c r="H36" s="8" t="s">
        <v>14</v>
      </c>
      <c r="I36" s="14" t="s">
        <v>471</v>
      </c>
    </row>
    <row r="37" spans="1:10" ht="24.75" customHeight="1">
      <c r="A37" s="210"/>
      <c r="B37" s="9" t="s">
        <v>27</v>
      </c>
      <c r="C37" s="97"/>
      <c r="D37" s="98"/>
      <c r="E37" s="26">
        <v>770</v>
      </c>
      <c r="F37" s="160" t="s">
        <v>74</v>
      </c>
      <c r="G37" s="161"/>
      <c r="H37" s="8" t="s">
        <v>75</v>
      </c>
      <c r="I37" s="14" t="s">
        <v>8</v>
      </c>
    </row>
    <row r="38" spans="1:10" ht="24.75" customHeight="1">
      <c r="A38" s="211"/>
      <c r="B38" s="9" t="s">
        <v>63</v>
      </c>
      <c r="C38" s="158"/>
      <c r="D38" s="159"/>
      <c r="E38" s="40">
        <v>3480</v>
      </c>
      <c r="F38" s="160" t="s">
        <v>74</v>
      </c>
      <c r="G38" s="161"/>
      <c r="H38" s="8" t="s">
        <v>14</v>
      </c>
      <c r="I38" s="14" t="s">
        <v>305</v>
      </c>
    </row>
    <row r="39" spans="1:10" ht="24.75" customHeight="1">
      <c r="A39" s="209" t="s">
        <v>234</v>
      </c>
      <c r="B39" s="9" t="s">
        <v>16</v>
      </c>
      <c r="C39" s="158"/>
      <c r="D39" s="159"/>
      <c r="E39" s="40">
        <v>1100</v>
      </c>
      <c r="F39" s="160" t="s">
        <v>74</v>
      </c>
      <c r="G39" s="161"/>
      <c r="H39" s="8" t="s">
        <v>14</v>
      </c>
      <c r="I39" s="14" t="s">
        <v>469</v>
      </c>
    </row>
    <row r="40" spans="1:10" ht="24.75" customHeight="1" thickBot="1">
      <c r="A40" s="211"/>
      <c r="B40" s="9" t="s">
        <v>27</v>
      </c>
      <c r="C40" s="158"/>
      <c r="D40" s="159"/>
      <c r="E40" s="26">
        <v>26000</v>
      </c>
      <c r="F40" s="160" t="s">
        <v>74</v>
      </c>
      <c r="G40" s="161"/>
      <c r="H40" s="8" t="s">
        <v>75</v>
      </c>
      <c r="I40" s="14" t="s">
        <v>473</v>
      </c>
    </row>
    <row r="41" spans="1:10" ht="24.75" customHeight="1" thickBot="1">
      <c r="A41" s="17"/>
      <c r="B41" s="17"/>
      <c r="C41" s="205" t="s">
        <v>9</v>
      </c>
      <c r="D41" s="206"/>
      <c r="E41" s="18">
        <f>SUM(E3:E40)</f>
        <v>189842</v>
      </c>
      <c r="F41" s="212" t="s">
        <v>5</v>
      </c>
      <c r="G41" s="213"/>
      <c r="H41" s="213"/>
      <c r="I41" s="213"/>
    </row>
    <row r="42" spans="1:10" ht="27" customHeight="1">
      <c r="A42" s="1" t="s">
        <v>20</v>
      </c>
      <c r="B42" s="23" t="s">
        <v>393</v>
      </c>
      <c r="E42" s="27"/>
      <c r="J42" s="16"/>
    </row>
    <row r="43" spans="1:10" ht="27" customHeight="1">
      <c r="A43" s="4" t="s">
        <v>0</v>
      </c>
      <c r="B43" s="4" t="s">
        <v>1</v>
      </c>
      <c r="C43" s="177" t="s">
        <v>2</v>
      </c>
      <c r="D43" s="177"/>
      <c r="E43" s="4" t="s">
        <v>3</v>
      </c>
      <c r="F43" s="177" t="s">
        <v>73</v>
      </c>
      <c r="G43" s="177"/>
      <c r="H43" s="8" t="s">
        <v>70</v>
      </c>
      <c r="I43" s="5" t="s">
        <v>4</v>
      </c>
    </row>
    <row r="44" spans="1:10" ht="27" customHeight="1">
      <c r="A44" s="44" t="s">
        <v>236</v>
      </c>
      <c r="B44" s="9" t="s">
        <v>63</v>
      </c>
      <c r="C44" s="160"/>
      <c r="D44" s="161"/>
      <c r="E44" s="26">
        <v>5071</v>
      </c>
      <c r="F44" s="160" t="s">
        <v>74</v>
      </c>
      <c r="G44" s="161"/>
      <c r="H44" s="8" t="s">
        <v>14</v>
      </c>
      <c r="I44" s="14" t="s">
        <v>516</v>
      </c>
    </row>
    <row r="45" spans="1:10" ht="27" customHeight="1">
      <c r="A45" s="44" t="s">
        <v>238</v>
      </c>
      <c r="B45" s="9" t="s">
        <v>22</v>
      </c>
      <c r="C45" s="160"/>
      <c r="D45" s="161"/>
      <c r="E45" s="26">
        <v>2000</v>
      </c>
      <c r="F45" s="160" t="s">
        <v>74</v>
      </c>
      <c r="G45" s="161"/>
      <c r="H45" s="8" t="s">
        <v>82</v>
      </c>
      <c r="I45" s="14" t="s">
        <v>68</v>
      </c>
    </row>
    <row r="46" spans="1:10" ht="27" customHeight="1">
      <c r="A46" s="209" t="s">
        <v>48</v>
      </c>
      <c r="B46" s="9" t="s">
        <v>27</v>
      </c>
      <c r="C46" s="160"/>
      <c r="D46" s="161"/>
      <c r="E46" s="26">
        <v>89364</v>
      </c>
      <c r="F46" s="160" t="s">
        <v>74</v>
      </c>
      <c r="G46" s="161"/>
      <c r="H46" s="8" t="s">
        <v>75</v>
      </c>
      <c r="I46" s="14" t="s">
        <v>475</v>
      </c>
    </row>
    <row r="47" spans="1:10" ht="27" customHeight="1">
      <c r="A47" s="210"/>
      <c r="B47" s="9" t="s">
        <v>50</v>
      </c>
      <c r="C47" s="160"/>
      <c r="D47" s="161"/>
      <c r="E47" s="26">
        <v>185</v>
      </c>
      <c r="F47" s="160" t="s">
        <v>74</v>
      </c>
      <c r="G47" s="161"/>
      <c r="H47" s="8" t="s">
        <v>75</v>
      </c>
      <c r="I47" s="14" t="s">
        <v>12</v>
      </c>
    </row>
    <row r="48" spans="1:10" ht="27" customHeight="1">
      <c r="A48" s="210"/>
      <c r="B48" s="9" t="s">
        <v>27</v>
      </c>
      <c r="C48" s="177"/>
      <c r="D48" s="177"/>
      <c r="E48" s="74">
        <v>3278</v>
      </c>
      <c r="F48" s="160" t="s">
        <v>74</v>
      </c>
      <c r="G48" s="161"/>
      <c r="H48" s="8" t="s">
        <v>23</v>
      </c>
      <c r="I48" s="14" t="s">
        <v>109</v>
      </c>
    </row>
    <row r="49" spans="1:15" ht="27" customHeight="1">
      <c r="A49" s="210"/>
      <c r="B49" s="9" t="s">
        <v>22</v>
      </c>
      <c r="C49" s="177"/>
      <c r="D49" s="177"/>
      <c r="E49" s="74">
        <v>3950</v>
      </c>
      <c r="F49" s="160" t="s">
        <v>74</v>
      </c>
      <c r="G49" s="161"/>
      <c r="H49" s="8" t="s">
        <v>23</v>
      </c>
      <c r="I49" s="14" t="s">
        <v>68</v>
      </c>
    </row>
    <row r="50" spans="1:15" ht="27" customHeight="1">
      <c r="A50" s="211"/>
      <c r="B50" s="9" t="s">
        <v>27</v>
      </c>
      <c r="C50" s="177"/>
      <c r="D50" s="177"/>
      <c r="E50" s="47">
        <v>2178</v>
      </c>
      <c r="F50" s="160" t="s">
        <v>74</v>
      </c>
      <c r="G50" s="161"/>
      <c r="H50" s="8" t="s">
        <v>65</v>
      </c>
      <c r="I50" s="14" t="s">
        <v>260</v>
      </c>
    </row>
    <row r="51" spans="1:15" ht="27" customHeight="1">
      <c r="A51" s="209" t="s">
        <v>240</v>
      </c>
      <c r="B51" s="9" t="s">
        <v>16</v>
      </c>
      <c r="C51" s="158"/>
      <c r="D51" s="159"/>
      <c r="E51" s="40">
        <v>700</v>
      </c>
      <c r="F51" s="160" t="s">
        <v>74</v>
      </c>
      <c r="G51" s="161"/>
      <c r="H51" s="8" t="s">
        <v>14</v>
      </c>
      <c r="I51" s="14" t="s">
        <v>38</v>
      </c>
    </row>
    <row r="52" spans="1:15" ht="27" customHeight="1">
      <c r="A52" s="211"/>
      <c r="B52" s="9" t="s">
        <v>22</v>
      </c>
      <c r="C52" s="177"/>
      <c r="D52" s="177"/>
      <c r="E52" s="40">
        <v>3000</v>
      </c>
      <c r="F52" s="160" t="s">
        <v>74</v>
      </c>
      <c r="G52" s="161"/>
      <c r="H52" s="8" t="s">
        <v>14</v>
      </c>
      <c r="I52" s="14" t="s">
        <v>68</v>
      </c>
    </row>
    <row r="53" spans="1:15" ht="27" customHeight="1">
      <c r="A53" s="44" t="s">
        <v>243</v>
      </c>
      <c r="B53" s="9" t="s">
        <v>27</v>
      </c>
      <c r="C53" s="158"/>
      <c r="D53" s="159"/>
      <c r="E53" s="26">
        <v>12459</v>
      </c>
      <c r="F53" s="160" t="s">
        <v>74</v>
      </c>
      <c r="G53" s="161"/>
      <c r="H53" s="8" t="s">
        <v>75</v>
      </c>
      <c r="I53" s="14" t="s">
        <v>517</v>
      </c>
    </row>
    <row r="54" spans="1:15" ht="27" customHeight="1">
      <c r="A54" s="44" t="s">
        <v>24</v>
      </c>
      <c r="B54" s="9" t="s">
        <v>63</v>
      </c>
      <c r="C54" s="158"/>
      <c r="D54" s="159"/>
      <c r="E54" s="26">
        <v>8001</v>
      </c>
      <c r="F54" s="160" t="s">
        <v>74</v>
      </c>
      <c r="G54" s="161"/>
      <c r="H54" s="8" t="s">
        <v>75</v>
      </c>
      <c r="I54" s="14" t="s">
        <v>476</v>
      </c>
    </row>
    <row r="55" spans="1:15" ht="27" customHeight="1">
      <c r="A55" s="209" t="s">
        <v>362</v>
      </c>
      <c r="B55" s="9" t="s">
        <v>16</v>
      </c>
      <c r="C55" s="160"/>
      <c r="D55" s="161"/>
      <c r="E55" s="74">
        <v>2200</v>
      </c>
      <c r="F55" s="160" t="s">
        <v>74</v>
      </c>
      <c r="G55" s="161"/>
      <c r="H55" s="8" t="s">
        <v>23</v>
      </c>
      <c r="I55" s="147" t="s">
        <v>38</v>
      </c>
    </row>
    <row r="56" spans="1:15" ht="27" customHeight="1">
      <c r="A56" s="210"/>
      <c r="B56" s="9" t="s">
        <v>16</v>
      </c>
      <c r="C56" s="177"/>
      <c r="D56" s="177"/>
      <c r="E56" s="74">
        <v>750</v>
      </c>
      <c r="F56" s="160" t="s">
        <v>74</v>
      </c>
      <c r="G56" s="161"/>
      <c r="H56" s="8" t="s">
        <v>23</v>
      </c>
      <c r="I56" s="147" t="s">
        <v>477</v>
      </c>
    </row>
    <row r="57" spans="1:15" ht="27" customHeight="1">
      <c r="A57" s="210"/>
      <c r="B57" s="9" t="s">
        <v>16</v>
      </c>
      <c r="C57" s="177"/>
      <c r="D57" s="177"/>
      <c r="E57" s="74">
        <v>750</v>
      </c>
      <c r="F57" s="160" t="s">
        <v>74</v>
      </c>
      <c r="G57" s="161"/>
      <c r="H57" s="8" t="s">
        <v>23</v>
      </c>
      <c r="I57" s="147" t="s">
        <v>478</v>
      </c>
    </row>
    <row r="58" spans="1:15" ht="27" customHeight="1">
      <c r="A58" s="210"/>
      <c r="B58" s="9" t="s">
        <v>63</v>
      </c>
      <c r="C58" s="177"/>
      <c r="D58" s="177"/>
      <c r="E58" s="74">
        <v>501</v>
      </c>
      <c r="F58" s="160" t="s">
        <v>74</v>
      </c>
      <c r="G58" s="161"/>
      <c r="H58" s="8" t="s">
        <v>23</v>
      </c>
      <c r="I58" s="147" t="s">
        <v>28</v>
      </c>
      <c r="O58" s="57" t="s">
        <v>65</v>
      </c>
    </row>
    <row r="59" spans="1:15" ht="27" customHeight="1">
      <c r="A59" s="211"/>
      <c r="B59" s="9" t="s">
        <v>52</v>
      </c>
      <c r="C59" s="158"/>
      <c r="D59" s="159"/>
      <c r="E59" s="74">
        <v>5000</v>
      </c>
      <c r="F59" s="160" t="s">
        <v>74</v>
      </c>
      <c r="G59" s="161"/>
      <c r="H59" s="8" t="s">
        <v>23</v>
      </c>
      <c r="I59" s="147" t="s">
        <v>479</v>
      </c>
      <c r="O59" s="58">
        <f>E35+E50+E155+E156+E157+E158+E159+E160+E161+E162+E165</f>
        <v>51449</v>
      </c>
    </row>
    <row r="60" spans="1:15" ht="27" customHeight="1">
      <c r="A60" s="43" t="s">
        <v>42</v>
      </c>
      <c r="B60" s="9" t="s">
        <v>63</v>
      </c>
      <c r="C60" s="170"/>
      <c r="D60" s="170"/>
      <c r="E60" s="40">
        <v>3570</v>
      </c>
      <c r="F60" s="160" t="s">
        <v>74</v>
      </c>
      <c r="G60" s="161"/>
      <c r="H60" s="8" t="s">
        <v>14</v>
      </c>
      <c r="I60" s="14" t="s">
        <v>28</v>
      </c>
    </row>
    <row r="61" spans="1:15" ht="27" customHeight="1">
      <c r="A61" s="44" t="s">
        <v>363</v>
      </c>
      <c r="B61" s="9" t="s">
        <v>27</v>
      </c>
      <c r="C61" s="177"/>
      <c r="D61" s="177"/>
      <c r="E61" s="74">
        <v>2432</v>
      </c>
      <c r="F61" s="160" t="s">
        <v>74</v>
      </c>
      <c r="G61" s="161"/>
      <c r="H61" s="8" t="s">
        <v>23</v>
      </c>
      <c r="I61" s="14" t="s">
        <v>109</v>
      </c>
      <c r="O61" s="94" t="s">
        <v>365</v>
      </c>
    </row>
    <row r="62" spans="1:15" ht="27" customHeight="1">
      <c r="A62" s="44" t="s">
        <v>251</v>
      </c>
      <c r="B62" s="9" t="s">
        <v>16</v>
      </c>
      <c r="C62" s="177"/>
      <c r="D62" s="177"/>
      <c r="E62" s="26">
        <v>1320</v>
      </c>
      <c r="F62" s="160" t="s">
        <v>74</v>
      </c>
      <c r="G62" s="161"/>
      <c r="H62" s="8" t="s">
        <v>14</v>
      </c>
      <c r="I62" s="14" t="s">
        <v>38</v>
      </c>
      <c r="O62" s="58">
        <f>E31+E81</f>
        <v>6450</v>
      </c>
    </row>
    <row r="63" spans="1:15" ht="27" customHeight="1">
      <c r="A63" s="43" t="s">
        <v>203</v>
      </c>
      <c r="B63" s="9" t="s">
        <v>15</v>
      </c>
      <c r="C63" s="177"/>
      <c r="D63" s="177"/>
      <c r="E63" s="74">
        <v>9144</v>
      </c>
      <c r="F63" s="160" t="s">
        <v>74</v>
      </c>
      <c r="G63" s="161"/>
      <c r="H63" s="8" t="s">
        <v>23</v>
      </c>
      <c r="I63" s="14" t="s">
        <v>25</v>
      </c>
    </row>
    <row r="64" spans="1:15" ht="27" customHeight="1">
      <c r="A64" s="25" t="s">
        <v>7</v>
      </c>
      <c r="B64" s="9" t="s">
        <v>22</v>
      </c>
      <c r="C64" s="170"/>
      <c r="D64" s="170"/>
      <c r="E64" s="74">
        <v>3150</v>
      </c>
      <c r="F64" s="160" t="s">
        <v>74</v>
      </c>
      <c r="G64" s="161"/>
      <c r="H64" s="8" t="s">
        <v>23</v>
      </c>
      <c r="I64" s="14" t="s">
        <v>68</v>
      </c>
    </row>
    <row r="65" spans="1:15" ht="27" customHeight="1">
      <c r="A65" s="44"/>
      <c r="B65" s="9"/>
      <c r="C65" s="160"/>
      <c r="D65" s="161"/>
      <c r="E65" s="26"/>
      <c r="F65" s="160"/>
      <c r="G65" s="161"/>
      <c r="H65" s="8"/>
      <c r="I65" s="14"/>
    </row>
    <row r="66" spans="1:15" ht="27" customHeight="1">
      <c r="A66" s="44"/>
      <c r="B66" s="9"/>
      <c r="C66" s="160"/>
      <c r="D66" s="161"/>
      <c r="E66" s="26"/>
      <c r="F66" s="160"/>
      <c r="G66" s="161"/>
      <c r="H66" s="8"/>
      <c r="I66" s="14"/>
    </row>
    <row r="67" spans="1:15" ht="27" customHeight="1">
      <c r="A67" s="44"/>
      <c r="B67" s="9"/>
      <c r="C67" s="160"/>
      <c r="D67" s="161"/>
      <c r="E67" s="26"/>
      <c r="F67" s="160"/>
      <c r="G67" s="161"/>
      <c r="H67" s="8"/>
      <c r="I67" s="14"/>
    </row>
    <row r="68" spans="1:15" ht="27" customHeight="1">
      <c r="A68" s="44"/>
      <c r="B68" s="9"/>
      <c r="C68" s="170"/>
      <c r="D68" s="170"/>
      <c r="E68" s="26"/>
      <c r="F68" s="160"/>
      <c r="G68" s="161"/>
      <c r="H68" s="8"/>
      <c r="I68" s="14"/>
    </row>
    <row r="69" spans="1:15" ht="27" customHeight="1">
      <c r="A69" s="44"/>
      <c r="B69" s="9"/>
      <c r="C69" s="160"/>
      <c r="D69" s="161"/>
      <c r="E69" s="26"/>
      <c r="F69" s="160"/>
      <c r="G69" s="161"/>
      <c r="H69" s="8"/>
      <c r="I69" s="14"/>
    </row>
    <row r="70" spans="1:15" ht="27" customHeight="1">
      <c r="A70" s="44"/>
      <c r="B70" s="9"/>
      <c r="C70" s="158"/>
      <c r="D70" s="159"/>
      <c r="E70" s="26"/>
      <c r="F70" s="160"/>
      <c r="G70" s="161"/>
      <c r="H70" s="8"/>
      <c r="I70" s="14"/>
      <c r="O70" s="58"/>
    </row>
    <row r="71" spans="1:15" ht="27" customHeight="1">
      <c r="A71" s="44"/>
      <c r="B71" s="9"/>
      <c r="C71" s="177"/>
      <c r="D71" s="177"/>
      <c r="E71" s="26"/>
      <c r="F71" s="160"/>
      <c r="G71" s="161"/>
      <c r="H71" s="8"/>
      <c r="I71" s="14"/>
      <c r="O71" s="80" t="s">
        <v>370</v>
      </c>
    </row>
    <row r="72" spans="1:15" ht="27" customHeight="1">
      <c r="A72" s="44"/>
      <c r="B72" s="9"/>
      <c r="C72" s="158"/>
      <c r="D72" s="159"/>
      <c r="E72" s="26"/>
      <c r="F72" s="160"/>
      <c r="G72" s="161"/>
      <c r="H72" s="8"/>
      <c r="I72" s="14"/>
      <c r="O72" s="58">
        <f>E15+E48+E49+E55+E56+E57+E58+E59+E61+E63+E64</f>
        <v>35200</v>
      </c>
    </row>
    <row r="73" spans="1:15" ht="27" customHeight="1">
      <c r="A73" s="44"/>
      <c r="B73" s="9"/>
      <c r="C73" s="177"/>
      <c r="D73" s="177"/>
      <c r="E73" s="26"/>
      <c r="F73" s="160"/>
      <c r="G73" s="161"/>
      <c r="H73" s="8"/>
      <c r="I73" s="14"/>
      <c r="O73" s="39" t="s">
        <v>88</v>
      </c>
    </row>
    <row r="74" spans="1:15" ht="27" customHeight="1">
      <c r="A74" s="44"/>
      <c r="B74" s="9"/>
      <c r="C74" s="158"/>
      <c r="D74" s="159"/>
      <c r="E74" s="26"/>
      <c r="F74" s="160"/>
      <c r="G74" s="161"/>
      <c r="H74" s="8"/>
      <c r="I74" s="14"/>
      <c r="O74" s="58">
        <f>E13+E22+E38+E39+E51+E52+E60</f>
        <v>18020</v>
      </c>
    </row>
    <row r="75" spans="1:15" ht="27" customHeight="1">
      <c r="A75" s="44"/>
      <c r="B75" s="9"/>
      <c r="C75" s="158"/>
      <c r="D75" s="159"/>
      <c r="E75" s="26"/>
      <c r="F75" s="160"/>
      <c r="G75" s="161"/>
      <c r="H75" s="8"/>
      <c r="I75" s="14"/>
      <c r="O75" s="93" t="s">
        <v>82</v>
      </c>
    </row>
    <row r="76" spans="1:15" ht="27" customHeight="1">
      <c r="A76" s="44"/>
      <c r="B76" s="9"/>
      <c r="C76" s="158"/>
      <c r="D76" s="159"/>
      <c r="E76" s="26"/>
      <c r="F76" s="160"/>
      <c r="G76" s="161"/>
      <c r="H76" s="8"/>
      <c r="I76" s="14"/>
      <c r="O76" s="58">
        <f>E3</f>
        <v>1280</v>
      </c>
    </row>
    <row r="77" spans="1:15" ht="27" customHeight="1" thickBot="1">
      <c r="A77" s="105"/>
      <c r="B77" s="9"/>
      <c r="C77" s="177"/>
      <c r="D77" s="177"/>
      <c r="E77" s="26"/>
      <c r="F77" s="160"/>
      <c r="G77" s="161"/>
      <c r="H77" s="8"/>
      <c r="I77" s="14"/>
    </row>
    <row r="78" spans="1:15" ht="27" customHeight="1" thickBot="1">
      <c r="A78" s="17"/>
      <c r="B78" s="17"/>
      <c r="C78" s="205" t="s">
        <v>9</v>
      </c>
      <c r="D78" s="206"/>
      <c r="E78" s="18">
        <f>SUM(E44:E76)</f>
        <v>159003</v>
      </c>
      <c r="F78" s="207"/>
      <c r="G78" s="208"/>
      <c r="H78" s="68" t="s">
        <v>200</v>
      </c>
      <c r="I78" s="52">
        <f>E41+E78</f>
        <v>348845</v>
      </c>
    </row>
    <row r="79" spans="1:15" ht="42" customHeight="1">
      <c r="A79" s="204" t="s">
        <v>102</v>
      </c>
      <c r="B79" s="204"/>
      <c r="C79" s="204"/>
      <c r="E79" s="27"/>
      <c r="J79" s="16"/>
    </row>
    <row r="80" spans="1:15" ht="42" customHeight="1">
      <c r="A80" s="4" t="s">
        <v>0</v>
      </c>
      <c r="B80" s="4" t="s">
        <v>1</v>
      </c>
      <c r="C80" s="160" t="s">
        <v>2</v>
      </c>
      <c r="D80" s="161"/>
      <c r="E80" s="4" t="s">
        <v>3</v>
      </c>
      <c r="F80" s="160" t="s">
        <v>73</v>
      </c>
      <c r="G80" s="161"/>
      <c r="H80" s="8" t="s">
        <v>70</v>
      </c>
      <c r="I80" s="5" t="s">
        <v>4</v>
      </c>
    </row>
    <row r="81" spans="1:9" ht="42" customHeight="1">
      <c r="A81" s="70">
        <v>46173</v>
      </c>
      <c r="B81" s="4" t="s">
        <v>22</v>
      </c>
      <c r="C81" s="158"/>
      <c r="D81" s="159"/>
      <c r="E81" s="66">
        <v>3001</v>
      </c>
      <c r="F81" s="160" t="s">
        <v>74</v>
      </c>
      <c r="G81" s="161"/>
      <c r="H81" s="8" t="s">
        <v>365</v>
      </c>
      <c r="I81" s="14" t="s">
        <v>68</v>
      </c>
    </row>
    <row r="82" spans="1:9" ht="42" customHeight="1">
      <c r="A82" s="70"/>
      <c r="B82" s="4"/>
      <c r="C82" s="177"/>
      <c r="D82" s="177"/>
      <c r="E82" s="26"/>
      <c r="F82" s="160"/>
      <c r="G82" s="161"/>
      <c r="H82" s="8"/>
      <c r="I82" s="14"/>
    </row>
    <row r="83" spans="1:9" ht="42" customHeight="1">
      <c r="A83" s="70"/>
      <c r="B83" s="4"/>
      <c r="C83" s="177"/>
      <c r="D83" s="177"/>
      <c r="E83" s="26"/>
      <c r="F83" s="160"/>
      <c r="G83" s="161"/>
      <c r="H83" s="8"/>
      <c r="I83" s="14"/>
    </row>
    <row r="84" spans="1:9" ht="42" customHeight="1">
      <c r="A84" s="70"/>
      <c r="B84" s="9"/>
      <c r="C84" s="160"/>
      <c r="D84" s="161"/>
      <c r="E84" s="26"/>
      <c r="F84" s="160"/>
      <c r="G84" s="161"/>
      <c r="H84" s="8"/>
      <c r="I84" s="14"/>
    </row>
    <row r="85" spans="1:9" ht="42" customHeight="1">
      <c r="A85" s="71"/>
      <c r="B85" s="9"/>
      <c r="C85" s="160"/>
      <c r="D85" s="161"/>
      <c r="E85" s="26"/>
      <c r="F85" s="160"/>
      <c r="G85" s="161"/>
      <c r="H85" s="8"/>
      <c r="I85" s="14"/>
    </row>
    <row r="86" spans="1:9" ht="42" customHeight="1">
      <c r="A86" s="70"/>
      <c r="B86" s="4"/>
      <c r="C86" s="160"/>
      <c r="D86" s="161"/>
      <c r="E86" s="26"/>
      <c r="F86" s="160"/>
      <c r="G86" s="161"/>
      <c r="H86" s="8"/>
      <c r="I86" s="14"/>
    </row>
    <row r="87" spans="1:9" ht="42" customHeight="1">
      <c r="A87" s="70"/>
      <c r="B87" s="4"/>
      <c r="C87" s="160"/>
      <c r="D87" s="161"/>
      <c r="E87" s="26"/>
      <c r="F87" s="160"/>
      <c r="G87" s="161"/>
      <c r="H87" s="8"/>
      <c r="I87" s="14"/>
    </row>
    <row r="88" spans="1:9" ht="42" customHeight="1">
      <c r="A88" s="71"/>
      <c r="B88" s="4"/>
      <c r="C88" s="160"/>
      <c r="D88" s="161"/>
      <c r="E88" s="26"/>
      <c r="F88" s="160"/>
      <c r="G88" s="161"/>
      <c r="H88" s="8"/>
      <c r="I88" s="14"/>
    </row>
    <row r="89" spans="1:9" ht="42" customHeight="1">
      <c r="A89" s="70"/>
      <c r="B89" s="4"/>
      <c r="C89" s="160"/>
      <c r="D89" s="161"/>
      <c r="E89" s="26"/>
      <c r="F89" s="160"/>
      <c r="G89" s="161"/>
      <c r="H89" s="8"/>
      <c r="I89" s="14"/>
    </row>
    <row r="90" spans="1:9" ht="42" customHeight="1">
      <c r="A90" s="71"/>
      <c r="B90" s="4"/>
      <c r="C90" s="160"/>
      <c r="D90" s="161"/>
      <c r="E90" s="26"/>
      <c r="F90" s="160"/>
      <c r="G90" s="161"/>
      <c r="H90" s="8"/>
      <c r="I90" s="14"/>
    </row>
    <row r="91" spans="1:9" ht="42" customHeight="1">
      <c r="A91" s="209"/>
      <c r="B91" s="4"/>
      <c r="C91" s="160"/>
      <c r="D91" s="161"/>
      <c r="E91" s="26"/>
      <c r="F91" s="160"/>
      <c r="G91" s="161"/>
      <c r="H91" s="8"/>
      <c r="I91" s="14"/>
    </row>
    <row r="92" spans="1:9" ht="42" customHeight="1">
      <c r="A92" s="211"/>
      <c r="B92" s="4"/>
      <c r="C92" s="160"/>
      <c r="D92" s="161"/>
      <c r="E92" s="26"/>
      <c r="F92" s="160"/>
      <c r="G92" s="161"/>
      <c r="H92" s="8"/>
      <c r="I92" s="14"/>
    </row>
    <row r="93" spans="1:9" ht="42" customHeight="1">
      <c r="A93" s="209"/>
      <c r="B93" s="4"/>
      <c r="C93" s="160"/>
      <c r="D93" s="161"/>
      <c r="E93" s="26"/>
      <c r="F93" s="160"/>
      <c r="G93" s="161"/>
      <c r="H93" s="8"/>
      <c r="I93" s="14"/>
    </row>
    <row r="94" spans="1:9" ht="42" customHeight="1">
      <c r="A94" s="211"/>
      <c r="B94" s="4"/>
      <c r="C94" s="160"/>
      <c r="D94" s="161"/>
      <c r="E94" s="26"/>
      <c r="F94" s="160"/>
      <c r="G94" s="161"/>
      <c r="H94" s="8"/>
      <c r="I94" s="14"/>
    </row>
    <row r="95" spans="1:9" ht="42" customHeight="1">
      <c r="A95" s="44"/>
      <c r="B95" s="4"/>
      <c r="C95" s="160"/>
      <c r="D95" s="161"/>
      <c r="E95" s="26"/>
      <c r="F95" s="160"/>
      <c r="G95" s="161"/>
      <c r="H95" s="8"/>
      <c r="I95" s="14"/>
    </row>
    <row r="96" spans="1:9" ht="42" customHeight="1">
      <c r="A96" s="44"/>
      <c r="B96" s="4"/>
      <c r="C96" s="177"/>
      <c r="D96" s="177"/>
      <c r="E96" s="13"/>
      <c r="F96" s="160"/>
      <c r="G96" s="161"/>
      <c r="H96" s="8"/>
      <c r="I96" s="14"/>
    </row>
    <row r="97" spans="1:10" ht="42" customHeight="1">
      <c r="A97" s="44"/>
      <c r="B97" s="4"/>
      <c r="C97" s="158"/>
      <c r="D97" s="159"/>
      <c r="E97" s="13"/>
      <c r="F97" s="160"/>
      <c r="G97" s="161"/>
      <c r="H97" s="8"/>
      <c r="I97" s="14"/>
    </row>
    <row r="98" spans="1:10" ht="42" customHeight="1">
      <c r="A98" s="44"/>
      <c r="B98" s="4"/>
      <c r="C98" s="158"/>
      <c r="D98" s="159"/>
      <c r="E98" s="13"/>
      <c r="F98" s="160"/>
      <c r="G98" s="161"/>
      <c r="H98" s="8"/>
      <c r="I98" s="14"/>
    </row>
    <row r="99" spans="1:10" ht="42" customHeight="1">
      <c r="A99" s="44"/>
      <c r="B99" s="4"/>
      <c r="C99" s="158"/>
      <c r="D99" s="159"/>
      <c r="E99" s="13"/>
      <c r="F99" s="160"/>
      <c r="G99" s="161"/>
      <c r="H99" s="8"/>
      <c r="I99" s="14"/>
    </row>
    <row r="100" spans="1:10" ht="42" customHeight="1">
      <c r="A100" s="44"/>
      <c r="B100" s="4"/>
      <c r="C100" s="177"/>
      <c r="D100" s="177"/>
      <c r="E100" s="13"/>
      <c r="F100" s="160"/>
      <c r="G100" s="161"/>
      <c r="H100" s="8"/>
      <c r="I100" s="14"/>
    </row>
    <row r="101" spans="1:10" ht="42" customHeight="1" thickBot="1">
      <c r="A101" s="44"/>
      <c r="B101" s="4"/>
      <c r="C101" s="225"/>
      <c r="D101" s="226"/>
      <c r="E101" s="13"/>
      <c r="F101" s="160"/>
      <c r="G101" s="161"/>
      <c r="H101" s="8"/>
      <c r="I101" s="14"/>
    </row>
    <row r="102" spans="1:10" ht="42" customHeight="1" thickBot="1">
      <c r="A102" s="17"/>
      <c r="B102" s="17"/>
      <c r="C102" s="205" t="s">
        <v>9</v>
      </c>
      <c r="D102" s="206"/>
      <c r="E102" s="18">
        <f>SUM(E81:E101)</f>
        <v>3001</v>
      </c>
      <c r="F102" s="49"/>
      <c r="G102" s="50"/>
      <c r="H102" s="51"/>
      <c r="I102" s="52"/>
    </row>
    <row r="103" spans="1:10" ht="21" customHeight="1">
      <c r="A103" s="1"/>
      <c r="B103" s="28" t="s">
        <v>92</v>
      </c>
      <c r="E103" s="27"/>
      <c r="J103" s="16"/>
    </row>
    <row r="104" spans="1:10" ht="21" customHeight="1">
      <c r="A104" s="160" t="s">
        <v>110</v>
      </c>
      <c r="B104" s="161"/>
      <c r="C104" s="160" t="s">
        <v>1</v>
      </c>
      <c r="D104" s="161"/>
      <c r="E104" s="4" t="s">
        <v>3</v>
      </c>
      <c r="F104" s="160"/>
      <c r="G104" s="161"/>
      <c r="H104" s="8" t="s">
        <v>70</v>
      </c>
      <c r="I104" s="5" t="s">
        <v>4</v>
      </c>
    </row>
    <row r="105" spans="1:10" ht="21" customHeight="1">
      <c r="A105" s="168">
        <v>46174</v>
      </c>
      <c r="B105" s="169"/>
      <c r="C105" s="158" t="s">
        <v>16</v>
      </c>
      <c r="D105" s="159"/>
      <c r="E105" s="26">
        <v>3290</v>
      </c>
      <c r="F105" s="158" t="s">
        <v>86</v>
      </c>
      <c r="G105" s="159"/>
      <c r="H105" s="8" t="s">
        <v>14</v>
      </c>
      <c r="I105" s="15" t="s">
        <v>67</v>
      </c>
    </row>
    <row r="106" spans="1:10" ht="21" customHeight="1">
      <c r="A106" s="164">
        <v>46175</v>
      </c>
      <c r="B106" s="165"/>
      <c r="C106" s="158" t="s">
        <v>16</v>
      </c>
      <c r="D106" s="159"/>
      <c r="E106" s="26">
        <v>3810</v>
      </c>
      <c r="F106" s="158" t="s">
        <v>86</v>
      </c>
      <c r="G106" s="159"/>
      <c r="H106" s="8" t="s">
        <v>14</v>
      </c>
      <c r="I106" s="15" t="s">
        <v>67</v>
      </c>
    </row>
    <row r="107" spans="1:10" ht="21" customHeight="1">
      <c r="A107" s="168">
        <v>46176</v>
      </c>
      <c r="B107" s="169"/>
      <c r="C107" s="158" t="s">
        <v>63</v>
      </c>
      <c r="D107" s="159"/>
      <c r="E107" s="26">
        <v>10084</v>
      </c>
      <c r="F107" s="158" t="s">
        <v>94</v>
      </c>
      <c r="G107" s="159"/>
      <c r="H107" s="8" t="s">
        <v>14</v>
      </c>
      <c r="I107" s="15" t="s">
        <v>496</v>
      </c>
    </row>
    <row r="108" spans="1:10" ht="21" customHeight="1">
      <c r="A108" s="168">
        <v>46177</v>
      </c>
      <c r="B108" s="169"/>
      <c r="C108" s="158" t="s">
        <v>22</v>
      </c>
      <c r="D108" s="159"/>
      <c r="E108" s="26">
        <v>500</v>
      </c>
      <c r="F108" s="158" t="s">
        <v>86</v>
      </c>
      <c r="G108" s="159"/>
      <c r="H108" s="8" t="s">
        <v>14</v>
      </c>
      <c r="I108" s="15" t="s">
        <v>38</v>
      </c>
    </row>
    <row r="109" spans="1:10" ht="21" customHeight="1">
      <c r="A109" s="171">
        <v>46178</v>
      </c>
      <c r="B109" s="172"/>
      <c r="C109" s="158" t="s">
        <v>16</v>
      </c>
      <c r="D109" s="159"/>
      <c r="E109" s="26">
        <v>3290</v>
      </c>
      <c r="F109" s="158" t="s">
        <v>86</v>
      </c>
      <c r="G109" s="159"/>
      <c r="H109" s="8" t="s">
        <v>14</v>
      </c>
      <c r="I109" s="15" t="s">
        <v>67</v>
      </c>
    </row>
    <row r="110" spans="1:10" ht="21" customHeight="1">
      <c r="A110" s="166"/>
      <c r="B110" s="167"/>
      <c r="C110" s="158" t="s">
        <v>27</v>
      </c>
      <c r="D110" s="159"/>
      <c r="E110" s="26">
        <v>3916</v>
      </c>
      <c r="F110" s="158" t="s">
        <v>94</v>
      </c>
      <c r="G110" s="159"/>
      <c r="H110" s="8" t="s">
        <v>14</v>
      </c>
      <c r="I110" s="15" t="s">
        <v>8</v>
      </c>
    </row>
    <row r="111" spans="1:10" ht="21" customHeight="1">
      <c r="A111" s="164">
        <v>46179</v>
      </c>
      <c r="B111" s="165"/>
      <c r="C111" s="158" t="s">
        <v>51</v>
      </c>
      <c r="D111" s="159"/>
      <c r="E111" s="26">
        <v>8120</v>
      </c>
      <c r="F111" s="158" t="s">
        <v>94</v>
      </c>
      <c r="G111" s="159"/>
      <c r="H111" s="8" t="s">
        <v>75</v>
      </c>
      <c r="I111" s="15" t="s">
        <v>502</v>
      </c>
    </row>
    <row r="112" spans="1:10" ht="21" customHeight="1">
      <c r="A112" s="166"/>
      <c r="B112" s="167"/>
      <c r="C112" s="158" t="s">
        <v>51</v>
      </c>
      <c r="D112" s="159"/>
      <c r="E112" s="26">
        <v>7700</v>
      </c>
      <c r="F112" s="158" t="s">
        <v>94</v>
      </c>
      <c r="G112" s="159"/>
      <c r="H112" s="8" t="s">
        <v>75</v>
      </c>
      <c r="I112" s="15" t="s">
        <v>502</v>
      </c>
    </row>
    <row r="113" spans="1:9" ht="21" customHeight="1">
      <c r="A113" s="164">
        <v>46180</v>
      </c>
      <c r="B113" s="165"/>
      <c r="C113" s="158" t="s">
        <v>22</v>
      </c>
      <c r="D113" s="159"/>
      <c r="E113" s="26">
        <v>6212</v>
      </c>
      <c r="F113" s="158" t="s">
        <v>94</v>
      </c>
      <c r="G113" s="159"/>
      <c r="H113" s="8" t="s">
        <v>14</v>
      </c>
      <c r="I113" s="15" t="s">
        <v>68</v>
      </c>
    </row>
    <row r="114" spans="1:9" ht="21" customHeight="1">
      <c r="A114" s="166"/>
      <c r="B114" s="167"/>
      <c r="C114" s="158" t="s">
        <v>16</v>
      </c>
      <c r="D114" s="159"/>
      <c r="E114" s="26">
        <v>2660</v>
      </c>
      <c r="F114" s="158" t="s">
        <v>86</v>
      </c>
      <c r="G114" s="159"/>
      <c r="H114" s="8" t="s">
        <v>14</v>
      </c>
      <c r="I114" s="15" t="s">
        <v>67</v>
      </c>
    </row>
    <row r="115" spans="1:9" ht="21" customHeight="1">
      <c r="A115" s="164">
        <v>46181</v>
      </c>
      <c r="B115" s="165"/>
      <c r="C115" s="158" t="s">
        <v>16</v>
      </c>
      <c r="D115" s="159"/>
      <c r="E115" s="26">
        <v>590</v>
      </c>
      <c r="F115" s="158" t="s">
        <v>86</v>
      </c>
      <c r="G115" s="159"/>
      <c r="H115" s="8" t="s">
        <v>14</v>
      </c>
      <c r="I115" s="15" t="s">
        <v>67</v>
      </c>
    </row>
    <row r="116" spans="1:9" ht="21" customHeight="1">
      <c r="A116" s="166"/>
      <c r="B116" s="167"/>
      <c r="C116" s="158" t="s">
        <v>16</v>
      </c>
      <c r="D116" s="159"/>
      <c r="E116" s="26">
        <v>490</v>
      </c>
      <c r="F116" s="158" t="s">
        <v>86</v>
      </c>
      <c r="G116" s="159"/>
      <c r="H116" s="8" t="s">
        <v>14</v>
      </c>
      <c r="I116" s="15" t="s">
        <v>67</v>
      </c>
    </row>
    <row r="117" spans="1:9" ht="21" customHeight="1">
      <c r="A117" s="164">
        <v>46182</v>
      </c>
      <c r="B117" s="165"/>
      <c r="C117" s="158" t="s">
        <v>63</v>
      </c>
      <c r="D117" s="159"/>
      <c r="E117" s="26">
        <v>17442</v>
      </c>
      <c r="F117" s="158" t="s">
        <v>94</v>
      </c>
      <c r="G117" s="159"/>
      <c r="H117" s="8" t="s">
        <v>14</v>
      </c>
      <c r="I117" s="15" t="s">
        <v>28</v>
      </c>
    </row>
    <row r="118" spans="1:9" ht="21" customHeight="1">
      <c r="A118" s="171"/>
      <c r="B118" s="172"/>
      <c r="C118" s="158" t="s">
        <v>27</v>
      </c>
      <c r="D118" s="159"/>
      <c r="E118" s="26">
        <v>27943</v>
      </c>
      <c r="F118" s="158" t="s">
        <v>94</v>
      </c>
      <c r="G118" s="159"/>
      <c r="H118" s="8" t="s">
        <v>75</v>
      </c>
      <c r="I118" s="15" t="s">
        <v>503</v>
      </c>
    </row>
    <row r="119" spans="1:9" ht="21" customHeight="1">
      <c r="A119" s="171"/>
      <c r="B119" s="172"/>
      <c r="C119" s="158" t="s">
        <v>27</v>
      </c>
      <c r="D119" s="159"/>
      <c r="E119" s="26">
        <v>7970</v>
      </c>
      <c r="F119" s="158" t="s">
        <v>94</v>
      </c>
      <c r="G119" s="159"/>
      <c r="H119" s="8" t="s">
        <v>75</v>
      </c>
      <c r="I119" s="15" t="s">
        <v>503</v>
      </c>
    </row>
    <row r="120" spans="1:9" ht="21" customHeight="1">
      <c r="A120" s="171"/>
      <c r="B120" s="172"/>
      <c r="C120" s="158" t="s">
        <v>16</v>
      </c>
      <c r="D120" s="159"/>
      <c r="E120" s="26">
        <v>1630</v>
      </c>
      <c r="F120" s="158" t="s">
        <v>86</v>
      </c>
      <c r="G120" s="159"/>
      <c r="H120" s="8" t="s">
        <v>14</v>
      </c>
      <c r="I120" s="15" t="s">
        <v>67</v>
      </c>
    </row>
    <row r="121" spans="1:9" ht="21" customHeight="1">
      <c r="A121" s="171"/>
      <c r="B121" s="172"/>
      <c r="C121" s="158" t="s">
        <v>16</v>
      </c>
      <c r="D121" s="159"/>
      <c r="E121" s="26">
        <v>1630</v>
      </c>
      <c r="F121" s="158" t="s">
        <v>86</v>
      </c>
      <c r="G121" s="159"/>
      <c r="H121" s="8" t="s">
        <v>14</v>
      </c>
      <c r="I121" s="15" t="s">
        <v>67</v>
      </c>
    </row>
    <row r="122" spans="1:9" ht="21" customHeight="1">
      <c r="A122" s="171"/>
      <c r="B122" s="172"/>
      <c r="C122" s="158" t="s">
        <v>16</v>
      </c>
      <c r="D122" s="159"/>
      <c r="E122" s="26">
        <v>890</v>
      </c>
      <c r="F122" s="158" t="s">
        <v>86</v>
      </c>
      <c r="G122" s="159"/>
      <c r="H122" s="8" t="s">
        <v>14</v>
      </c>
      <c r="I122" s="15" t="s">
        <v>67</v>
      </c>
    </row>
    <row r="123" spans="1:9" ht="21" customHeight="1">
      <c r="A123" s="166"/>
      <c r="B123" s="167"/>
      <c r="C123" s="158" t="s">
        <v>15</v>
      </c>
      <c r="D123" s="159"/>
      <c r="E123" s="26">
        <v>36400</v>
      </c>
      <c r="F123" s="158" t="s">
        <v>94</v>
      </c>
      <c r="G123" s="159"/>
      <c r="H123" s="8" t="s">
        <v>14</v>
      </c>
      <c r="I123" s="15" t="s">
        <v>78</v>
      </c>
    </row>
    <row r="124" spans="1:9" ht="21" customHeight="1">
      <c r="A124" s="164">
        <v>46184</v>
      </c>
      <c r="B124" s="165"/>
      <c r="C124" s="158" t="s">
        <v>16</v>
      </c>
      <c r="D124" s="159"/>
      <c r="E124" s="26">
        <v>1630</v>
      </c>
      <c r="F124" s="158" t="s">
        <v>86</v>
      </c>
      <c r="G124" s="159"/>
      <c r="H124" s="8" t="s">
        <v>14</v>
      </c>
      <c r="I124" s="15" t="s">
        <v>67</v>
      </c>
    </row>
    <row r="125" spans="1:9" ht="21" customHeight="1">
      <c r="A125" s="166"/>
      <c r="B125" s="167"/>
      <c r="C125" s="158" t="s">
        <v>16</v>
      </c>
      <c r="D125" s="159"/>
      <c r="E125" s="26">
        <v>1630</v>
      </c>
      <c r="F125" s="158" t="s">
        <v>86</v>
      </c>
      <c r="G125" s="159"/>
      <c r="H125" s="8" t="s">
        <v>14</v>
      </c>
      <c r="I125" s="15" t="s">
        <v>67</v>
      </c>
    </row>
    <row r="126" spans="1:9" ht="21" customHeight="1">
      <c r="A126" s="164">
        <v>46185</v>
      </c>
      <c r="B126" s="165"/>
      <c r="C126" s="158" t="s">
        <v>15</v>
      </c>
      <c r="D126" s="159"/>
      <c r="E126" s="26">
        <v>20970</v>
      </c>
      <c r="F126" s="158" t="s">
        <v>94</v>
      </c>
      <c r="G126" s="159"/>
      <c r="H126" s="8" t="s">
        <v>14</v>
      </c>
      <c r="I126" s="15" t="s">
        <v>25</v>
      </c>
    </row>
    <row r="127" spans="1:9" ht="21" customHeight="1">
      <c r="A127" s="171"/>
      <c r="B127" s="172"/>
      <c r="C127" s="158" t="s">
        <v>22</v>
      </c>
      <c r="D127" s="159"/>
      <c r="E127" s="26">
        <v>3839</v>
      </c>
      <c r="F127" s="158" t="s">
        <v>94</v>
      </c>
      <c r="G127" s="159"/>
      <c r="H127" s="8" t="s">
        <v>14</v>
      </c>
      <c r="I127" s="15" t="s">
        <v>68</v>
      </c>
    </row>
    <row r="128" spans="1:9" ht="21" customHeight="1">
      <c r="A128" s="171"/>
      <c r="B128" s="172"/>
      <c r="C128" s="158" t="s">
        <v>16</v>
      </c>
      <c r="D128" s="159"/>
      <c r="E128" s="26">
        <v>1740</v>
      </c>
      <c r="F128" s="158" t="s">
        <v>86</v>
      </c>
      <c r="G128" s="159"/>
      <c r="H128" s="8" t="s">
        <v>14</v>
      </c>
      <c r="I128" s="15" t="s">
        <v>67</v>
      </c>
    </row>
    <row r="129" spans="1:9" ht="21" customHeight="1">
      <c r="A129" s="171"/>
      <c r="B129" s="172"/>
      <c r="C129" s="158" t="s">
        <v>16</v>
      </c>
      <c r="D129" s="159"/>
      <c r="E129" s="26">
        <v>1510</v>
      </c>
      <c r="F129" s="158" t="s">
        <v>86</v>
      </c>
      <c r="G129" s="159"/>
      <c r="H129" s="8" t="s">
        <v>14</v>
      </c>
      <c r="I129" s="15" t="s">
        <v>67</v>
      </c>
    </row>
    <row r="130" spans="1:9" ht="21" customHeight="1">
      <c r="A130" s="171"/>
      <c r="B130" s="172"/>
      <c r="C130" s="158" t="s">
        <v>16</v>
      </c>
      <c r="D130" s="159"/>
      <c r="E130" s="26">
        <v>490</v>
      </c>
      <c r="F130" s="158" t="s">
        <v>86</v>
      </c>
      <c r="G130" s="159"/>
      <c r="H130" s="8" t="s">
        <v>14</v>
      </c>
      <c r="I130" s="15" t="s">
        <v>67</v>
      </c>
    </row>
    <row r="131" spans="1:9" ht="21" customHeight="1">
      <c r="A131" s="166"/>
      <c r="B131" s="167"/>
      <c r="C131" s="158" t="s">
        <v>16</v>
      </c>
      <c r="D131" s="159"/>
      <c r="E131" s="26">
        <v>320</v>
      </c>
      <c r="F131" s="158" t="s">
        <v>86</v>
      </c>
      <c r="G131" s="159"/>
      <c r="H131" s="8" t="s">
        <v>14</v>
      </c>
      <c r="I131" s="15" t="s">
        <v>67</v>
      </c>
    </row>
    <row r="132" spans="1:9" ht="21" customHeight="1">
      <c r="A132" s="164">
        <v>46187</v>
      </c>
      <c r="B132" s="165"/>
      <c r="C132" s="158" t="s">
        <v>27</v>
      </c>
      <c r="D132" s="159"/>
      <c r="E132" s="26">
        <v>20880</v>
      </c>
      <c r="F132" s="158" t="s">
        <v>94</v>
      </c>
      <c r="G132" s="159"/>
      <c r="H132" s="8" t="s">
        <v>75</v>
      </c>
      <c r="I132" s="15" t="s">
        <v>472</v>
      </c>
    </row>
    <row r="133" spans="1:9" ht="21" customHeight="1">
      <c r="A133" s="166"/>
      <c r="B133" s="167"/>
      <c r="C133" s="158" t="s">
        <v>27</v>
      </c>
      <c r="D133" s="159"/>
      <c r="E133" s="26">
        <v>6327</v>
      </c>
      <c r="F133" s="158" t="s">
        <v>86</v>
      </c>
      <c r="G133" s="159"/>
      <c r="H133" s="8" t="s">
        <v>14</v>
      </c>
      <c r="I133" s="15" t="s">
        <v>312</v>
      </c>
    </row>
    <row r="134" spans="1:9" ht="21" customHeight="1">
      <c r="A134" s="168">
        <v>46189</v>
      </c>
      <c r="B134" s="169"/>
      <c r="C134" s="158" t="s">
        <v>27</v>
      </c>
      <c r="D134" s="159"/>
      <c r="E134" s="26">
        <v>11350</v>
      </c>
      <c r="F134" s="158" t="s">
        <v>94</v>
      </c>
      <c r="G134" s="159"/>
      <c r="H134" s="8" t="s">
        <v>75</v>
      </c>
      <c r="I134" s="15" t="s">
        <v>504</v>
      </c>
    </row>
    <row r="135" spans="1:9" ht="21" customHeight="1">
      <c r="A135" s="168">
        <v>46192</v>
      </c>
      <c r="B135" s="169"/>
      <c r="C135" s="158" t="s">
        <v>15</v>
      </c>
      <c r="D135" s="159"/>
      <c r="E135" s="26">
        <v>198643</v>
      </c>
      <c r="F135" s="158" t="s">
        <v>94</v>
      </c>
      <c r="G135" s="159"/>
      <c r="H135" s="8" t="s">
        <v>75</v>
      </c>
      <c r="I135" s="15" t="s">
        <v>500</v>
      </c>
    </row>
    <row r="136" spans="1:9" ht="21" customHeight="1">
      <c r="A136" s="168">
        <v>46193</v>
      </c>
      <c r="B136" s="169"/>
      <c r="C136" s="158" t="s">
        <v>27</v>
      </c>
      <c r="D136" s="159"/>
      <c r="E136" s="26">
        <v>58700</v>
      </c>
      <c r="F136" s="158" t="s">
        <v>94</v>
      </c>
      <c r="G136" s="159"/>
      <c r="H136" s="8" t="s">
        <v>75</v>
      </c>
      <c r="I136" s="15" t="s">
        <v>505</v>
      </c>
    </row>
    <row r="137" spans="1:9" ht="21" customHeight="1">
      <c r="A137" s="164">
        <v>46194</v>
      </c>
      <c r="B137" s="165"/>
      <c r="C137" s="158" t="s">
        <v>63</v>
      </c>
      <c r="D137" s="159"/>
      <c r="E137" s="26">
        <v>4700</v>
      </c>
      <c r="F137" s="158" t="s">
        <v>94</v>
      </c>
      <c r="G137" s="159"/>
      <c r="H137" s="8" t="s">
        <v>14</v>
      </c>
      <c r="I137" s="15" t="s">
        <v>496</v>
      </c>
    </row>
    <row r="138" spans="1:9" ht="21" customHeight="1">
      <c r="A138" s="171"/>
      <c r="B138" s="172"/>
      <c r="C138" s="158" t="s">
        <v>16</v>
      </c>
      <c r="D138" s="159"/>
      <c r="E138" s="26">
        <v>600</v>
      </c>
      <c r="F138" s="158" t="s">
        <v>94</v>
      </c>
      <c r="G138" s="159"/>
      <c r="H138" s="8" t="s">
        <v>14</v>
      </c>
      <c r="I138" s="15" t="s">
        <v>38</v>
      </c>
    </row>
    <row r="139" spans="1:9" ht="21" customHeight="1">
      <c r="A139" s="166"/>
      <c r="B139" s="167"/>
      <c r="C139" s="158" t="s">
        <v>51</v>
      </c>
      <c r="D139" s="159"/>
      <c r="E139" s="26">
        <v>20760</v>
      </c>
      <c r="F139" s="158" t="s">
        <v>94</v>
      </c>
      <c r="G139" s="159"/>
      <c r="H139" s="8" t="s">
        <v>14</v>
      </c>
      <c r="I139" s="15" t="s">
        <v>482</v>
      </c>
    </row>
    <row r="140" spans="1:9" ht="21" customHeight="1">
      <c r="A140" s="164">
        <v>46195</v>
      </c>
      <c r="B140" s="165"/>
      <c r="C140" s="158" t="s">
        <v>63</v>
      </c>
      <c r="D140" s="159"/>
      <c r="E140" s="26">
        <v>2010</v>
      </c>
      <c r="F140" s="158" t="s">
        <v>94</v>
      </c>
      <c r="G140" s="159"/>
      <c r="H140" s="8" t="s">
        <v>14</v>
      </c>
      <c r="I140" s="15" t="s">
        <v>498</v>
      </c>
    </row>
    <row r="141" spans="1:9" ht="21" customHeight="1">
      <c r="A141" s="166"/>
      <c r="B141" s="167"/>
      <c r="C141" s="158" t="s">
        <v>22</v>
      </c>
      <c r="D141" s="159"/>
      <c r="E141" s="26">
        <v>4568</v>
      </c>
      <c r="F141" s="158" t="s">
        <v>86</v>
      </c>
      <c r="G141" s="159"/>
      <c r="H141" s="8" t="s">
        <v>14</v>
      </c>
      <c r="I141" s="15" t="s">
        <v>68</v>
      </c>
    </row>
    <row r="142" spans="1:9" ht="21" customHeight="1">
      <c r="A142" s="168">
        <v>46199</v>
      </c>
      <c r="B142" s="169"/>
      <c r="C142" s="158" t="s">
        <v>27</v>
      </c>
      <c r="D142" s="159"/>
      <c r="E142" s="26">
        <v>8018</v>
      </c>
      <c r="F142" s="158" t="s">
        <v>94</v>
      </c>
      <c r="G142" s="159"/>
      <c r="H142" s="8" t="s">
        <v>14</v>
      </c>
      <c r="I142" s="15" t="s">
        <v>109</v>
      </c>
    </row>
    <row r="143" spans="1:9" ht="21" customHeight="1">
      <c r="A143" s="168">
        <v>46200</v>
      </c>
      <c r="B143" s="169"/>
      <c r="C143" s="158" t="s">
        <v>51</v>
      </c>
      <c r="D143" s="159"/>
      <c r="E143" s="26">
        <v>45505</v>
      </c>
      <c r="F143" s="158" t="s">
        <v>86</v>
      </c>
      <c r="G143" s="159"/>
      <c r="H143" s="8" t="s">
        <v>75</v>
      </c>
      <c r="I143" s="15" t="s">
        <v>506</v>
      </c>
    </row>
    <row r="144" spans="1:9" ht="21" customHeight="1">
      <c r="A144" s="168">
        <v>46081</v>
      </c>
      <c r="B144" s="169"/>
      <c r="C144" s="158" t="s">
        <v>27</v>
      </c>
      <c r="D144" s="159"/>
      <c r="E144" s="26">
        <v>4680</v>
      </c>
      <c r="F144" s="158" t="s">
        <v>94</v>
      </c>
      <c r="G144" s="159"/>
      <c r="H144" s="8" t="s">
        <v>75</v>
      </c>
      <c r="I144" s="15" t="s">
        <v>260</v>
      </c>
    </row>
    <row r="145" spans="1:9" ht="21" customHeight="1">
      <c r="A145" s="164">
        <v>46202</v>
      </c>
      <c r="B145" s="165"/>
      <c r="C145" s="158" t="s">
        <v>27</v>
      </c>
      <c r="D145" s="159"/>
      <c r="E145" s="26">
        <v>4004</v>
      </c>
      <c r="F145" s="158" t="s">
        <v>94</v>
      </c>
      <c r="G145" s="159"/>
      <c r="H145" s="8" t="s">
        <v>14</v>
      </c>
      <c r="I145" s="15" t="s">
        <v>319</v>
      </c>
    </row>
    <row r="146" spans="1:9" ht="21" customHeight="1">
      <c r="A146" s="171"/>
      <c r="B146" s="172"/>
      <c r="C146" s="158" t="s">
        <v>63</v>
      </c>
      <c r="D146" s="159"/>
      <c r="E146" s="26">
        <v>8460</v>
      </c>
      <c r="F146" s="158" t="s">
        <v>94</v>
      </c>
      <c r="G146" s="159"/>
      <c r="H146" s="8" t="s">
        <v>14</v>
      </c>
      <c r="I146" s="15" t="s">
        <v>501</v>
      </c>
    </row>
    <row r="147" spans="1:9" ht="21" customHeight="1">
      <c r="A147" s="166"/>
      <c r="B147" s="167"/>
      <c r="C147" s="158" t="s">
        <v>27</v>
      </c>
      <c r="D147" s="159"/>
      <c r="E147" s="26">
        <v>8470</v>
      </c>
      <c r="F147" s="158" t="s">
        <v>94</v>
      </c>
      <c r="G147" s="159"/>
      <c r="H147" s="8" t="s">
        <v>14</v>
      </c>
      <c r="I147" s="15" t="s">
        <v>319</v>
      </c>
    </row>
    <row r="148" spans="1:9" ht="21" customHeight="1" thickBot="1">
      <c r="A148" s="168">
        <v>46203</v>
      </c>
      <c r="B148" s="169"/>
      <c r="C148" s="158" t="s">
        <v>27</v>
      </c>
      <c r="D148" s="159"/>
      <c r="E148" s="26">
        <v>1078</v>
      </c>
      <c r="F148" s="158" t="s">
        <v>94</v>
      </c>
      <c r="G148" s="159"/>
      <c r="H148" s="8" t="s">
        <v>14</v>
      </c>
      <c r="I148" s="15" t="s">
        <v>319</v>
      </c>
    </row>
    <row r="149" spans="1:9" ht="21" customHeight="1" thickBot="1">
      <c r="E149" s="53">
        <f>SUM(E105:E148)</f>
        <v>585449</v>
      </c>
      <c r="H149" s="2"/>
      <c r="I149" s="2"/>
    </row>
    <row r="150" spans="1:9" ht="43.5" customHeight="1">
      <c r="A150" s="176" t="s">
        <v>406</v>
      </c>
      <c r="B150" s="176"/>
      <c r="C150" s="176"/>
      <c r="D150" s="176"/>
      <c r="E150" s="176"/>
      <c r="F150" s="224"/>
      <c r="G150" s="224"/>
      <c r="H150" s="224"/>
      <c r="I150" s="42"/>
    </row>
    <row r="151" spans="1:9" ht="33.75" customHeight="1">
      <c r="A151" s="160" t="s">
        <v>0</v>
      </c>
      <c r="B151" s="161"/>
      <c r="C151" s="177" t="s">
        <v>1</v>
      </c>
      <c r="D151" s="177"/>
      <c r="E151" s="4" t="s">
        <v>3</v>
      </c>
      <c r="F151" s="177" t="s">
        <v>73</v>
      </c>
      <c r="G151" s="177"/>
      <c r="H151" s="8" t="s">
        <v>70</v>
      </c>
      <c r="I151" s="8" t="s">
        <v>4</v>
      </c>
    </row>
    <row r="152" spans="1:9" ht="33.75" customHeight="1">
      <c r="A152" s="232">
        <v>46174</v>
      </c>
      <c r="B152" s="161"/>
      <c r="C152" s="160" t="s">
        <v>16</v>
      </c>
      <c r="D152" s="161"/>
      <c r="E152" s="103">
        <v>37680</v>
      </c>
      <c r="F152" s="160" t="s">
        <v>522</v>
      </c>
      <c r="G152" s="161"/>
      <c r="H152" s="8" t="s">
        <v>65</v>
      </c>
      <c r="I152" s="15" t="s">
        <v>480</v>
      </c>
    </row>
    <row r="153" spans="1:9" ht="33.75" customHeight="1">
      <c r="A153" s="232">
        <v>46175</v>
      </c>
      <c r="B153" s="233"/>
      <c r="C153" s="158" t="s">
        <v>27</v>
      </c>
      <c r="D153" s="159"/>
      <c r="E153" s="26">
        <v>8925</v>
      </c>
      <c r="F153" s="160" t="s">
        <v>522</v>
      </c>
      <c r="G153" s="161"/>
      <c r="H153" s="8" t="s">
        <v>14</v>
      </c>
      <c r="I153" s="15" t="s">
        <v>509</v>
      </c>
    </row>
    <row r="154" spans="1:9" ht="33.75" customHeight="1">
      <c r="A154" s="232">
        <v>46177</v>
      </c>
      <c r="B154" s="161"/>
      <c r="C154" s="170" t="s">
        <v>27</v>
      </c>
      <c r="D154" s="170"/>
      <c r="E154" s="103">
        <v>15990</v>
      </c>
      <c r="F154" s="160" t="s">
        <v>522</v>
      </c>
      <c r="G154" s="161"/>
      <c r="H154" s="8" t="s">
        <v>75</v>
      </c>
      <c r="I154" s="15" t="s">
        <v>497</v>
      </c>
    </row>
    <row r="155" spans="1:9" ht="33.75" customHeight="1">
      <c r="A155" s="195">
        <v>46181</v>
      </c>
      <c r="B155" s="227"/>
      <c r="C155" s="158" t="s">
        <v>16</v>
      </c>
      <c r="D155" s="159"/>
      <c r="E155" s="104">
        <v>1000</v>
      </c>
      <c r="F155" s="160" t="s">
        <v>74</v>
      </c>
      <c r="G155" s="161"/>
      <c r="H155" s="8" t="s">
        <v>65</v>
      </c>
      <c r="I155" s="15" t="s">
        <v>38</v>
      </c>
    </row>
    <row r="156" spans="1:9" ht="33.75" customHeight="1">
      <c r="A156" s="230"/>
      <c r="B156" s="231"/>
      <c r="C156" s="158" t="s">
        <v>51</v>
      </c>
      <c r="D156" s="159"/>
      <c r="E156" s="104">
        <v>10000</v>
      </c>
      <c r="F156" s="160" t="s">
        <v>74</v>
      </c>
      <c r="G156" s="161"/>
      <c r="H156" s="8" t="s">
        <v>65</v>
      </c>
      <c r="I156" s="15" t="s">
        <v>481</v>
      </c>
    </row>
    <row r="157" spans="1:9" ht="33.75" customHeight="1">
      <c r="A157" s="232">
        <v>46183</v>
      </c>
      <c r="B157" s="161"/>
      <c r="C157" s="170" t="s">
        <v>16</v>
      </c>
      <c r="D157" s="170"/>
      <c r="E157" s="104">
        <v>450</v>
      </c>
      <c r="F157" s="160" t="s">
        <v>74</v>
      </c>
      <c r="G157" s="161"/>
      <c r="H157" s="8" t="s">
        <v>65</v>
      </c>
      <c r="I157" s="15" t="s">
        <v>38</v>
      </c>
    </row>
    <row r="158" spans="1:9" ht="33.75" customHeight="1">
      <c r="A158" s="195">
        <v>46184</v>
      </c>
      <c r="B158" s="227"/>
      <c r="C158" s="170" t="s">
        <v>63</v>
      </c>
      <c r="D158" s="170"/>
      <c r="E158" s="104">
        <v>2450</v>
      </c>
      <c r="F158" s="160" t="s">
        <v>74</v>
      </c>
      <c r="G158" s="161"/>
      <c r="H158" s="8" t="s">
        <v>65</v>
      </c>
      <c r="I158" s="15" t="s">
        <v>482</v>
      </c>
    </row>
    <row r="159" spans="1:9" ht="33.75" customHeight="1">
      <c r="A159" s="228"/>
      <c r="B159" s="229"/>
      <c r="C159" s="170" t="s">
        <v>63</v>
      </c>
      <c r="D159" s="170"/>
      <c r="E159" s="104">
        <v>540</v>
      </c>
      <c r="F159" s="160" t="s">
        <v>74</v>
      </c>
      <c r="G159" s="161"/>
      <c r="H159" s="8" t="s">
        <v>65</v>
      </c>
      <c r="I159" s="15" t="s">
        <v>482</v>
      </c>
    </row>
    <row r="160" spans="1:9" ht="33.75" customHeight="1">
      <c r="A160" s="230"/>
      <c r="B160" s="231"/>
      <c r="C160" s="170" t="s">
        <v>16</v>
      </c>
      <c r="D160" s="170"/>
      <c r="E160" s="104">
        <v>600</v>
      </c>
      <c r="F160" s="160" t="s">
        <v>74</v>
      </c>
      <c r="G160" s="161"/>
      <c r="H160" s="8" t="s">
        <v>65</v>
      </c>
      <c r="I160" s="15" t="s">
        <v>38</v>
      </c>
    </row>
    <row r="161" spans="1:9" ht="33.75" customHeight="1">
      <c r="A161" s="232">
        <v>46185</v>
      </c>
      <c r="B161" s="161"/>
      <c r="C161" s="170" t="s">
        <v>16</v>
      </c>
      <c r="D161" s="170"/>
      <c r="E161" s="104">
        <v>600</v>
      </c>
      <c r="F161" s="160" t="s">
        <v>74</v>
      </c>
      <c r="G161" s="161"/>
      <c r="H161" s="8" t="s">
        <v>65</v>
      </c>
      <c r="I161" s="15" t="s">
        <v>38</v>
      </c>
    </row>
    <row r="162" spans="1:9" ht="33.75" customHeight="1">
      <c r="A162" s="232">
        <v>46189</v>
      </c>
      <c r="B162" s="161"/>
      <c r="C162" s="170" t="s">
        <v>16</v>
      </c>
      <c r="D162" s="170"/>
      <c r="E162" s="104">
        <v>550</v>
      </c>
      <c r="F162" s="160" t="s">
        <v>74</v>
      </c>
      <c r="G162" s="161"/>
      <c r="H162" s="8" t="s">
        <v>65</v>
      </c>
      <c r="I162" s="15" t="s">
        <v>38</v>
      </c>
    </row>
    <row r="163" spans="1:9" ht="33.75" customHeight="1">
      <c r="A163" s="164">
        <v>46194</v>
      </c>
      <c r="B163" s="165"/>
      <c r="C163" s="158" t="s">
        <v>63</v>
      </c>
      <c r="D163" s="159"/>
      <c r="E163" s="26">
        <v>17450</v>
      </c>
      <c r="F163" s="160" t="s">
        <v>522</v>
      </c>
      <c r="G163" s="161"/>
      <c r="H163" s="8" t="s">
        <v>75</v>
      </c>
      <c r="I163" s="15" t="s">
        <v>507</v>
      </c>
    </row>
    <row r="164" spans="1:9" ht="33.75" customHeight="1">
      <c r="A164" s="166"/>
      <c r="B164" s="167"/>
      <c r="C164" s="158" t="s">
        <v>63</v>
      </c>
      <c r="D164" s="159"/>
      <c r="E164" s="26">
        <v>6900</v>
      </c>
      <c r="F164" s="160" t="s">
        <v>522</v>
      </c>
      <c r="G164" s="161"/>
      <c r="H164" s="8" t="s">
        <v>75</v>
      </c>
      <c r="I164" s="15" t="s">
        <v>508</v>
      </c>
    </row>
    <row r="165" spans="1:9" ht="33.75" customHeight="1">
      <c r="A165" s="232">
        <v>46195</v>
      </c>
      <c r="B165" s="161"/>
      <c r="C165" s="158" t="s">
        <v>51</v>
      </c>
      <c r="D165" s="159"/>
      <c r="E165" s="104">
        <v>4521</v>
      </c>
      <c r="F165" s="160" t="s">
        <v>74</v>
      </c>
      <c r="G165" s="161"/>
      <c r="H165" s="8" t="s">
        <v>65</v>
      </c>
      <c r="I165" s="15" t="s">
        <v>481</v>
      </c>
    </row>
    <row r="166" spans="1:9" ht="33.75" customHeight="1">
      <c r="A166" s="195">
        <v>46200</v>
      </c>
      <c r="B166" s="227"/>
      <c r="C166" s="170" t="s">
        <v>63</v>
      </c>
      <c r="D166" s="170"/>
      <c r="E166" s="103">
        <v>83160</v>
      </c>
      <c r="F166" s="160" t="s">
        <v>524</v>
      </c>
      <c r="G166" s="161"/>
      <c r="H166" s="8" t="s">
        <v>75</v>
      </c>
      <c r="I166" s="15" t="s">
        <v>499</v>
      </c>
    </row>
    <row r="167" spans="1:9" ht="33.75" customHeight="1">
      <c r="A167" s="230"/>
      <c r="B167" s="231"/>
      <c r="C167" s="170" t="s">
        <v>51</v>
      </c>
      <c r="D167" s="170"/>
      <c r="E167" s="103">
        <v>13242</v>
      </c>
      <c r="F167" s="160" t="s">
        <v>523</v>
      </c>
      <c r="G167" s="161"/>
      <c r="H167" s="8" t="s">
        <v>75</v>
      </c>
      <c r="I167" s="15" t="s">
        <v>521</v>
      </c>
    </row>
    <row r="168" spans="1:9" ht="33.75" customHeight="1">
      <c r="A168" s="195">
        <v>46203</v>
      </c>
      <c r="B168" s="227"/>
      <c r="C168" s="170" t="s">
        <v>63</v>
      </c>
      <c r="D168" s="170"/>
      <c r="E168" s="103">
        <v>203400</v>
      </c>
      <c r="F168" s="160" t="s">
        <v>524</v>
      </c>
      <c r="G168" s="161"/>
      <c r="H168" s="8" t="s">
        <v>75</v>
      </c>
      <c r="I168" s="15" t="s">
        <v>536</v>
      </c>
    </row>
    <row r="169" spans="1:9" ht="33.75" customHeight="1">
      <c r="A169" s="230"/>
      <c r="B169" s="231"/>
      <c r="C169" s="170" t="s">
        <v>63</v>
      </c>
      <c r="D169" s="170"/>
      <c r="E169" s="103">
        <v>102000</v>
      </c>
      <c r="F169" s="160" t="s">
        <v>524</v>
      </c>
      <c r="G169" s="161"/>
      <c r="H169" s="8" t="s">
        <v>75</v>
      </c>
      <c r="I169" s="15" t="s">
        <v>537</v>
      </c>
    </row>
    <row r="170" spans="1:9" ht="33.75" customHeight="1">
      <c r="A170" s="232"/>
      <c r="B170" s="161"/>
      <c r="C170" s="170"/>
      <c r="D170" s="170"/>
      <c r="E170" s="103"/>
      <c r="F170" s="160"/>
      <c r="G170" s="161"/>
      <c r="H170" s="8"/>
      <c r="I170" s="15"/>
    </row>
    <row r="171" spans="1:9" ht="33.75" customHeight="1">
      <c r="A171" s="232"/>
      <c r="B171" s="161"/>
      <c r="C171" s="170"/>
      <c r="D171" s="170"/>
      <c r="E171" s="103"/>
      <c r="F171" s="160"/>
      <c r="G171" s="161"/>
      <c r="H171" s="8"/>
      <c r="I171" s="15"/>
    </row>
    <row r="172" spans="1:9" ht="33.75" customHeight="1">
      <c r="A172" s="232"/>
      <c r="B172" s="161"/>
      <c r="C172" s="170"/>
      <c r="D172" s="170"/>
      <c r="E172" s="103"/>
      <c r="F172" s="158"/>
      <c r="G172" s="159"/>
      <c r="H172" s="8"/>
      <c r="I172" s="15"/>
    </row>
    <row r="173" spans="1:9" ht="33.75" customHeight="1">
      <c r="A173" s="232"/>
      <c r="B173" s="161"/>
      <c r="C173" s="170"/>
      <c r="D173" s="170"/>
      <c r="E173" s="103"/>
      <c r="F173" s="158"/>
      <c r="G173" s="159"/>
      <c r="H173" s="8"/>
      <c r="I173" s="15"/>
    </row>
    <row r="174" spans="1:9" ht="33.75" customHeight="1">
      <c r="A174" s="168"/>
      <c r="B174" s="169"/>
      <c r="C174" s="170"/>
      <c r="D174" s="170"/>
      <c r="E174" s="103"/>
      <c r="F174" s="158"/>
      <c r="G174" s="159"/>
      <c r="H174" s="87"/>
      <c r="I174" s="15"/>
    </row>
    <row r="175" spans="1:9" ht="33.75" customHeight="1">
      <c r="A175" s="168"/>
      <c r="B175" s="169"/>
      <c r="C175" s="170"/>
      <c r="D175" s="170"/>
      <c r="E175" s="26"/>
      <c r="F175" s="158"/>
      <c r="G175" s="159"/>
      <c r="H175" s="87"/>
      <c r="I175" s="15"/>
    </row>
    <row r="176" spans="1:9" ht="33.75" customHeight="1">
      <c r="A176" s="168"/>
      <c r="B176" s="169"/>
      <c r="C176" s="170"/>
      <c r="D176" s="170"/>
      <c r="E176" s="26"/>
      <c r="F176" s="158"/>
      <c r="G176" s="159"/>
      <c r="H176" s="87"/>
      <c r="I176" s="15"/>
    </row>
    <row r="177" spans="1:9" ht="33.75" customHeight="1" thickBot="1">
      <c r="A177" s="168"/>
      <c r="B177" s="169"/>
      <c r="C177" s="170"/>
      <c r="D177" s="170"/>
      <c r="E177" s="26"/>
      <c r="F177" s="158"/>
      <c r="G177" s="159"/>
      <c r="H177" s="87"/>
      <c r="I177" s="15"/>
    </row>
    <row r="178" spans="1:9" ht="42.75" customHeight="1" thickBot="1">
      <c r="E178" s="108">
        <f>SUM(E152:E177)</f>
        <v>509458</v>
      </c>
      <c r="G178" s="222" t="s">
        <v>9</v>
      </c>
      <c r="H178" s="223"/>
      <c r="I178" s="48"/>
    </row>
    <row r="179" spans="1:9" ht="24" customHeight="1">
      <c r="A179" s="176" t="s">
        <v>108</v>
      </c>
      <c r="B179" s="176"/>
      <c r="C179" s="176"/>
      <c r="D179" s="176"/>
      <c r="E179" s="176"/>
      <c r="F179" s="221"/>
      <c r="G179" s="221"/>
      <c r="H179" s="221"/>
      <c r="I179" s="221"/>
    </row>
    <row r="180" spans="1:9" ht="24" customHeight="1">
      <c r="A180" s="160" t="s">
        <v>0</v>
      </c>
      <c r="B180" s="161"/>
      <c r="C180" s="177" t="s">
        <v>1</v>
      </c>
      <c r="D180" s="177"/>
      <c r="E180" s="4" t="s">
        <v>3</v>
      </c>
      <c r="F180" s="177" t="s">
        <v>71</v>
      </c>
      <c r="G180" s="177"/>
      <c r="H180" s="8" t="s">
        <v>70</v>
      </c>
      <c r="I180" s="8" t="s">
        <v>4</v>
      </c>
    </row>
    <row r="181" spans="1:9" ht="24" customHeight="1">
      <c r="A181" s="168">
        <v>46160</v>
      </c>
      <c r="B181" s="169"/>
      <c r="C181" s="158" t="s">
        <v>16</v>
      </c>
      <c r="D181" s="159"/>
      <c r="E181" s="26">
        <v>4590</v>
      </c>
      <c r="F181" s="158" t="s">
        <v>86</v>
      </c>
      <c r="G181" s="159"/>
      <c r="H181" s="8" t="s">
        <v>14</v>
      </c>
      <c r="I181" s="15" t="s">
        <v>67</v>
      </c>
    </row>
    <row r="182" spans="1:9" ht="24" customHeight="1">
      <c r="A182" s="168">
        <v>46160</v>
      </c>
      <c r="B182" s="169"/>
      <c r="C182" s="158" t="s">
        <v>16</v>
      </c>
      <c r="D182" s="159"/>
      <c r="E182" s="26">
        <v>3070</v>
      </c>
      <c r="F182" s="158" t="s">
        <v>86</v>
      </c>
      <c r="G182" s="159"/>
      <c r="H182" s="8" t="s">
        <v>14</v>
      </c>
      <c r="I182" s="15" t="s">
        <v>67</v>
      </c>
    </row>
    <row r="183" spans="1:9" ht="24" customHeight="1">
      <c r="A183" s="168">
        <v>46161</v>
      </c>
      <c r="B183" s="169"/>
      <c r="C183" s="158" t="s">
        <v>16</v>
      </c>
      <c r="D183" s="159"/>
      <c r="E183" s="26">
        <v>4590</v>
      </c>
      <c r="F183" s="158" t="s">
        <v>86</v>
      </c>
      <c r="G183" s="159"/>
      <c r="H183" s="8" t="s">
        <v>14</v>
      </c>
      <c r="I183" s="15" t="s">
        <v>67</v>
      </c>
    </row>
    <row r="184" spans="1:9" ht="24" customHeight="1">
      <c r="A184" s="168">
        <v>46161</v>
      </c>
      <c r="B184" s="169"/>
      <c r="C184" s="158" t="s">
        <v>16</v>
      </c>
      <c r="D184" s="159"/>
      <c r="E184" s="26">
        <v>3290</v>
      </c>
      <c r="F184" s="158" t="s">
        <v>86</v>
      </c>
      <c r="G184" s="159"/>
      <c r="H184" s="8" t="s">
        <v>14</v>
      </c>
      <c r="I184" s="15" t="s">
        <v>67</v>
      </c>
    </row>
    <row r="185" spans="1:9" ht="24" customHeight="1">
      <c r="A185" s="168">
        <v>46161</v>
      </c>
      <c r="B185" s="169"/>
      <c r="C185" s="158" t="s">
        <v>16</v>
      </c>
      <c r="D185" s="159"/>
      <c r="E185" s="26">
        <v>1830</v>
      </c>
      <c r="F185" s="158" t="s">
        <v>86</v>
      </c>
      <c r="G185" s="159"/>
      <c r="H185" s="8" t="s">
        <v>14</v>
      </c>
      <c r="I185" s="15" t="s">
        <v>67</v>
      </c>
    </row>
    <row r="186" spans="1:9" ht="24" customHeight="1">
      <c r="A186" s="168">
        <v>46161</v>
      </c>
      <c r="B186" s="169"/>
      <c r="C186" s="158" t="s">
        <v>16</v>
      </c>
      <c r="D186" s="159"/>
      <c r="E186" s="26">
        <v>1830</v>
      </c>
      <c r="F186" s="158" t="s">
        <v>86</v>
      </c>
      <c r="G186" s="159"/>
      <c r="H186" s="8" t="s">
        <v>14</v>
      </c>
      <c r="I186" s="15" t="s">
        <v>67</v>
      </c>
    </row>
    <row r="187" spans="1:9" ht="24" customHeight="1">
      <c r="A187" s="168">
        <v>46163</v>
      </c>
      <c r="B187" s="169"/>
      <c r="C187" s="158" t="s">
        <v>16</v>
      </c>
      <c r="D187" s="159"/>
      <c r="E187" s="26">
        <v>450</v>
      </c>
      <c r="F187" s="158" t="s">
        <v>86</v>
      </c>
      <c r="G187" s="159"/>
      <c r="H187" s="8" t="s">
        <v>14</v>
      </c>
      <c r="I187" s="15" t="s">
        <v>67</v>
      </c>
    </row>
    <row r="188" spans="1:9" ht="24" customHeight="1">
      <c r="A188" s="168">
        <v>46164</v>
      </c>
      <c r="B188" s="169"/>
      <c r="C188" s="158" t="s">
        <v>16</v>
      </c>
      <c r="D188" s="159"/>
      <c r="E188" s="26">
        <v>4590</v>
      </c>
      <c r="F188" s="158" t="s">
        <v>86</v>
      </c>
      <c r="G188" s="159"/>
      <c r="H188" s="8" t="s">
        <v>14</v>
      </c>
      <c r="I188" s="15" t="s">
        <v>67</v>
      </c>
    </row>
    <row r="189" spans="1:9" ht="24" customHeight="1">
      <c r="A189" s="168">
        <v>46164</v>
      </c>
      <c r="B189" s="169"/>
      <c r="C189" s="158" t="s">
        <v>16</v>
      </c>
      <c r="D189" s="159"/>
      <c r="E189" s="26">
        <v>4400</v>
      </c>
      <c r="F189" s="158" t="s">
        <v>86</v>
      </c>
      <c r="G189" s="159"/>
      <c r="H189" s="8" t="s">
        <v>14</v>
      </c>
      <c r="I189" s="15" t="s">
        <v>67</v>
      </c>
    </row>
    <row r="190" spans="1:9" ht="24" customHeight="1">
      <c r="A190" s="168">
        <v>46164</v>
      </c>
      <c r="B190" s="169"/>
      <c r="C190" s="158" t="s">
        <v>16</v>
      </c>
      <c r="D190" s="159"/>
      <c r="E190" s="26">
        <v>2180</v>
      </c>
      <c r="F190" s="158" t="s">
        <v>86</v>
      </c>
      <c r="G190" s="159"/>
      <c r="H190" s="8" t="s">
        <v>14</v>
      </c>
      <c r="I190" s="15" t="s">
        <v>67</v>
      </c>
    </row>
    <row r="191" spans="1:9" ht="24" customHeight="1">
      <c r="A191" s="168">
        <v>46164</v>
      </c>
      <c r="B191" s="169"/>
      <c r="C191" s="158" t="s">
        <v>16</v>
      </c>
      <c r="D191" s="159"/>
      <c r="E191" s="26">
        <v>1830</v>
      </c>
      <c r="F191" s="158" t="s">
        <v>86</v>
      </c>
      <c r="G191" s="159"/>
      <c r="H191" s="8" t="s">
        <v>14</v>
      </c>
      <c r="I191" s="15" t="s">
        <v>67</v>
      </c>
    </row>
    <row r="192" spans="1:9" ht="24" customHeight="1">
      <c r="A192" s="168">
        <v>46164</v>
      </c>
      <c r="B192" s="169"/>
      <c r="C192" s="158" t="s">
        <v>16</v>
      </c>
      <c r="D192" s="159"/>
      <c r="E192" s="26">
        <v>1370</v>
      </c>
      <c r="F192" s="158" t="s">
        <v>86</v>
      </c>
      <c r="G192" s="159"/>
      <c r="H192" s="8" t="s">
        <v>14</v>
      </c>
      <c r="I192" s="15" t="s">
        <v>67</v>
      </c>
    </row>
    <row r="193" spans="1:9" ht="24" customHeight="1">
      <c r="A193" s="192">
        <v>46165</v>
      </c>
      <c r="B193" s="192"/>
      <c r="C193" s="158" t="s">
        <v>16</v>
      </c>
      <c r="D193" s="159"/>
      <c r="E193" s="26">
        <v>3700</v>
      </c>
      <c r="F193" s="158" t="s">
        <v>86</v>
      </c>
      <c r="G193" s="159"/>
      <c r="H193" s="8" t="s">
        <v>14</v>
      </c>
      <c r="I193" s="15" t="s">
        <v>67</v>
      </c>
    </row>
    <row r="194" spans="1:9" ht="24" customHeight="1">
      <c r="A194" s="192">
        <v>46165</v>
      </c>
      <c r="B194" s="192"/>
      <c r="C194" s="158" t="s">
        <v>16</v>
      </c>
      <c r="D194" s="159"/>
      <c r="E194" s="26">
        <v>3700</v>
      </c>
      <c r="F194" s="158" t="s">
        <v>86</v>
      </c>
      <c r="G194" s="159"/>
      <c r="H194" s="8" t="s">
        <v>14</v>
      </c>
      <c r="I194" s="15" t="s">
        <v>67</v>
      </c>
    </row>
    <row r="195" spans="1:9" ht="24" customHeight="1">
      <c r="A195" s="192">
        <v>46165</v>
      </c>
      <c r="B195" s="192"/>
      <c r="C195" s="158" t="s">
        <v>16</v>
      </c>
      <c r="D195" s="159"/>
      <c r="E195" s="26">
        <v>1390</v>
      </c>
      <c r="F195" s="158" t="s">
        <v>86</v>
      </c>
      <c r="G195" s="159"/>
      <c r="H195" s="8" t="s">
        <v>14</v>
      </c>
      <c r="I195" s="15" t="s">
        <v>67</v>
      </c>
    </row>
    <row r="196" spans="1:9" ht="24" customHeight="1">
      <c r="A196" s="192">
        <v>46165</v>
      </c>
      <c r="B196" s="192"/>
      <c r="C196" s="158" t="s">
        <v>16</v>
      </c>
      <c r="D196" s="159"/>
      <c r="E196" s="26">
        <v>1280</v>
      </c>
      <c r="F196" s="158" t="s">
        <v>86</v>
      </c>
      <c r="G196" s="159"/>
      <c r="H196" s="8" t="s">
        <v>14</v>
      </c>
      <c r="I196" s="15" t="s">
        <v>67</v>
      </c>
    </row>
    <row r="197" spans="1:9" ht="24" customHeight="1">
      <c r="A197" s="168">
        <v>46166</v>
      </c>
      <c r="B197" s="169"/>
      <c r="C197" s="158" t="s">
        <v>16</v>
      </c>
      <c r="D197" s="159"/>
      <c r="E197" s="26">
        <v>4040</v>
      </c>
      <c r="F197" s="158" t="s">
        <v>86</v>
      </c>
      <c r="G197" s="159"/>
      <c r="H197" s="8" t="s">
        <v>14</v>
      </c>
      <c r="I197" s="15" t="s">
        <v>67</v>
      </c>
    </row>
    <row r="198" spans="1:9" ht="24" customHeight="1">
      <c r="A198" s="168">
        <v>46166</v>
      </c>
      <c r="B198" s="169"/>
      <c r="C198" s="158" t="s">
        <v>16</v>
      </c>
      <c r="D198" s="159"/>
      <c r="E198" s="26">
        <v>3570</v>
      </c>
      <c r="F198" s="158" t="s">
        <v>86</v>
      </c>
      <c r="G198" s="159"/>
      <c r="H198" s="8" t="s">
        <v>14</v>
      </c>
      <c r="I198" s="15" t="s">
        <v>67</v>
      </c>
    </row>
    <row r="199" spans="1:9" ht="24" customHeight="1">
      <c r="A199" s="168">
        <v>46166</v>
      </c>
      <c r="B199" s="169"/>
      <c r="C199" s="158" t="s">
        <v>16</v>
      </c>
      <c r="D199" s="159"/>
      <c r="E199" s="26">
        <v>1280</v>
      </c>
      <c r="F199" s="158" t="s">
        <v>86</v>
      </c>
      <c r="G199" s="159"/>
      <c r="H199" s="8" t="s">
        <v>14</v>
      </c>
      <c r="I199" s="15" t="s">
        <v>67</v>
      </c>
    </row>
    <row r="200" spans="1:9" ht="24" customHeight="1">
      <c r="A200" s="168">
        <v>46166</v>
      </c>
      <c r="B200" s="169"/>
      <c r="C200" s="158" t="s">
        <v>16</v>
      </c>
      <c r="D200" s="159"/>
      <c r="E200" s="26">
        <v>1280</v>
      </c>
      <c r="F200" s="158" t="s">
        <v>86</v>
      </c>
      <c r="G200" s="159"/>
      <c r="H200" s="8" t="s">
        <v>14</v>
      </c>
      <c r="I200" s="15" t="s">
        <v>67</v>
      </c>
    </row>
    <row r="201" spans="1:9" ht="24" customHeight="1">
      <c r="A201" s="168">
        <v>46167</v>
      </c>
      <c r="B201" s="169"/>
      <c r="C201" s="158" t="s">
        <v>16</v>
      </c>
      <c r="D201" s="159"/>
      <c r="E201" s="26">
        <v>1830</v>
      </c>
      <c r="F201" s="158" t="s">
        <v>86</v>
      </c>
      <c r="G201" s="159"/>
      <c r="H201" s="8" t="s">
        <v>14</v>
      </c>
      <c r="I201" s="15" t="s">
        <v>67</v>
      </c>
    </row>
    <row r="202" spans="1:9" ht="24" customHeight="1">
      <c r="A202" s="168">
        <v>46167</v>
      </c>
      <c r="B202" s="169"/>
      <c r="C202" s="158" t="s">
        <v>16</v>
      </c>
      <c r="D202" s="159"/>
      <c r="E202" s="26">
        <v>1830</v>
      </c>
      <c r="F202" s="158" t="s">
        <v>86</v>
      </c>
      <c r="G202" s="159"/>
      <c r="H202" s="8" t="s">
        <v>14</v>
      </c>
      <c r="I202" s="15" t="s">
        <v>67</v>
      </c>
    </row>
    <row r="203" spans="1:9" ht="24" customHeight="1">
      <c r="A203" s="168">
        <v>46167</v>
      </c>
      <c r="B203" s="169"/>
      <c r="C203" s="158" t="s">
        <v>16</v>
      </c>
      <c r="D203" s="159"/>
      <c r="E203" s="26">
        <v>850</v>
      </c>
      <c r="F203" s="158" t="s">
        <v>86</v>
      </c>
      <c r="G203" s="159"/>
      <c r="H203" s="8" t="s">
        <v>14</v>
      </c>
      <c r="I203" s="15" t="s">
        <v>67</v>
      </c>
    </row>
    <row r="204" spans="1:9" ht="24" customHeight="1">
      <c r="A204" s="168">
        <v>46168</v>
      </c>
      <c r="B204" s="169"/>
      <c r="C204" s="158" t="s">
        <v>16</v>
      </c>
      <c r="D204" s="159"/>
      <c r="E204" s="26">
        <v>1630</v>
      </c>
      <c r="F204" s="158" t="s">
        <v>86</v>
      </c>
      <c r="G204" s="159"/>
      <c r="H204" s="8" t="s">
        <v>14</v>
      </c>
      <c r="I204" s="15" t="s">
        <v>67</v>
      </c>
    </row>
    <row r="205" spans="1:9" ht="24" customHeight="1">
      <c r="A205" s="168">
        <v>46168</v>
      </c>
      <c r="B205" s="169"/>
      <c r="C205" s="158" t="s">
        <v>16</v>
      </c>
      <c r="D205" s="159"/>
      <c r="E205" s="26">
        <v>1370</v>
      </c>
      <c r="F205" s="158" t="s">
        <v>86</v>
      </c>
      <c r="G205" s="159"/>
      <c r="H205" s="8" t="s">
        <v>14</v>
      </c>
      <c r="I205" s="15" t="s">
        <v>67</v>
      </c>
    </row>
    <row r="206" spans="1:9" ht="24" customHeight="1">
      <c r="A206" s="168">
        <v>46169</v>
      </c>
      <c r="B206" s="169"/>
      <c r="C206" s="158" t="s">
        <v>16</v>
      </c>
      <c r="D206" s="159"/>
      <c r="E206" s="26">
        <v>1930</v>
      </c>
      <c r="F206" s="158" t="s">
        <v>86</v>
      </c>
      <c r="G206" s="159"/>
      <c r="H206" s="8" t="s">
        <v>14</v>
      </c>
      <c r="I206" s="15" t="s">
        <v>67</v>
      </c>
    </row>
    <row r="207" spans="1:9" ht="24" customHeight="1">
      <c r="A207" s="168">
        <v>46169</v>
      </c>
      <c r="B207" s="169"/>
      <c r="C207" s="158" t="s">
        <v>16</v>
      </c>
      <c r="D207" s="159"/>
      <c r="E207" s="26">
        <v>120</v>
      </c>
      <c r="F207" s="158" t="s">
        <v>86</v>
      </c>
      <c r="G207" s="159"/>
      <c r="H207" s="8" t="s">
        <v>14</v>
      </c>
      <c r="I207" s="15" t="s">
        <v>67</v>
      </c>
    </row>
    <row r="208" spans="1:9" ht="24" customHeight="1">
      <c r="A208" s="168">
        <v>46170</v>
      </c>
      <c r="B208" s="169"/>
      <c r="C208" s="158" t="s">
        <v>16</v>
      </c>
      <c r="D208" s="159"/>
      <c r="E208" s="26">
        <v>1930</v>
      </c>
      <c r="F208" s="158" t="s">
        <v>86</v>
      </c>
      <c r="G208" s="159"/>
      <c r="H208" s="8" t="s">
        <v>14</v>
      </c>
      <c r="I208" s="15" t="s">
        <v>67</v>
      </c>
    </row>
    <row r="209" spans="1:9" ht="24" customHeight="1">
      <c r="A209" s="168">
        <v>46170</v>
      </c>
      <c r="B209" s="169"/>
      <c r="C209" s="158" t="s">
        <v>16</v>
      </c>
      <c r="D209" s="159"/>
      <c r="E209" s="26">
        <v>1660</v>
      </c>
      <c r="F209" s="158" t="s">
        <v>86</v>
      </c>
      <c r="G209" s="159"/>
      <c r="H209" s="8" t="s">
        <v>14</v>
      </c>
      <c r="I209" s="15" t="s">
        <v>67</v>
      </c>
    </row>
    <row r="210" spans="1:9" ht="24" customHeight="1">
      <c r="A210" s="168">
        <v>46171</v>
      </c>
      <c r="B210" s="169"/>
      <c r="C210" s="158" t="s">
        <v>16</v>
      </c>
      <c r="D210" s="159"/>
      <c r="E210" s="26">
        <v>1930</v>
      </c>
      <c r="F210" s="158" t="s">
        <v>86</v>
      </c>
      <c r="G210" s="159"/>
      <c r="H210" s="8" t="s">
        <v>14</v>
      </c>
      <c r="I210" s="15" t="s">
        <v>67</v>
      </c>
    </row>
    <row r="211" spans="1:9" ht="24" customHeight="1">
      <c r="A211" s="168">
        <v>46172</v>
      </c>
      <c r="B211" s="169"/>
      <c r="C211" s="158" t="s">
        <v>16</v>
      </c>
      <c r="D211" s="159"/>
      <c r="E211" s="26">
        <v>2800</v>
      </c>
      <c r="F211" s="158" t="s">
        <v>86</v>
      </c>
      <c r="G211" s="159"/>
      <c r="H211" s="8" t="s">
        <v>14</v>
      </c>
      <c r="I211" s="15" t="s">
        <v>67</v>
      </c>
    </row>
    <row r="212" spans="1:9" ht="24" customHeight="1">
      <c r="A212" s="168">
        <v>46172</v>
      </c>
      <c r="B212" s="169"/>
      <c r="C212" s="158" t="s">
        <v>16</v>
      </c>
      <c r="D212" s="159"/>
      <c r="E212" s="26">
        <v>1280</v>
      </c>
      <c r="F212" s="158" t="s">
        <v>86</v>
      </c>
      <c r="G212" s="159"/>
      <c r="H212" s="8" t="s">
        <v>14</v>
      </c>
      <c r="I212" s="15" t="s">
        <v>67</v>
      </c>
    </row>
    <row r="213" spans="1:9" ht="24" customHeight="1">
      <c r="A213" s="168">
        <v>46172</v>
      </c>
      <c r="B213" s="169"/>
      <c r="C213" s="158" t="s">
        <v>16</v>
      </c>
      <c r="D213" s="159"/>
      <c r="E213" s="26">
        <v>1160</v>
      </c>
      <c r="F213" s="158" t="s">
        <v>86</v>
      </c>
      <c r="G213" s="159"/>
      <c r="H213" s="8" t="s">
        <v>14</v>
      </c>
      <c r="I213" s="15" t="s">
        <v>67</v>
      </c>
    </row>
    <row r="214" spans="1:9" ht="24" customHeight="1">
      <c r="A214" s="168">
        <v>46173</v>
      </c>
      <c r="B214" s="169"/>
      <c r="C214" s="158" t="s">
        <v>16</v>
      </c>
      <c r="D214" s="159"/>
      <c r="E214" s="26">
        <v>2970</v>
      </c>
      <c r="F214" s="158" t="s">
        <v>86</v>
      </c>
      <c r="G214" s="159"/>
      <c r="H214" s="8" t="s">
        <v>14</v>
      </c>
      <c r="I214" s="15" t="s">
        <v>67</v>
      </c>
    </row>
    <row r="215" spans="1:9" ht="24" customHeight="1">
      <c r="A215" s="168">
        <v>46173</v>
      </c>
      <c r="B215" s="169"/>
      <c r="C215" s="158" t="s">
        <v>16</v>
      </c>
      <c r="D215" s="159"/>
      <c r="E215" s="26">
        <v>1390</v>
      </c>
      <c r="F215" s="158" t="s">
        <v>86</v>
      </c>
      <c r="G215" s="159"/>
      <c r="H215" s="8" t="s">
        <v>14</v>
      </c>
      <c r="I215" s="15" t="s">
        <v>67</v>
      </c>
    </row>
    <row r="216" spans="1:9" ht="24" customHeight="1">
      <c r="A216" s="168">
        <v>46173</v>
      </c>
      <c r="B216" s="169"/>
      <c r="C216" s="158" t="s">
        <v>16</v>
      </c>
      <c r="D216" s="159"/>
      <c r="E216" s="26">
        <v>1160</v>
      </c>
      <c r="F216" s="158" t="s">
        <v>86</v>
      </c>
      <c r="G216" s="159"/>
      <c r="H216" s="8" t="s">
        <v>14</v>
      </c>
      <c r="I216" s="15" t="s">
        <v>67</v>
      </c>
    </row>
    <row r="217" spans="1:9" ht="24" customHeight="1">
      <c r="A217" s="168">
        <v>46173</v>
      </c>
      <c r="B217" s="169"/>
      <c r="C217" s="158" t="s">
        <v>16</v>
      </c>
      <c r="D217" s="159"/>
      <c r="E217" s="26">
        <v>970</v>
      </c>
      <c r="F217" s="158" t="s">
        <v>86</v>
      </c>
      <c r="G217" s="159"/>
      <c r="H217" s="8" t="s">
        <v>14</v>
      </c>
      <c r="I217" s="15" t="s">
        <v>67</v>
      </c>
    </row>
    <row r="218" spans="1:9" ht="24" customHeight="1" thickBot="1">
      <c r="A218" s="168">
        <v>46173</v>
      </c>
      <c r="B218" s="169"/>
      <c r="C218" s="158" t="s">
        <v>16</v>
      </c>
      <c r="D218" s="159"/>
      <c r="E218" s="26">
        <v>120</v>
      </c>
      <c r="F218" s="158" t="s">
        <v>86</v>
      </c>
      <c r="G218" s="159"/>
      <c r="H218" s="8" t="s">
        <v>14</v>
      </c>
      <c r="I218" s="15" t="s">
        <v>67</v>
      </c>
    </row>
    <row r="219" spans="1:9" ht="24" customHeight="1" thickBot="1">
      <c r="E219" s="53">
        <f>SUM(E181:E218)</f>
        <v>81190</v>
      </c>
      <c r="H219" s="2"/>
      <c r="I219" s="45"/>
    </row>
    <row r="220" spans="1:9" ht="48" customHeight="1">
      <c r="A220" s="176" t="s">
        <v>93</v>
      </c>
      <c r="B220" s="176"/>
      <c r="C220" s="176"/>
      <c r="D220" s="204"/>
      <c r="E220" s="204"/>
      <c r="F220" s="204"/>
    </row>
    <row r="221" spans="1:9" ht="48" customHeight="1">
      <c r="A221" s="160" t="s">
        <v>0</v>
      </c>
      <c r="B221" s="161"/>
      <c r="C221" s="177" t="s">
        <v>1</v>
      </c>
      <c r="D221" s="177"/>
      <c r="E221" s="4" t="s">
        <v>3</v>
      </c>
      <c r="F221" s="177"/>
      <c r="G221" s="177"/>
      <c r="H221" s="8" t="s">
        <v>70</v>
      </c>
      <c r="I221" s="5" t="s">
        <v>4</v>
      </c>
    </row>
    <row r="222" spans="1:9" ht="48" customHeight="1">
      <c r="A222" s="168">
        <v>46174</v>
      </c>
      <c r="B222" s="169"/>
      <c r="C222" s="158" t="s">
        <v>22</v>
      </c>
      <c r="D222" s="159"/>
      <c r="E222" s="26">
        <v>2383</v>
      </c>
      <c r="F222" s="158" t="s">
        <v>86</v>
      </c>
      <c r="G222" s="159"/>
      <c r="H222" s="8" t="s">
        <v>65</v>
      </c>
      <c r="I222" s="15" t="s">
        <v>68</v>
      </c>
    </row>
    <row r="223" spans="1:9" ht="48" customHeight="1">
      <c r="A223" s="168">
        <v>46182</v>
      </c>
      <c r="B223" s="169"/>
      <c r="C223" s="158" t="s">
        <v>62</v>
      </c>
      <c r="D223" s="159"/>
      <c r="E223" s="26">
        <v>3944</v>
      </c>
      <c r="F223" s="158" t="s">
        <v>86</v>
      </c>
      <c r="G223" s="159"/>
      <c r="H223" s="8" t="s">
        <v>65</v>
      </c>
      <c r="I223" s="15" t="s">
        <v>68</v>
      </c>
    </row>
    <row r="224" spans="1:9" ht="48" customHeight="1">
      <c r="A224" s="168">
        <v>46197</v>
      </c>
      <c r="B224" s="169"/>
      <c r="C224" s="158" t="s">
        <v>22</v>
      </c>
      <c r="D224" s="159"/>
      <c r="E224" s="26">
        <v>3606</v>
      </c>
      <c r="F224" s="158" t="s">
        <v>86</v>
      </c>
      <c r="G224" s="159"/>
      <c r="H224" s="8" t="s">
        <v>65</v>
      </c>
      <c r="I224" s="15" t="s">
        <v>68</v>
      </c>
    </row>
    <row r="225" spans="1:10" ht="48" customHeight="1">
      <c r="A225" s="168"/>
      <c r="B225" s="169"/>
      <c r="C225" s="158"/>
      <c r="D225" s="159"/>
      <c r="E225" s="26"/>
      <c r="F225" s="158"/>
      <c r="G225" s="159"/>
      <c r="H225" s="8"/>
      <c r="I225" s="15"/>
    </row>
    <row r="226" spans="1:10" ht="48" customHeight="1">
      <c r="A226" s="168"/>
      <c r="B226" s="169"/>
      <c r="C226" s="158"/>
      <c r="D226" s="159"/>
      <c r="E226" s="26"/>
      <c r="F226" s="158"/>
      <c r="G226" s="159"/>
      <c r="H226" s="8"/>
      <c r="I226" s="15"/>
    </row>
    <row r="227" spans="1:10" ht="48" customHeight="1">
      <c r="A227" s="168"/>
      <c r="B227" s="169"/>
      <c r="C227" s="158"/>
      <c r="D227" s="159"/>
      <c r="E227" s="26"/>
      <c r="F227" s="158"/>
      <c r="G227" s="159"/>
      <c r="H227" s="8"/>
      <c r="I227" s="15"/>
    </row>
    <row r="228" spans="1:10" ht="48" customHeight="1">
      <c r="A228" s="168"/>
      <c r="B228" s="169"/>
      <c r="C228" s="158"/>
      <c r="D228" s="159"/>
      <c r="E228" s="26"/>
      <c r="F228" s="158"/>
      <c r="G228" s="159"/>
      <c r="H228" s="8"/>
      <c r="I228" s="15"/>
    </row>
    <row r="229" spans="1:10" ht="48" customHeight="1">
      <c r="A229" s="168"/>
      <c r="B229" s="169"/>
      <c r="C229" s="158"/>
      <c r="D229" s="159"/>
      <c r="E229" s="26"/>
      <c r="F229" s="158"/>
      <c r="G229" s="159"/>
      <c r="H229" s="8"/>
      <c r="I229" s="15"/>
    </row>
    <row r="230" spans="1:10" ht="48" customHeight="1">
      <c r="A230" s="168"/>
      <c r="B230" s="169"/>
      <c r="C230" s="158"/>
      <c r="D230" s="159"/>
      <c r="E230" s="26"/>
      <c r="F230" s="158"/>
      <c r="G230" s="159"/>
      <c r="H230" s="8"/>
      <c r="I230" s="15"/>
    </row>
    <row r="231" spans="1:10" ht="48" customHeight="1">
      <c r="A231" s="168"/>
      <c r="B231" s="169"/>
      <c r="C231" s="158"/>
      <c r="D231" s="159"/>
      <c r="E231" s="26"/>
      <c r="F231" s="158"/>
      <c r="G231" s="159"/>
      <c r="H231" s="8"/>
      <c r="I231" s="15"/>
    </row>
    <row r="232" spans="1:10" ht="48" customHeight="1">
      <c r="A232" s="168"/>
      <c r="B232" s="169"/>
      <c r="C232" s="158"/>
      <c r="D232" s="159"/>
      <c r="E232" s="26"/>
      <c r="F232" s="158"/>
      <c r="G232" s="159"/>
      <c r="H232" s="8"/>
      <c r="I232" s="15"/>
    </row>
    <row r="233" spans="1:10" ht="48" customHeight="1">
      <c r="A233" s="168"/>
      <c r="B233" s="169"/>
      <c r="C233" s="170"/>
      <c r="D233" s="170"/>
      <c r="E233" s="26"/>
      <c r="F233" s="158"/>
      <c r="G233" s="159"/>
      <c r="H233" s="8"/>
      <c r="I233" s="15"/>
    </row>
    <row r="234" spans="1:10" ht="48" customHeight="1">
      <c r="A234" s="168"/>
      <c r="B234" s="169"/>
      <c r="C234" s="170"/>
      <c r="D234" s="170"/>
      <c r="E234" s="26"/>
      <c r="F234" s="158"/>
      <c r="G234" s="159"/>
      <c r="H234" s="8"/>
      <c r="I234" s="15"/>
    </row>
    <row r="235" spans="1:10" ht="48" customHeight="1">
      <c r="A235" s="168"/>
      <c r="B235" s="169"/>
      <c r="C235" s="170"/>
      <c r="D235" s="170"/>
      <c r="E235" s="26"/>
      <c r="F235" s="158"/>
      <c r="G235" s="159"/>
      <c r="H235" s="8"/>
      <c r="I235" s="15"/>
      <c r="J235" s="16"/>
    </row>
    <row r="236" spans="1:10" ht="49.5" customHeight="1">
      <c r="A236" s="168"/>
      <c r="B236" s="169"/>
      <c r="C236" s="170"/>
      <c r="D236" s="170"/>
      <c r="E236" s="26"/>
      <c r="F236" s="158"/>
      <c r="G236" s="159"/>
      <c r="H236" s="8"/>
      <c r="I236" s="15"/>
    </row>
    <row r="237" spans="1:10" ht="48" customHeight="1">
      <c r="A237" s="168"/>
      <c r="B237" s="169"/>
      <c r="C237" s="170"/>
      <c r="D237" s="170"/>
      <c r="E237" s="26"/>
      <c r="F237" s="158"/>
      <c r="G237" s="159"/>
      <c r="H237" s="8"/>
      <c r="I237" s="15"/>
    </row>
    <row r="238" spans="1:10" ht="49.5" customHeight="1" thickBot="1">
      <c r="A238" s="168"/>
      <c r="B238" s="169"/>
      <c r="C238" s="170"/>
      <c r="D238" s="170"/>
      <c r="E238" s="26"/>
      <c r="F238" s="158"/>
      <c r="G238" s="159"/>
      <c r="H238" s="8"/>
      <c r="I238" s="15"/>
    </row>
    <row r="239" spans="1:10" ht="48" customHeight="1" thickBot="1">
      <c r="E239" s="30">
        <f>SUM(E222:E238)</f>
        <v>9933</v>
      </c>
      <c r="H239" s="17"/>
      <c r="I239" s="42"/>
    </row>
    <row r="240" spans="1:10" ht="70.5" customHeight="1">
      <c r="A240" s="176" t="s">
        <v>97</v>
      </c>
      <c r="B240" s="176"/>
      <c r="C240" s="176"/>
      <c r="D240" s="176"/>
      <c r="E240" s="176"/>
      <c r="H240" s="41"/>
      <c r="I240" s="42"/>
    </row>
    <row r="241" spans="1:9" ht="70.5" customHeight="1">
      <c r="A241" s="160" t="s">
        <v>0</v>
      </c>
      <c r="B241" s="161"/>
      <c r="C241" s="177" t="s">
        <v>1</v>
      </c>
      <c r="D241" s="177"/>
      <c r="E241" s="4" t="s">
        <v>3</v>
      </c>
      <c r="F241" s="177"/>
      <c r="G241" s="177"/>
      <c r="H241" s="8" t="s">
        <v>70</v>
      </c>
      <c r="I241" s="8" t="s">
        <v>4</v>
      </c>
    </row>
    <row r="242" spans="1:9" ht="70.5" customHeight="1">
      <c r="A242" s="168">
        <v>46172</v>
      </c>
      <c r="B242" s="169"/>
      <c r="C242" s="170" t="s">
        <v>63</v>
      </c>
      <c r="D242" s="170"/>
      <c r="E242" s="26">
        <v>25450</v>
      </c>
      <c r="F242" s="158" t="s">
        <v>86</v>
      </c>
      <c r="G242" s="159"/>
      <c r="H242" s="8" t="s">
        <v>65</v>
      </c>
      <c r="I242" s="15" t="s">
        <v>496</v>
      </c>
    </row>
    <row r="243" spans="1:9" ht="70.5" customHeight="1">
      <c r="A243" s="168">
        <v>46173</v>
      </c>
      <c r="B243" s="169"/>
      <c r="C243" s="170" t="s">
        <v>50</v>
      </c>
      <c r="D243" s="170"/>
      <c r="E243" s="26">
        <v>5756</v>
      </c>
      <c r="F243" s="158" t="s">
        <v>86</v>
      </c>
      <c r="G243" s="159"/>
      <c r="H243" s="8" t="s">
        <v>65</v>
      </c>
      <c r="I243" s="15" t="s">
        <v>98</v>
      </c>
    </row>
    <row r="244" spans="1:9" ht="70.5" customHeight="1">
      <c r="A244" s="168"/>
      <c r="B244" s="169"/>
      <c r="C244" s="170"/>
      <c r="D244" s="170"/>
      <c r="E244" s="26"/>
      <c r="F244" s="158"/>
      <c r="G244" s="159"/>
      <c r="H244" s="8"/>
      <c r="I244" s="15"/>
    </row>
    <row r="245" spans="1:9" ht="70.5" customHeight="1">
      <c r="A245" s="168"/>
      <c r="B245" s="169"/>
      <c r="C245" s="170"/>
      <c r="D245" s="170"/>
      <c r="E245" s="26"/>
      <c r="F245" s="158"/>
      <c r="G245" s="159"/>
      <c r="H245" s="8"/>
      <c r="I245" s="15"/>
    </row>
    <row r="246" spans="1:9" ht="70.5" customHeight="1">
      <c r="A246" s="168"/>
      <c r="B246" s="169"/>
      <c r="C246" s="170"/>
      <c r="D246" s="170"/>
      <c r="E246" s="26"/>
      <c r="F246" s="158"/>
      <c r="G246" s="159"/>
      <c r="H246" s="8"/>
      <c r="I246" s="15"/>
    </row>
    <row r="247" spans="1:9" ht="70.5" customHeight="1">
      <c r="A247" s="168"/>
      <c r="B247" s="169"/>
      <c r="C247" s="170"/>
      <c r="D247" s="170"/>
      <c r="E247" s="26"/>
      <c r="F247" s="158"/>
      <c r="G247" s="159"/>
      <c r="H247" s="8"/>
      <c r="I247" s="15"/>
    </row>
    <row r="248" spans="1:9" ht="70.5" customHeight="1">
      <c r="A248" s="168"/>
      <c r="B248" s="169"/>
      <c r="C248" s="170"/>
      <c r="D248" s="170"/>
      <c r="E248" s="26"/>
      <c r="F248" s="158"/>
      <c r="G248" s="159"/>
      <c r="H248" s="8"/>
      <c r="I248" s="15"/>
    </row>
    <row r="249" spans="1:9" ht="70.5" customHeight="1">
      <c r="A249" s="168"/>
      <c r="B249" s="169"/>
      <c r="C249" s="170"/>
      <c r="D249" s="170"/>
      <c r="E249" s="29"/>
      <c r="F249" s="158"/>
      <c r="G249" s="159"/>
      <c r="H249" s="8"/>
      <c r="I249" s="15"/>
    </row>
    <row r="250" spans="1:9" ht="70.5" customHeight="1">
      <c r="A250" s="168"/>
      <c r="B250" s="169"/>
      <c r="C250" s="170"/>
      <c r="D250" s="170"/>
      <c r="E250" s="29"/>
      <c r="F250" s="158"/>
      <c r="G250" s="159"/>
      <c r="H250" s="8"/>
      <c r="I250" s="15"/>
    </row>
    <row r="251" spans="1:9" ht="70.5" customHeight="1">
      <c r="A251" s="168"/>
      <c r="B251" s="169"/>
      <c r="C251" s="170"/>
      <c r="D251" s="170"/>
      <c r="E251" s="29"/>
      <c r="F251" s="158"/>
      <c r="G251" s="159"/>
      <c r="H251" s="8"/>
      <c r="I251" s="15"/>
    </row>
    <row r="252" spans="1:9" ht="93" customHeight="1" thickBot="1">
      <c r="A252" s="168"/>
      <c r="B252" s="169"/>
      <c r="C252" s="170"/>
      <c r="D252" s="170"/>
      <c r="E252" s="29"/>
      <c r="F252" s="158"/>
      <c r="G252" s="159"/>
      <c r="H252" s="8"/>
      <c r="I252" s="15"/>
    </row>
    <row r="253" spans="1:9" ht="70.5" customHeight="1" thickBot="1">
      <c r="E253" s="30">
        <f>SUM(E242:E248)</f>
        <v>31206</v>
      </c>
      <c r="H253" s="2"/>
      <c r="I253" s="45">
        <f>E253+E239</f>
        <v>41139</v>
      </c>
    </row>
    <row r="254" spans="1:9" ht="33.75" customHeight="1">
      <c r="A254" s="202" t="s">
        <v>100</v>
      </c>
      <c r="B254" s="202"/>
      <c r="C254" s="202"/>
      <c r="F254" s="203"/>
      <c r="G254" s="203"/>
      <c r="H254" s="203"/>
      <c r="I254" s="203"/>
    </row>
    <row r="255" spans="1:9" ht="33.75" customHeight="1">
      <c r="A255" s="6" t="s">
        <v>83</v>
      </c>
      <c r="B255" s="6" t="s">
        <v>1</v>
      </c>
      <c r="C255" s="158" t="s">
        <v>96</v>
      </c>
      <c r="D255" s="159"/>
      <c r="E255" s="6" t="s">
        <v>3</v>
      </c>
      <c r="F255" s="158" t="s">
        <v>76</v>
      </c>
      <c r="G255" s="159"/>
      <c r="H255" s="8" t="s">
        <v>283</v>
      </c>
      <c r="I255" s="8" t="s">
        <v>4</v>
      </c>
    </row>
    <row r="256" spans="1:9" ht="33.75" customHeight="1">
      <c r="A256" s="6" t="s">
        <v>215</v>
      </c>
      <c r="B256" s="6" t="s">
        <v>27</v>
      </c>
      <c r="C256" s="158" t="s">
        <v>80</v>
      </c>
      <c r="D256" s="159"/>
      <c r="E256" s="89">
        <v>340665</v>
      </c>
      <c r="F256" s="158" t="s">
        <v>77</v>
      </c>
      <c r="G256" s="159"/>
      <c r="H256" s="8" t="s">
        <v>87</v>
      </c>
      <c r="I256" s="15" t="s">
        <v>483</v>
      </c>
    </row>
    <row r="257" spans="1:9" ht="33.75" customHeight="1">
      <c r="A257" s="6" t="s">
        <v>215</v>
      </c>
      <c r="B257" s="6" t="s">
        <v>156</v>
      </c>
      <c r="C257" s="158" t="s">
        <v>79</v>
      </c>
      <c r="D257" s="159"/>
      <c r="E257" s="89">
        <v>294700</v>
      </c>
      <c r="F257" s="158" t="s">
        <v>77</v>
      </c>
      <c r="G257" s="159"/>
      <c r="H257" s="8" t="s">
        <v>87</v>
      </c>
      <c r="I257" s="15" t="s">
        <v>520</v>
      </c>
    </row>
    <row r="258" spans="1:9" ht="33.75" customHeight="1">
      <c r="A258" s="6" t="s">
        <v>69</v>
      </c>
      <c r="B258" s="6" t="s">
        <v>484</v>
      </c>
      <c r="C258" s="158" t="s">
        <v>80</v>
      </c>
      <c r="D258" s="159"/>
      <c r="E258" s="89">
        <v>10000</v>
      </c>
      <c r="F258" s="158" t="s">
        <v>77</v>
      </c>
      <c r="G258" s="159"/>
      <c r="H258" s="8" t="s">
        <v>87</v>
      </c>
      <c r="I258" s="15" t="s">
        <v>485</v>
      </c>
    </row>
    <row r="259" spans="1:9" ht="33.75" customHeight="1">
      <c r="A259" s="6" t="s">
        <v>232</v>
      </c>
      <c r="B259" s="6" t="s">
        <v>156</v>
      </c>
      <c r="C259" s="158" t="s">
        <v>79</v>
      </c>
      <c r="D259" s="159"/>
      <c r="E259" s="89">
        <v>925125</v>
      </c>
      <c r="F259" s="158" t="s">
        <v>77</v>
      </c>
      <c r="G259" s="159"/>
      <c r="H259" s="8" t="s">
        <v>87</v>
      </c>
      <c r="I259" s="15" t="s">
        <v>519</v>
      </c>
    </row>
    <row r="260" spans="1:9" ht="33.75" customHeight="1">
      <c r="A260" s="6" t="s">
        <v>232</v>
      </c>
      <c r="B260" s="6" t="s">
        <v>280</v>
      </c>
      <c r="C260" s="158" t="s">
        <v>80</v>
      </c>
      <c r="D260" s="159"/>
      <c r="E260" s="89">
        <v>110220</v>
      </c>
      <c r="F260" s="158" t="s">
        <v>77</v>
      </c>
      <c r="G260" s="159"/>
      <c r="H260" s="8" t="s">
        <v>87</v>
      </c>
      <c r="I260" s="15" t="s">
        <v>81</v>
      </c>
    </row>
    <row r="261" spans="1:9" ht="33.75" customHeight="1">
      <c r="A261" s="6" t="s">
        <v>232</v>
      </c>
      <c r="B261" s="6" t="s">
        <v>63</v>
      </c>
      <c r="C261" s="158" t="s">
        <v>80</v>
      </c>
      <c r="D261" s="159"/>
      <c r="E261" s="89">
        <v>16430</v>
      </c>
      <c r="F261" s="158" t="s">
        <v>77</v>
      </c>
      <c r="G261" s="159"/>
      <c r="H261" s="8" t="s">
        <v>87</v>
      </c>
      <c r="I261" s="15" t="s">
        <v>486</v>
      </c>
    </row>
    <row r="262" spans="1:9" ht="33.75" customHeight="1">
      <c r="A262" s="6" t="s">
        <v>234</v>
      </c>
      <c r="B262" s="6" t="s">
        <v>27</v>
      </c>
      <c r="C262" s="158" t="s">
        <v>80</v>
      </c>
      <c r="D262" s="159"/>
      <c r="E262" s="89">
        <v>67375</v>
      </c>
      <c r="F262" s="158" t="s">
        <v>77</v>
      </c>
      <c r="G262" s="159"/>
      <c r="H262" s="8" t="s">
        <v>87</v>
      </c>
      <c r="I262" s="15" t="s">
        <v>487</v>
      </c>
    </row>
    <row r="263" spans="1:9" ht="33.75" customHeight="1">
      <c r="A263" s="6" t="s">
        <v>234</v>
      </c>
      <c r="B263" s="6" t="s">
        <v>15</v>
      </c>
      <c r="C263" s="158" t="s">
        <v>79</v>
      </c>
      <c r="D263" s="159"/>
      <c r="E263" s="89">
        <v>133620</v>
      </c>
      <c r="F263" s="158" t="s">
        <v>77</v>
      </c>
      <c r="G263" s="159"/>
      <c r="H263" s="8" t="s">
        <v>87</v>
      </c>
      <c r="I263" s="15" t="s">
        <v>518</v>
      </c>
    </row>
    <row r="264" spans="1:9" ht="33.75" customHeight="1">
      <c r="A264" s="6" t="s">
        <v>7</v>
      </c>
      <c r="B264" s="6" t="s">
        <v>107</v>
      </c>
      <c r="C264" s="158" t="s">
        <v>80</v>
      </c>
      <c r="D264" s="159"/>
      <c r="E264" s="89">
        <v>179622</v>
      </c>
      <c r="F264" s="158" t="s">
        <v>77</v>
      </c>
      <c r="G264" s="159"/>
      <c r="H264" s="8" t="s">
        <v>87</v>
      </c>
      <c r="I264" s="15" t="s">
        <v>488</v>
      </c>
    </row>
    <row r="265" spans="1:9" ht="33.75" customHeight="1">
      <c r="A265" s="6" t="s">
        <v>7</v>
      </c>
      <c r="B265" s="6" t="s">
        <v>225</v>
      </c>
      <c r="C265" s="158" t="s">
        <v>80</v>
      </c>
      <c r="D265" s="159"/>
      <c r="E265" s="89">
        <v>12540</v>
      </c>
      <c r="F265" s="158" t="s">
        <v>77</v>
      </c>
      <c r="G265" s="159"/>
      <c r="H265" s="8" t="s">
        <v>87</v>
      </c>
      <c r="I265" s="15" t="s">
        <v>489</v>
      </c>
    </row>
    <row r="266" spans="1:9" ht="33.75" customHeight="1">
      <c r="A266" s="6" t="s">
        <v>7</v>
      </c>
      <c r="B266" s="6" t="s">
        <v>225</v>
      </c>
      <c r="C266" s="158" t="s">
        <v>80</v>
      </c>
      <c r="D266" s="159"/>
      <c r="E266" s="89">
        <v>12540</v>
      </c>
      <c r="F266" s="158" t="s">
        <v>77</v>
      </c>
      <c r="G266" s="159"/>
      <c r="H266" s="8" t="s">
        <v>87</v>
      </c>
      <c r="I266" s="15" t="s">
        <v>489</v>
      </c>
    </row>
    <row r="267" spans="1:9" ht="33.75" customHeight="1">
      <c r="A267" s="6" t="s">
        <v>7</v>
      </c>
      <c r="B267" s="6" t="s">
        <v>72</v>
      </c>
      <c r="C267" s="158" t="s">
        <v>80</v>
      </c>
      <c r="D267" s="159"/>
      <c r="E267" s="89">
        <v>3966</v>
      </c>
      <c r="F267" s="158" t="s">
        <v>77</v>
      </c>
      <c r="G267" s="159"/>
      <c r="H267" s="8" t="s">
        <v>87</v>
      </c>
      <c r="I267" s="15" t="s">
        <v>106</v>
      </c>
    </row>
    <row r="268" spans="1:9" ht="33.75" customHeight="1">
      <c r="A268" s="6" t="s">
        <v>7</v>
      </c>
      <c r="B268" s="6" t="s">
        <v>72</v>
      </c>
      <c r="C268" s="158" t="s">
        <v>80</v>
      </c>
      <c r="D268" s="159"/>
      <c r="E268" s="89">
        <v>3725</v>
      </c>
      <c r="F268" s="158" t="s">
        <v>77</v>
      </c>
      <c r="G268" s="159"/>
      <c r="H268" s="8" t="s">
        <v>87</v>
      </c>
      <c r="I268" s="15" t="s">
        <v>105</v>
      </c>
    </row>
    <row r="269" spans="1:9" ht="33.75" customHeight="1">
      <c r="A269" s="6" t="s">
        <v>7</v>
      </c>
      <c r="B269" s="6" t="s">
        <v>72</v>
      </c>
      <c r="C269" s="158" t="s">
        <v>80</v>
      </c>
      <c r="D269" s="159"/>
      <c r="E269" s="89">
        <v>2574</v>
      </c>
      <c r="F269" s="158" t="s">
        <v>77</v>
      </c>
      <c r="G269" s="159"/>
      <c r="H269" s="8" t="s">
        <v>87</v>
      </c>
      <c r="I269" s="15" t="s">
        <v>413</v>
      </c>
    </row>
    <row r="270" spans="1:9" ht="33.75" customHeight="1">
      <c r="A270" s="6" t="s">
        <v>7</v>
      </c>
      <c r="B270" s="6" t="s">
        <v>107</v>
      </c>
      <c r="C270" s="158" t="s">
        <v>79</v>
      </c>
      <c r="D270" s="159"/>
      <c r="E270" s="89">
        <v>537350</v>
      </c>
      <c r="F270" s="158" t="s">
        <v>77</v>
      </c>
      <c r="G270" s="159"/>
      <c r="H270" s="8" t="s">
        <v>87</v>
      </c>
      <c r="I270" s="15" t="s">
        <v>490</v>
      </c>
    </row>
    <row r="271" spans="1:9" ht="33.75" customHeight="1">
      <c r="A271" s="6" t="s">
        <v>7</v>
      </c>
      <c r="B271" s="6" t="s">
        <v>107</v>
      </c>
      <c r="C271" s="158" t="s">
        <v>79</v>
      </c>
      <c r="D271" s="159"/>
      <c r="E271" s="89">
        <v>73920</v>
      </c>
      <c r="F271" s="158" t="s">
        <v>77</v>
      </c>
      <c r="G271" s="159"/>
      <c r="H271" s="8" t="s">
        <v>87</v>
      </c>
      <c r="I271" s="15" t="s">
        <v>491</v>
      </c>
    </row>
    <row r="272" spans="1:9" ht="33.75" customHeight="1">
      <c r="A272" s="6" t="s">
        <v>7</v>
      </c>
      <c r="B272" s="6" t="s">
        <v>107</v>
      </c>
      <c r="C272" s="158" t="s">
        <v>79</v>
      </c>
      <c r="D272" s="159"/>
      <c r="E272" s="89">
        <v>485100</v>
      </c>
      <c r="F272" s="158" t="s">
        <v>77</v>
      </c>
      <c r="G272" s="159"/>
      <c r="H272" s="8" t="s">
        <v>87</v>
      </c>
      <c r="I272" s="15" t="s">
        <v>492</v>
      </c>
    </row>
    <row r="273" spans="1:9" ht="33.75" customHeight="1">
      <c r="A273" s="6" t="s">
        <v>7</v>
      </c>
      <c r="B273" s="6" t="s">
        <v>107</v>
      </c>
      <c r="C273" s="158" t="s">
        <v>79</v>
      </c>
      <c r="D273" s="159"/>
      <c r="E273" s="89">
        <v>6592433</v>
      </c>
      <c r="F273" s="158" t="s">
        <v>77</v>
      </c>
      <c r="G273" s="159"/>
      <c r="H273" s="8" t="s">
        <v>87</v>
      </c>
      <c r="I273" s="15" t="s">
        <v>493</v>
      </c>
    </row>
    <row r="274" spans="1:9" ht="33.75" customHeight="1">
      <c r="A274" s="6" t="s">
        <v>7</v>
      </c>
      <c r="B274" s="6" t="s">
        <v>107</v>
      </c>
      <c r="C274" s="158" t="s">
        <v>79</v>
      </c>
      <c r="D274" s="159"/>
      <c r="E274" s="89">
        <v>95040</v>
      </c>
      <c r="F274" s="158" t="s">
        <v>77</v>
      </c>
      <c r="G274" s="159"/>
      <c r="H274" s="8" t="s">
        <v>87</v>
      </c>
      <c r="I274" s="15" t="s">
        <v>494</v>
      </c>
    </row>
    <row r="275" spans="1:9" ht="33.75" customHeight="1">
      <c r="A275" s="6" t="s">
        <v>7</v>
      </c>
      <c r="B275" s="6" t="s">
        <v>107</v>
      </c>
      <c r="C275" s="158" t="s">
        <v>281</v>
      </c>
      <c r="D275" s="159"/>
      <c r="E275" s="89">
        <v>66000</v>
      </c>
      <c r="F275" s="158" t="s">
        <v>77</v>
      </c>
      <c r="G275" s="159"/>
      <c r="H275" s="8" t="s">
        <v>87</v>
      </c>
      <c r="I275" s="15" t="s">
        <v>495</v>
      </c>
    </row>
    <row r="276" spans="1:9" ht="33.75" customHeight="1">
      <c r="A276" s="6"/>
      <c r="B276" s="6"/>
      <c r="C276" s="158"/>
      <c r="D276" s="159"/>
      <c r="E276" s="89"/>
      <c r="F276" s="158"/>
      <c r="G276" s="159"/>
      <c r="H276" s="8"/>
      <c r="I276" s="15"/>
    </row>
    <row r="277" spans="1:9" ht="33.75" customHeight="1">
      <c r="A277" s="6"/>
      <c r="B277" s="6"/>
      <c r="C277" s="158"/>
      <c r="D277" s="159"/>
      <c r="E277" s="89"/>
      <c r="F277" s="158"/>
      <c r="G277" s="159"/>
      <c r="H277" s="8"/>
      <c r="I277" s="15"/>
    </row>
    <row r="278" spans="1:9" ht="33.75" customHeight="1">
      <c r="A278" s="6"/>
      <c r="B278" s="6"/>
      <c r="C278" s="158"/>
      <c r="D278" s="159"/>
      <c r="E278" s="89"/>
      <c r="F278" s="158"/>
      <c r="G278" s="159"/>
      <c r="H278" s="8"/>
      <c r="I278" s="15"/>
    </row>
    <row r="279" spans="1:9" ht="33.75" customHeight="1">
      <c r="A279" s="6"/>
      <c r="B279" s="6"/>
      <c r="C279" s="158"/>
      <c r="D279" s="159"/>
      <c r="E279" s="89"/>
      <c r="F279" s="158"/>
      <c r="G279" s="159"/>
      <c r="H279" s="8"/>
      <c r="I279" s="15"/>
    </row>
    <row r="280" spans="1:9" ht="33.75" customHeight="1">
      <c r="A280" s="6"/>
      <c r="B280" s="6"/>
      <c r="C280" s="158"/>
      <c r="D280" s="159"/>
      <c r="E280" s="89"/>
      <c r="F280" s="158"/>
      <c r="G280" s="159"/>
      <c r="H280" s="8"/>
      <c r="I280" s="15"/>
    </row>
    <row r="281" spans="1:9" ht="33.75" customHeight="1">
      <c r="A281" s="6"/>
      <c r="B281" s="6"/>
      <c r="C281" s="158"/>
      <c r="D281" s="159"/>
      <c r="E281" s="89"/>
      <c r="F281" s="158"/>
      <c r="G281" s="159"/>
      <c r="H281" s="8"/>
      <c r="I281" s="15"/>
    </row>
    <row r="282" spans="1:9" ht="33.75" customHeight="1">
      <c r="A282" s="6"/>
      <c r="B282" s="6"/>
      <c r="C282" s="158"/>
      <c r="D282" s="159"/>
      <c r="E282" s="89"/>
      <c r="F282" s="158"/>
      <c r="G282" s="159"/>
      <c r="H282" s="8"/>
      <c r="I282" s="15"/>
    </row>
    <row r="283" spans="1:9" ht="33.75" customHeight="1" thickBot="1">
      <c r="A283" s="36"/>
      <c r="B283" s="16"/>
      <c r="C283" s="173"/>
      <c r="D283" s="174"/>
      <c r="E283" s="38">
        <f>SUM(E256:E282)</f>
        <v>9962945</v>
      </c>
      <c r="F283" s="175"/>
      <c r="G283" s="173"/>
      <c r="I283" s="37"/>
    </row>
    <row r="284" spans="1:9" ht="15.75" customHeight="1">
      <c r="A284" s="176" t="s">
        <v>112</v>
      </c>
      <c r="B284" s="176"/>
      <c r="C284" s="176"/>
      <c r="D284" s="176"/>
      <c r="E284" s="176"/>
    </row>
    <row r="285" spans="1:9" ht="15.75" customHeight="1">
      <c r="A285" s="160" t="s">
        <v>110</v>
      </c>
      <c r="B285" s="161"/>
      <c r="C285" s="160" t="s">
        <v>1</v>
      </c>
      <c r="D285" s="161"/>
      <c r="E285" s="4" t="s">
        <v>113</v>
      </c>
      <c r="F285" s="160"/>
      <c r="G285" s="161"/>
      <c r="H285" s="193" t="s">
        <v>4</v>
      </c>
      <c r="I285" s="194"/>
    </row>
    <row r="286" spans="1:9" ht="15.75" customHeight="1">
      <c r="A286" s="168">
        <v>46160</v>
      </c>
      <c r="B286" s="169"/>
      <c r="C286" s="158" t="s">
        <v>16</v>
      </c>
      <c r="D286" s="159"/>
      <c r="E286" s="26">
        <v>100</v>
      </c>
      <c r="F286" s="160"/>
      <c r="G286" s="161"/>
      <c r="H286" s="162" t="s">
        <v>381</v>
      </c>
      <c r="I286" s="163"/>
    </row>
    <row r="287" spans="1:9" ht="15.75" customHeight="1">
      <c r="A287" s="168">
        <v>46168</v>
      </c>
      <c r="B287" s="169"/>
      <c r="C287" s="158" t="s">
        <v>16</v>
      </c>
      <c r="D287" s="159"/>
      <c r="E287" s="26">
        <v>210</v>
      </c>
      <c r="F287" s="160"/>
      <c r="G287" s="161"/>
      <c r="H287" s="162" t="s">
        <v>381</v>
      </c>
      <c r="I287" s="163"/>
    </row>
    <row r="288" spans="1:9" ht="15.75" customHeight="1">
      <c r="A288" s="168">
        <v>46169</v>
      </c>
      <c r="B288" s="169"/>
      <c r="C288" s="158" t="s">
        <v>16</v>
      </c>
      <c r="D288" s="159"/>
      <c r="E288" s="26">
        <v>320</v>
      </c>
      <c r="F288" s="160"/>
      <c r="G288" s="161"/>
      <c r="H288" s="162" t="s">
        <v>381</v>
      </c>
      <c r="I288" s="163"/>
    </row>
    <row r="289" spans="1:9" ht="15.75" customHeight="1">
      <c r="A289" s="164">
        <v>46170</v>
      </c>
      <c r="B289" s="165"/>
      <c r="C289" s="158" t="s">
        <v>16</v>
      </c>
      <c r="D289" s="159"/>
      <c r="E289" s="26">
        <v>270</v>
      </c>
      <c r="F289" s="160"/>
      <c r="G289" s="161"/>
      <c r="H289" s="162" t="s">
        <v>381</v>
      </c>
      <c r="I289" s="163"/>
    </row>
    <row r="290" spans="1:9" ht="15.75" customHeight="1">
      <c r="A290" s="166"/>
      <c r="B290" s="167"/>
      <c r="C290" s="158" t="s">
        <v>16</v>
      </c>
      <c r="D290" s="159"/>
      <c r="E290" s="26">
        <v>270</v>
      </c>
      <c r="F290" s="160"/>
      <c r="G290" s="161"/>
      <c r="H290" s="162" t="s">
        <v>381</v>
      </c>
      <c r="I290" s="163"/>
    </row>
    <row r="291" spans="1:9" ht="15.75" customHeight="1">
      <c r="A291" s="164">
        <v>46176</v>
      </c>
      <c r="B291" s="165"/>
      <c r="C291" s="158" t="s">
        <v>16</v>
      </c>
      <c r="D291" s="159"/>
      <c r="E291" s="26">
        <v>180</v>
      </c>
      <c r="F291" s="160"/>
      <c r="G291" s="161"/>
      <c r="H291" s="162" t="s">
        <v>381</v>
      </c>
      <c r="I291" s="163"/>
    </row>
    <row r="292" spans="1:9" ht="15.75" customHeight="1">
      <c r="A292" s="166"/>
      <c r="B292" s="167"/>
      <c r="C292" s="158" t="s">
        <v>16</v>
      </c>
      <c r="D292" s="159"/>
      <c r="E292" s="26">
        <v>150</v>
      </c>
      <c r="F292" s="160"/>
      <c r="G292" s="161"/>
      <c r="H292" s="162" t="s">
        <v>381</v>
      </c>
      <c r="I292" s="163"/>
    </row>
    <row r="293" spans="1:9" ht="15.75" customHeight="1">
      <c r="A293" s="164">
        <v>46177</v>
      </c>
      <c r="B293" s="165"/>
      <c r="C293" s="158" t="s">
        <v>16</v>
      </c>
      <c r="D293" s="159"/>
      <c r="E293" s="26">
        <v>5240</v>
      </c>
      <c r="F293" s="160" t="s">
        <v>114</v>
      </c>
      <c r="G293" s="161"/>
      <c r="H293" s="162"/>
      <c r="I293" s="163"/>
    </row>
    <row r="294" spans="1:9" ht="15.75" customHeight="1">
      <c r="A294" s="171"/>
      <c r="B294" s="172"/>
      <c r="C294" s="158" t="s">
        <v>16</v>
      </c>
      <c r="D294" s="159"/>
      <c r="E294" s="26">
        <v>3000</v>
      </c>
      <c r="F294" s="160" t="s">
        <v>114</v>
      </c>
      <c r="G294" s="161"/>
      <c r="H294" s="162"/>
      <c r="I294" s="163"/>
    </row>
    <row r="295" spans="1:9" ht="15.75" customHeight="1">
      <c r="A295" s="166"/>
      <c r="B295" s="167"/>
      <c r="C295" s="158" t="s">
        <v>27</v>
      </c>
      <c r="D295" s="159"/>
      <c r="E295" s="26">
        <v>2500</v>
      </c>
      <c r="F295" s="160" t="s">
        <v>287</v>
      </c>
      <c r="G295" s="161"/>
      <c r="H295" s="162" t="s">
        <v>510</v>
      </c>
      <c r="I295" s="163"/>
    </row>
    <row r="296" spans="1:9" ht="15.75" customHeight="1">
      <c r="A296" s="164">
        <v>46178</v>
      </c>
      <c r="B296" s="165"/>
      <c r="C296" s="158" t="s">
        <v>27</v>
      </c>
      <c r="D296" s="159"/>
      <c r="E296" s="26">
        <v>18400</v>
      </c>
      <c r="F296" s="160" t="s">
        <v>511</v>
      </c>
      <c r="G296" s="161"/>
      <c r="H296" s="162" t="s">
        <v>512</v>
      </c>
      <c r="I296" s="163"/>
    </row>
    <row r="297" spans="1:9" ht="15.75" customHeight="1">
      <c r="A297" s="166"/>
      <c r="B297" s="167"/>
      <c r="C297" s="158" t="s">
        <v>27</v>
      </c>
      <c r="D297" s="159"/>
      <c r="E297" s="26">
        <v>2280</v>
      </c>
      <c r="F297" s="160" t="s">
        <v>511</v>
      </c>
      <c r="G297" s="161"/>
      <c r="H297" s="162" t="s">
        <v>513</v>
      </c>
      <c r="I297" s="163"/>
    </row>
    <row r="298" spans="1:9" ht="15.75" customHeight="1">
      <c r="A298" s="168">
        <v>46179</v>
      </c>
      <c r="B298" s="169"/>
      <c r="C298" s="158" t="s">
        <v>16</v>
      </c>
      <c r="D298" s="159"/>
      <c r="E298" s="26">
        <v>110</v>
      </c>
      <c r="F298" s="160"/>
      <c r="G298" s="161"/>
      <c r="H298" s="162" t="s">
        <v>381</v>
      </c>
      <c r="I298" s="163"/>
    </row>
    <row r="299" spans="1:9" ht="15.75" customHeight="1">
      <c r="A299" s="168">
        <v>46180</v>
      </c>
      <c r="B299" s="169"/>
      <c r="C299" s="158" t="s">
        <v>50</v>
      </c>
      <c r="D299" s="159"/>
      <c r="E299" s="26">
        <v>6360</v>
      </c>
      <c r="F299" s="160" t="s">
        <v>114</v>
      </c>
      <c r="G299" s="161"/>
      <c r="H299" s="162"/>
      <c r="I299" s="163"/>
    </row>
    <row r="300" spans="1:9" ht="15.75" customHeight="1">
      <c r="A300" s="164">
        <v>46181</v>
      </c>
      <c r="B300" s="165"/>
      <c r="C300" s="158" t="s">
        <v>50</v>
      </c>
      <c r="D300" s="159"/>
      <c r="E300" s="26">
        <v>4800</v>
      </c>
      <c r="F300" s="160" t="s">
        <v>114</v>
      </c>
      <c r="G300" s="161"/>
      <c r="H300" s="162"/>
      <c r="I300" s="163"/>
    </row>
    <row r="301" spans="1:9" ht="15.75" customHeight="1">
      <c r="A301" s="171"/>
      <c r="B301" s="172"/>
      <c r="C301" s="158" t="s">
        <v>50</v>
      </c>
      <c r="D301" s="159"/>
      <c r="E301" s="26">
        <v>3000</v>
      </c>
      <c r="F301" s="160" t="s">
        <v>114</v>
      </c>
      <c r="G301" s="161"/>
      <c r="H301" s="162"/>
      <c r="I301" s="163"/>
    </row>
    <row r="302" spans="1:9" ht="15.75" customHeight="1">
      <c r="A302" s="166"/>
      <c r="B302" s="167"/>
      <c r="C302" s="158" t="s">
        <v>50</v>
      </c>
      <c r="D302" s="159"/>
      <c r="E302" s="26">
        <v>3000</v>
      </c>
      <c r="F302" s="160" t="s">
        <v>114</v>
      </c>
      <c r="G302" s="161"/>
      <c r="H302" s="162"/>
      <c r="I302" s="163"/>
    </row>
    <row r="303" spans="1:9" ht="15.75" customHeight="1">
      <c r="A303" s="168">
        <v>46182</v>
      </c>
      <c r="B303" s="169"/>
      <c r="C303" s="170" t="s">
        <v>50</v>
      </c>
      <c r="D303" s="170"/>
      <c r="E303" s="26">
        <v>3300</v>
      </c>
      <c r="F303" s="160"/>
      <c r="G303" s="161"/>
      <c r="H303" s="162" t="s">
        <v>514</v>
      </c>
      <c r="I303" s="163"/>
    </row>
    <row r="304" spans="1:9" ht="15.75" customHeight="1">
      <c r="A304" s="168">
        <v>46183</v>
      </c>
      <c r="B304" s="169"/>
      <c r="C304" s="170" t="s">
        <v>16</v>
      </c>
      <c r="D304" s="170"/>
      <c r="E304" s="26">
        <v>210</v>
      </c>
      <c r="F304" s="160"/>
      <c r="G304" s="161"/>
      <c r="H304" s="162" t="s">
        <v>381</v>
      </c>
      <c r="I304" s="163"/>
    </row>
    <row r="305" spans="1:9" ht="15.75" customHeight="1">
      <c r="A305" s="168">
        <v>46184</v>
      </c>
      <c r="B305" s="169"/>
      <c r="C305" s="170" t="s">
        <v>50</v>
      </c>
      <c r="D305" s="170"/>
      <c r="E305" s="26">
        <v>1200</v>
      </c>
      <c r="F305" s="160" t="s">
        <v>114</v>
      </c>
      <c r="G305" s="161"/>
      <c r="H305" s="162"/>
      <c r="I305" s="163"/>
    </row>
    <row r="306" spans="1:9" ht="15.75" customHeight="1">
      <c r="A306" s="164">
        <v>46185</v>
      </c>
      <c r="B306" s="165"/>
      <c r="C306" s="170" t="s">
        <v>22</v>
      </c>
      <c r="D306" s="170"/>
      <c r="E306" s="26">
        <v>8600</v>
      </c>
      <c r="F306" s="160"/>
      <c r="G306" s="161"/>
      <c r="H306" s="162" t="s">
        <v>68</v>
      </c>
      <c r="I306" s="163"/>
    </row>
    <row r="307" spans="1:9" ht="15.75" customHeight="1">
      <c r="A307" s="166"/>
      <c r="B307" s="167"/>
      <c r="C307" s="170" t="s">
        <v>16</v>
      </c>
      <c r="D307" s="170"/>
      <c r="E307" s="26">
        <v>510</v>
      </c>
      <c r="F307" s="160"/>
      <c r="G307" s="161"/>
      <c r="H307" s="162" t="s">
        <v>381</v>
      </c>
      <c r="I307" s="163"/>
    </row>
    <row r="308" spans="1:9" ht="15.75" customHeight="1">
      <c r="A308" s="164">
        <v>46186</v>
      </c>
      <c r="B308" s="165"/>
      <c r="C308" s="170" t="s">
        <v>50</v>
      </c>
      <c r="D308" s="170"/>
      <c r="E308" s="26">
        <v>4800</v>
      </c>
      <c r="F308" s="160" t="s">
        <v>114</v>
      </c>
      <c r="G308" s="161"/>
      <c r="H308" s="162"/>
      <c r="I308" s="163"/>
    </row>
    <row r="309" spans="1:9" ht="15.75" customHeight="1">
      <c r="A309" s="166"/>
      <c r="B309" s="167"/>
      <c r="C309" s="170" t="s">
        <v>50</v>
      </c>
      <c r="D309" s="170"/>
      <c r="E309" s="26">
        <v>4800</v>
      </c>
      <c r="F309" s="160" t="s">
        <v>114</v>
      </c>
      <c r="G309" s="161"/>
      <c r="H309" s="162"/>
      <c r="I309" s="163"/>
    </row>
    <row r="310" spans="1:9" ht="15.75" customHeight="1">
      <c r="A310" s="168">
        <v>46187</v>
      </c>
      <c r="B310" s="169"/>
      <c r="C310" s="170" t="s">
        <v>16</v>
      </c>
      <c r="D310" s="170"/>
      <c r="E310" s="26">
        <v>150</v>
      </c>
      <c r="F310" s="160"/>
      <c r="G310" s="161"/>
      <c r="H310" s="162" t="s">
        <v>381</v>
      </c>
      <c r="I310" s="163"/>
    </row>
    <row r="311" spans="1:9" ht="15.75" customHeight="1">
      <c r="A311" s="164">
        <v>46188</v>
      </c>
      <c r="B311" s="165"/>
      <c r="C311" s="170" t="s">
        <v>50</v>
      </c>
      <c r="D311" s="170"/>
      <c r="E311" s="26">
        <v>61850</v>
      </c>
      <c r="F311" s="160"/>
      <c r="G311" s="161"/>
      <c r="H311" s="162" t="s">
        <v>117</v>
      </c>
      <c r="I311" s="163"/>
    </row>
    <row r="312" spans="1:9" ht="15.75" customHeight="1">
      <c r="A312" s="171"/>
      <c r="B312" s="172"/>
      <c r="C312" s="170" t="s">
        <v>27</v>
      </c>
      <c r="D312" s="170"/>
      <c r="E312" s="26">
        <v>1300</v>
      </c>
      <c r="F312" s="160" t="s">
        <v>511</v>
      </c>
      <c r="G312" s="161"/>
      <c r="H312" s="162" t="s">
        <v>525</v>
      </c>
      <c r="I312" s="163"/>
    </row>
    <row r="313" spans="1:9" ht="15.75" customHeight="1">
      <c r="A313" s="166"/>
      <c r="B313" s="167"/>
      <c r="C313" s="170" t="s">
        <v>27</v>
      </c>
      <c r="D313" s="170"/>
      <c r="E313" s="26">
        <v>650</v>
      </c>
      <c r="F313" s="160" t="s">
        <v>287</v>
      </c>
      <c r="G313" s="161"/>
      <c r="H313" s="106" t="s">
        <v>526</v>
      </c>
      <c r="I313" s="107"/>
    </row>
    <row r="314" spans="1:9" ht="15.75" customHeight="1">
      <c r="A314" s="164">
        <v>46189</v>
      </c>
      <c r="B314" s="165"/>
      <c r="C314" s="170" t="s">
        <v>50</v>
      </c>
      <c r="D314" s="170"/>
      <c r="E314" s="26">
        <v>4800</v>
      </c>
      <c r="F314" s="160" t="s">
        <v>114</v>
      </c>
      <c r="G314" s="161"/>
      <c r="H314" s="162"/>
      <c r="I314" s="163"/>
    </row>
    <row r="315" spans="1:9" ht="15.75" customHeight="1">
      <c r="A315" s="171"/>
      <c r="B315" s="172"/>
      <c r="C315" s="170" t="s">
        <v>27</v>
      </c>
      <c r="D315" s="170"/>
      <c r="E315" s="26">
        <v>3060</v>
      </c>
      <c r="F315" s="160" t="s">
        <v>511</v>
      </c>
      <c r="G315" s="161"/>
      <c r="H315" s="162" t="s">
        <v>183</v>
      </c>
      <c r="I315" s="163"/>
    </row>
    <row r="316" spans="1:9" ht="15.75" customHeight="1">
      <c r="A316" s="166"/>
      <c r="B316" s="167"/>
      <c r="C316" s="170" t="s">
        <v>27</v>
      </c>
      <c r="D316" s="170"/>
      <c r="E316" s="26">
        <v>2750</v>
      </c>
      <c r="F316" s="160" t="s">
        <v>511</v>
      </c>
      <c r="G316" s="161"/>
      <c r="H316" s="162" t="s">
        <v>183</v>
      </c>
      <c r="I316" s="163"/>
    </row>
    <row r="317" spans="1:9" ht="15.75" customHeight="1">
      <c r="A317" s="168">
        <v>46190</v>
      </c>
      <c r="B317" s="169"/>
      <c r="C317" s="170" t="s">
        <v>50</v>
      </c>
      <c r="D317" s="170"/>
      <c r="E317" s="26">
        <v>6000</v>
      </c>
      <c r="F317" s="160" t="s">
        <v>114</v>
      </c>
      <c r="G317" s="161"/>
      <c r="H317" s="162"/>
      <c r="I317" s="163"/>
    </row>
    <row r="318" spans="1:9" ht="15.75" customHeight="1">
      <c r="A318" s="168">
        <v>46191</v>
      </c>
      <c r="B318" s="169"/>
      <c r="C318" s="170" t="s">
        <v>50</v>
      </c>
      <c r="D318" s="170"/>
      <c r="E318" s="26">
        <v>3000</v>
      </c>
      <c r="F318" s="160" t="s">
        <v>114</v>
      </c>
      <c r="G318" s="161"/>
      <c r="H318" s="162"/>
      <c r="I318" s="163"/>
    </row>
    <row r="319" spans="1:9" ht="15.75" customHeight="1">
      <c r="A319" s="168">
        <v>46192</v>
      </c>
      <c r="B319" s="169"/>
      <c r="C319" s="170" t="s">
        <v>27</v>
      </c>
      <c r="D319" s="170"/>
      <c r="E319" s="26">
        <v>5703</v>
      </c>
      <c r="F319" s="160" t="s">
        <v>287</v>
      </c>
      <c r="G319" s="161"/>
      <c r="H319" s="162" t="s">
        <v>527</v>
      </c>
      <c r="I319" s="163"/>
    </row>
    <row r="320" spans="1:9" ht="15.75" customHeight="1">
      <c r="A320" s="164">
        <v>46193</v>
      </c>
      <c r="B320" s="165"/>
      <c r="C320" s="170" t="s">
        <v>50</v>
      </c>
      <c r="D320" s="170"/>
      <c r="E320" s="26">
        <v>6000</v>
      </c>
      <c r="F320" s="160" t="s">
        <v>114</v>
      </c>
      <c r="G320" s="161"/>
      <c r="H320" s="162"/>
      <c r="I320" s="163"/>
    </row>
    <row r="321" spans="1:9" ht="15.75" customHeight="1">
      <c r="A321" s="166"/>
      <c r="B321" s="167"/>
      <c r="C321" s="170" t="s">
        <v>50</v>
      </c>
      <c r="D321" s="170"/>
      <c r="E321" s="26">
        <v>4800</v>
      </c>
      <c r="F321" s="160" t="s">
        <v>114</v>
      </c>
      <c r="G321" s="161"/>
      <c r="H321" s="162"/>
      <c r="I321" s="163"/>
    </row>
    <row r="322" spans="1:9" ht="15.75" customHeight="1">
      <c r="A322" s="168">
        <v>46195</v>
      </c>
      <c r="B322" s="169"/>
      <c r="C322" s="170" t="s">
        <v>50</v>
      </c>
      <c r="D322" s="170"/>
      <c r="E322" s="26">
        <v>4800</v>
      </c>
      <c r="F322" s="160" t="s">
        <v>114</v>
      </c>
      <c r="G322" s="161"/>
      <c r="H322" s="162"/>
      <c r="I322" s="163"/>
    </row>
    <row r="323" spans="1:9" ht="15.75" customHeight="1">
      <c r="A323" s="164">
        <v>46196</v>
      </c>
      <c r="B323" s="165"/>
      <c r="C323" s="170" t="s">
        <v>50</v>
      </c>
      <c r="D323" s="170"/>
      <c r="E323" s="26">
        <v>4800</v>
      </c>
      <c r="F323" s="160" t="s">
        <v>114</v>
      </c>
      <c r="G323" s="161"/>
      <c r="H323" s="162"/>
      <c r="I323" s="163"/>
    </row>
    <row r="324" spans="1:9" ht="15.75" customHeight="1">
      <c r="A324" s="166"/>
      <c r="B324" s="167"/>
      <c r="C324" s="170" t="s">
        <v>50</v>
      </c>
      <c r="D324" s="170"/>
      <c r="E324" s="26">
        <v>4800</v>
      </c>
      <c r="F324" s="160" t="s">
        <v>114</v>
      </c>
      <c r="G324" s="161"/>
      <c r="H324" s="162"/>
      <c r="I324" s="163"/>
    </row>
    <row r="325" spans="1:9" ht="15.75" customHeight="1">
      <c r="A325" s="164">
        <v>46196</v>
      </c>
      <c r="B325" s="165"/>
      <c r="C325" s="170" t="s">
        <v>27</v>
      </c>
      <c r="D325" s="170"/>
      <c r="E325" s="26">
        <v>1180</v>
      </c>
      <c r="F325" s="160" t="s">
        <v>287</v>
      </c>
      <c r="G325" s="161"/>
      <c r="H325" s="162" t="s">
        <v>528</v>
      </c>
      <c r="I325" s="163"/>
    </row>
    <row r="326" spans="1:9" ht="15.75" customHeight="1">
      <c r="A326" s="166"/>
      <c r="B326" s="167"/>
      <c r="C326" s="170" t="s">
        <v>27</v>
      </c>
      <c r="D326" s="170"/>
      <c r="E326" s="26">
        <v>2874</v>
      </c>
      <c r="F326" s="160" t="s">
        <v>295</v>
      </c>
      <c r="G326" s="161"/>
      <c r="H326" s="162" t="s">
        <v>529</v>
      </c>
      <c r="I326" s="163"/>
    </row>
    <row r="327" spans="1:9" ht="15.75" customHeight="1">
      <c r="A327" s="164">
        <v>46198</v>
      </c>
      <c r="B327" s="165"/>
      <c r="C327" s="170" t="s">
        <v>50</v>
      </c>
      <c r="D327" s="170"/>
      <c r="E327" s="26">
        <v>7800</v>
      </c>
      <c r="F327" s="160" t="s">
        <v>114</v>
      </c>
      <c r="G327" s="161"/>
      <c r="H327" s="162"/>
      <c r="I327" s="163"/>
    </row>
    <row r="328" spans="1:9" ht="15.75" customHeight="1">
      <c r="A328" s="171"/>
      <c r="B328" s="172"/>
      <c r="C328" s="170" t="s">
        <v>50</v>
      </c>
      <c r="D328" s="170"/>
      <c r="E328" s="26">
        <v>4800</v>
      </c>
      <c r="F328" s="160" t="s">
        <v>114</v>
      </c>
      <c r="G328" s="161"/>
      <c r="H328" s="162"/>
      <c r="I328" s="163"/>
    </row>
    <row r="329" spans="1:9" ht="15.75" customHeight="1">
      <c r="A329" s="171"/>
      <c r="B329" s="172"/>
      <c r="C329" s="170"/>
      <c r="D329" s="170"/>
      <c r="E329" s="26">
        <v>10976</v>
      </c>
      <c r="F329" s="160"/>
      <c r="G329" s="161"/>
      <c r="H329" s="162" t="s">
        <v>515</v>
      </c>
      <c r="I329" s="163"/>
    </row>
    <row r="330" spans="1:9" ht="15.75" customHeight="1">
      <c r="A330" s="171"/>
      <c r="B330" s="172"/>
      <c r="C330" s="170" t="s">
        <v>50</v>
      </c>
      <c r="D330" s="170"/>
      <c r="E330" s="26">
        <v>4800</v>
      </c>
      <c r="F330" s="160" t="s">
        <v>114</v>
      </c>
      <c r="G330" s="161"/>
      <c r="H330" s="162"/>
      <c r="I330" s="163"/>
    </row>
    <row r="331" spans="1:9" ht="15.75" customHeight="1">
      <c r="A331" s="168">
        <v>46199</v>
      </c>
      <c r="B331" s="169"/>
      <c r="C331" s="170" t="s">
        <v>50</v>
      </c>
      <c r="D331" s="170"/>
      <c r="E331" s="26">
        <v>3000</v>
      </c>
      <c r="F331" s="160" t="s">
        <v>114</v>
      </c>
      <c r="G331" s="161"/>
      <c r="H331" s="162"/>
      <c r="I331" s="163"/>
    </row>
    <row r="332" spans="1:9" ht="15.75" customHeight="1">
      <c r="A332" s="168">
        <v>46200</v>
      </c>
      <c r="B332" s="169"/>
      <c r="C332" s="170" t="s">
        <v>50</v>
      </c>
      <c r="D332" s="170"/>
      <c r="E332" s="26">
        <v>4800</v>
      </c>
      <c r="F332" s="160" t="s">
        <v>114</v>
      </c>
      <c r="G332" s="161"/>
      <c r="H332" s="162"/>
      <c r="I332" s="163"/>
    </row>
    <row r="333" spans="1:9" ht="15.75" customHeight="1">
      <c r="A333" s="164">
        <v>46201</v>
      </c>
      <c r="B333" s="165"/>
      <c r="C333" s="170" t="s">
        <v>50</v>
      </c>
      <c r="D333" s="170"/>
      <c r="E333" s="26">
        <v>2600</v>
      </c>
      <c r="F333" s="160" t="s">
        <v>114</v>
      </c>
      <c r="G333" s="161"/>
      <c r="H333" s="162"/>
      <c r="I333" s="163"/>
    </row>
    <row r="334" spans="1:9" ht="15.75" customHeight="1">
      <c r="A334" s="171"/>
      <c r="B334" s="172"/>
      <c r="C334" s="170" t="s">
        <v>50</v>
      </c>
      <c r="D334" s="170"/>
      <c r="E334" s="26">
        <v>1650</v>
      </c>
      <c r="F334" s="160" t="s">
        <v>114</v>
      </c>
      <c r="G334" s="161"/>
      <c r="H334" s="162"/>
      <c r="I334" s="163"/>
    </row>
    <row r="335" spans="1:9" ht="15.75" customHeight="1">
      <c r="A335" s="166"/>
      <c r="B335" s="167"/>
      <c r="C335" s="170" t="s">
        <v>50</v>
      </c>
      <c r="D335" s="170"/>
      <c r="E335" s="26">
        <v>450</v>
      </c>
      <c r="F335" s="160" t="s">
        <v>114</v>
      </c>
      <c r="G335" s="161"/>
      <c r="H335" s="162"/>
      <c r="I335" s="163"/>
    </row>
    <row r="336" spans="1:9" ht="15.75" customHeight="1">
      <c r="A336" s="164">
        <v>46202</v>
      </c>
      <c r="B336" s="165"/>
      <c r="C336" s="170" t="s">
        <v>50</v>
      </c>
      <c r="D336" s="170"/>
      <c r="E336" s="26">
        <v>7500</v>
      </c>
      <c r="F336" s="160" t="s">
        <v>114</v>
      </c>
      <c r="G336" s="161"/>
      <c r="H336" s="162"/>
      <c r="I336" s="163"/>
    </row>
    <row r="337" spans="1:9" ht="15.75" customHeight="1">
      <c r="A337" s="171"/>
      <c r="B337" s="172"/>
      <c r="C337" s="170" t="s">
        <v>50</v>
      </c>
      <c r="D337" s="170"/>
      <c r="E337" s="26">
        <v>5000</v>
      </c>
      <c r="F337" s="160" t="s">
        <v>114</v>
      </c>
      <c r="G337" s="161"/>
      <c r="H337" s="162"/>
      <c r="I337" s="163"/>
    </row>
    <row r="338" spans="1:9" ht="15.75" customHeight="1">
      <c r="A338" s="171"/>
      <c r="B338" s="172"/>
      <c r="C338" s="170" t="s">
        <v>50</v>
      </c>
      <c r="D338" s="170"/>
      <c r="E338" s="26">
        <v>5000</v>
      </c>
      <c r="F338" s="160" t="s">
        <v>114</v>
      </c>
      <c r="G338" s="161"/>
      <c r="H338" s="162"/>
      <c r="I338" s="163"/>
    </row>
    <row r="339" spans="1:9" ht="15.75" customHeight="1">
      <c r="A339" s="171"/>
      <c r="B339" s="172"/>
      <c r="C339" s="170" t="s">
        <v>50</v>
      </c>
      <c r="D339" s="170"/>
      <c r="E339" s="26">
        <v>5000</v>
      </c>
      <c r="F339" s="160" t="s">
        <v>114</v>
      </c>
      <c r="G339" s="161"/>
      <c r="H339" s="162"/>
      <c r="I339" s="163"/>
    </row>
    <row r="340" spans="1:9" ht="15.75" customHeight="1">
      <c r="A340" s="166"/>
      <c r="B340" s="167"/>
      <c r="C340" s="170" t="s">
        <v>50</v>
      </c>
      <c r="D340" s="170"/>
      <c r="E340" s="26">
        <v>5000</v>
      </c>
      <c r="F340" s="160" t="s">
        <v>114</v>
      </c>
      <c r="G340" s="161"/>
      <c r="H340" s="162"/>
      <c r="I340" s="163"/>
    </row>
    <row r="341" spans="1:9" ht="15.75" customHeight="1">
      <c r="A341" s="164">
        <v>46203</v>
      </c>
      <c r="B341" s="165"/>
      <c r="C341" s="170" t="s">
        <v>50</v>
      </c>
      <c r="D341" s="170"/>
      <c r="E341" s="26">
        <v>5500</v>
      </c>
      <c r="F341" s="160" t="s">
        <v>114</v>
      </c>
      <c r="G341" s="161"/>
      <c r="H341" s="162"/>
      <c r="I341" s="163"/>
    </row>
    <row r="342" spans="1:9" ht="15.75" customHeight="1">
      <c r="A342" s="171"/>
      <c r="B342" s="172"/>
      <c r="C342" s="170" t="s">
        <v>50</v>
      </c>
      <c r="D342" s="170"/>
      <c r="E342" s="26">
        <v>5000</v>
      </c>
      <c r="F342" s="160" t="s">
        <v>114</v>
      </c>
      <c r="G342" s="161"/>
      <c r="H342" s="162"/>
      <c r="I342" s="163"/>
    </row>
    <row r="343" spans="1:9" ht="15.75" customHeight="1">
      <c r="A343" s="171"/>
      <c r="B343" s="172"/>
      <c r="C343" s="170" t="s">
        <v>50</v>
      </c>
      <c r="D343" s="170"/>
      <c r="E343" s="26">
        <v>1080</v>
      </c>
      <c r="F343" s="160" t="s">
        <v>114</v>
      </c>
      <c r="G343" s="161"/>
      <c r="H343" s="162"/>
      <c r="I343" s="163"/>
    </row>
    <row r="344" spans="1:9" ht="15.75" customHeight="1" thickBot="1">
      <c r="A344" s="166"/>
      <c r="B344" s="167"/>
      <c r="C344" s="170"/>
      <c r="D344" s="170"/>
      <c r="E344" s="26">
        <v>11980</v>
      </c>
      <c r="F344" s="160"/>
      <c r="G344" s="161"/>
      <c r="H344" s="162" t="s">
        <v>515</v>
      </c>
      <c r="I344" s="163"/>
    </row>
    <row r="345" spans="1:9" ht="15.75" customHeight="1" thickBot="1">
      <c r="E345" s="92">
        <f>SUM(E286:E344)</f>
        <v>284063</v>
      </c>
      <c r="H345" s="2" t="s">
        <v>191</v>
      </c>
      <c r="I345" s="67">
        <f>E293+E294+E299+E300+E301+E302+E305+E308+E309+E314+E317+E318+E320+E321+E322+E323+E324+E327+E328+E330+E331+E332+E333+E334+E336+E337+E338+E339+E340+E341+E342+E343</f>
        <v>143730</v>
      </c>
    </row>
    <row r="346" spans="1:9" ht="49.5" customHeight="1">
      <c r="E346" s="2"/>
      <c r="H346" s="2"/>
      <c r="I346" s="2"/>
    </row>
    <row r="347" spans="1:9" ht="49.5" customHeight="1">
      <c r="A347" s="190" t="s">
        <v>84</v>
      </c>
      <c r="B347" s="190"/>
      <c r="C347" s="190"/>
      <c r="D347" s="190"/>
      <c r="E347" s="190"/>
      <c r="F347" s="191"/>
      <c r="G347" s="191"/>
      <c r="H347" s="32"/>
      <c r="I347" s="32"/>
    </row>
    <row r="348" spans="1:9" ht="49.5" customHeight="1">
      <c r="A348" s="6" t="s">
        <v>0</v>
      </c>
      <c r="B348" s="6" t="s">
        <v>1</v>
      </c>
      <c r="C348" s="158" t="s">
        <v>2</v>
      </c>
      <c r="D348" s="159"/>
      <c r="E348" s="6" t="s">
        <v>3</v>
      </c>
      <c r="F348" s="158"/>
      <c r="G348" s="159"/>
      <c r="H348" s="8" t="s">
        <v>70</v>
      </c>
      <c r="I348" s="8" t="s">
        <v>4</v>
      </c>
    </row>
    <row r="349" spans="1:9" ht="49.5" customHeight="1">
      <c r="A349" s="10"/>
      <c r="B349" s="6"/>
      <c r="C349" s="158"/>
      <c r="D349" s="159"/>
      <c r="E349" s="22">
        <f>E41+E78</f>
        <v>348845</v>
      </c>
      <c r="F349" s="158"/>
      <c r="G349" s="159"/>
      <c r="H349" s="8"/>
      <c r="I349" s="24" t="s">
        <v>87</v>
      </c>
    </row>
    <row r="350" spans="1:9" ht="49.5" customHeight="1">
      <c r="A350" s="10"/>
      <c r="B350" s="6"/>
      <c r="C350" s="158"/>
      <c r="D350" s="159"/>
      <c r="E350" s="22">
        <f>E149+E239</f>
        <v>595382</v>
      </c>
      <c r="F350" s="158"/>
      <c r="G350" s="159"/>
      <c r="H350" s="8"/>
      <c r="I350" s="24" t="s">
        <v>71</v>
      </c>
    </row>
    <row r="351" spans="1:9" ht="49.5" customHeight="1">
      <c r="A351" s="10"/>
      <c r="B351" s="6"/>
      <c r="C351" s="158"/>
      <c r="D351" s="159"/>
      <c r="E351" s="22">
        <f>E253+E219</f>
        <v>112396</v>
      </c>
      <c r="F351" s="158"/>
      <c r="G351" s="159"/>
      <c r="H351" s="8"/>
      <c r="I351" s="24" t="s">
        <v>101</v>
      </c>
    </row>
    <row r="352" spans="1:9" ht="49.5" customHeight="1">
      <c r="A352" s="10"/>
      <c r="B352" s="6"/>
      <c r="C352" s="158"/>
      <c r="D352" s="159"/>
      <c r="E352" s="22">
        <f>E102</f>
        <v>3001</v>
      </c>
      <c r="F352" s="158"/>
      <c r="G352" s="159"/>
      <c r="H352" s="8"/>
      <c r="I352" s="24" t="s">
        <v>119</v>
      </c>
    </row>
    <row r="353" spans="1:9" ht="49.5" customHeight="1">
      <c r="A353" s="10"/>
      <c r="B353" s="6"/>
      <c r="C353" s="158"/>
      <c r="D353" s="159"/>
      <c r="E353" s="22">
        <f>E178</f>
        <v>509458</v>
      </c>
      <c r="F353" s="158"/>
      <c r="G353" s="159"/>
      <c r="H353" s="8"/>
      <c r="I353" s="24" t="s">
        <v>443</v>
      </c>
    </row>
    <row r="354" spans="1:9" ht="49.5" customHeight="1">
      <c r="A354" s="20"/>
      <c r="B354" s="6"/>
      <c r="C354" s="158"/>
      <c r="D354" s="159"/>
      <c r="E354" s="62">
        <f>E345</f>
        <v>284063</v>
      </c>
      <c r="F354" s="158"/>
      <c r="G354" s="159"/>
      <c r="H354" s="8"/>
      <c r="I354" s="24" t="s">
        <v>121</v>
      </c>
    </row>
    <row r="355" spans="1:9" ht="49.5" customHeight="1" thickBot="1">
      <c r="A355" s="10"/>
      <c r="B355" s="6"/>
      <c r="C355" s="158"/>
      <c r="D355" s="159"/>
      <c r="E355" s="119"/>
      <c r="F355" s="158"/>
      <c r="G355" s="159"/>
      <c r="H355" s="8"/>
      <c r="I355" s="15"/>
    </row>
    <row r="356" spans="1:9" ht="49.5" customHeight="1" thickBot="1">
      <c r="A356" s="16"/>
      <c r="B356" s="16"/>
      <c r="C356" s="16"/>
      <c r="D356" s="16"/>
      <c r="E356" s="118">
        <f>SUM(E349:E355)</f>
        <v>1853145</v>
      </c>
      <c r="F356" s="16"/>
      <c r="G356" s="16"/>
      <c r="H356" s="16"/>
      <c r="I356" s="19"/>
    </row>
    <row r="357" spans="1:9" ht="17.25" customHeight="1">
      <c r="E357" s="2"/>
      <c r="H357" s="2"/>
      <c r="I357" s="2"/>
    </row>
    <row r="358" spans="1:9" ht="26.25" customHeight="1">
      <c r="A358" s="4" t="s">
        <v>85</v>
      </c>
      <c r="B358" s="110">
        <v>1458292</v>
      </c>
      <c r="C358" s="4"/>
      <c r="D358" s="4" t="s">
        <v>530</v>
      </c>
      <c r="E358" s="110">
        <v>200000</v>
      </c>
      <c r="F358" s="4"/>
      <c r="G358" s="4"/>
      <c r="H358" s="4"/>
      <c r="I358" s="2"/>
    </row>
    <row r="359" spans="1:9" ht="26.25" customHeight="1" thickBot="1">
      <c r="A359" s="112" t="s">
        <v>88</v>
      </c>
      <c r="B359" s="113">
        <v>143477</v>
      </c>
      <c r="C359" s="4"/>
      <c r="D359" s="4" t="s">
        <v>531</v>
      </c>
      <c r="E359" s="110">
        <v>585449</v>
      </c>
      <c r="F359" s="4"/>
      <c r="G359" s="4"/>
      <c r="H359" s="4"/>
      <c r="I359" s="2"/>
    </row>
    <row r="360" spans="1:9" ht="26.25" customHeight="1">
      <c r="A360" s="109" t="s">
        <v>9</v>
      </c>
      <c r="B360" s="117">
        <f>B358+B359</f>
        <v>1601769</v>
      </c>
      <c r="C360" s="4"/>
      <c r="D360" s="4" t="s">
        <v>391</v>
      </c>
      <c r="E360" s="110">
        <v>81190</v>
      </c>
      <c r="F360" s="4"/>
      <c r="G360" s="4"/>
      <c r="H360" s="4"/>
      <c r="I360" s="2"/>
    </row>
    <row r="361" spans="1:9" ht="26.25" customHeight="1" thickBot="1">
      <c r="A361" s="4"/>
      <c r="B361" s="110"/>
      <c r="C361" s="4"/>
      <c r="D361" s="112" t="s">
        <v>532</v>
      </c>
      <c r="E361" s="113">
        <v>451067</v>
      </c>
      <c r="F361" s="4"/>
      <c r="G361" s="4"/>
      <c r="H361" s="4"/>
      <c r="I361" s="2"/>
    </row>
    <row r="362" spans="1:9" s="16" customFormat="1" ht="26.25" customHeight="1">
      <c r="A362" s="6" t="s">
        <v>533</v>
      </c>
      <c r="B362" s="89">
        <v>194474</v>
      </c>
      <c r="C362" s="6"/>
      <c r="D362" s="114" t="s">
        <v>9</v>
      </c>
      <c r="E362" s="115">
        <f>E358+E359+E360+E361</f>
        <v>1317706</v>
      </c>
      <c r="F362" s="6"/>
      <c r="G362" s="6"/>
      <c r="H362" s="6"/>
    </row>
    <row r="363" spans="1:9" ht="26.25" customHeight="1">
      <c r="A363" s="4"/>
      <c r="B363" s="110"/>
      <c r="C363" s="4"/>
      <c r="D363" s="4"/>
      <c r="E363" s="110"/>
      <c r="F363" s="4"/>
      <c r="G363" s="4"/>
      <c r="H363" s="4"/>
      <c r="I363" s="2"/>
    </row>
    <row r="364" spans="1:9" ht="26.25" customHeight="1" thickBot="1">
      <c r="A364" s="4" t="s">
        <v>534</v>
      </c>
      <c r="B364" s="110">
        <v>9933</v>
      </c>
      <c r="C364" s="4"/>
      <c r="D364" s="116" t="s">
        <v>121</v>
      </c>
      <c r="E364" s="113">
        <v>284063</v>
      </c>
      <c r="F364" s="4"/>
      <c r="G364" s="4"/>
      <c r="H364" s="4"/>
      <c r="I364" s="2"/>
    </row>
    <row r="365" spans="1:9" ht="26.25" customHeight="1">
      <c r="A365" s="4" t="s">
        <v>391</v>
      </c>
      <c r="B365" s="110">
        <v>31206</v>
      </c>
      <c r="C365" s="4"/>
      <c r="D365" s="109" t="s">
        <v>9</v>
      </c>
      <c r="E365" s="117">
        <f>E362+E364</f>
        <v>1601769</v>
      </c>
      <c r="F365" s="4"/>
      <c r="G365" s="4"/>
      <c r="H365" s="4"/>
      <c r="I365" s="2"/>
    </row>
    <row r="366" spans="1:9" ht="26.25" customHeight="1" thickBot="1">
      <c r="A366" s="112" t="s">
        <v>535</v>
      </c>
      <c r="B366" s="113">
        <v>37600</v>
      </c>
      <c r="C366" s="4"/>
      <c r="D366" s="4"/>
      <c r="E366" s="110"/>
      <c r="F366" s="4"/>
      <c r="G366" s="4"/>
      <c r="H366" s="4"/>
      <c r="I366" s="2"/>
    </row>
    <row r="367" spans="1:9" ht="26.25" customHeight="1">
      <c r="A367" s="109" t="s">
        <v>9</v>
      </c>
      <c r="B367" s="111">
        <f>B364+B365+B366</f>
        <v>78739</v>
      </c>
      <c r="C367" s="4"/>
      <c r="D367" s="4"/>
      <c r="E367" s="110"/>
      <c r="F367" s="4"/>
      <c r="G367" s="4"/>
      <c r="H367" s="4"/>
      <c r="I367" s="2"/>
    </row>
    <row r="368" spans="1:9" ht="26.25" customHeight="1">
      <c r="A368" s="4"/>
      <c r="B368" s="110"/>
      <c r="C368" s="4"/>
      <c r="D368" s="4"/>
      <c r="E368" s="110"/>
      <c r="F368" s="4"/>
      <c r="G368" s="4"/>
      <c r="H368" s="4"/>
      <c r="I368" s="2"/>
    </row>
    <row r="369" spans="1:9" ht="26.25" customHeight="1">
      <c r="A369" s="4"/>
      <c r="B369" s="110"/>
      <c r="C369" s="4"/>
      <c r="D369" s="4"/>
      <c r="E369" s="110"/>
      <c r="F369" s="4"/>
      <c r="G369" s="4"/>
      <c r="H369" s="4"/>
      <c r="I369" s="2"/>
    </row>
    <row r="370" spans="1:9" ht="17.25" customHeight="1">
      <c r="E370" s="2"/>
      <c r="H370" s="2"/>
      <c r="I370" s="2"/>
    </row>
    <row r="371" spans="1:9" ht="17.25" customHeight="1">
      <c r="E371" s="2"/>
      <c r="H371" s="2"/>
      <c r="I371" s="2"/>
    </row>
    <row r="372" spans="1:9" ht="17.25" customHeight="1">
      <c r="E372" s="2"/>
      <c r="H372" s="2"/>
      <c r="I372" s="2"/>
    </row>
    <row r="373" spans="1:9" ht="17.25" customHeight="1">
      <c r="E373" s="2"/>
      <c r="H373" s="2"/>
      <c r="I373" s="2"/>
    </row>
    <row r="374" spans="1:9" ht="17.25" customHeight="1">
      <c r="E374" s="2"/>
      <c r="H374" s="2"/>
      <c r="I374" s="2"/>
    </row>
    <row r="375" spans="1:9" ht="17.25" customHeight="1">
      <c r="E375" s="2"/>
      <c r="H375" s="2"/>
      <c r="I375" s="2"/>
    </row>
    <row r="376" spans="1:9" ht="17.25" customHeight="1">
      <c r="E376" s="2"/>
      <c r="H376" s="2"/>
      <c r="I376" s="2"/>
    </row>
    <row r="377" spans="1:9" ht="17.25" customHeight="1">
      <c r="E377" s="2"/>
      <c r="H377" s="2"/>
      <c r="I377" s="2"/>
    </row>
    <row r="378" spans="1:9" ht="17.25" customHeight="1">
      <c r="E378" s="2"/>
      <c r="H378" s="2"/>
      <c r="I378" s="2"/>
    </row>
    <row r="379" spans="1:9" ht="17.25" customHeight="1">
      <c r="E379" s="2"/>
      <c r="H379" s="2"/>
      <c r="I379" s="2"/>
    </row>
    <row r="380" spans="1:9" ht="17.25" customHeight="1">
      <c r="E380" s="2"/>
      <c r="H380" s="2"/>
      <c r="I380" s="2"/>
    </row>
    <row r="381" spans="1:9" ht="17.25" customHeight="1">
      <c r="E381" s="2"/>
      <c r="H381" s="2"/>
      <c r="I381" s="2"/>
    </row>
    <row r="382" spans="1:9" ht="17.25" customHeight="1">
      <c r="E382" s="2"/>
      <c r="H382" s="2"/>
      <c r="I382" s="2"/>
    </row>
    <row r="383" spans="1:9" ht="17.25" customHeight="1">
      <c r="E383" s="2"/>
      <c r="H383" s="2"/>
      <c r="I383" s="2"/>
    </row>
    <row r="384" spans="1:9" ht="17.25" customHeight="1">
      <c r="E384" s="2"/>
      <c r="H384" s="2"/>
      <c r="I384" s="2"/>
    </row>
    <row r="385" s="2" customFormat="1" ht="17.25" customHeight="1"/>
    <row r="386" s="2" customFormat="1" ht="17.25" customHeight="1"/>
    <row r="387" s="2" customFormat="1" ht="17.25" customHeight="1"/>
    <row r="388" s="2" customFormat="1" ht="17.25" customHeight="1"/>
    <row r="389" s="2" customFormat="1" ht="17.25" customHeight="1"/>
    <row r="390" s="2" customFormat="1" ht="17.25" customHeight="1"/>
    <row r="391" s="2" customFormat="1" ht="17.25" customHeight="1"/>
    <row r="392" s="2" customFormat="1" ht="17.25" customHeight="1"/>
    <row r="393" s="2" customFormat="1" ht="17.25" customHeight="1"/>
    <row r="394" s="2" customFormat="1" ht="17.25" customHeight="1"/>
    <row r="395" s="2" customFormat="1" ht="21" customHeight="1"/>
    <row r="396" s="2" customFormat="1" ht="21" customHeight="1"/>
    <row r="397" s="2" customFormat="1" ht="21" customHeight="1"/>
    <row r="398" s="2" customFormat="1" ht="21" customHeight="1"/>
    <row r="399" s="2" customFormat="1" ht="21" customHeight="1"/>
    <row r="400" s="2" customFormat="1" ht="21" customHeight="1"/>
    <row r="401" spans="1:109" ht="21" customHeight="1">
      <c r="E401" s="2"/>
      <c r="H401" s="2"/>
      <c r="I401" s="2"/>
    </row>
    <row r="402" spans="1:109" ht="21" customHeight="1">
      <c r="E402" s="2"/>
      <c r="H402" s="2"/>
      <c r="I402" s="2"/>
    </row>
    <row r="403" spans="1:109" ht="21" customHeight="1">
      <c r="E403" s="2"/>
      <c r="H403" s="2"/>
      <c r="I403" s="2"/>
    </row>
    <row r="404" spans="1:109" ht="21" customHeight="1">
      <c r="E404" s="2"/>
      <c r="H404" s="2"/>
      <c r="I404" s="2"/>
    </row>
    <row r="405" spans="1:109" s="16" customFormat="1" ht="21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</row>
    <row r="406" spans="1:109" ht="21" customHeight="1">
      <c r="E406" s="2"/>
      <c r="H406" s="2"/>
      <c r="I406" s="2"/>
    </row>
    <row r="407" spans="1:109" ht="21" customHeight="1">
      <c r="E407" s="2"/>
      <c r="H407" s="2"/>
      <c r="I407" s="2"/>
    </row>
    <row r="408" spans="1:109" ht="21" customHeight="1">
      <c r="E408" s="2"/>
      <c r="H408" s="2"/>
      <c r="I408" s="2"/>
    </row>
    <row r="409" spans="1:109" ht="21" customHeight="1">
      <c r="E409" s="2"/>
      <c r="H409" s="2"/>
      <c r="I409" s="2"/>
    </row>
    <row r="410" spans="1:109" ht="21" customHeight="1">
      <c r="E410" s="2"/>
      <c r="H410" s="2"/>
      <c r="I410" s="2"/>
    </row>
    <row r="411" spans="1:109" ht="21" customHeight="1">
      <c r="E411" s="2"/>
      <c r="H411" s="2"/>
      <c r="I411" s="2"/>
    </row>
    <row r="412" spans="1:109" ht="21" customHeight="1">
      <c r="E412" s="2"/>
      <c r="H412" s="2"/>
      <c r="I412" s="2"/>
    </row>
    <row r="413" spans="1:109" ht="21" customHeight="1">
      <c r="E413" s="2"/>
      <c r="H413" s="2"/>
      <c r="I413" s="2"/>
    </row>
    <row r="414" spans="1:109" ht="21" customHeight="1">
      <c r="E414" s="2"/>
      <c r="H414" s="2"/>
      <c r="I414" s="2"/>
    </row>
    <row r="415" spans="1:109" ht="21" customHeight="1">
      <c r="E415" s="2"/>
      <c r="H415" s="2"/>
      <c r="I415" s="2"/>
    </row>
    <row r="416" spans="1:109" ht="21" customHeight="1">
      <c r="E416" s="2"/>
      <c r="H416" s="2"/>
      <c r="I416" s="2"/>
    </row>
    <row r="417" s="2" customFormat="1" ht="21" customHeight="1"/>
    <row r="418" s="2" customFormat="1" ht="21" customHeight="1"/>
    <row r="419" s="2" customFormat="1" ht="21" customHeight="1"/>
    <row r="420" s="2" customFormat="1" ht="21" customHeight="1"/>
    <row r="421" s="2" customFormat="1" ht="21" customHeight="1"/>
    <row r="422" s="2" customFormat="1" ht="21" customHeight="1"/>
    <row r="423" s="2" customFormat="1" ht="21" customHeight="1"/>
    <row r="424" s="2" customFormat="1" ht="21" customHeight="1"/>
    <row r="425" s="2" customFormat="1" ht="21" customHeight="1"/>
    <row r="426" s="2" customFormat="1" ht="21" customHeight="1"/>
    <row r="427" s="2" customFormat="1" ht="21" customHeight="1"/>
    <row r="428" s="2" customFormat="1" ht="21" customHeight="1"/>
    <row r="429" s="2" customFormat="1" ht="21" customHeight="1"/>
    <row r="430" s="2" customFormat="1" ht="21" customHeight="1"/>
    <row r="431" s="2" customFormat="1" ht="21" customHeight="1"/>
    <row r="432" s="2" customFormat="1" ht="21" customHeight="1"/>
    <row r="433" s="2" customFormat="1" ht="21" customHeight="1"/>
    <row r="434" s="2" customFormat="1" ht="21" customHeight="1"/>
    <row r="435" s="2" customFormat="1" ht="21" customHeight="1"/>
    <row r="436" s="2" customFormat="1" ht="21" customHeight="1"/>
    <row r="437" s="2" customFormat="1" ht="21" customHeight="1"/>
    <row r="438" s="2" customFormat="1" ht="21" customHeight="1"/>
    <row r="439" s="2" customFormat="1" ht="21" customHeight="1"/>
    <row r="440" s="2" customFormat="1" ht="21" customHeight="1"/>
    <row r="441" s="2" customFormat="1" ht="21" customHeight="1"/>
    <row r="442" s="2" customFormat="1" ht="21" customHeight="1"/>
    <row r="443" s="2" customFormat="1" ht="21" customHeight="1"/>
    <row r="444" s="2" customFormat="1" ht="27" customHeight="1"/>
    <row r="445" s="2" customFormat="1" ht="33" customHeight="1"/>
    <row r="446" s="2" customFormat="1" ht="33" customHeight="1"/>
    <row r="447" s="2" customFormat="1" ht="33" customHeight="1"/>
    <row r="448" s="2" customFormat="1" ht="33" customHeight="1"/>
    <row r="449" spans="1:110" ht="33" customHeight="1">
      <c r="E449" s="2"/>
      <c r="H449" s="2"/>
      <c r="I449" s="2"/>
    </row>
    <row r="450" spans="1:110" ht="33" customHeight="1">
      <c r="E450" s="2"/>
      <c r="H450" s="2"/>
      <c r="I450" s="2"/>
    </row>
    <row r="451" spans="1:110" ht="33" customHeight="1">
      <c r="E451" s="2"/>
      <c r="H451" s="2"/>
      <c r="I451" s="2"/>
    </row>
    <row r="452" spans="1:110" ht="33" customHeight="1">
      <c r="E452" s="2"/>
      <c r="H452" s="2"/>
      <c r="I452" s="2"/>
    </row>
    <row r="453" spans="1:110" ht="33" customHeight="1">
      <c r="E453" s="2"/>
      <c r="H453" s="2"/>
      <c r="I453" s="2"/>
    </row>
    <row r="454" spans="1:110" s="16" customFormat="1" ht="33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</row>
    <row r="455" spans="1:110" ht="33" customHeight="1"/>
    <row r="456" spans="1:110" ht="33" customHeight="1"/>
    <row r="457" spans="1:110" ht="33" customHeight="1"/>
    <row r="458" spans="1:110" ht="33" customHeight="1">
      <c r="E458" s="2"/>
      <c r="H458" s="2"/>
      <c r="I458" s="2"/>
    </row>
    <row r="459" spans="1:110" ht="33" customHeight="1">
      <c r="E459" s="2"/>
      <c r="H459" s="2"/>
      <c r="I459" s="2"/>
    </row>
    <row r="460" spans="1:110" s="16" customFormat="1" ht="33" customHeight="1"/>
    <row r="461" spans="1:110" ht="33" customHeight="1">
      <c r="E461" s="2"/>
      <c r="H461" s="2"/>
      <c r="I461" s="2"/>
    </row>
    <row r="462" spans="1:110" ht="33" customHeight="1">
      <c r="E462" s="2"/>
      <c r="H462" s="2"/>
      <c r="I462" s="2"/>
    </row>
    <row r="463" spans="1:110" ht="33" customHeight="1">
      <c r="E463" s="2"/>
      <c r="H463" s="2"/>
      <c r="I463" s="2"/>
    </row>
    <row r="464" spans="1:110" ht="33" customHeight="1">
      <c r="E464" s="2"/>
      <c r="H464" s="2"/>
      <c r="I464" s="2"/>
    </row>
    <row r="465" spans="1:9" ht="33" customHeight="1">
      <c r="E465" s="2"/>
      <c r="H465" s="2"/>
      <c r="I465" s="2"/>
    </row>
    <row r="466" spans="1:9" ht="33" customHeight="1">
      <c r="E466" s="2"/>
      <c r="H466" s="2"/>
      <c r="I466" s="2"/>
    </row>
    <row r="467" spans="1:9" ht="33" customHeight="1">
      <c r="E467" s="2"/>
      <c r="H467" s="2"/>
      <c r="I467" s="2"/>
    </row>
    <row r="468" spans="1:9" ht="33" customHeight="1">
      <c r="E468" s="2"/>
      <c r="H468" s="2"/>
      <c r="I468" s="2"/>
    </row>
    <row r="469" spans="1:9" ht="33" customHeight="1">
      <c r="E469" s="2"/>
      <c r="H469" s="2"/>
      <c r="I469" s="2"/>
    </row>
    <row r="470" spans="1:9" ht="33" customHeight="1">
      <c r="E470" s="2"/>
      <c r="H470" s="2"/>
      <c r="I470" s="2"/>
    </row>
    <row r="471" spans="1:9" ht="33" customHeight="1">
      <c r="E471" s="2"/>
      <c r="H471" s="2"/>
      <c r="I471" s="2"/>
    </row>
    <row r="472" spans="1:9" ht="33" customHeight="1">
      <c r="E472" s="2"/>
      <c r="H472" s="2"/>
      <c r="I472" s="2"/>
    </row>
    <row r="473" spans="1:9" ht="33" customHeight="1">
      <c r="E473" s="2"/>
      <c r="H473" s="2"/>
      <c r="I473" s="2"/>
    </row>
    <row r="474" spans="1:9" ht="21" customHeight="1">
      <c r="E474" s="2"/>
      <c r="H474" s="2"/>
      <c r="I474" s="2"/>
    </row>
    <row r="475" spans="1:9" ht="23.25" customHeight="1">
      <c r="A475" s="190" t="s">
        <v>84</v>
      </c>
      <c r="B475" s="190"/>
      <c r="C475" s="190"/>
      <c r="D475" s="190"/>
      <c r="E475" s="190"/>
      <c r="F475" s="191"/>
      <c r="G475" s="191"/>
      <c r="H475" s="32"/>
      <c r="I475" s="32"/>
    </row>
    <row r="476" spans="1:9" ht="23.25" customHeight="1">
      <c r="A476" s="6" t="s">
        <v>0</v>
      </c>
      <c r="B476" s="6" t="s">
        <v>1</v>
      </c>
      <c r="C476" s="158" t="s">
        <v>2</v>
      </c>
      <c r="D476" s="159"/>
      <c r="E476" s="6" t="s">
        <v>3</v>
      </c>
      <c r="F476" s="158"/>
      <c r="G476" s="159"/>
      <c r="H476" s="8" t="s">
        <v>70</v>
      </c>
      <c r="I476" s="8" t="s">
        <v>4</v>
      </c>
    </row>
    <row r="477" spans="1:9" ht="23.25" customHeight="1">
      <c r="A477" s="10"/>
      <c r="B477" s="6"/>
      <c r="C477" s="158"/>
      <c r="D477" s="159"/>
      <c r="E477" s="22" t="e">
        <f>#REF!</f>
        <v>#REF!</v>
      </c>
      <c r="F477" s="158"/>
      <c r="G477" s="159"/>
      <c r="H477" s="8"/>
      <c r="I477" s="24" t="s">
        <v>87</v>
      </c>
    </row>
    <row r="478" spans="1:9" ht="23.25" customHeight="1">
      <c r="A478" s="10"/>
      <c r="B478" s="6"/>
      <c r="C478" s="158"/>
      <c r="D478" s="159"/>
      <c r="E478" s="22" t="e">
        <f>#REF!</f>
        <v>#REF!</v>
      </c>
      <c r="F478" s="158"/>
      <c r="G478" s="159"/>
      <c r="H478" s="8"/>
      <c r="I478" s="24" t="s">
        <v>85</v>
      </c>
    </row>
    <row r="479" spans="1:9" ht="23.25" customHeight="1">
      <c r="A479" s="10"/>
      <c r="B479" s="6"/>
      <c r="C479" s="158"/>
      <c r="D479" s="159"/>
      <c r="E479" s="22" t="e">
        <f>#REF!+#REF!</f>
        <v>#REF!</v>
      </c>
      <c r="F479" s="158"/>
      <c r="G479" s="159"/>
      <c r="H479" s="8"/>
      <c r="I479" s="24" t="s">
        <v>88</v>
      </c>
    </row>
    <row r="480" spans="1:9" ht="23.25" customHeight="1">
      <c r="A480" s="10"/>
      <c r="B480" s="6"/>
      <c r="C480" s="158"/>
      <c r="D480" s="159"/>
      <c r="E480" s="22" t="e">
        <f>#REF!</f>
        <v>#REF!</v>
      </c>
      <c r="F480" s="158"/>
      <c r="G480" s="159"/>
      <c r="H480" s="8"/>
      <c r="I480" s="24" t="s">
        <v>89</v>
      </c>
    </row>
    <row r="481" spans="1:119" ht="23.25" customHeight="1">
      <c r="A481" s="10"/>
      <c r="B481" s="6"/>
      <c r="C481" s="158"/>
      <c r="D481" s="159"/>
      <c r="E481" s="22" t="e">
        <f>#REF!</f>
        <v>#REF!</v>
      </c>
      <c r="F481" s="158"/>
      <c r="G481" s="159"/>
      <c r="H481" s="8"/>
      <c r="I481" s="24" t="s">
        <v>65</v>
      </c>
    </row>
    <row r="482" spans="1:119" ht="23.25" customHeight="1">
      <c r="A482" s="10"/>
      <c r="B482" s="6"/>
      <c r="C482" s="158"/>
      <c r="D482" s="159"/>
      <c r="E482" s="22" t="e">
        <f>#REF!+#REF!</f>
        <v>#REF!</v>
      </c>
      <c r="F482" s="158"/>
      <c r="G482" s="159"/>
      <c r="H482" s="8"/>
      <c r="I482" s="15" t="s">
        <v>71</v>
      </c>
    </row>
    <row r="483" spans="1:119" ht="23.25" customHeight="1">
      <c r="A483" s="20"/>
      <c r="B483" s="6"/>
      <c r="C483" s="158"/>
      <c r="D483" s="159"/>
      <c r="E483" s="7" t="e">
        <f>E149+#REF!</f>
        <v>#REF!</v>
      </c>
      <c r="F483" s="158"/>
      <c r="G483" s="159"/>
      <c r="H483" s="8"/>
      <c r="I483" s="15" t="s">
        <v>90</v>
      </c>
    </row>
    <row r="484" spans="1:119" s="16" customFormat="1" ht="23.25" customHeight="1" thickBot="1">
      <c r="A484" s="10"/>
      <c r="B484" s="6"/>
      <c r="C484" s="158"/>
      <c r="D484" s="159"/>
      <c r="E484" s="7"/>
      <c r="F484" s="158"/>
      <c r="G484" s="159"/>
      <c r="H484" s="8"/>
      <c r="I484" s="15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</row>
    <row r="485" spans="1:119" ht="23.25" customHeight="1" thickBot="1">
      <c r="A485" s="16"/>
      <c r="B485" s="16"/>
      <c r="C485" s="16"/>
      <c r="D485" s="16"/>
      <c r="E485" s="35" t="e">
        <f>SUM(E477:E483)</f>
        <v>#REF!</v>
      </c>
      <c r="F485" s="16"/>
      <c r="G485" s="16"/>
      <c r="H485" s="16"/>
      <c r="I485" s="19"/>
    </row>
    <row r="486" spans="1:119" ht="23.25" customHeight="1">
      <c r="E486" s="2"/>
      <c r="H486" s="2"/>
      <c r="I486" s="2"/>
    </row>
    <row r="487" spans="1:119" ht="23.25" customHeight="1">
      <c r="E487" s="2"/>
      <c r="H487" s="2"/>
      <c r="I487" s="2"/>
    </row>
    <row r="488" spans="1:119" ht="23.25" customHeight="1">
      <c r="E488" s="2"/>
      <c r="H488" s="2"/>
      <c r="I488" s="2"/>
    </row>
    <row r="489" spans="1:119" ht="23.25" customHeight="1">
      <c r="E489" s="2"/>
      <c r="H489" s="2"/>
      <c r="I489" s="2"/>
    </row>
    <row r="490" spans="1:119" s="16" customFormat="1" ht="23.25" customHeight="1"/>
    <row r="491" spans="1:119" ht="23.25" customHeight="1">
      <c r="E491" s="2"/>
      <c r="H491" s="2"/>
      <c r="I491" s="2"/>
    </row>
    <row r="492" spans="1:119" ht="23.25" customHeight="1">
      <c r="E492" s="2"/>
      <c r="H492" s="2"/>
      <c r="I492" s="2"/>
    </row>
    <row r="493" spans="1:119" ht="23.25" customHeight="1">
      <c r="E493" s="2"/>
      <c r="H493" s="2"/>
      <c r="I493" s="2"/>
    </row>
    <row r="494" spans="1:119" ht="23.25" customHeight="1">
      <c r="E494" s="2"/>
      <c r="H494" s="2"/>
      <c r="I494" s="2"/>
    </row>
    <row r="495" spans="1:119" ht="23.25" customHeight="1">
      <c r="E495" s="2"/>
      <c r="H495" s="2"/>
      <c r="I495" s="2"/>
    </row>
    <row r="496" spans="1:119" ht="23.25" customHeight="1">
      <c r="E496" s="2"/>
      <c r="H496" s="2"/>
      <c r="I496" s="2"/>
    </row>
    <row r="497" s="2" customFormat="1" ht="23.25" customHeight="1"/>
    <row r="498" s="2" customFormat="1" ht="23.25" customHeight="1"/>
    <row r="499" s="2" customFormat="1" ht="23.25" customHeight="1"/>
    <row r="500" s="2" customFormat="1" ht="23.25" customHeight="1"/>
    <row r="501" s="2" customFormat="1" ht="23.25" customHeight="1"/>
    <row r="502" s="2" customFormat="1" ht="23.25" customHeight="1"/>
    <row r="503" s="2" customFormat="1" ht="23.25" customHeight="1"/>
    <row r="504" s="2" customFormat="1" ht="23.25" customHeight="1"/>
    <row r="505" s="2" customFormat="1" ht="23.25" customHeight="1"/>
    <row r="506" s="2" customFormat="1" ht="23.25" customHeight="1"/>
    <row r="507" s="2" customFormat="1" ht="23.25" customHeight="1"/>
    <row r="508" s="2" customFormat="1" ht="23.25" customHeight="1"/>
    <row r="509" s="2" customFormat="1" ht="23.25" customHeight="1"/>
    <row r="510" s="2" customFormat="1" ht="23.25" customHeight="1"/>
    <row r="511" s="2" customFormat="1" ht="23.25" customHeight="1"/>
    <row r="512" s="2" customFormat="1" ht="23.25" customHeight="1"/>
    <row r="513" s="2" customFormat="1" ht="23.25" customHeight="1"/>
    <row r="514" s="2" customFormat="1" ht="23.25" customHeight="1"/>
    <row r="515" s="2" customFormat="1" ht="23.25" customHeight="1"/>
    <row r="516" s="2" customFormat="1" ht="23.25" customHeight="1"/>
    <row r="518" s="2" customFormat="1" ht="22.5" customHeight="1"/>
    <row r="519" s="2" customFormat="1" ht="22.5" customHeight="1"/>
    <row r="520" s="2" customFormat="1" ht="22.5" customHeight="1"/>
    <row r="521" s="2" customFormat="1" ht="22.5" customHeight="1"/>
    <row r="522" s="2" customFormat="1" ht="22.5" customHeight="1"/>
    <row r="523" s="2" customFormat="1" ht="22.5" customHeight="1"/>
    <row r="524" s="2" customFormat="1" ht="22.5" customHeight="1"/>
    <row r="525" s="2" customFormat="1" ht="22.5" customHeight="1"/>
    <row r="526" s="2" customFormat="1" ht="22.5" customHeight="1"/>
    <row r="527" s="2" customFormat="1" ht="22.5" customHeight="1"/>
    <row r="528" s="2" customFormat="1" ht="22.5" customHeight="1"/>
    <row r="529" spans="5:11" ht="22.5" customHeight="1">
      <c r="E529" s="2"/>
      <c r="H529" s="2"/>
      <c r="I529" s="2"/>
    </row>
    <row r="530" spans="5:11" ht="22.5" customHeight="1">
      <c r="E530" s="2"/>
      <c r="H530" s="2"/>
      <c r="I530" s="2"/>
    </row>
    <row r="531" spans="5:11" ht="22.5" customHeight="1">
      <c r="E531" s="2"/>
      <c r="H531" s="2"/>
      <c r="I531" s="2"/>
    </row>
    <row r="532" spans="5:11" ht="22.5" customHeight="1">
      <c r="E532" s="2"/>
      <c r="H532" s="2"/>
      <c r="I532" s="2"/>
    </row>
    <row r="533" spans="5:11" ht="22.5" customHeight="1">
      <c r="E533" s="2"/>
      <c r="H533" s="2"/>
      <c r="I533" s="2"/>
    </row>
    <row r="534" spans="5:11" ht="22.5" customHeight="1">
      <c r="E534" s="2"/>
      <c r="H534" s="2"/>
      <c r="I534" s="2"/>
    </row>
    <row r="535" spans="5:11" ht="22.5" customHeight="1">
      <c r="E535" s="2"/>
      <c r="H535" s="2"/>
      <c r="I535" s="2"/>
      <c r="K535" s="34"/>
    </row>
    <row r="536" spans="5:11" ht="22.5" customHeight="1">
      <c r="E536" s="2"/>
      <c r="H536" s="2"/>
      <c r="I536" s="2"/>
      <c r="K536" s="34"/>
    </row>
    <row r="537" spans="5:11" ht="22.5" customHeight="1">
      <c r="E537" s="2"/>
      <c r="H537" s="2"/>
      <c r="I537" s="2"/>
    </row>
    <row r="538" spans="5:11" ht="22.5" customHeight="1">
      <c r="E538" s="2"/>
      <c r="H538" s="2"/>
      <c r="I538" s="2"/>
    </row>
    <row r="539" spans="5:11" ht="22.5" customHeight="1">
      <c r="E539" s="2"/>
      <c r="H539" s="2"/>
      <c r="I539" s="2"/>
    </row>
    <row r="540" spans="5:11" ht="22.5" customHeight="1">
      <c r="E540" s="2"/>
      <c r="H540" s="2"/>
      <c r="I540" s="2"/>
      <c r="K540" s="34"/>
    </row>
    <row r="541" spans="5:11" ht="22.5" customHeight="1">
      <c r="E541" s="2"/>
      <c r="H541" s="2"/>
      <c r="I541" s="2"/>
      <c r="K541" s="34"/>
    </row>
    <row r="542" spans="5:11" ht="22.5" customHeight="1">
      <c r="E542" s="2"/>
      <c r="H542" s="2"/>
      <c r="I542" s="2"/>
    </row>
    <row r="543" spans="5:11" ht="22.5" customHeight="1">
      <c r="E543" s="2"/>
      <c r="H543" s="2"/>
      <c r="I543" s="2"/>
    </row>
    <row r="544" spans="5:11" ht="22.5" customHeight="1">
      <c r="E544" s="2"/>
      <c r="H544" s="2"/>
      <c r="I544" s="2"/>
    </row>
    <row r="545" s="2" customFormat="1" ht="22.5" customHeight="1"/>
    <row r="546" s="2" customFormat="1" ht="22.5" customHeight="1"/>
    <row r="547" s="2" customFormat="1" ht="22.5" customHeight="1"/>
    <row r="548" s="2" customFormat="1" ht="22.5" customHeight="1"/>
    <row r="549" s="2" customFormat="1" ht="22.5" customHeight="1"/>
    <row r="550" s="2" customFormat="1" ht="22.5" customHeight="1"/>
    <row r="551" s="2" customFormat="1" ht="22.5" customHeight="1"/>
    <row r="552" s="2" customFormat="1" ht="22.5" customHeight="1"/>
    <row r="553" s="2" customFormat="1" ht="22.5" customHeight="1"/>
    <row r="554" s="2" customFormat="1" ht="22.5" customHeight="1"/>
    <row r="555" s="2" customFormat="1" ht="22.5" customHeight="1"/>
    <row r="556" s="2" customFormat="1" ht="22.5" customHeight="1"/>
    <row r="557" s="2" customFormat="1" ht="22.5" customHeight="1"/>
    <row r="558" s="2" customFormat="1" ht="22.5" customHeight="1"/>
    <row r="559" s="2" customFormat="1" ht="22.5" customHeight="1"/>
    <row r="560" s="2" customFormat="1" ht="22.5" customHeight="1"/>
    <row r="561" spans="5:17" ht="22.5" customHeight="1">
      <c r="E561" s="2"/>
      <c r="H561" s="2"/>
      <c r="I561" s="2"/>
    </row>
    <row r="562" spans="5:17" ht="22.5" customHeight="1"/>
    <row r="564" spans="5:17" ht="81" customHeight="1">
      <c r="E564" s="2"/>
      <c r="H564" s="2"/>
      <c r="I564" s="2"/>
      <c r="M564" s="3"/>
      <c r="P564" s="11"/>
      <c r="Q564" s="12"/>
    </row>
    <row r="565" spans="5:17" ht="81" customHeight="1">
      <c r="E565" s="2"/>
      <c r="H565" s="2"/>
      <c r="I565" s="2"/>
      <c r="M565" s="3"/>
      <c r="P565" s="11"/>
      <c r="Q565" s="12"/>
    </row>
    <row r="566" spans="5:17" ht="81" customHeight="1">
      <c r="E566" s="2"/>
      <c r="H566" s="2"/>
      <c r="I566" s="2"/>
      <c r="M566" s="3"/>
      <c r="P566" s="11"/>
      <c r="Q566" s="12"/>
    </row>
    <row r="567" spans="5:17" ht="81" customHeight="1" thickBot="1">
      <c r="E567" s="2"/>
      <c r="H567" s="2"/>
      <c r="I567" s="2"/>
      <c r="M567" s="3"/>
      <c r="P567" s="11"/>
      <c r="Q567" s="12"/>
    </row>
    <row r="568" spans="5:17" ht="81" customHeight="1">
      <c r="E568" s="2"/>
      <c r="H568" s="2"/>
      <c r="I568" s="2"/>
      <c r="M568" s="3"/>
      <c r="O568" s="179" t="s">
        <v>9</v>
      </c>
      <c r="P568" s="182" t="e">
        <f>#REF!+#REF!+#REF!+E149</f>
        <v>#REF!</v>
      </c>
      <c r="Q568" s="183"/>
    </row>
    <row r="569" spans="5:17" ht="81" customHeight="1">
      <c r="E569" s="2"/>
      <c r="H569" s="2"/>
      <c r="I569" s="2"/>
      <c r="M569" s="3"/>
      <c r="O569" s="180"/>
      <c r="P569" s="184"/>
      <c r="Q569" s="185"/>
    </row>
    <row r="570" spans="5:17" ht="81" customHeight="1" thickBot="1">
      <c r="E570" s="2"/>
      <c r="H570" s="2"/>
      <c r="I570" s="2"/>
      <c r="M570" s="3"/>
      <c r="O570" s="181"/>
      <c r="P570" s="186"/>
      <c r="Q570" s="187"/>
    </row>
    <row r="571" spans="5:17" ht="81" customHeight="1">
      <c r="E571" s="2"/>
      <c r="H571" s="2"/>
      <c r="I571" s="2"/>
      <c r="M571" s="3"/>
      <c r="P571" s="11"/>
      <c r="Q571" s="12"/>
    </row>
    <row r="572" spans="5:17" ht="81" customHeight="1">
      <c r="E572" s="2"/>
      <c r="H572" s="2"/>
      <c r="I572" s="2"/>
      <c r="M572" s="3"/>
      <c r="P572" s="11"/>
      <c r="Q572" s="12"/>
    </row>
    <row r="573" spans="5:17" ht="81" customHeight="1">
      <c r="E573" s="2"/>
      <c r="H573" s="2"/>
      <c r="I573" s="2"/>
      <c r="M573" s="3"/>
      <c r="P573" s="11"/>
      <c r="Q573" s="12"/>
    </row>
    <row r="574" spans="5:17" ht="81" customHeight="1">
      <c r="E574" s="2"/>
      <c r="H574" s="2"/>
      <c r="I574" s="2"/>
      <c r="M574" s="3"/>
      <c r="P574" s="11"/>
      <c r="Q574" s="12"/>
    </row>
    <row r="580" spans="5:17" ht="57.75" customHeight="1"/>
    <row r="581" spans="5:17" ht="57.75" customHeight="1">
      <c r="E581" s="2"/>
      <c r="H581" s="2"/>
      <c r="I581" s="2"/>
      <c r="M581" s="3"/>
      <c r="P581" s="11"/>
      <c r="Q581" s="12"/>
    </row>
    <row r="582" spans="5:17" ht="57.75" customHeight="1">
      <c r="E582" s="2"/>
      <c r="H582" s="2"/>
      <c r="I582" s="2"/>
      <c r="M582" s="3"/>
      <c r="P582" s="11"/>
      <c r="Q582" s="12"/>
    </row>
    <row r="583" spans="5:17" ht="57.75" customHeight="1">
      <c r="E583" s="2"/>
      <c r="H583" s="2"/>
      <c r="I583" s="2"/>
      <c r="M583" s="3"/>
      <c r="P583" s="11"/>
      <c r="Q583" s="12"/>
    </row>
    <row r="584" spans="5:17" ht="57.75" customHeight="1">
      <c r="E584" s="2"/>
      <c r="H584" s="2"/>
      <c r="I584" s="2"/>
      <c r="M584" s="3"/>
      <c r="P584" s="11"/>
      <c r="Q584" s="12"/>
    </row>
    <row r="585" spans="5:17" ht="57.75" customHeight="1">
      <c r="E585" s="2"/>
      <c r="H585" s="2"/>
      <c r="I585" s="2"/>
      <c r="M585" s="3"/>
      <c r="P585" s="11"/>
      <c r="Q585" s="12"/>
    </row>
    <row r="586" spans="5:17" ht="57.75" customHeight="1">
      <c r="E586" s="2"/>
      <c r="H586" s="2"/>
      <c r="I586" s="2"/>
      <c r="M586" s="3"/>
      <c r="P586" s="11"/>
      <c r="Q586" s="12"/>
    </row>
    <row r="587" spans="5:17" ht="57.75" customHeight="1">
      <c r="E587" s="2"/>
      <c r="H587" s="2"/>
      <c r="I587" s="2"/>
      <c r="M587" s="3"/>
      <c r="P587" s="11"/>
      <c r="Q587" s="12"/>
    </row>
    <row r="588" spans="5:17" ht="57.75" customHeight="1">
      <c r="E588" s="2"/>
      <c r="H588" s="2"/>
      <c r="I588" s="2"/>
      <c r="M588" s="3"/>
      <c r="P588" s="11"/>
      <c r="Q588" s="12"/>
    </row>
    <row r="589" spans="5:17" ht="57.75" customHeight="1">
      <c r="E589" s="2"/>
      <c r="H589" s="2"/>
      <c r="I589" s="2"/>
      <c r="M589" s="3"/>
      <c r="P589" s="11"/>
      <c r="Q589" s="12"/>
    </row>
    <row r="590" spans="5:17" ht="57.75" customHeight="1">
      <c r="E590" s="2"/>
      <c r="H590" s="2"/>
      <c r="I590" s="2"/>
      <c r="M590" s="3"/>
      <c r="P590" s="11"/>
      <c r="Q590" s="12"/>
    </row>
    <row r="591" spans="5:17" ht="57.75" customHeight="1">
      <c r="E591" s="2"/>
      <c r="H591" s="2"/>
      <c r="I591" s="2"/>
      <c r="M591" s="3"/>
      <c r="P591" s="11"/>
      <c r="Q591" s="12"/>
    </row>
    <row r="594" spans="2:6" ht="21" customHeight="1">
      <c r="B594" s="188" t="e">
        <f>E478+E479+E480+E481</f>
        <v>#REF!</v>
      </c>
      <c r="C594" s="189"/>
      <c r="D594" s="189"/>
      <c r="E594" s="189"/>
      <c r="F594" s="189"/>
    </row>
    <row r="595" spans="2:6" ht="21" customHeight="1">
      <c r="B595" s="189"/>
      <c r="C595" s="189"/>
      <c r="D595" s="189"/>
      <c r="E595" s="189"/>
      <c r="F595" s="189"/>
    </row>
    <row r="596" spans="2:6" ht="21" customHeight="1">
      <c r="B596" s="189"/>
      <c r="C596" s="189"/>
      <c r="D596" s="189"/>
      <c r="E596" s="189"/>
      <c r="F596" s="189"/>
    </row>
  </sheetData>
  <mergeCells count="921">
    <mergeCell ref="F335:G335"/>
    <mergeCell ref="H335:I335"/>
    <mergeCell ref="C338:D338"/>
    <mergeCell ref="F338:G338"/>
    <mergeCell ref="A332:B332"/>
    <mergeCell ref="A333:B335"/>
    <mergeCell ref="F328:G328"/>
    <mergeCell ref="C114:D114"/>
    <mergeCell ref="C117:D117"/>
    <mergeCell ref="C115:D115"/>
    <mergeCell ref="C137:D137"/>
    <mergeCell ref="C135:D135"/>
    <mergeCell ref="C128:D128"/>
    <mergeCell ref="C133:D133"/>
    <mergeCell ref="C126:D126"/>
    <mergeCell ref="C127:D127"/>
    <mergeCell ref="C122:D122"/>
    <mergeCell ref="C124:D124"/>
    <mergeCell ref="C148:D148"/>
    <mergeCell ref="F148:G148"/>
    <mergeCell ref="A148:B148"/>
    <mergeCell ref="C155:D155"/>
    <mergeCell ref="F155:G155"/>
    <mergeCell ref="A150:E150"/>
    <mergeCell ref="A331:B331"/>
    <mergeCell ref="C331:D331"/>
    <mergeCell ref="F331:G331"/>
    <mergeCell ref="H338:I338"/>
    <mergeCell ref="C344:D344"/>
    <mergeCell ref="F344:G344"/>
    <mergeCell ref="H344:I344"/>
    <mergeCell ref="H331:I331"/>
    <mergeCell ref="C332:D332"/>
    <mergeCell ref="F332:G332"/>
    <mergeCell ref="H332:I332"/>
    <mergeCell ref="C337:D337"/>
    <mergeCell ref="F337:G337"/>
    <mergeCell ref="H337:I337"/>
    <mergeCell ref="C333:D333"/>
    <mergeCell ref="F333:G333"/>
    <mergeCell ref="H333:I333"/>
    <mergeCell ref="C334:D334"/>
    <mergeCell ref="F334:G334"/>
    <mergeCell ref="H334:I334"/>
    <mergeCell ref="C336:D336"/>
    <mergeCell ref="F336:G336"/>
    <mergeCell ref="H336:I336"/>
    <mergeCell ref="C335:D335"/>
    <mergeCell ref="C342:D342"/>
    <mergeCell ref="F342:G342"/>
    <mergeCell ref="H342:I342"/>
    <mergeCell ref="C343:D343"/>
    <mergeCell ref="F343:G343"/>
    <mergeCell ref="H343:I343"/>
    <mergeCell ref="C339:D339"/>
    <mergeCell ref="F339:G339"/>
    <mergeCell ref="H339:I339"/>
    <mergeCell ref="F127:G127"/>
    <mergeCell ref="F137:G137"/>
    <mergeCell ref="F135:G135"/>
    <mergeCell ref="C146:D146"/>
    <mergeCell ref="F146:G146"/>
    <mergeCell ref="G178:H178"/>
    <mergeCell ref="A179:E179"/>
    <mergeCell ref="F179:I179"/>
    <mergeCell ref="A180:B180"/>
    <mergeCell ref="C180:D180"/>
    <mergeCell ref="F180:G180"/>
    <mergeCell ref="A135:B135"/>
    <mergeCell ref="A137:B139"/>
    <mergeCell ref="A163:B164"/>
    <mergeCell ref="C153:D153"/>
    <mergeCell ref="F150:H150"/>
    <mergeCell ref="A151:B151"/>
    <mergeCell ref="C151:D151"/>
    <mergeCell ref="F151:G151"/>
    <mergeCell ref="A154:B154"/>
    <mergeCell ref="C154:D154"/>
    <mergeCell ref="F154:G154"/>
    <mergeCell ref="A152:B152"/>
    <mergeCell ref="C152:D152"/>
    <mergeCell ref="A13:A15"/>
    <mergeCell ref="C19:D19"/>
    <mergeCell ref="F19:G19"/>
    <mergeCell ref="C20:D20"/>
    <mergeCell ref="F20:G20"/>
    <mergeCell ref="C108:D108"/>
    <mergeCell ref="F108:G108"/>
    <mergeCell ref="A108:B108"/>
    <mergeCell ref="C21:D21"/>
    <mergeCell ref="F21:G21"/>
    <mergeCell ref="C22:D22"/>
    <mergeCell ref="F22:G22"/>
    <mergeCell ref="C16:D16"/>
    <mergeCell ref="F16:G16"/>
    <mergeCell ref="C17:D17"/>
    <mergeCell ref="F17:G17"/>
    <mergeCell ref="C18:D18"/>
    <mergeCell ref="F18:G18"/>
    <mergeCell ref="C13:D13"/>
    <mergeCell ref="F13:G13"/>
    <mergeCell ref="C14:D14"/>
    <mergeCell ref="F14:G14"/>
    <mergeCell ref="C15:D15"/>
    <mergeCell ref="F15:G15"/>
    <mergeCell ref="A3:A12"/>
    <mergeCell ref="C2:D2"/>
    <mergeCell ref="F2:G2"/>
    <mergeCell ref="C3:D3"/>
    <mergeCell ref="F3:G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F9:G9"/>
    <mergeCell ref="C10:D10"/>
    <mergeCell ref="F10:G10"/>
    <mergeCell ref="C11:D11"/>
    <mergeCell ref="F11:G11"/>
    <mergeCell ref="C12:D12"/>
    <mergeCell ref="F12:G12"/>
    <mergeCell ref="C23:D23"/>
    <mergeCell ref="F23:G23"/>
    <mergeCell ref="C24:D24"/>
    <mergeCell ref="F24:G24"/>
    <mergeCell ref="C28:D28"/>
    <mergeCell ref="F28:G28"/>
    <mergeCell ref="C29:D29"/>
    <mergeCell ref="F29:G29"/>
    <mergeCell ref="C26:D26"/>
    <mergeCell ref="F26:G26"/>
    <mergeCell ref="C27:D27"/>
    <mergeCell ref="F27:G27"/>
    <mergeCell ref="F25:G25"/>
    <mergeCell ref="C25:D25"/>
    <mergeCell ref="A39:A40"/>
    <mergeCell ref="C38:D38"/>
    <mergeCell ref="F38:G38"/>
    <mergeCell ref="C39:D39"/>
    <mergeCell ref="F39:G39"/>
    <mergeCell ref="F35:G35"/>
    <mergeCell ref="A36:A38"/>
    <mergeCell ref="F30:G30"/>
    <mergeCell ref="F31:G31"/>
    <mergeCell ref="F32:G32"/>
    <mergeCell ref="F34:G34"/>
    <mergeCell ref="F36:G36"/>
    <mergeCell ref="F37:G37"/>
    <mergeCell ref="F33:G33"/>
    <mergeCell ref="A33:A35"/>
    <mergeCell ref="C45:D45"/>
    <mergeCell ref="F45:G45"/>
    <mergeCell ref="C46:D46"/>
    <mergeCell ref="F46:G46"/>
    <mergeCell ref="C41:D41"/>
    <mergeCell ref="F41:I41"/>
    <mergeCell ref="C43:D43"/>
    <mergeCell ref="F43:G43"/>
    <mergeCell ref="C40:D40"/>
    <mergeCell ref="F40:G40"/>
    <mergeCell ref="C44:D44"/>
    <mergeCell ref="F44:G44"/>
    <mergeCell ref="C47:D47"/>
    <mergeCell ref="F47:G47"/>
    <mergeCell ref="C48:D48"/>
    <mergeCell ref="F48:G48"/>
    <mergeCell ref="C49:D49"/>
    <mergeCell ref="F49:G49"/>
    <mergeCell ref="C50:D50"/>
    <mergeCell ref="F50:G50"/>
    <mergeCell ref="A46:A50"/>
    <mergeCell ref="A55:A59"/>
    <mergeCell ref="C51:D51"/>
    <mergeCell ref="F51:G51"/>
    <mergeCell ref="C52:D52"/>
    <mergeCell ref="F52:G52"/>
    <mergeCell ref="C54:D54"/>
    <mergeCell ref="F54:G54"/>
    <mergeCell ref="C55:D55"/>
    <mergeCell ref="F55:G55"/>
    <mergeCell ref="A51:A52"/>
    <mergeCell ref="C53:D53"/>
    <mergeCell ref="F53:G53"/>
    <mergeCell ref="C61:D61"/>
    <mergeCell ref="F61:G61"/>
    <mergeCell ref="C62:D62"/>
    <mergeCell ref="F62:G62"/>
    <mergeCell ref="C63:D63"/>
    <mergeCell ref="F63:G63"/>
    <mergeCell ref="C67:D67"/>
    <mergeCell ref="F67:G67"/>
    <mergeCell ref="C56:D56"/>
    <mergeCell ref="F56:G56"/>
    <mergeCell ref="C57:D57"/>
    <mergeCell ref="F57:G57"/>
    <mergeCell ref="C58:D58"/>
    <mergeCell ref="F58:G58"/>
    <mergeCell ref="C59:D59"/>
    <mergeCell ref="F59:G59"/>
    <mergeCell ref="C60:D60"/>
    <mergeCell ref="F60:G60"/>
    <mergeCell ref="C68:D68"/>
    <mergeCell ref="F68:G68"/>
    <mergeCell ref="C69:D69"/>
    <mergeCell ref="F69:G69"/>
    <mergeCell ref="C64:D64"/>
    <mergeCell ref="F64:G64"/>
    <mergeCell ref="C65:D65"/>
    <mergeCell ref="F65:G65"/>
    <mergeCell ref="C66:D66"/>
    <mergeCell ref="F66:G66"/>
    <mergeCell ref="F74:G74"/>
    <mergeCell ref="C75:D75"/>
    <mergeCell ref="F75:G75"/>
    <mergeCell ref="C70:D70"/>
    <mergeCell ref="F70:G70"/>
    <mergeCell ref="C71:D71"/>
    <mergeCell ref="F71:G71"/>
    <mergeCell ref="C72:D72"/>
    <mergeCell ref="F72:G72"/>
    <mergeCell ref="C73:D73"/>
    <mergeCell ref="F73:G73"/>
    <mergeCell ref="C74:D74"/>
    <mergeCell ref="A79:C79"/>
    <mergeCell ref="C80:D80"/>
    <mergeCell ref="F80:G80"/>
    <mergeCell ref="C81:D81"/>
    <mergeCell ref="F81:G81"/>
    <mergeCell ref="C82:D82"/>
    <mergeCell ref="F82:G82"/>
    <mergeCell ref="C76:D76"/>
    <mergeCell ref="F76:G76"/>
    <mergeCell ref="C78:D78"/>
    <mergeCell ref="F78:G78"/>
    <mergeCell ref="C77:D77"/>
    <mergeCell ref="F77:G77"/>
    <mergeCell ref="C86:D86"/>
    <mergeCell ref="F86:G86"/>
    <mergeCell ref="C87:D87"/>
    <mergeCell ref="F87:G87"/>
    <mergeCell ref="C88:D88"/>
    <mergeCell ref="F88:G88"/>
    <mergeCell ref="C83:D83"/>
    <mergeCell ref="F83:G83"/>
    <mergeCell ref="C84:D84"/>
    <mergeCell ref="F84:G84"/>
    <mergeCell ref="C85:D85"/>
    <mergeCell ref="F85:G85"/>
    <mergeCell ref="C89:D89"/>
    <mergeCell ref="F89:G89"/>
    <mergeCell ref="C90:D90"/>
    <mergeCell ref="F90:G90"/>
    <mergeCell ref="A91:A92"/>
    <mergeCell ref="C91:D91"/>
    <mergeCell ref="F91:G91"/>
    <mergeCell ref="C92:D92"/>
    <mergeCell ref="F92:G92"/>
    <mergeCell ref="C96:D96"/>
    <mergeCell ref="F96:G96"/>
    <mergeCell ref="C97:D97"/>
    <mergeCell ref="F97:G97"/>
    <mergeCell ref="C98:D98"/>
    <mergeCell ref="F98:G98"/>
    <mergeCell ref="A93:A94"/>
    <mergeCell ref="C93:D93"/>
    <mergeCell ref="F93:G93"/>
    <mergeCell ref="C94:D94"/>
    <mergeCell ref="F94:G94"/>
    <mergeCell ref="C95:D95"/>
    <mergeCell ref="F95:G95"/>
    <mergeCell ref="C99:D99"/>
    <mergeCell ref="F99:G99"/>
    <mergeCell ref="C100:D100"/>
    <mergeCell ref="F100:G100"/>
    <mergeCell ref="C101:D101"/>
    <mergeCell ref="F101:G101"/>
    <mergeCell ref="A106:B106"/>
    <mergeCell ref="C105:D105"/>
    <mergeCell ref="F105:G105"/>
    <mergeCell ref="C106:D106"/>
    <mergeCell ref="F106:G106"/>
    <mergeCell ref="A105:B105"/>
    <mergeCell ref="C102:D102"/>
    <mergeCell ref="A104:B104"/>
    <mergeCell ref="C104:D104"/>
    <mergeCell ref="F104:G104"/>
    <mergeCell ref="A111:B112"/>
    <mergeCell ref="A113:B114"/>
    <mergeCell ref="A115:B116"/>
    <mergeCell ref="A117:B123"/>
    <mergeCell ref="A124:B125"/>
    <mergeCell ref="C109:D109"/>
    <mergeCell ref="F109:G109"/>
    <mergeCell ref="C111:D111"/>
    <mergeCell ref="F111:G111"/>
    <mergeCell ref="C112:D112"/>
    <mergeCell ref="F112:G112"/>
    <mergeCell ref="C113:D113"/>
    <mergeCell ref="A109:B110"/>
    <mergeCell ref="C110:D110"/>
    <mergeCell ref="F110:G110"/>
    <mergeCell ref="F113:G113"/>
    <mergeCell ref="C116:D116"/>
    <mergeCell ref="F116:G116"/>
    <mergeCell ref="F114:G114"/>
    <mergeCell ref="F115:G115"/>
    <mergeCell ref="A107:B107"/>
    <mergeCell ref="C107:D107"/>
    <mergeCell ref="F107:G107"/>
    <mergeCell ref="C145:D145"/>
    <mergeCell ref="F145:G145"/>
    <mergeCell ref="F144:G144"/>
    <mergeCell ref="A126:B131"/>
    <mergeCell ref="A132:B133"/>
    <mergeCell ref="F117:G117"/>
    <mergeCell ref="F126:G126"/>
    <mergeCell ref="F122:G122"/>
    <mergeCell ref="C118:D118"/>
    <mergeCell ref="F118:G118"/>
    <mergeCell ref="C119:D119"/>
    <mergeCell ref="F119:G119"/>
    <mergeCell ref="C120:D120"/>
    <mergeCell ref="F120:G120"/>
    <mergeCell ref="C121:D121"/>
    <mergeCell ref="F121:G121"/>
    <mergeCell ref="C123:D123"/>
    <mergeCell ref="F123:G123"/>
    <mergeCell ref="F124:G124"/>
    <mergeCell ref="C125:D125"/>
    <mergeCell ref="F125:G125"/>
    <mergeCell ref="F152:G152"/>
    <mergeCell ref="F153:G153"/>
    <mergeCell ref="A153:B153"/>
    <mergeCell ref="A155:B156"/>
    <mergeCell ref="A165:B165"/>
    <mergeCell ref="C165:D165"/>
    <mergeCell ref="F165:G165"/>
    <mergeCell ref="C156:D156"/>
    <mergeCell ref="F156:G156"/>
    <mergeCell ref="A161:B161"/>
    <mergeCell ref="C161:D161"/>
    <mergeCell ref="F161:G161"/>
    <mergeCell ref="A157:B157"/>
    <mergeCell ref="C157:D157"/>
    <mergeCell ref="F157:G157"/>
    <mergeCell ref="C158:D158"/>
    <mergeCell ref="F158:G158"/>
    <mergeCell ref="C159:D159"/>
    <mergeCell ref="F159:G159"/>
    <mergeCell ref="C160:D160"/>
    <mergeCell ref="F160:G160"/>
    <mergeCell ref="C164:D164"/>
    <mergeCell ref="F164:G164"/>
    <mergeCell ref="A158:B160"/>
    <mergeCell ref="C168:D168"/>
    <mergeCell ref="F168:G168"/>
    <mergeCell ref="C169:D169"/>
    <mergeCell ref="F169:G169"/>
    <mergeCell ref="C166:D166"/>
    <mergeCell ref="F166:G166"/>
    <mergeCell ref="C167:D167"/>
    <mergeCell ref="F167:G167"/>
    <mergeCell ref="A166:B167"/>
    <mergeCell ref="A168:B169"/>
    <mergeCell ref="A171:B171"/>
    <mergeCell ref="C171:D171"/>
    <mergeCell ref="F171:G171"/>
    <mergeCell ref="A172:B172"/>
    <mergeCell ref="C172:D172"/>
    <mergeCell ref="F172:G172"/>
    <mergeCell ref="A170:B170"/>
    <mergeCell ref="C170:D170"/>
    <mergeCell ref="F170:G170"/>
    <mergeCell ref="A175:B175"/>
    <mergeCell ref="C175:D175"/>
    <mergeCell ref="F175:G175"/>
    <mergeCell ref="A173:B173"/>
    <mergeCell ref="C173:D173"/>
    <mergeCell ref="F173:G173"/>
    <mergeCell ref="A174:B174"/>
    <mergeCell ref="C174:D174"/>
    <mergeCell ref="F174:G174"/>
    <mergeCell ref="A176:B176"/>
    <mergeCell ref="C176:D176"/>
    <mergeCell ref="F176:G176"/>
    <mergeCell ref="A177:B177"/>
    <mergeCell ref="C177:D177"/>
    <mergeCell ref="F177:G177"/>
    <mergeCell ref="A181:B181"/>
    <mergeCell ref="C181:D181"/>
    <mergeCell ref="F181:G181"/>
    <mergeCell ref="A182:B182"/>
    <mergeCell ref="C182:D182"/>
    <mergeCell ref="F182:G182"/>
    <mergeCell ref="A187:B187"/>
    <mergeCell ref="C187:D187"/>
    <mergeCell ref="F187:G187"/>
    <mergeCell ref="A188:B188"/>
    <mergeCell ref="C188:D188"/>
    <mergeCell ref="F188:G188"/>
    <mergeCell ref="A185:B185"/>
    <mergeCell ref="C185:D185"/>
    <mergeCell ref="F185:G185"/>
    <mergeCell ref="A186:B186"/>
    <mergeCell ref="C186:D186"/>
    <mergeCell ref="F186:G186"/>
    <mergeCell ref="A183:B183"/>
    <mergeCell ref="C183:D183"/>
    <mergeCell ref="F183:G183"/>
    <mergeCell ref="A184:B184"/>
    <mergeCell ref="C184:D184"/>
    <mergeCell ref="F184:G184"/>
    <mergeCell ref="A191:B191"/>
    <mergeCell ref="C191:D191"/>
    <mergeCell ref="F191:G191"/>
    <mergeCell ref="A189:B189"/>
    <mergeCell ref="C189:D189"/>
    <mergeCell ref="F189:G189"/>
    <mergeCell ref="A190:B190"/>
    <mergeCell ref="C190:D190"/>
    <mergeCell ref="F190:G190"/>
    <mergeCell ref="A194:B194"/>
    <mergeCell ref="C194:D194"/>
    <mergeCell ref="F194:G194"/>
    <mergeCell ref="A195:B195"/>
    <mergeCell ref="C195:D195"/>
    <mergeCell ref="F195:G195"/>
    <mergeCell ref="A192:B192"/>
    <mergeCell ref="C192:D192"/>
    <mergeCell ref="F192:G192"/>
    <mergeCell ref="A193:B193"/>
    <mergeCell ref="C193:D193"/>
    <mergeCell ref="F193:G193"/>
    <mergeCell ref="C200:D200"/>
    <mergeCell ref="F200:G200"/>
    <mergeCell ref="A196:B196"/>
    <mergeCell ref="C196:D196"/>
    <mergeCell ref="F196:G196"/>
    <mergeCell ref="A197:B197"/>
    <mergeCell ref="C197:D197"/>
    <mergeCell ref="F197:G197"/>
    <mergeCell ref="A199:B199"/>
    <mergeCell ref="A200:B200"/>
    <mergeCell ref="C199:D199"/>
    <mergeCell ref="F199:G199"/>
    <mergeCell ref="C198:D198"/>
    <mergeCell ref="F198:G198"/>
    <mergeCell ref="A223:B223"/>
    <mergeCell ref="C223:D223"/>
    <mergeCell ref="F223:G223"/>
    <mergeCell ref="A220:C220"/>
    <mergeCell ref="D220:F220"/>
    <mergeCell ref="A221:B221"/>
    <mergeCell ref="C221:D221"/>
    <mergeCell ref="F221:G221"/>
    <mergeCell ref="A222:B222"/>
    <mergeCell ref="C222:D222"/>
    <mergeCell ref="F222:G222"/>
    <mergeCell ref="A226:B226"/>
    <mergeCell ref="C226:D226"/>
    <mergeCell ref="F226:G226"/>
    <mergeCell ref="A227:B227"/>
    <mergeCell ref="C227:D227"/>
    <mergeCell ref="F227:G227"/>
    <mergeCell ref="A224:B224"/>
    <mergeCell ref="C224:D224"/>
    <mergeCell ref="F224:G224"/>
    <mergeCell ref="A225:B225"/>
    <mergeCell ref="C225:D225"/>
    <mergeCell ref="F225:G225"/>
    <mergeCell ref="A230:B230"/>
    <mergeCell ref="C230:D230"/>
    <mergeCell ref="F230:G230"/>
    <mergeCell ref="A231:B231"/>
    <mergeCell ref="C231:D231"/>
    <mergeCell ref="F231:G231"/>
    <mergeCell ref="A228:B228"/>
    <mergeCell ref="C228:D228"/>
    <mergeCell ref="F228:G228"/>
    <mergeCell ref="A229:B229"/>
    <mergeCell ref="C229:D229"/>
    <mergeCell ref="F229:G229"/>
    <mergeCell ref="A234:B234"/>
    <mergeCell ref="C234:D234"/>
    <mergeCell ref="F234:G234"/>
    <mergeCell ref="A235:B235"/>
    <mergeCell ref="C235:D235"/>
    <mergeCell ref="F235:G235"/>
    <mergeCell ref="A232:B232"/>
    <mergeCell ref="C232:D232"/>
    <mergeCell ref="F232:G232"/>
    <mergeCell ref="A233:B233"/>
    <mergeCell ref="C233:D233"/>
    <mergeCell ref="F233:G233"/>
    <mergeCell ref="A238:B238"/>
    <mergeCell ref="C238:D238"/>
    <mergeCell ref="F238:G238"/>
    <mergeCell ref="A240:E240"/>
    <mergeCell ref="A241:B241"/>
    <mergeCell ref="C241:D241"/>
    <mergeCell ref="F241:G241"/>
    <mergeCell ref="A236:B236"/>
    <mergeCell ref="C236:D236"/>
    <mergeCell ref="F236:G236"/>
    <mergeCell ref="A237:B237"/>
    <mergeCell ref="C237:D237"/>
    <mergeCell ref="F237:G237"/>
    <mergeCell ref="A244:B244"/>
    <mergeCell ref="C244:D244"/>
    <mergeCell ref="F244:G244"/>
    <mergeCell ref="A245:B245"/>
    <mergeCell ref="C245:D245"/>
    <mergeCell ref="F245:G245"/>
    <mergeCell ref="A242:B242"/>
    <mergeCell ref="C242:D242"/>
    <mergeCell ref="F242:G242"/>
    <mergeCell ref="A243:B243"/>
    <mergeCell ref="C243:D243"/>
    <mergeCell ref="F243:G243"/>
    <mergeCell ref="A248:B248"/>
    <mergeCell ref="C248:D248"/>
    <mergeCell ref="F248:G248"/>
    <mergeCell ref="A249:B249"/>
    <mergeCell ref="C249:D249"/>
    <mergeCell ref="F249:G249"/>
    <mergeCell ref="A246:B246"/>
    <mergeCell ref="C246:D246"/>
    <mergeCell ref="F246:G246"/>
    <mergeCell ref="A247:B247"/>
    <mergeCell ref="C247:D247"/>
    <mergeCell ref="F247:G247"/>
    <mergeCell ref="A252:B252"/>
    <mergeCell ref="C252:D252"/>
    <mergeCell ref="F252:G252"/>
    <mergeCell ref="A254:C254"/>
    <mergeCell ref="F254:I254"/>
    <mergeCell ref="C255:D255"/>
    <mergeCell ref="F255:G255"/>
    <mergeCell ref="A250:B250"/>
    <mergeCell ref="C250:D250"/>
    <mergeCell ref="F250:G250"/>
    <mergeCell ref="A251:B251"/>
    <mergeCell ref="C251:D251"/>
    <mergeCell ref="F251:G251"/>
    <mergeCell ref="C256:D256"/>
    <mergeCell ref="F256:G256"/>
    <mergeCell ref="C258:D258"/>
    <mergeCell ref="F258:G258"/>
    <mergeCell ref="C260:D260"/>
    <mergeCell ref="F260:G260"/>
    <mergeCell ref="C263:D263"/>
    <mergeCell ref="F263:G263"/>
    <mergeCell ref="C257:D257"/>
    <mergeCell ref="F257:G257"/>
    <mergeCell ref="C259:D259"/>
    <mergeCell ref="F259:G259"/>
    <mergeCell ref="C265:D265"/>
    <mergeCell ref="F265:G265"/>
    <mergeCell ref="C266:D266"/>
    <mergeCell ref="F266:G266"/>
    <mergeCell ref="C267:D267"/>
    <mergeCell ref="F267:G267"/>
    <mergeCell ref="C261:D261"/>
    <mergeCell ref="F261:G261"/>
    <mergeCell ref="C262:D262"/>
    <mergeCell ref="F262:G262"/>
    <mergeCell ref="C264:D264"/>
    <mergeCell ref="F264:G264"/>
    <mergeCell ref="C271:D271"/>
    <mergeCell ref="F271:G271"/>
    <mergeCell ref="C272:D272"/>
    <mergeCell ref="F272:G272"/>
    <mergeCell ref="C273:D273"/>
    <mergeCell ref="F273:G273"/>
    <mergeCell ref="C268:D268"/>
    <mergeCell ref="F268:G268"/>
    <mergeCell ref="C269:D269"/>
    <mergeCell ref="F269:G269"/>
    <mergeCell ref="C270:D270"/>
    <mergeCell ref="F270:G270"/>
    <mergeCell ref="C277:D277"/>
    <mergeCell ref="F277:G277"/>
    <mergeCell ref="C278:D278"/>
    <mergeCell ref="F278:G278"/>
    <mergeCell ref="C279:D279"/>
    <mergeCell ref="F279:G279"/>
    <mergeCell ref="C274:D274"/>
    <mergeCell ref="F274:G274"/>
    <mergeCell ref="C275:D275"/>
    <mergeCell ref="F275:G275"/>
    <mergeCell ref="C276:D276"/>
    <mergeCell ref="F276:G276"/>
    <mergeCell ref="C283:D283"/>
    <mergeCell ref="F283:G283"/>
    <mergeCell ref="A284:E284"/>
    <mergeCell ref="A285:B285"/>
    <mergeCell ref="C285:D285"/>
    <mergeCell ref="F285:G285"/>
    <mergeCell ref="C280:D280"/>
    <mergeCell ref="F280:G280"/>
    <mergeCell ref="C281:D281"/>
    <mergeCell ref="F281:G281"/>
    <mergeCell ref="F282:G282"/>
    <mergeCell ref="C282:D282"/>
    <mergeCell ref="H285:I285"/>
    <mergeCell ref="C286:D286"/>
    <mergeCell ref="F286:G286"/>
    <mergeCell ref="H286:I286"/>
    <mergeCell ref="C287:D287"/>
    <mergeCell ref="F287:G287"/>
    <mergeCell ref="H287:I287"/>
    <mergeCell ref="C288:D288"/>
    <mergeCell ref="F288:G288"/>
    <mergeCell ref="A286:B286"/>
    <mergeCell ref="A287:B287"/>
    <mergeCell ref="A288:B288"/>
    <mergeCell ref="F291:G291"/>
    <mergeCell ref="H291:I291"/>
    <mergeCell ref="C292:D292"/>
    <mergeCell ref="F292:G292"/>
    <mergeCell ref="H292:I292"/>
    <mergeCell ref="H288:I288"/>
    <mergeCell ref="C289:D289"/>
    <mergeCell ref="F289:G289"/>
    <mergeCell ref="H289:I289"/>
    <mergeCell ref="C290:D290"/>
    <mergeCell ref="F290:G290"/>
    <mergeCell ref="H290:I290"/>
    <mergeCell ref="C291:D291"/>
    <mergeCell ref="A289:B290"/>
    <mergeCell ref="A291:B292"/>
    <mergeCell ref="A293:B295"/>
    <mergeCell ref="C293:D293"/>
    <mergeCell ref="F293:G293"/>
    <mergeCell ref="H293:I293"/>
    <mergeCell ref="C294:D294"/>
    <mergeCell ref="F294:G294"/>
    <mergeCell ref="H294:I294"/>
    <mergeCell ref="C295:D295"/>
    <mergeCell ref="F295:G295"/>
    <mergeCell ref="H295:I295"/>
    <mergeCell ref="A296:B297"/>
    <mergeCell ref="A298:B298"/>
    <mergeCell ref="A299:B299"/>
    <mergeCell ref="C299:D299"/>
    <mergeCell ref="F299:G299"/>
    <mergeCell ref="H299:I299"/>
    <mergeCell ref="C300:D300"/>
    <mergeCell ref="F300:G300"/>
    <mergeCell ref="H300:I300"/>
    <mergeCell ref="C296:D296"/>
    <mergeCell ref="F296:G296"/>
    <mergeCell ref="H296:I296"/>
    <mergeCell ref="C297:D297"/>
    <mergeCell ref="F297:G297"/>
    <mergeCell ref="H297:I297"/>
    <mergeCell ref="C298:D298"/>
    <mergeCell ref="F298:G298"/>
    <mergeCell ref="H298:I298"/>
    <mergeCell ref="A303:B303"/>
    <mergeCell ref="C303:D303"/>
    <mergeCell ref="F303:G303"/>
    <mergeCell ref="H303:I303"/>
    <mergeCell ref="A300:B302"/>
    <mergeCell ref="A304:B304"/>
    <mergeCell ref="C304:D304"/>
    <mergeCell ref="F304:G304"/>
    <mergeCell ref="H304:I304"/>
    <mergeCell ref="C301:D301"/>
    <mergeCell ref="F301:G301"/>
    <mergeCell ref="H301:I301"/>
    <mergeCell ref="C302:D302"/>
    <mergeCell ref="F302:G302"/>
    <mergeCell ref="H302:I302"/>
    <mergeCell ref="A305:B305"/>
    <mergeCell ref="C305:D305"/>
    <mergeCell ref="F305:G305"/>
    <mergeCell ref="H305:I305"/>
    <mergeCell ref="A306:B307"/>
    <mergeCell ref="C306:D306"/>
    <mergeCell ref="F306:G306"/>
    <mergeCell ref="H306:I306"/>
    <mergeCell ref="C307:D307"/>
    <mergeCell ref="F307:G307"/>
    <mergeCell ref="C310:D310"/>
    <mergeCell ref="F310:G310"/>
    <mergeCell ref="H310:I310"/>
    <mergeCell ref="C311:D311"/>
    <mergeCell ref="F311:G311"/>
    <mergeCell ref="H311:I311"/>
    <mergeCell ref="H307:I307"/>
    <mergeCell ref="A308:B309"/>
    <mergeCell ref="C308:D308"/>
    <mergeCell ref="F308:G308"/>
    <mergeCell ref="H308:I308"/>
    <mergeCell ref="C309:D309"/>
    <mergeCell ref="F309:G309"/>
    <mergeCell ref="H309:I309"/>
    <mergeCell ref="A310:B310"/>
    <mergeCell ref="A317:B317"/>
    <mergeCell ref="A320:B321"/>
    <mergeCell ref="C316:D316"/>
    <mergeCell ref="F316:G316"/>
    <mergeCell ref="H316:I316"/>
    <mergeCell ref="A319:B319"/>
    <mergeCell ref="C319:D319"/>
    <mergeCell ref="F319:G319"/>
    <mergeCell ref="H319:I319"/>
    <mergeCell ref="C320:D320"/>
    <mergeCell ref="F320:G320"/>
    <mergeCell ref="H320:I320"/>
    <mergeCell ref="C314:D314"/>
    <mergeCell ref="F314:G314"/>
    <mergeCell ref="H314:I314"/>
    <mergeCell ref="C317:D317"/>
    <mergeCell ref="F317:G317"/>
    <mergeCell ref="H317:I317"/>
    <mergeCell ref="A347:E347"/>
    <mergeCell ref="F347:G347"/>
    <mergeCell ref="C321:D321"/>
    <mergeCell ref="F321:G321"/>
    <mergeCell ref="H321:I321"/>
    <mergeCell ref="A322:B322"/>
    <mergeCell ref="C322:D322"/>
    <mergeCell ref="F322:G322"/>
    <mergeCell ref="H322:I322"/>
    <mergeCell ref="C324:D324"/>
    <mergeCell ref="F324:G324"/>
    <mergeCell ref="H324:I324"/>
    <mergeCell ref="A323:B324"/>
    <mergeCell ref="C327:D327"/>
    <mergeCell ref="F327:G327"/>
    <mergeCell ref="H327:I327"/>
    <mergeCell ref="C328:D328"/>
    <mergeCell ref="C330:D330"/>
    <mergeCell ref="F330:G330"/>
    <mergeCell ref="H330:I330"/>
    <mergeCell ref="A327:B330"/>
    <mergeCell ref="H328:I328"/>
    <mergeCell ref="C329:D329"/>
    <mergeCell ref="F329:G329"/>
    <mergeCell ref="F352:G352"/>
    <mergeCell ref="C353:D353"/>
    <mergeCell ref="F353:G353"/>
    <mergeCell ref="C348:D348"/>
    <mergeCell ref="F348:G348"/>
    <mergeCell ref="C349:D349"/>
    <mergeCell ref="F349:G349"/>
    <mergeCell ref="C350:D350"/>
    <mergeCell ref="F350:G350"/>
    <mergeCell ref="H329:I329"/>
    <mergeCell ref="A341:B344"/>
    <mergeCell ref="C340:D340"/>
    <mergeCell ref="F340:G340"/>
    <mergeCell ref="H340:I340"/>
    <mergeCell ref="A336:B340"/>
    <mergeCell ref="C341:D341"/>
    <mergeCell ref="F341:G341"/>
    <mergeCell ref="H341:I341"/>
    <mergeCell ref="P568:Q570"/>
    <mergeCell ref="B594:F596"/>
    <mergeCell ref="C482:D482"/>
    <mergeCell ref="F482:G482"/>
    <mergeCell ref="C483:D483"/>
    <mergeCell ref="F483:G483"/>
    <mergeCell ref="C484:D484"/>
    <mergeCell ref="F484:G484"/>
    <mergeCell ref="C479:D479"/>
    <mergeCell ref="F479:G479"/>
    <mergeCell ref="C480:D480"/>
    <mergeCell ref="F480:G480"/>
    <mergeCell ref="C481:D481"/>
    <mergeCell ref="F481:G481"/>
    <mergeCell ref="A16:A17"/>
    <mergeCell ref="A18:A19"/>
    <mergeCell ref="A20:A21"/>
    <mergeCell ref="A22:A23"/>
    <mergeCell ref="A26:A28"/>
    <mergeCell ref="A29:A32"/>
    <mergeCell ref="O568:O570"/>
    <mergeCell ref="C476:D476"/>
    <mergeCell ref="F476:G476"/>
    <mergeCell ref="C477:D477"/>
    <mergeCell ref="F477:G477"/>
    <mergeCell ref="C478:D478"/>
    <mergeCell ref="F478:G478"/>
    <mergeCell ref="C354:D354"/>
    <mergeCell ref="F354:G354"/>
    <mergeCell ref="C355:D355"/>
    <mergeCell ref="F355:G355"/>
    <mergeCell ref="A475:E475"/>
    <mergeCell ref="F475:G475"/>
    <mergeCell ref="C351:D351"/>
    <mergeCell ref="F351:G351"/>
    <mergeCell ref="C352:D352"/>
    <mergeCell ref="A198:B198"/>
    <mergeCell ref="A201:B201"/>
    <mergeCell ref="C201:D201"/>
    <mergeCell ref="F201:G201"/>
    <mergeCell ref="C202:D202"/>
    <mergeCell ref="F202:G202"/>
    <mergeCell ref="C203:D203"/>
    <mergeCell ref="F203:G203"/>
    <mergeCell ref="A208:B208"/>
    <mergeCell ref="C208:D208"/>
    <mergeCell ref="F208:G208"/>
    <mergeCell ref="A202:B202"/>
    <mergeCell ref="A203:B203"/>
    <mergeCell ref="A204:B204"/>
    <mergeCell ref="A205:B205"/>
    <mergeCell ref="A206:B206"/>
    <mergeCell ref="A207:B207"/>
    <mergeCell ref="C207:D207"/>
    <mergeCell ref="F207:G207"/>
    <mergeCell ref="C204:D204"/>
    <mergeCell ref="F204:G204"/>
    <mergeCell ref="C205:D205"/>
    <mergeCell ref="F205:G205"/>
    <mergeCell ref="C206:D206"/>
    <mergeCell ref="F206:G206"/>
    <mergeCell ref="A209:B209"/>
    <mergeCell ref="C209:D209"/>
    <mergeCell ref="F209:G209"/>
    <mergeCell ref="A210:B210"/>
    <mergeCell ref="C210:D210"/>
    <mergeCell ref="F210:G210"/>
    <mergeCell ref="A211:B211"/>
    <mergeCell ref="C211:D211"/>
    <mergeCell ref="F211:G211"/>
    <mergeCell ref="A212:B212"/>
    <mergeCell ref="C212:D212"/>
    <mergeCell ref="F212:G212"/>
    <mergeCell ref="A213:B213"/>
    <mergeCell ref="C213:D213"/>
    <mergeCell ref="F213:G213"/>
    <mergeCell ref="A214:B214"/>
    <mergeCell ref="C214:D214"/>
    <mergeCell ref="F214:G214"/>
    <mergeCell ref="A215:B215"/>
    <mergeCell ref="C215:D215"/>
    <mergeCell ref="F215:G215"/>
    <mergeCell ref="A217:B217"/>
    <mergeCell ref="C217:D217"/>
    <mergeCell ref="F217:G217"/>
    <mergeCell ref="A218:B218"/>
    <mergeCell ref="C218:D218"/>
    <mergeCell ref="F218:G218"/>
    <mergeCell ref="A216:B216"/>
    <mergeCell ref="C216:D216"/>
    <mergeCell ref="F216:G216"/>
    <mergeCell ref="F142:G142"/>
    <mergeCell ref="F128:G128"/>
    <mergeCell ref="C129:D129"/>
    <mergeCell ref="F129:G129"/>
    <mergeCell ref="C130:D130"/>
    <mergeCell ref="F130:G130"/>
    <mergeCell ref="C131:D131"/>
    <mergeCell ref="F131:G131"/>
    <mergeCell ref="C132:D132"/>
    <mergeCell ref="F132:G132"/>
    <mergeCell ref="C138:D138"/>
    <mergeCell ref="F138:G138"/>
    <mergeCell ref="C139:D139"/>
    <mergeCell ref="F139:G139"/>
    <mergeCell ref="F133:G133"/>
    <mergeCell ref="C141:D141"/>
    <mergeCell ref="F141:G141"/>
    <mergeCell ref="A134:B134"/>
    <mergeCell ref="C134:D134"/>
    <mergeCell ref="F134:G134"/>
    <mergeCell ref="C147:D147"/>
    <mergeCell ref="F147:G147"/>
    <mergeCell ref="A136:B136"/>
    <mergeCell ref="C136:D136"/>
    <mergeCell ref="F136:G136"/>
    <mergeCell ref="C163:D163"/>
    <mergeCell ref="F163:G163"/>
    <mergeCell ref="A142:B142"/>
    <mergeCell ref="A143:B143"/>
    <mergeCell ref="C143:D143"/>
    <mergeCell ref="F143:G143"/>
    <mergeCell ref="A144:B144"/>
    <mergeCell ref="C144:D144"/>
    <mergeCell ref="C140:D140"/>
    <mergeCell ref="F140:G140"/>
    <mergeCell ref="C142:D142"/>
    <mergeCell ref="A162:B162"/>
    <mergeCell ref="C162:D162"/>
    <mergeCell ref="F162:G162"/>
    <mergeCell ref="A145:B147"/>
    <mergeCell ref="A140:B141"/>
    <mergeCell ref="A325:B326"/>
    <mergeCell ref="C325:D325"/>
    <mergeCell ref="F325:G325"/>
    <mergeCell ref="H325:I325"/>
    <mergeCell ref="C326:D326"/>
    <mergeCell ref="F326:G326"/>
    <mergeCell ref="H326:I326"/>
    <mergeCell ref="C312:D312"/>
    <mergeCell ref="F312:G312"/>
    <mergeCell ref="H312:I312"/>
    <mergeCell ref="A311:B313"/>
    <mergeCell ref="C313:D313"/>
    <mergeCell ref="F313:G313"/>
    <mergeCell ref="C315:D315"/>
    <mergeCell ref="F315:G315"/>
    <mergeCell ref="H315:I315"/>
    <mergeCell ref="A314:B316"/>
    <mergeCell ref="C323:D323"/>
    <mergeCell ref="F323:G323"/>
    <mergeCell ref="H323:I323"/>
    <mergeCell ref="A318:B318"/>
    <mergeCell ref="C318:D318"/>
    <mergeCell ref="F318:G318"/>
    <mergeCell ref="H318:I318"/>
  </mergeCells>
  <phoneticPr fontId="1"/>
  <pageMargins left="0.51" right="0.16" top="0.24" bottom="0.16" header="0.2" footer="0.16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F6BB4-E6A7-4EFC-A3FA-5E53B5E87BDF}">
  <dimension ref="A1:DO556"/>
  <sheetViews>
    <sheetView topLeftCell="A136" zoomScaleNormal="100" workbookViewId="0">
      <selection activeCell="C61" sqref="C61:D61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0" ht="19.5" customHeight="1">
      <c r="A1" s="1" t="s">
        <v>19</v>
      </c>
      <c r="B1" s="23" t="s">
        <v>344</v>
      </c>
      <c r="E1" s="27"/>
      <c r="J1" s="16"/>
    </row>
    <row r="2" spans="1:10" ht="19.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0" ht="19.5" customHeight="1">
      <c r="A3" s="95" t="s">
        <v>53</v>
      </c>
      <c r="B3" s="9" t="s">
        <v>63</v>
      </c>
      <c r="C3" s="158"/>
      <c r="D3" s="159"/>
      <c r="E3" s="96">
        <v>1720</v>
      </c>
      <c r="F3" s="160" t="s">
        <v>74</v>
      </c>
      <c r="G3" s="161"/>
      <c r="H3" s="8" t="s">
        <v>14</v>
      </c>
      <c r="I3" s="14" t="s">
        <v>444</v>
      </c>
    </row>
    <row r="4" spans="1:10" ht="19.5" customHeight="1">
      <c r="A4" s="209" t="s">
        <v>54</v>
      </c>
      <c r="B4" s="9" t="s">
        <v>15</v>
      </c>
      <c r="C4" s="158"/>
      <c r="D4" s="159"/>
      <c r="E4" s="26">
        <v>6610</v>
      </c>
      <c r="F4" s="160" t="s">
        <v>74</v>
      </c>
      <c r="G4" s="161"/>
      <c r="H4" s="8" t="s">
        <v>75</v>
      </c>
      <c r="I4" s="14" t="s">
        <v>25</v>
      </c>
    </row>
    <row r="5" spans="1:10" ht="19.5" customHeight="1">
      <c r="A5" s="210"/>
      <c r="B5" s="9" t="s">
        <v>15</v>
      </c>
      <c r="C5" s="177"/>
      <c r="D5" s="177"/>
      <c r="E5" s="26">
        <v>25990</v>
      </c>
      <c r="F5" s="160" t="s">
        <v>74</v>
      </c>
      <c r="G5" s="161"/>
      <c r="H5" s="8" t="s">
        <v>75</v>
      </c>
      <c r="I5" s="14" t="s">
        <v>400</v>
      </c>
    </row>
    <row r="6" spans="1:10" ht="19.5" customHeight="1">
      <c r="A6" s="210"/>
      <c r="B6" s="9" t="s">
        <v>22</v>
      </c>
      <c r="C6" s="158"/>
      <c r="D6" s="159"/>
      <c r="E6" s="74">
        <v>3099</v>
      </c>
      <c r="F6" s="160" t="s">
        <v>74</v>
      </c>
      <c r="G6" s="161"/>
      <c r="H6" s="8" t="s">
        <v>23</v>
      </c>
      <c r="I6" s="14" t="s">
        <v>68</v>
      </c>
    </row>
    <row r="7" spans="1:10" ht="19.5" customHeight="1">
      <c r="A7" s="210"/>
      <c r="B7" s="9" t="s">
        <v>63</v>
      </c>
      <c r="C7" s="158"/>
      <c r="D7" s="159"/>
      <c r="E7" s="26">
        <v>2652</v>
      </c>
      <c r="F7" s="160" t="s">
        <v>74</v>
      </c>
      <c r="G7" s="161"/>
      <c r="H7" s="8" t="s">
        <v>23</v>
      </c>
      <c r="I7" s="14" t="s">
        <v>167</v>
      </c>
    </row>
    <row r="8" spans="1:10" ht="19.5" customHeight="1">
      <c r="A8" s="211"/>
      <c r="B8" s="9" t="s">
        <v>63</v>
      </c>
      <c r="C8" s="177"/>
      <c r="D8" s="177"/>
      <c r="E8" s="40">
        <v>1339</v>
      </c>
      <c r="F8" s="160" t="s">
        <v>74</v>
      </c>
      <c r="G8" s="161"/>
      <c r="H8" s="8" t="s">
        <v>14</v>
      </c>
      <c r="I8" s="14" t="s">
        <v>348</v>
      </c>
    </row>
    <row r="9" spans="1:10" ht="19.5" customHeight="1">
      <c r="A9" s="209" t="s">
        <v>349</v>
      </c>
      <c r="B9" s="9" t="s">
        <v>27</v>
      </c>
      <c r="C9" s="55"/>
      <c r="D9" s="56"/>
      <c r="E9" s="26">
        <v>5145</v>
      </c>
      <c r="F9" s="160" t="s">
        <v>74</v>
      </c>
      <c r="G9" s="161"/>
      <c r="H9" s="8" t="s">
        <v>75</v>
      </c>
      <c r="I9" s="14" t="s">
        <v>350</v>
      </c>
    </row>
    <row r="10" spans="1:10" ht="19.5" customHeight="1">
      <c r="A10" s="210"/>
      <c r="B10" s="9" t="s">
        <v>63</v>
      </c>
      <c r="C10" s="170"/>
      <c r="D10" s="170"/>
      <c r="E10" s="26">
        <v>10450</v>
      </c>
      <c r="F10" s="160" t="s">
        <v>74</v>
      </c>
      <c r="G10" s="161"/>
      <c r="H10" s="8" t="s">
        <v>75</v>
      </c>
      <c r="I10" s="14" t="s">
        <v>351</v>
      </c>
    </row>
    <row r="11" spans="1:10" ht="19.5" customHeight="1">
      <c r="A11" s="210"/>
      <c r="B11" s="9" t="s">
        <v>63</v>
      </c>
      <c r="C11" s="177"/>
      <c r="D11" s="177"/>
      <c r="E11" s="26">
        <v>540</v>
      </c>
      <c r="F11" s="160" t="s">
        <v>74</v>
      </c>
      <c r="G11" s="161"/>
      <c r="H11" s="8" t="s">
        <v>75</v>
      </c>
      <c r="I11" s="14" t="s">
        <v>352</v>
      </c>
    </row>
    <row r="12" spans="1:10" ht="19.5" customHeight="1">
      <c r="A12" s="211"/>
      <c r="B12" s="9" t="s">
        <v>63</v>
      </c>
      <c r="C12" s="177"/>
      <c r="D12" s="177"/>
      <c r="E12" s="26">
        <v>1335</v>
      </c>
      <c r="F12" s="160" t="s">
        <v>74</v>
      </c>
      <c r="G12" s="161"/>
      <c r="H12" s="8" t="s">
        <v>75</v>
      </c>
      <c r="I12" s="14" t="s">
        <v>353</v>
      </c>
    </row>
    <row r="13" spans="1:10" ht="19.5" customHeight="1">
      <c r="A13" s="65" t="s">
        <v>56</v>
      </c>
      <c r="B13" s="9" t="s">
        <v>27</v>
      </c>
      <c r="C13" s="177"/>
      <c r="D13" s="177"/>
      <c r="E13" s="26">
        <v>660</v>
      </c>
      <c r="F13" s="160" t="s">
        <v>74</v>
      </c>
      <c r="G13" s="161"/>
      <c r="H13" s="8" t="s">
        <v>75</v>
      </c>
      <c r="I13" s="14" t="s">
        <v>8</v>
      </c>
    </row>
    <row r="14" spans="1:10" ht="19.5" customHeight="1">
      <c r="A14" s="214" t="s">
        <v>354</v>
      </c>
      <c r="B14" s="9" t="s">
        <v>27</v>
      </c>
      <c r="C14" s="177"/>
      <c r="D14" s="177"/>
      <c r="E14" s="26">
        <v>4384</v>
      </c>
      <c r="F14" s="160" t="s">
        <v>74</v>
      </c>
      <c r="G14" s="161"/>
      <c r="H14" s="8" t="s">
        <v>75</v>
      </c>
      <c r="I14" s="14" t="s">
        <v>252</v>
      </c>
    </row>
    <row r="15" spans="1:10" ht="19.5" customHeight="1">
      <c r="A15" s="215"/>
      <c r="B15" s="9" t="s">
        <v>225</v>
      </c>
      <c r="C15" s="177"/>
      <c r="D15" s="177"/>
      <c r="E15" s="26">
        <v>2000</v>
      </c>
      <c r="F15" s="160" t="s">
        <v>74</v>
      </c>
      <c r="G15" s="161"/>
      <c r="H15" s="8" t="s">
        <v>14</v>
      </c>
      <c r="I15" s="14" t="s">
        <v>355</v>
      </c>
    </row>
    <row r="16" spans="1:10" ht="19.5" customHeight="1">
      <c r="A16" s="216"/>
      <c r="B16" s="9" t="s">
        <v>63</v>
      </c>
      <c r="C16" s="177"/>
      <c r="D16" s="177"/>
      <c r="E16" s="40">
        <v>1260</v>
      </c>
      <c r="F16" s="160" t="s">
        <v>74</v>
      </c>
      <c r="G16" s="161"/>
      <c r="H16" s="8" t="s">
        <v>14</v>
      </c>
      <c r="I16" s="14" t="s">
        <v>356</v>
      </c>
    </row>
    <row r="17" spans="1:15" ht="19.5" customHeight="1">
      <c r="A17" s="209" t="s">
        <v>18</v>
      </c>
      <c r="B17" s="9" t="s">
        <v>27</v>
      </c>
      <c r="C17" s="177"/>
      <c r="D17" s="177"/>
      <c r="E17" s="40">
        <v>1694</v>
      </c>
      <c r="F17" s="160" t="s">
        <v>74</v>
      </c>
      <c r="G17" s="161"/>
      <c r="H17" s="8" t="s">
        <v>14</v>
      </c>
      <c r="I17" s="14" t="s">
        <v>357</v>
      </c>
    </row>
    <row r="18" spans="1:15" ht="19.5" customHeight="1">
      <c r="A18" s="211"/>
      <c r="B18" s="9" t="s">
        <v>27</v>
      </c>
      <c r="C18" s="177"/>
      <c r="D18" s="177"/>
      <c r="E18" s="26">
        <v>2090</v>
      </c>
      <c r="F18" s="160" t="s">
        <v>71</v>
      </c>
      <c r="G18" s="161"/>
      <c r="H18" s="8" t="s">
        <v>75</v>
      </c>
      <c r="I18" s="14" t="s">
        <v>450</v>
      </c>
    </row>
    <row r="19" spans="1:15" ht="19.5" customHeight="1">
      <c r="A19" s="31" t="s">
        <v>69</v>
      </c>
      <c r="B19" s="9" t="s">
        <v>27</v>
      </c>
      <c r="C19" s="177"/>
      <c r="D19" s="177"/>
      <c r="E19" s="26">
        <v>988</v>
      </c>
      <c r="F19" s="160" t="s">
        <v>74</v>
      </c>
      <c r="G19" s="161"/>
      <c r="H19" s="8" t="s">
        <v>75</v>
      </c>
      <c r="I19" s="14" t="s">
        <v>8</v>
      </c>
    </row>
    <row r="20" spans="1:15" ht="19.5" customHeight="1">
      <c r="A20" s="209" t="s">
        <v>401</v>
      </c>
      <c r="B20" s="9" t="s">
        <v>63</v>
      </c>
      <c r="C20" s="158"/>
      <c r="D20" s="159"/>
      <c r="E20" s="26">
        <v>2746</v>
      </c>
      <c r="F20" s="160" t="s">
        <v>74</v>
      </c>
      <c r="G20" s="161"/>
      <c r="H20" s="8" t="s">
        <v>75</v>
      </c>
      <c r="I20" s="14" t="s">
        <v>402</v>
      </c>
      <c r="O20" s="4"/>
    </row>
    <row r="21" spans="1:15" ht="19.5" customHeight="1">
      <c r="A21" s="210"/>
      <c r="B21" s="9" t="s">
        <v>63</v>
      </c>
      <c r="C21" s="160"/>
      <c r="D21" s="161"/>
      <c r="E21" s="26">
        <v>3498</v>
      </c>
      <c r="F21" s="160" t="s">
        <v>74</v>
      </c>
      <c r="G21" s="161"/>
      <c r="H21" s="8" t="s">
        <v>75</v>
      </c>
      <c r="I21" s="14" t="s">
        <v>402</v>
      </c>
    </row>
    <row r="22" spans="1:15" ht="19.5" customHeight="1">
      <c r="A22" s="211"/>
      <c r="B22" s="9" t="s">
        <v>27</v>
      </c>
      <c r="C22" s="160"/>
      <c r="D22" s="161"/>
      <c r="E22" s="26">
        <v>15304</v>
      </c>
      <c r="F22" s="160" t="s">
        <v>74</v>
      </c>
      <c r="G22" s="161"/>
      <c r="H22" s="8" t="s">
        <v>75</v>
      </c>
      <c r="I22" s="14" t="s">
        <v>403</v>
      </c>
    </row>
    <row r="23" spans="1:15" ht="19.5" customHeight="1">
      <c r="A23" s="209" t="s">
        <v>230</v>
      </c>
      <c r="B23" s="9" t="s">
        <v>50</v>
      </c>
      <c r="C23" s="177"/>
      <c r="D23" s="177"/>
      <c r="E23" s="26">
        <v>185</v>
      </c>
      <c r="F23" s="160" t="s">
        <v>74</v>
      </c>
      <c r="G23" s="161"/>
      <c r="H23" s="8" t="s">
        <v>75</v>
      </c>
      <c r="I23" s="14" t="s">
        <v>12</v>
      </c>
    </row>
    <row r="24" spans="1:15" ht="19.5" customHeight="1">
      <c r="A24" s="210"/>
      <c r="B24" s="9" t="s">
        <v>50</v>
      </c>
      <c r="C24" s="177"/>
      <c r="D24" s="177"/>
      <c r="E24" s="26">
        <v>185</v>
      </c>
      <c r="F24" s="160" t="s">
        <v>74</v>
      </c>
      <c r="G24" s="161"/>
      <c r="H24" s="8" t="s">
        <v>75</v>
      </c>
      <c r="I24" s="14" t="s">
        <v>12</v>
      </c>
    </row>
    <row r="25" spans="1:15" ht="19.5" customHeight="1">
      <c r="A25" s="210"/>
      <c r="B25" s="9" t="s">
        <v>50</v>
      </c>
      <c r="C25" s="177"/>
      <c r="D25" s="177"/>
      <c r="E25" s="26">
        <v>170</v>
      </c>
      <c r="F25" s="160" t="s">
        <v>74</v>
      </c>
      <c r="G25" s="161"/>
      <c r="H25" s="8" t="s">
        <v>75</v>
      </c>
      <c r="I25" s="14" t="s">
        <v>228</v>
      </c>
    </row>
    <row r="26" spans="1:15" ht="19.5" customHeight="1">
      <c r="A26" s="210"/>
      <c r="B26" s="9" t="s">
        <v>22</v>
      </c>
      <c r="C26" s="158"/>
      <c r="D26" s="159"/>
      <c r="E26" s="26">
        <v>30000</v>
      </c>
      <c r="F26" s="160" t="s">
        <v>74</v>
      </c>
      <c r="G26" s="161"/>
      <c r="H26" s="8" t="s">
        <v>75</v>
      </c>
      <c r="I26" s="14" t="s">
        <v>103</v>
      </c>
    </row>
    <row r="27" spans="1:15" ht="19.5" customHeight="1">
      <c r="A27" s="210"/>
      <c r="B27" s="9" t="s">
        <v>27</v>
      </c>
      <c r="C27" s="177"/>
      <c r="D27" s="177"/>
      <c r="E27" s="26">
        <v>8760</v>
      </c>
      <c r="F27" s="160" t="s">
        <v>74</v>
      </c>
      <c r="G27" s="161"/>
      <c r="H27" s="8" t="s">
        <v>75</v>
      </c>
      <c r="I27" s="14" t="s">
        <v>109</v>
      </c>
    </row>
    <row r="28" spans="1:15" ht="19.5" customHeight="1">
      <c r="A28" s="211"/>
      <c r="B28" s="9" t="s">
        <v>63</v>
      </c>
      <c r="C28" s="177"/>
      <c r="D28" s="177"/>
      <c r="E28" s="26">
        <v>6761</v>
      </c>
      <c r="F28" s="160" t="s">
        <v>74</v>
      </c>
      <c r="G28" s="161"/>
      <c r="H28" s="8" t="s">
        <v>75</v>
      </c>
      <c r="I28" s="14" t="s">
        <v>358</v>
      </c>
    </row>
    <row r="29" spans="1:15" ht="19.5" customHeight="1">
      <c r="A29" s="209" t="s">
        <v>359</v>
      </c>
      <c r="B29" s="9" t="s">
        <v>63</v>
      </c>
      <c r="C29" s="158"/>
      <c r="D29" s="159"/>
      <c r="E29" s="96">
        <v>2154</v>
      </c>
      <c r="F29" s="160" t="s">
        <v>74</v>
      </c>
      <c r="G29" s="161"/>
      <c r="H29" s="8" t="s">
        <v>14</v>
      </c>
      <c r="I29" s="14" t="s">
        <v>444</v>
      </c>
    </row>
    <row r="30" spans="1:15" ht="19.5" customHeight="1">
      <c r="A30" s="210"/>
      <c r="B30" s="9" t="s">
        <v>63</v>
      </c>
      <c r="C30" s="158"/>
      <c r="D30" s="159"/>
      <c r="E30" s="26">
        <v>2608</v>
      </c>
      <c r="F30" s="160" t="s">
        <v>74</v>
      </c>
      <c r="G30" s="161"/>
      <c r="H30" s="8" t="s">
        <v>23</v>
      </c>
      <c r="I30" s="14" t="s">
        <v>167</v>
      </c>
    </row>
    <row r="31" spans="1:15" ht="19.5" customHeight="1">
      <c r="A31" s="211"/>
      <c r="B31" s="9" t="s">
        <v>63</v>
      </c>
      <c r="C31" s="158"/>
      <c r="D31" s="159"/>
      <c r="E31" s="26">
        <v>10930</v>
      </c>
      <c r="F31" s="160" t="s">
        <v>74</v>
      </c>
      <c r="G31" s="161"/>
      <c r="H31" s="8" t="s">
        <v>23</v>
      </c>
      <c r="I31" s="14" t="s">
        <v>99</v>
      </c>
    </row>
    <row r="32" spans="1:15" ht="19.5" customHeight="1">
      <c r="A32" s="209" t="s">
        <v>360</v>
      </c>
      <c r="B32" s="9" t="s">
        <v>63</v>
      </c>
      <c r="C32" s="177"/>
      <c r="D32" s="177"/>
      <c r="E32" s="96">
        <v>1100</v>
      </c>
      <c r="F32" s="160" t="s">
        <v>74</v>
      </c>
      <c r="G32" s="161"/>
      <c r="H32" s="8" t="s">
        <v>14</v>
      </c>
      <c r="I32" s="14" t="s">
        <v>444</v>
      </c>
    </row>
    <row r="33" spans="1:9" ht="19.5" customHeight="1">
      <c r="A33" s="210"/>
      <c r="B33" s="9" t="s">
        <v>63</v>
      </c>
      <c r="C33" s="177"/>
      <c r="D33" s="177"/>
      <c r="E33" s="96">
        <v>2300</v>
      </c>
      <c r="F33" s="160" t="s">
        <v>74</v>
      </c>
      <c r="G33" s="161"/>
      <c r="H33" s="8" t="s">
        <v>14</v>
      </c>
      <c r="I33" s="14" t="s">
        <v>444</v>
      </c>
    </row>
    <row r="34" spans="1:9" ht="19.5" customHeight="1">
      <c r="A34" s="210"/>
      <c r="B34" s="9" t="s">
        <v>63</v>
      </c>
      <c r="C34" s="177"/>
      <c r="D34" s="177"/>
      <c r="E34" s="26">
        <v>4465</v>
      </c>
      <c r="F34" s="160" t="s">
        <v>74</v>
      </c>
      <c r="G34" s="161"/>
      <c r="H34" s="8" t="s">
        <v>14</v>
      </c>
      <c r="I34" s="14" t="s">
        <v>28</v>
      </c>
    </row>
    <row r="35" spans="1:9" ht="19.5" customHeight="1">
      <c r="A35" s="211"/>
      <c r="B35" s="9" t="s">
        <v>27</v>
      </c>
      <c r="C35" s="177"/>
      <c r="D35" s="177"/>
      <c r="E35" s="74">
        <v>5660</v>
      </c>
      <c r="F35" s="160" t="s">
        <v>74</v>
      </c>
      <c r="G35" s="161"/>
      <c r="H35" s="8" t="s">
        <v>23</v>
      </c>
      <c r="I35" s="14" t="s">
        <v>109</v>
      </c>
    </row>
    <row r="36" spans="1:9" ht="19.5" customHeight="1">
      <c r="A36" s="209" t="s">
        <v>235</v>
      </c>
      <c r="B36" s="9" t="s">
        <v>63</v>
      </c>
      <c r="C36" s="158"/>
      <c r="D36" s="159"/>
      <c r="E36" s="40">
        <v>2340</v>
      </c>
      <c r="F36" s="160" t="s">
        <v>74</v>
      </c>
      <c r="G36" s="161"/>
      <c r="H36" s="8" t="s">
        <v>14</v>
      </c>
      <c r="I36" s="14" t="s">
        <v>28</v>
      </c>
    </row>
    <row r="37" spans="1:9" ht="19.5" customHeight="1">
      <c r="A37" s="211"/>
      <c r="B37" s="9" t="s">
        <v>22</v>
      </c>
      <c r="C37" s="158"/>
      <c r="D37" s="159"/>
      <c r="E37" s="74">
        <v>3032</v>
      </c>
      <c r="F37" s="160" t="s">
        <v>71</v>
      </c>
      <c r="G37" s="161"/>
      <c r="H37" s="8" t="s">
        <v>23</v>
      </c>
      <c r="I37" s="14" t="s">
        <v>452</v>
      </c>
    </row>
    <row r="38" spans="1:9" ht="19.5" customHeight="1">
      <c r="A38" s="209" t="s">
        <v>238</v>
      </c>
      <c r="B38" s="9" t="s">
        <v>50</v>
      </c>
      <c r="C38" s="158"/>
      <c r="D38" s="159"/>
      <c r="E38" s="26">
        <v>185</v>
      </c>
      <c r="F38" s="160" t="s">
        <v>74</v>
      </c>
      <c r="G38" s="161"/>
      <c r="H38" s="8" t="s">
        <v>75</v>
      </c>
      <c r="I38" s="14" t="s">
        <v>12</v>
      </c>
    </row>
    <row r="39" spans="1:9" ht="19.5" customHeight="1">
      <c r="A39" s="210"/>
      <c r="B39" s="9" t="s">
        <v>51</v>
      </c>
      <c r="C39" s="158"/>
      <c r="D39" s="159"/>
      <c r="E39" s="26">
        <v>2970</v>
      </c>
      <c r="F39" s="160" t="s">
        <v>74</v>
      </c>
      <c r="G39" s="161"/>
      <c r="H39" s="8" t="s">
        <v>75</v>
      </c>
      <c r="I39" s="14" t="s">
        <v>61</v>
      </c>
    </row>
    <row r="40" spans="1:9" ht="19.5" customHeight="1">
      <c r="A40" s="210"/>
      <c r="B40" s="9" t="s">
        <v>63</v>
      </c>
      <c r="C40" s="158"/>
      <c r="D40" s="159"/>
      <c r="E40" s="26">
        <v>1740</v>
      </c>
      <c r="F40" s="160" t="s">
        <v>74</v>
      </c>
      <c r="G40" s="161"/>
      <c r="H40" s="8" t="s">
        <v>82</v>
      </c>
      <c r="I40" s="14" t="s">
        <v>28</v>
      </c>
    </row>
    <row r="41" spans="1:9" ht="19.5" customHeight="1">
      <c r="A41" s="210"/>
      <c r="B41" s="9" t="s">
        <v>225</v>
      </c>
      <c r="C41" s="158"/>
      <c r="D41" s="159"/>
      <c r="E41" s="26">
        <v>2000</v>
      </c>
      <c r="F41" s="160" t="s">
        <v>74</v>
      </c>
      <c r="G41" s="161"/>
      <c r="H41" s="8" t="s">
        <v>82</v>
      </c>
      <c r="I41" s="14" t="s">
        <v>355</v>
      </c>
    </row>
    <row r="42" spans="1:9" ht="19.5" customHeight="1">
      <c r="A42" s="210"/>
      <c r="B42" s="9" t="s">
        <v>63</v>
      </c>
      <c r="C42" s="158"/>
      <c r="D42" s="159"/>
      <c r="E42" s="96">
        <v>1090</v>
      </c>
      <c r="F42" s="160" t="s">
        <v>74</v>
      </c>
      <c r="G42" s="161"/>
      <c r="H42" s="8" t="s">
        <v>14</v>
      </c>
      <c r="I42" s="14" t="s">
        <v>444</v>
      </c>
    </row>
    <row r="43" spans="1:9" ht="19.5" customHeight="1">
      <c r="A43" s="211"/>
      <c r="B43" s="9" t="s">
        <v>63</v>
      </c>
      <c r="C43" s="158"/>
      <c r="D43" s="159"/>
      <c r="E43" s="96">
        <v>1350</v>
      </c>
      <c r="F43" s="160" t="s">
        <v>74</v>
      </c>
      <c r="G43" s="161"/>
      <c r="H43" s="8" t="s">
        <v>14</v>
      </c>
      <c r="I43" s="14" t="s">
        <v>444</v>
      </c>
    </row>
    <row r="44" spans="1:9" ht="19.5" customHeight="1">
      <c r="A44" s="209" t="s">
        <v>48</v>
      </c>
      <c r="B44" s="9" t="s">
        <v>22</v>
      </c>
      <c r="C44" s="158"/>
      <c r="D44" s="159"/>
      <c r="E44" s="26">
        <v>3570</v>
      </c>
      <c r="F44" s="160" t="s">
        <v>74</v>
      </c>
      <c r="G44" s="161"/>
      <c r="H44" s="8" t="s">
        <v>75</v>
      </c>
      <c r="I44" s="14" t="s">
        <v>361</v>
      </c>
    </row>
    <row r="45" spans="1:9" ht="19.5" customHeight="1">
      <c r="A45" s="211"/>
      <c r="B45" s="9" t="s">
        <v>63</v>
      </c>
      <c r="C45" s="158"/>
      <c r="D45" s="159"/>
      <c r="E45" s="26">
        <v>6612</v>
      </c>
      <c r="F45" s="160" t="s">
        <v>74</v>
      </c>
      <c r="G45" s="161"/>
      <c r="H45" s="8" t="s">
        <v>23</v>
      </c>
      <c r="I45" s="14" t="s">
        <v>68</v>
      </c>
    </row>
    <row r="46" spans="1:9" ht="19.5" customHeight="1">
      <c r="A46" s="209" t="s">
        <v>240</v>
      </c>
      <c r="B46" s="9" t="s">
        <v>22</v>
      </c>
      <c r="C46" s="158"/>
      <c r="D46" s="159"/>
      <c r="E46" s="26">
        <v>3000</v>
      </c>
      <c r="F46" s="160" t="s">
        <v>74</v>
      </c>
      <c r="G46" s="161"/>
      <c r="H46" s="8" t="s">
        <v>14</v>
      </c>
      <c r="I46" s="14" t="s">
        <v>68</v>
      </c>
    </row>
    <row r="47" spans="1:9" ht="19.5" customHeight="1">
      <c r="A47" s="210"/>
      <c r="B47" s="9" t="s">
        <v>22</v>
      </c>
      <c r="C47" s="158"/>
      <c r="D47" s="159"/>
      <c r="E47" s="26">
        <v>3502</v>
      </c>
      <c r="F47" s="160" t="s">
        <v>74</v>
      </c>
      <c r="G47" s="161"/>
      <c r="H47" s="8" t="s">
        <v>13</v>
      </c>
      <c r="I47" s="14" t="s">
        <v>68</v>
      </c>
    </row>
    <row r="48" spans="1:9" ht="19.5" customHeight="1">
      <c r="A48" s="210"/>
      <c r="B48" s="9" t="s">
        <v>51</v>
      </c>
      <c r="C48" s="177"/>
      <c r="D48" s="177"/>
      <c r="E48" s="74">
        <v>2342</v>
      </c>
      <c r="F48" s="160" t="s">
        <v>74</v>
      </c>
      <c r="G48" s="161"/>
      <c r="H48" s="8" t="s">
        <v>23</v>
      </c>
      <c r="I48" s="14" t="s">
        <v>167</v>
      </c>
    </row>
    <row r="49" spans="1:15" ht="19.5" customHeight="1">
      <c r="A49" s="211"/>
      <c r="B49" s="9" t="s">
        <v>22</v>
      </c>
      <c r="C49" s="177"/>
      <c r="D49" s="177"/>
      <c r="E49" s="74">
        <v>2200</v>
      </c>
      <c r="F49" s="160" t="s">
        <v>71</v>
      </c>
      <c r="G49" s="161"/>
      <c r="H49" s="8" t="s">
        <v>23</v>
      </c>
      <c r="I49" s="14" t="s">
        <v>452</v>
      </c>
    </row>
    <row r="50" spans="1:15" ht="19.5" customHeight="1" thickBot="1">
      <c r="A50" s="25" t="s">
        <v>243</v>
      </c>
      <c r="B50" s="9" t="s">
        <v>63</v>
      </c>
      <c r="C50" s="158"/>
      <c r="D50" s="159"/>
      <c r="E50" s="40">
        <v>2150</v>
      </c>
      <c r="F50" s="160" t="s">
        <v>74</v>
      </c>
      <c r="G50" s="161"/>
      <c r="H50" s="8" t="s">
        <v>14</v>
      </c>
      <c r="I50" s="14" t="s">
        <v>28</v>
      </c>
    </row>
    <row r="51" spans="1:15" ht="19.5" customHeight="1" thickBot="1">
      <c r="A51" s="17"/>
      <c r="B51" s="17"/>
      <c r="C51" s="205" t="s">
        <v>9</v>
      </c>
      <c r="D51" s="206"/>
      <c r="E51" s="18">
        <f>SUM(E3:E50)</f>
        <v>206865</v>
      </c>
      <c r="F51" s="212" t="s">
        <v>5</v>
      </c>
      <c r="G51" s="213"/>
      <c r="H51" s="213"/>
      <c r="I51" s="213"/>
    </row>
    <row r="52" spans="1:15" ht="24" customHeight="1">
      <c r="A52" s="1"/>
      <c r="B52" s="23"/>
      <c r="E52" s="27"/>
      <c r="J52" s="16"/>
    </row>
    <row r="53" spans="1:15" ht="24" customHeight="1">
      <c r="A53" s="1" t="s">
        <v>20</v>
      </c>
      <c r="B53" s="23" t="s">
        <v>393</v>
      </c>
      <c r="E53" s="27"/>
      <c r="J53" s="16"/>
    </row>
    <row r="54" spans="1:15" ht="24" customHeight="1">
      <c r="A54" s="4" t="s">
        <v>0</v>
      </c>
      <c r="B54" s="4" t="s">
        <v>1</v>
      </c>
      <c r="C54" s="177" t="s">
        <v>2</v>
      </c>
      <c r="D54" s="177"/>
      <c r="E54" s="4" t="s">
        <v>3</v>
      </c>
      <c r="F54" s="177" t="s">
        <v>73</v>
      </c>
      <c r="G54" s="177"/>
      <c r="H54" s="8" t="s">
        <v>70</v>
      </c>
      <c r="I54" s="5" t="s">
        <v>4</v>
      </c>
    </row>
    <row r="55" spans="1:15" ht="24" customHeight="1">
      <c r="A55" s="209" t="s">
        <v>49</v>
      </c>
      <c r="B55" s="9" t="s">
        <v>63</v>
      </c>
      <c r="C55" s="177"/>
      <c r="D55" s="177"/>
      <c r="E55" s="40">
        <v>2400</v>
      </c>
      <c r="F55" s="160" t="s">
        <v>74</v>
      </c>
      <c r="G55" s="161"/>
      <c r="H55" s="8" t="s">
        <v>14</v>
      </c>
      <c r="I55" s="14" t="s">
        <v>28</v>
      </c>
    </row>
    <row r="56" spans="1:15" ht="24" customHeight="1">
      <c r="A56" s="210"/>
      <c r="B56" s="9" t="s">
        <v>63</v>
      </c>
      <c r="C56" s="160"/>
      <c r="D56" s="161"/>
      <c r="E56" s="96">
        <v>1120</v>
      </c>
      <c r="F56" s="160" t="s">
        <v>74</v>
      </c>
      <c r="G56" s="161"/>
      <c r="H56" s="8" t="s">
        <v>14</v>
      </c>
      <c r="I56" s="14" t="s">
        <v>444</v>
      </c>
    </row>
    <row r="57" spans="1:15" ht="24" customHeight="1">
      <c r="A57" s="211"/>
      <c r="B57" s="9" t="s">
        <v>63</v>
      </c>
      <c r="C57" s="160"/>
      <c r="D57" s="161"/>
      <c r="E57" s="96">
        <v>980</v>
      </c>
      <c r="F57" s="160" t="s">
        <v>74</v>
      </c>
      <c r="G57" s="161"/>
      <c r="H57" s="8" t="s">
        <v>14</v>
      </c>
      <c r="I57" s="14" t="s">
        <v>444</v>
      </c>
    </row>
    <row r="58" spans="1:15" ht="24" customHeight="1">
      <c r="A58" s="25" t="s">
        <v>41</v>
      </c>
      <c r="B58" s="9" t="s">
        <v>16</v>
      </c>
      <c r="C58" s="160"/>
      <c r="D58" s="161"/>
      <c r="E58" s="96">
        <v>400</v>
      </c>
      <c r="F58" s="160" t="s">
        <v>74</v>
      </c>
      <c r="G58" s="161"/>
      <c r="H58" s="8" t="s">
        <v>14</v>
      </c>
      <c r="I58" s="14" t="s">
        <v>38</v>
      </c>
    </row>
    <row r="59" spans="1:15" ht="24" customHeight="1">
      <c r="A59" s="209" t="s">
        <v>362</v>
      </c>
      <c r="B59" s="9" t="s">
        <v>63</v>
      </c>
      <c r="C59" s="177"/>
      <c r="D59" s="177"/>
      <c r="E59" s="40">
        <v>6466</v>
      </c>
      <c r="F59" s="160" t="s">
        <v>74</v>
      </c>
      <c r="G59" s="161"/>
      <c r="H59" s="8" t="s">
        <v>14</v>
      </c>
      <c r="I59" s="14" t="s">
        <v>28</v>
      </c>
    </row>
    <row r="60" spans="1:15" ht="24" customHeight="1">
      <c r="A60" s="210"/>
      <c r="B60" s="9" t="s">
        <v>63</v>
      </c>
      <c r="C60" s="177"/>
      <c r="D60" s="177"/>
      <c r="E60" s="96">
        <v>1200</v>
      </c>
      <c r="F60" s="160" t="s">
        <v>74</v>
      </c>
      <c r="G60" s="161"/>
      <c r="H60" s="8" t="s">
        <v>14</v>
      </c>
      <c r="I60" s="14" t="s">
        <v>444</v>
      </c>
      <c r="O60" s="58">
        <f>E23+E24</f>
        <v>370</v>
      </c>
    </row>
    <row r="61" spans="1:15" ht="24" customHeight="1">
      <c r="A61" s="211"/>
      <c r="B61" s="9" t="s">
        <v>16</v>
      </c>
      <c r="C61" s="177"/>
      <c r="D61" s="177"/>
      <c r="E61" s="96">
        <v>400</v>
      </c>
      <c r="F61" s="160" t="s">
        <v>74</v>
      </c>
      <c r="G61" s="161"/>
      <c r="H61" s="8" t="s">
        <v>14</v>
      </c>
      <c r="I61" s="14" t="s">
        <v>38</v>
      </c>
    </row>
    <row r="62" spans="1:15" ht="24" customHeight="1">
      <c r="A62" s="31" t="s">
        <v>42</v>
      </c>
      <c r="B62" s="9" t="s">
        <v>63</v>
      </c>
      <c r="C62" s="158"/>
      <c r="D62" s="159"/>
      <c r="E62" s="40">
        <v>4167</v>
      </c>
      <c r="F62" s="160" t="s">
        <v>74</v>
      </c>
      <c r="G62" s="161"/>
      <c r="H62" s="8" t="s">
        <v>14</v>
      </c>
      <c r="I62" s="14" t="s">
        <v>28</v>
      </c>
    </row>
    <row r="63" spans="1:15" ht="24" customHeight="1">
      <c r="A63" s="209" t="s">
        <v>363</v>
      </c>
      <c r="B63" s="9" t="s">
        <v>16</v>
      </c>
      <c r="C63" s="177"/>
      <c r="D63" s="177"/>
      <c r="E63" s="26">
        <v>600</v>
      </c>
      <c r="F63" s="160" t="s">
        <v>74</v>
      </c>
      <c r="G63" s="161"/>
      <c r="H63" s="8" t="s">
        <v>75</v>
      </c>
      <c r="I63" s="14" t="s">
        <v>38</v>
      </c>
    </row>
    <row r="64" spans="1:15" ht="24" customHeight="1">
      <c r="A64" s="210"/>
      <c r="B64" s="9" t="s">
        <v>63</v>
      </c>
      <c r="C64" s="177"/>
      <c r="D64" s="177"/>
      <c r="E64" s="26">
        <v>4744</v>
      </c>
      <c r="F64" s="160" t="s">
        <v>74</v>
      </c>
      <c r="G64" s="161"/>
      <c r="H64" s="8" t="s">
        <v>75</v>
      </c>
      <c r="I64" s="14" t="s">
        <v>364</v>
      </c>
    </row>
    <row r="65" spans="1:15" ht="24" customHeight="1">
      <c r="A65" s="210"/>
      <c r="B65" s="9" t="s">
        <v>63</v>
      </c>
      <c r="C65" s="158"/>
      <c r="D65" s="159"/>
      <c r="E65" s="26">
        <v>690</v>
      </c>
      <c r="F65" s="160" t="s">
        <v>74</v>
      </c>
      <c r="G65" s="161"/>
      <c r="H65" s="8" t="s">
        <v>14</v>
      </c>
      <c r="I65" s="14" t="s">
        <v>444</v>
      </c>
      <c r="O65" s="4"/>
    </row>
    <row r="66" spans="1:15" ht="24" customHeight="1">
      <c r="A66" s="211"/>
      <c r="B66" s="9" t="s">
        <v>63</v>
      </c>
      <c r="C66" s="160"/>
      <c r="D66" s="161"/>
      <c r="E66" s="26">
        <v>560</v>
      </c>
      <c r="F66" s="160" t="s">
        <v>74</v>
      </c>
      <c r="G66" s="161"/>
      <c r="H66" s="8" t="s">
        <v>14</v>
      </c>
      <c r="I66" s="14" t="s">
        <v>444</v>
      </c>
    </row>
    <row r="67" spans="1:15" ht="24" customHeight="1">
      <c r="A67" s="209" t="s">
        <v>43</v>
      </c>
      <c r="B67" s="9" t="s">
        <v>63</v>
      </c>
      <c r="C67" s="177"/>
      <c r="D67" s="177"/>
      <c r="E67" s="26">
        <v>5080</v>
      </c>
      <c r="F67" s="160" t="s">
        <v>74</v>
      </c>
      <c r="G67" s="161"/>
      <c r="H67" s="8" t="s">
        <v>75</v>
      </c>
      <c r="I67" s="14" t="s">
        <v>364</v>
      </c>
    </row>
    <row r="68" spans="1:15" ht="24" customHeight="1">
      <c r="A68" s="210"/>
      <c r="B68" s="9" t="s">
        <v>27</v>
      </c>
      <c r="C68" s="177"/>
      <c r="D68" s="177"/>
      <c r="E68" s="26">
        <v>2993</v>
      </c>
      <c r="F68" s="160" t="s">
        <v>74</v>
      </c>
      <c r="G68" s="161"/>
      <c r="H68" s="8" t="s">
        <v>75</v>
      </c>
      <c r="I68" s="14" t="s">
        <v>8</v>
      </c>
    </row>
    <row r="69" spans="1:15" ht="24" customHeight="1">
      <c r="A69" s="210"/>
      <c r="B69" s="9" t="s">
        <v>63</v>
      </c>
      <c r="C69" s="177"/>
      <c r="D69" s="177"/>
      <c r="E69" s="26">
        <v>900</v>
      </c>
      <c r="F69" s="160" t="s">
        <v>74</v>
      </c>
      <c r="G69" s="161"/>
      <c r="H69" s="8" t="s">
        <v>367</v>
      </c>
      <c r="I69" s="14" t="s">
        <v>366</v>
      </c>
      <c r="O69" s="57" t="s">
        <v>65</v>
      </c>
    </row>
    <row r="70" spans="1:15" ht="24" customHeight="1">
      <c r="A70" s="210"/>
      <c r="B70" s="9" t="s">
        <v>22</v>
      </c>
      <c r="C70" s="158"/>
      <c r="D70" s="159"/>
      <c r="E70" s="26">
        <v>2000</v>
      </c>
      <c r="F70" s="160" t="s">
        <v>74</v>
      </c>
      <c r="G70" s="161"/>
      <c r="H70" s="8" t="s">
        <v>365</v>
      </c>
      <c r="I70" s="14" t="s">
        <v>68</v>
      </c>
      <c r="O70" s="58">
        <f>E152+E154+E161+E164+E95+E97</f>
        <v>45959</v>
      </c>
    </row>
    <row r="71" spans="1:15" ht="24" customHeight="1">
      <c r="A71" s="211"/>
      <c r="B71" s="9" t="s">
        <v>16</v>
      </c>
      <c r="C71" s="170"/>
      <c r="D71" s="170"/>
      <c r="E71" s="96">
        <v>600</v>
      </c>
      <c r="F71" s="160" t="s">
        <v>74</v>
      </c>
      <c r="G71" s="161"/>
      <c r="H71" s="8" t="s">
        <v>14</v>
      </c>
      <c r="I71" s="14" t="s">
        <v>38</v>
      </c>
    </row>
    <row r="72" spans="1:15" ht="24" customHeight="1">
      <c r="A72" s="209" t="s">
        <v>203</v>
      </c>
      <c r="B72" s="9" t="s">
        <v>22</v>
      </c>
      <c r="C72" s="177"/>
      <c r="D72" s="177"/>
      <c r="E72" s="26">
        <v>1850</v>
      </c>
      <c r="F72" s="160" t="s">
        <v>74</v>
      </c>
      <c r="G72" s="161"/>
      <c r="H72" s="8" t="s">
        <v>367</v>
      </c>
      <c r="I72" s="14" t="s">
        <v>68</v>
      </c>
      <c r="O72" s="94" t="s">
        <v>365</v>
      </c>
    </row>
    <row r="73" spans="1:15" ht="24" customHeight="1">
      <c r="A73" s="210"/>
      <c r="B73" s="9" t="s">
        <v>63</v>
      </c>
      <c r="C73" s="177"/>
      <c r="D73" s="177"/>
      <c r="E73" s="96">
        <v>790</v>
      </c>
      <c r="F73" s="160" t="s">
        <v>74</v>
      </c>
      <c r="G73" s="161"/>
      <c r="H73" s="8" t="s">
        <v>14</v>
      </c>
      <c r="I73" s="14" t="s">
        <v>444</v>
      </c>
    </row>
    <row r="74" spans="1:15" ht="24" customHeight="1">
      <c r="A74" s="211"/>
      <c r="B74" s="9" t="s">
        <v>16</v>
      </c>
      <c r="C74" s="177"/>
      <c r="D74" s="177"/>
      <c r="E74" s="96">
        <v>1200</v>
      </c>
      <c r="F74" s="160" t="s">
        <v>74</v>
      </c>
      <c r="G74" s="161"/>
      <c r="H74" s="8" t="s">
        <v>14</v>
      </c>
      <c r="I74" s="14" t="s">
        <v>38</v>
      </c>
    </row>
    <row r="75" spans="1:15" ht="24" customHeight="1">
      <c r="A75" s="209" t="s">
        <v>331</v>
      </c>
      <c r="B75" s="9" t="s">
        <v>16</v>
      </c>
      <c r="C75" s="160"/>
      <c r="D75" s="161"/>
      <c r="E75" s="96">
        <v>600</v>
      </c>
      <c r="F75" s="160" t="s">
        <v>74</v>
      </c>
      <c r="G75" s="161"/>
      <c r="H75" s="8" t="s">
        <v>14</v>
      </c>
      <c r="I75" s="14" t="s">
        <v>38</v>
      </c>
    </row>
    <row r="76" spans="1:15" ht="24" customHeight="1">
      <c r="A76" s="211"/>
      <c r="B76" s="9" t="s">
        <v>63</v>
      </c>
      <c r="C76" s="170"/>
      <c r="D76" s="170"/>
      <c r="E76" s="96">
        <v>900</v>
      </c>
      <c r="F76" s="160" t="s">
        <v>74</v>
      </c>
      <c r="G76" s="161"/>
      <c r="H76" s="8" t="s">
        <v>14</v>
      </c>
      <c r="I76" s="14" t="s">
        <v>444</v>
      </c>
    </row>
    <row r="77" spans="1:15" ht="24" customHeight="1">
      <c r="A77" s="209" t="s">
        <v>37</v>
      </c>
      <c r="B77" s="9" t="s">
        <v>27</v>
      </c>
      <c r="C77" s="160"/>
      <c r="D77" s="161"/>
      <c r="E77" s="26">
        <v>2560</v>
      </c>
      <c r="F77" s="160" t="s">
        <v>71</v>
      </c>
      <c r="G77" s="161"/>
      <c r="H77" s="8" t="s">
        <v>23</v>
      </c>
      <c r="I77" s="14" t="s">
        <v>449</v>
      </c>
    </row>
    <row r="78" spans="1:15" ht="24" customHeight="1">
      <c r="A78" s="210"/>
      <c r="B78" s="9" t="s">
        <v>63</v>
      </c>
      <c r="C78" s="160"/>
      <c r="D78" s="161"/>
      <c r="E78" s="26">
        <v>1080</v>
      </c>
      <c r="F78" s="160" t="s">
        <v>74</v>
      </c>
      <c r="G78" s="161"/>
      <c r="H78" s="8" t="s">
        <v>14</v>
      </c>
      <c r="I78" s="14" t="s">
        <v>444</v>
      </c>
    </row>
    <row r="79" spans="1:15" ht="24" customHeight="1">
      <c r="A79" s="210"/>
      <c r="B79" s="9" t="s">
        <v>16</v>
      </c>
      <c r="C79" s="160"/>
      <c r="D79" s="161"/>
      <c r="E79" s="26">
        <v>400</v>
      </c>
      <c r="F79" s="160" t="s">
        <v>74</v>
      </c>
      <c r="G79" s="161"/>
      <c r="H79" s="8" t="s">
        <v>14</v>
      </c>
      <c r="I79" s="14" t="s">
        <v>38</v>
      </c>
    </row>
    <row r="80" spans="1:15" ht="24" customHeight="1">
      <c r="A80" s="210"/>
      <c r="B80" s="9" t="s">
        <v>51</v>
      </c>
      <c r="C80" s="170"/>
      <c r="D80" s="170"/>
      <c r="E80" s="26">
        <v>5457</v>
      </c>
      <c r="F80" s="160" t="s">
        <v>74</v>
      </c>
      <c r="G80" s="161"/>
      <c r="H80" s="8" t="s">
        <v>14</v>
      </c>
      <c r="I80" s="14" t="s">
        <v>445</v>
      </c>
    </row>
    <row r="81" spans="1:15" ht="24" customHeight="1">
      <c r="A81" s="211"/>
      <c r="B81" s="9" t="s">
        <v>51</v>
      </c>
      <c r="C81" s="160"/>
      <c r="D81" s="161"/>
      <c r="E81" s="26">
        <v>12478</v>
      </c>
      <c r="F81" s="160" t="s">
        <v>74</v>
      </c>
      <c r="G81" s="161"/>
      <c r="H81" s="8" t="s">
        <v>14</v>
      </c>
      <c r="I81" s="14" t="s">
        <v>445</v>
      </c>
    </row>
    <row r="82" spans="1:15" ht="24" customHeight="1">
      <c r="A82" s="209" t="s">
        <v>26</v>
      </c>
      <c r="B82" s="9" t="s">
        <v>63</v>
      </c>
      <c r="C82" s="158"/>
      <c r="D82" s="159"/>
      <c r="E82" s="74">
        <v>1067</v>
      </c>
      <c r="F82" s="160" t="s">
        <v>74</v>
      </c>
      <c r="G82" s="161"/>
      <c r="H82" s="8" t="s">
        <v>23</v>
      </c>
      <c r="I82" s="14" t="s">
        <v>368</v>
      </c>
      <c r="O82" s="58">
        <f>E70</f>
        <v>2000</v>
      </c>
    </row>
    <row r="83" spans="1:15" ht="24" customHeight="1">
      <c r="A83" s="210"/>
      <c r="B83" s="9" t="s">
        <v>63</v>
      </c>
      <c r="C83" s="177"/>
      <c r="D83" s="177"/>
      <c r="E83" s="74">
        <v>870</v>
      </c>
      <c r="F83" s="160" t="s">
        <v>74</v>
      </c>
      <c r="G83" s="161"/>
      <c r="H83" s="8" t="s">
        <v>23</v>
      </c>
      <c r="I83" s="14" t="s">
        <v>369</v>
      </c>
      <c r="O83" s="80" t="s">
        <v>370</v>
      </c>
    </row>
    <row r="84" spans="1:15" ht="24" customHeight="1">
      <c r="A84" s="210"/>
      <c r="B84" s="9" t="s">
        <v>63</v>
      </c>
      <c r="C84" s="158"/>
      <c r="D84" s="159"/>
      <c r="E84" s="74">
        <v>1400</v>
      </c>
      <c r="F84" s="160" t="s">
        <v>74</v>
      </c>
      <c r="G84" s="161"/>
      <c r="H84" s="8" t="s">
        <v>23</v>
      </c>
      <c r="I84" s="14" t="s">
        <v>369</v>
      </c>
      <c r="O84" s="58">
        <f>E6+E35+E49+E82+E83+E84+E85+E86</f>
        <v>18826</v>
      </c>
    </row>
    <row r="85" spans="1:15" ht="24" customHeight="1">
      <c r="A85" s="210"/>
      <c r="B85" s="9" t="s">
        <v>63</v>
      </c>
      <c r="C85" s="177"/>
      <c r="D85" s="177"/>
      <c r="E85" s="74">
        <v>1380</v>
      </c>
      <c r="F85" s="160" t="s">
        <v>74</v>
      </c>
      <c r="G85" s="161"/>
      <c r="H85" s="8" t="s">
        <v>23</v>
      </c>
      <c r="I85" s="14" t="s">
        <v>369</v>
      </c>
      <c r="O85" s="39" t="s">
        <v>88</v>
      </c>
    </row>
    <row r="86" spans="1:15" ht="24" customHeight="1">
      <c r="A86" s="210"/>
      <c r="B86" s="9" t="s">
        <v>63</v>
      </c>
      <c r="C86" s="158"/>
      <c r="D86" s="159"/>
      <c r="E86" s="74">
        <v>3150</v>
      </c>
      <c r="F86" s="160" t="s">
        <v>74</v>
      </c>
      <c r="G86" s="161"/>
      <c r="H86" s="8" t="s">
        <v>23</v>
      </c>
      <c r="I86" s="14" t="s">
        <v>369</v>
      </c>
      <c r="O86" s="58">
        <f>E8+E16+E17+E37+E50+E55+E59+E62</f>
        <v>22508</v>
      </c>
    </row>
    <row r="87" spans="1:15" ht="24" customHeight="1">
      <c r="A87" s="210"/>
      <c r="B87" s="9" t="s">
        <v>63</v>
      </c>
      <c r="C87" s="158"/>
      <c r="D87" s="159"/>
      <c r="E87" s="96">
        <v>1650</v>
      </c>
      <c r="F87" s="160" t="s">
        <v>74</v>
      </c>
      <c r="G87" s="161"/>
      <c r="H87" s="8" t="s">
        <v>14</v>
      </c>
      <c r="I87" s="14" t="s">
        <v>444</v>
      </c>
      <c r="O87" s="93" t="s">
        <v>82</v>
      </c>
    </row>
    <row r="88" spans="1:15" ht="24" customHeight="1">
      <c r="A88" s="210"/>
      <c r="B88" s="9" t="s">
        <v>63</v>
      </c>
      <c r="C88" s="177"/>
      <c r="D88" s="177"/>
      <c r="E88" s="96">
        <v>3760</v>
      </c>
      <c r="F88" s="160" t="s">
        <v>74</v>
      </c>
      <c r="G88" s="161"/>
      <c r="H88" s="8" t="s">
        <v>14</v>
      </c>
      <c r="I88" s="14" t="s">
        <v>444</v>
      </c>
      <c r="O88" s="58">
        <f>E40+E43</f>
        <v>3090</v>
      </c>
    </row>
    <row r="89" spans="1:15" ht="24" customHeight="1">
      <c r="A89" s="210"/>
      <c r="B89" s="9" t="s">
        <v>16</v>
      </c>
      <c r="C89" s="177"/>
      <c r="D89" s="177"/>
      <c r="E89" s="96">
        <v>400</v>
      </c>
      <c r="F89" s="160" t="s">
        <v>74</v>
      </c>
      <c r="G89" s="161"/>
      <c r="H89" s="8" t="s">
        <v>14</v>
      </c>
      <c r="I89" s="14" t="s">
        <v>38</v>
      </c>
    </row>
    <row r="90" spans="1:15" ht="24" customHeight="1">
      <c r="A90" s="210"/>
      <c r="B90" s="9" t="s">
        <v>16</v>
      </c>
      <c r="C90" s="158"/>
      <c r="D90" s="159"/>
      <c r="E90" s="96">
        <v>400</v>
      </c>
      <c r="F90" s="160" t="s">
        <v>74</v>
      </c>
      <c r="G90" s="161"/>
      <c r="H90" s="8" t="s">
        <v>14</v>
      </c>
      <c r="I90" s="14" t="s">
        <v>38</v>
      </c>
      <c r="O90" s="4"/>
    </row>
    <row r="91" spans="1:15" ht="24" customHeight="1" thickBot="1">
      <c r="A91" s="211"/>
      <c r="B91" s="9" t="s">
        <v>51</v>
      </c>
      <c r="C91" s="158"/>
      <c r="D91" s="159"/>
      <c r="E91" s="96">
        <v>9503</v>
      </c>
      <c r="F91" s="160" t="s">
        <v>74</v>
      </c>
      <c r="G91" s="161"/>
      <c r="H91" s="8" t="s">
        <v>14</v>
      </c>
      <c r="I91" s="14" t="s">
        <v>445</v>
      </c>
      <c r="O91" s="4"/>
    </row>
    <row r="92" spans="1:15" ht="24" customHeight="1" thickBot="1">
      <c r="A92" s="17"/>
      <c r="B92" s="17"/>
      <c r="C92" s="205" t="s">
        <v>9</v>
      </c>
      <c r="D92" s="206"/>
      <c r="E92" s="18">
        <f>SUM(E55:E91)</f>
        <v>86195</v>
      </c>
      <c r="F92" s="207"/>
      <c r="G92" s="208"/>
      <c r="H92" s="68" t="s">
        <v>200</v>
      </c>
      <c r="I92" s="52">
        <f>E51+E92</f>
        <v>293060</v>
      </c>
    </row>
    <row r="93" spans="1:15" ht="42" customHeight="1">
      <c r="A93" s="204" t="s">
        <v>102</v>
      </c>
      <c r="B93" s="204"/>
      <c r="C93" s="204"/>
      <c r="E93" s="27"/>
      <c r="J93" s="16"/>
    </row>
    <row r="94" spans="1:15" ht="42" customHeight="1">
      <c r="A94" s="4" t="s">
        <v>0</v>
      </c>
      <c r="B94" s="4" t="s">
        <v>1</v>
      </c>
      <c r="C94" s="160" t="s">
        <v>2</v>
      </c>
      <c r="D94" s="161"/>
      <c r="E94" s="4" t="s">
        <v>3</v>
      </c>
      <c r="F94" s="160" t="s">
        <v>73</v>
      </c>
      <c r="G94" s="161"/>
      <c r="H94" s="8" t="s">
        <v>70</v>
      </c>
      <c r="I94" s="5" t="s">
        <v>4</v>
      </c>
    </row>
    <row r="95" spans="1:15" ht="42" customHeight="1">
      <c r="A95" s="70">
        <v>46131</v>
      </c>
      <c r="B95" s="4" t="s">
        <v>27</v>
      </c>
      <c r="C95" s="158"/>
      <c r="D95" s="159"/>
      <c r="E95" s="47">
        <v>719</v>
      </c>
      <c r="F95" s="160" t="s">
        <v>74</v>
      </c>
      <c r="G95" s="161"/>
      <c r="H95" s="8" t="s">
        <v>65</v>
      </c>
      <c r="I95" s="14" t="s">
        <v>392</v>
      </c>
    </row>
    <row r="96" spans="1:15" ht="42" customHeight="1">
      <c r="A96" s="70">
        <v>46138</v>
      </c>
      <c r="B96" s="4" t="s">
        <v>27</v>
      </c>
      <c r="C96" s="177"/>
      <c r="D96" s="177"/>
      <c r="E96" s="26">
        <v>27620</v>
      </c>
      <c r="F96" s="160" t="s">
        <v>74</v>
      </c>
      <c r="G96" s="161"/>
      <c r="H96" s="8" t="s">
        <v>75</v>
      </c>
      <c r="I96" s="14" t="s">
        <v>371</v>
      </c>
    </row>
    <row r="97" spans="1:9" ht="42" customHeight="1">
      <c r="A97" s="70">
        <v>46141</v>
      </c>
      <c r="B97" s="4" t="s">
        <v>16</v>
      </c>
      <c r="C97" s="177"/>
      <c r="D97" s="177"/>
      <c r="E97" s="47">
        <v>660</v>
      </c>
      <c r="F97" s="160" t="s">
        <v>74</v>
      </c>
      <c r="G97" s="161"/>
      <c r="H97" s="8" t="s">
        <v>65</v>
      </c>
      <c r="I97" s="14" t="s">
        <v>38</v>
      </c>
    </row>
    <row r="98" spans="1:9" ht="42" customHeight="1">
      <c r="A98" s="70"/>
      <c r="B98" s="9"/>
      <c r="C98" s="160"/>
      <c r="D98" s="161"/>
      <c r="E98" s="26"/>
      <c r="F98" s="160"/>
      <c r="G98" s="161"/>
      <c r="H98" s="8"/>
      <c r="I98" s="14"/>
    </row>
    <row r="99" spans="1:9" ht="42" customHeight="1">
      <c r="A99" s="71"/>
      <c r="B99" s="9"/>
      <c r="C99" s="160"/>
      <c r="D99" s="161"/>
      <c r="E99" s="26"/>
      <c r="F99" s="160"/>
      <c r="G99" s="161"/>
      <c r="H99" s="8"/>
      <c r="I99" s="14"/>
    </row>
    <row r="100" spans="1:9" ht="42" customHeight="1">
      <c r="A100" s="70"/>
      <c r="B100" s="4"/>
      <c r="C100" s="160"/>
      <c r="D100" s="161"/>
      <c r="E100" s="26"/>
      <c r="F100" s="160"/>
      <c r="G100" s="161"/>
      <c r="H100" s="8"/>
      <c r="I100" s="14"/>
    </row>
    <row r="101" spans="1:9" ht="42" customHeight="1">
      <c r="A101" s="70"/>
      <c r="B101" s="4"/>
      <c r="C101" s="160"/>
      <c r="D101" s="161"/>
      <c r="E101" s="26"/>
      <c r="F101" s="160"/>
      <c r="G101" s="161"/>
      <c r="H101" s="8"/>
      <c r="I101" s="14"/>
    </row>
    <row r="102" spans="1:9" ht="42" customHeight="1">
      <c r="A102" s="71"/>
      <c r="B102" s="4"/>
      <c r="C102" s="160"/>
      <c r="D102" s="161"/>
      <c r="E102" s="26"/>
      <c r="F102" s="160"/>
      <c r="G102" s="161"/>
      <c r="H102" s="8"/>
      <c r="I102" s="14"/>
    </row>
    <row r="103" spans="1:9" ht="42" customHeight="1">
      <c r="A103" s="70"/>
      <c r="B103" s="4"/>
      <c r="C103" s="160"/>
      <c r="D103" s="161"/>
      <c r="E103" s="26"/>
      <c r="F103" s="160"/>
      <c r="G103" s="161"/>
      <c r="H103" s="8"/>
      <c r="I103" s="14"/>
    </row>
    <row r="104" spans="1:9" ht="42" customHeight="1">
      <c r="A104" s="71"/>
      <c r="B104" s="4"/>
      <c r="C104" s="160"/>
      <c r="D104" s="161"/>
      <c r="E104" s="26"/>
      <c r="F104" s="160"/>
      <c r="G104" s="161"/>
      <c r="H104" s="8"/>
      <c r="I104" s="14"/>
    </row>
    <row r="105" spans="1:9" ht="42" customHeight="1">
      <c r="A105" s="209"/>
      <c r="B105" s="4"/>
      <c r="C105" s="160"/>
      <c r="D105" s="161"/>
      <c r="E105" s="26"/>
      <c r="F105" s="160"/>
      <c r="G105" s="161"/>
      <c r="H105" s="8"/>
      <c r="I105" s="14"/>
    </row>
    <row r="106" spans="1:9" ht="42" customHeight="1">
      <c r="A106" s="211"/>
      <c r="B106" s="4"/>
      <c r="C106" s="160"/>
      <c r="D106" s="161"/>
      <c r="E106" s="26"/>
      <c r="F106" s="160"/>
      <c r="G106" s="161"/>
      <c r="H106" s="8"/>
      <c r="I106" s="14"/>
    </row>
    <row r="107" spans="1:9" ht="42" customHeight="1">
      <c r="A107" s="209"/>
      <c r="B107" s="4"/>
      <c r="C107" s="160"/>
      <c r="D107" s="161"/>
      <c r="E107" s="26"/>
      <c r="F107" s="160"/>
      <c r="G107" s="161"/>
      <c r="H107" s="8"/>
      <c r="I107" s="14"/>
    </row>
    <row r="108" spans="1:9" ht="42" customHeight="1">
      <c r="A108" s="211"/>
      <c r="B108" s="4"/>
      <c r="C108" s="160"/>
      <c r="D108" s="161"/>
      <c r="E108" s="26"/>
      <c r="F108" s="160"/>
      <c r="G108" s="161"/>
      <c r="H108" s="8"/>
      <c r="I108" s="14"/>
    </row>
    <row r="109" spans="1:9" ht="42" customHeight="1">
      <c r="A109" s="44"/>
      <c r="B109" s="4"/>
      <c r="C109" s="160"/>
      <c r="D109" s="161"/>
      <c r="E109" s="26"/>
      <c r="F109" s="160"/>
      <c r="G109" s="161"/>
      <c r="H109" s="8"/>
      <c r="I109" s="14"/>
    </row>
    <row r="110" spans="1:9" ht="42" customHeight="1">
      <c r="A110" s="44"/>
      <c r="B110" s="4"/>
      <c r="C110" s="177"/>
      <c r="D110" s="177"/>
      <c r="E110" s="13"/>
      <c r="F110" s="160"/>
      <c r="G110" s="161"/>
      <c r="H110" s="8"/>
      <c r="I110" s="14"/>
    </row>
    <row r="111" spans="1:9" ht="42" customHeight="1">
      <c r="A111" s="44"/>
      <c r="B111" s="4"/>
      <c r="C111" s="158"/>
      <c r="D111" s="159"/>
      <c r="E111" s="13"/>
      <c r="F111" s="160"/>
      <c r="G111" s="161"/>
      <c r="H111" s="8"/>
      <c r="I111" s="14"/>
    </row>
    <row r="112" spans="1:9" ht="42" customHeight="1">
      <c r="A112" s="44"/>
      <c r="B112" s="4"/>
      <c r="C112" s="158"/>
      <c r="D112" s="159"/>
      <c r="E112" s="13"/>
      <c r="F112" s="160"/>
      <c r="G112" s="161"/>
      <c r="H112" s="8"/>
      <c r="I112" s="14"/>
    </row>
    <row r="113" spans="1:10" ht="42" customHeight="1">
      <c r="A113" s="44"/>
      <c r="B113" s="4"/>
      <c r="C113" s="158"/>
      <c r="D113" s="159"/>
      <c r="E113" s="13"/>
      <c r="F113" s="160"/>
      <c r="G113" s="161"/>
      <c r="H113" s="8"/>
      <c r="I113" s="14"/>
    </row>
    <row r="114" spans="1:10" ht="42" customHeight="1">
      <c r="A114" s="44"/>
      <c r="B114" s="4"/>
      <c r="C114" s="177"/>
      <c r="D114" s="177"/>
      <c r="E114" s="13"/>
      <c r="F114" s="160"/>
      <c r="G114" s="161"/>
      <c r="H114" s="8"/>
      <c r="I114" s="14"/>
    </row>
    <row r="115" spans="1:10" ht="42" customHeight="1" thickBot="1">
      <c r="A115" s="44"/>
      <c r="B115" s="4"/>
      <c r="C115" s="225"/>
      <c r="D115" s="226"/>
      <c r="E115" s="13"/>
      <c r="F115" s="160"/>
      <c r="G115" s="161"/>
      <c r="H115" s="8"/>
      <c r="I115" s="14"/>
    </row>
    <row r="116" spans="1:10" ht="42" customHeight="1" thickBot="1">
      <c r="A116" s="17"/>
      <c r="B116" s="17"/>
      <c r="C116" s="205" t="s">
        <v>9</v>
      </c>
      <c r="D116" s="206"/>
      <c r="E116" s="18">
        <f>SUM(E96:E115)</f>
        <v>28280</v>
      </c>
      <c r="F116" s="49"/>
      <c r="G116" s="50"/>
      <c r="H116" s="51"/>
      <c r="I116" s="52"/>
    </row>
    <row r="117" spans="1:10" ht="31.5" customHeight="1">
      <c r="A117" s="1"/>
      <c r="B117" s="28" t="s">
        <v>92</v>
      </c>
      <c r="E117" s="27"/>
      <c r="J117" s="16"/>
    </row>
    <row r="118" spans="1:10" ht="31.5" customHeight="1">
      <c r="A118" s="160" t="s">
        <v>110</v>
      </c>
      <c r="B118" s="161"/>
      <c r="C118" s="160" t="s">
        <v>1</v>
      </c>
      <c r="D118" s="161"/>
      <c r="E118" s="4" t="s">
        <v>3</v>
      </c>
      <c r="F118" s="160"/>
      <c r="G118" s="161"/>
      <c r="H118" s="8" t="s">
        <v>70</v>
      </c>
      <c r="I118" s="5" t="s">
        <v>4</v>
      </c>
    </row>
    <row r="119" spans="1:10" ht="31.5" customHeight="1">
      <c r="A119" s="168">
        <v>46143</v>
      </c>
      <c r="B119" s="169"/>
      <c r="C119" s="158" t="s">
        <v>27</v>
      </c>
      <c r="D119" s="159"/>
      <c r="E119" s="26">
        <v>19693</v>
      </c>
      <c r="F119" s="158" t="s">
        <v>94</v>
      </c>
      <c r="G119" s="159"/>
      <c r="H119" s="8" t="s">
        <v>14</v>
      </c>
      <c r="I119" s="15" t="s">
        <v>394</v>
      </c>
    </row>
    <row r="120" spans="1:10" ht="31.5" customHeight="1">
      <c r="A120" s="164">
        <v>46144</v>
      </c>
      <c r="B120" s="165"/>
      <c r="C120" s="158" t="s">
        <v>15</v>
      </c>
      <c r="D120" s="159"/>
      <c r="E120" s="26">
        <v>78857</v>
      </c>
      <c r="F120" s="158" t="s">
        <v>94</v>
      </c>
      <c r="G120" s="159"/>
      <c r="H120" s="8" t="s">
        <v>75</v>
      </c>
      <c r="I120" s="15" t="s">
        <v>347</v>
      </c>
    </row>
    <row r="121" spans="1:10" ht="31.5" customHeight="1">
      <c r="A121" s="166"/>
      <c r="B121" s="167"/>
      <c r="C121" s="158" t="s">
        <v>27</v>
      </c>
      <c r="D121" s="159"/>
      <c r="E121" s="26">
        <v>5122</v>
      </c>
      <c r="F121" s="158" t="s">
        <v>94</v>
      </c>
      <c r="G121" s="159"/>
      <c r="H121" s="8" t="s">
        <v>14</v>
      </c>
      <c r="I121" s="15" t="s">
        <v>395</v>
      </c>
    </row>
    <row r="122" spans="1:10" ht="31.5" customHeight="1">
      <c r="A122" s="164">
        <v>46145</v>
      </c>
      <c r="B122" s="165"/>
      <c r="C122" s="158" t="s">
        <v>27</v>
      </c>
      <c r="D122" s="159"/>
      <c r="E122" s="26">
        <v>2156</v>
      </c>
      <c r="F122" s="158" t="s">
        <v>86</v>
      </c>
      <c r="G122" s="159"/>
      <c r="H122" s="8" t="s">
        <v>14</v>
      </c>
      <c r="I122" s="15" t="s">
        <v>319</v>
      </c>
    </row>
    <row r="123" spans="1:10" ht="31.5" customHeight="1">
      <c r="A123" s="166"/>
      <c r="B123" s="167"/>
      <c r="C123" s="158" t="s">
        <v>27</v>
      </c>
      <c r="D123" s="159"/>
      <c r="E123" s="26">
        <v>4704</v>
      </c>
      <c r="F123" s="158" t="s">
        <v>94</v>
      </c>
      <c r="G123" s="159"/>
      <c r="H123" s="8" t="s">
        <v>75</v>
      </c>
      <c r="I123" s="15" t="s">
        <v>442</v>
      </c>
    </row>
    <row r="124" spans="1:10" ht="31.5" customHeight="1">
      <c r="A124" s="168">
        <v>46146</v>
      </c>
      <c r="B124" s="169"/>
      <c r="C124" s="158" t="s">
        <v>22</v>
      </c>
      <c r="D124" s="159"/>
      <c r="E124" s="26">
        <v>3522</v>
      </c>
      <c r="F124" s="158" t="s">
        <v>86</v>
      </c>
      <c r="G124" s="159"/>
      <c r="H124" s="8" t="s">
        <v>14</v>
      </c>
      <c r="I124" s="15" t="s">
        <v>68</v>
      </c>
    </row>
    <row r="125" spans="1:10" ht="31.5" customHeight="1">
      <c r="A125" s="168">
        <v>46147</v>
      </c>
      <c r="B125" s="169"/>
      <c r="C125" s="158" t="s">
        <v>27</v>
      </c>
      <c r="D125" s="159"/>
      <c r="E125" s="26">
        <v>5980</v>
      </c>
      <c r="F125" s="158" t="s">
        <v>94</v>
      </c>
      <c r="G125" s="159"/>
      <c r="H125" s="8" t="s">
        <v>14</v>
      </c>
      <c r="I125" s="15" t="s">
        <v>396</v>
      </c>
    </row>
    <row r="126" spans="1:10" ht="31.5" customHeight="1">
      <c r="A126" s="168">
        <v>46148</v>
      </c>
      <c r="B126" s="169"/>
      <c r="C126" s="158" t="s">
        <v>27</v>
      </c>
      <c r="D126" s="159"/>
      <c r="E126" s="26">
        <v>3980</v>
      </c>
      <c r="F126" s="158" t="s">
        <v>94</v>
      </c>
      <c r="G126" s="159"/>
      <c r="H126" s="8" t="s">
        <v>14</v>
      </c>
      <c r="I126" s="15" t="s">
        <v>397</v>
      </c>
    </row>
    <row r="127" spans="1:10" ht="31.5" customHeight="1">
      <c r="A127" s="168">
        <v>46150</v>
      </c>
      <c r="B127" s="169"/>
      <c r="C127" s="158" t="s">
        <v>27</v>
      </c>
      <c r="D127" s="159"/>
      <c r="E127" s="26">
        <v>8250</v>
      </c>
      <c r="F127" s="158" t="s">
        <v>94</v>
      </c>
      <c r="G127" s="159"/>
      <c r="H127" s="8" t="s">
        <v>75</v>
      </c>
      <c r="I127" s="15" t="s">
        <v>398</v>
      </c>
    </row>
    <row r="128" spans="1:10" ht="31.5" customHeight="1">
      <c r="A128" s="164">
        <v>46152</v>
      </c>
      <c r="B128" s="165"/>
      <c r="C128" s="158" t="s">
        <v>27</v>
      </c>
      <c r="D128" s="159"/>
      <c r="E128" s="26">
        <v>5980</v>
      </c>
      <c r="F128" s="158" t="s">
        <v>94</v>
      </c>
      <c r="G128" s="159"/>
      <c r="H128" s="8" t="s">
        <v>14</v>
      </c>
      <c r="I128" s="15" t="s">
        <v>396</v>
      </c>
    </row>
    <row r="129" spans="1:15" ht="31.5" customHeight="1">
      <c r="A129" s="166"/>
      <c r="B129" s="167"/>
      <c r="C129" s="158" t="s">
        <v>63</v>
      </c>
      <c r="D129" s="159"/>
      <c r="E129" s="26">
        <v>20790</v>
      </c>
      <c r="F129" s="158" t="s">
        <v>86</v>
      </c>
      <c r="G129" s="159"/>
      <c r="H129" s="8" t="s">
        <v>14</v>
      </c>
      <c r="I129" s="15" t="s">
        <v>453</v>
      </c>
    </row>
    <row r="130" spans="1:15" ht="31.5" customHeight="1">
      <c r="A130" s="168">
        <v>46157</v>
      </c>
      <c r="B130" s="169"/>
      <c r="C130" s="158" t="s">
        <v>27</v>
      </c>
      <c r="D130" s="159"/>
      <c r="E130" s="26">
        <v>3599</v>
      </c>
      <c r="F130" s="158" t="s">
        <v>94</v>
      </c>
      <c r="G130" s="159"/>
      <c r="H130" s="8" t="s">
        <v>75</v>
      </c>
      <c r="I130" s="15" t="s">
        <v>404</v>
      </c>
    </row>
    <row r="131" spans="1:15" ht="31.5" customHeight="1">
      <c r="A131" s="164">
        <v>46158</v>
      </c>
      <c r="B131" s="165"/>
      <c r="C131" s="158" t="s">
        <v>27</v>
      </c>
      <c r="D131" s="159"/>
      <c r="E131" s="26">
        <v>5880</v>
      </c>
      <c r="F131" s="158" t="s">
        <v>94</v>
      </c>
      <c r="G131" s="159"/>
      <c r="H131" s="8" t="s">
        <v>14</v>
      </c>
      <c r="I131" s="15" t="s">
        <v>394</v>
      </c>
    </row>
    <row r="132" spans="1:15" ht="31.5" customHeight="1">
      <c r="A132" s="171"/>
      <c r="B132" s="172"/>
      <c r="C132" s="158" t="s">
        <v>27</v>
      </c>
      <c r="D132" s="159"/>
      <c r="E132" s="26">
        <v>2788</v>
      </c>
      <c r="F132" s="158" t="s">
        <v>94</v>
      </c>
      <c r="G132" s="159"/>
      <c r="H132" s="8" t="s">
        <v>75</v>
      </c>
      <c r="I132" s="15" t="s">
        <v>404</v>
      </c>
    </row>
    <row r="133" spans="1:15" ht="31.5" customHeight="1">
      <c r="A133" s="166"/>
      <c r="B133" s="167"/>
      <c r="C133" s="158" t="s">
        <v>27</v>
      </c>
      <c r="D133" s="159"/>
      <c r="E133" s="26">
        <v>2619</v>
      </c>
      <c r="F133" s="158" t="s">
        <v>94</v>
      </c>
      <c r="G133" s="159"/>
      <c r="H133" s="8" t="s">
        <v>75</v>
      </c>
      <c r="I133" s="15" t="s">
        <v>405</v>
      </c>
    </row>
    <row r="134" spans="1:15" ht="31.5" customHeight="1">
      <c r="A134" s="164">
        <v>46161</v>
      </c>
      <c r="B134" s="165"/>
      <c r="C134" s="158" t="s">
        <v>27</v>
      </c>
      <c r="D134" s="159"/>
      <c r="E134" s="26">
        <v>17758</v>
      </c>
      <c r="F134" s="158" t="s">
        <v>94</v>
      </c>
      <c r="G134" s="159"/>
      <c r="H134" s="8" t="s">
        <v>14</v>
      </c>
      <c r="I134" s="15" t="s">
        <v>394</v>
      </c>
    </row>
    <row r="135" spans="1:15" ht="31.5" customHeight="1">
      <c r="A135" s="166"/>
      <c r="B135" s="167"/>
      <c r="C135" s="158" t="s">
        <v>63</v>
      </c>
      <c r="D135" s="159"/>
      <c r="E135" s="26">
        <v>3179</v>
      </c>
      <c r="F135" s="158" t="s">
        <v>86</v>
      </c>
      <c r="G135" s="159"/>
      <c r="H135" s="8" t="s">
        <v>14</v>
      </c>
      <c r="I135" s="15" t="s">
        <v>444</v>
      </c>
    </row>
    <row r="136" spans="1:15" ht="31.5" customHeight="1">
      <c r="A136" s="168">
        <v>46163</v>
      </c>
      <c r="B136" s="169"/>
      <c r="C136" s="158" t="s">
        <v>22</v>
      </c>
      <c r="D136" s="159"/>
      <c r="E136" s="26">
        <v>4900</v>
      </c>
      <c r="F136" s="158" t="s">
        <v>94</v>
      </c>
      <c r="G136" s="159"/>
      <c r="H136" s="8" t="s">
        <v>75</v>
      </c>
      <c r="I136" s="15" t="s">
        <v>68</v>
      </c>
    </row>
    <row r="137" spans="1:15" ht="31.5" customHeight="1">
      <c r="A137" s="164">
        <v>46165</v>
      </c>
      <c r="B137" s="165"/>
      <c r="C137" s="158" t="s">
        <v>51</v>
      </c>
      <c r="D137" s="159"/>
      <c r="E137" s="26">
        <v>10834</v>
      </c>
      <c r="F137" s="158" t="s">
        <v>94</v>
      </c>
      <c r="G137" s="159"/>
      <c r="H137" s="8" t="s">
        <v>14</v>
      </c>
      <c r="I137" s="15" t="s">
        <v>446</v>
      </c>
    </row>
    <row r="138" spans="1:15" ht="31.5" customHeight="1">
      <c r="A138" s="166"/>
      <c r="B138" s="167"/>
      <c r="C138" s="158" t="s">
        <v>63</v>
      </c>
      <c r="D138" s="159"/>
      <c r="E138" s="26">
        <v>34000</v>
      </c>
      <c r="F138" s="158" t="s">
        <v>94</v>
      </c>
      <c r="G138" s="159"/>
      <c r="H138" s="8" t="s">
        <v>75</v>
      </c>
      <c r="I138" s="15" t="s">
        <v>447</v>
      </c>
    </row>
    <row r="139" spans="1:15" ht="31.5" customHeight="1">
      <c r="A139" s="236">
        <v>46166</v>
      </c>
      <c r="B139" s="237"/>
      <c r="C139" s="160" t="s">
        <v>51</v>
      </c>
      <c r="D139" s="161"/>
      <c r="E139" s="26">
        <v>7330</v>
      </c>
      <c r="F139" s="158" t="s">
        <v>94</v>
      </c>
      <c r="G139" s="159"/>
      <c r="H139" s="8" t="s">
        <v>14</v>
      </c>
      <c r="I139" s="14" t="s">
        <v>61</v>
      </c>
      <c r="O139" s="58">
        <f>E25+E26</f>
        <v>30170</v>
      </c>
    </row>
    <row r="140" spans="1:15" ht="31.5" customHeight="1">
      <c r="A140" s="238"/>
      <c r="B140" s="239"/>
      <c r="C140" s="160" t="s">
        <v>51</v>
      </c>
      <c r="D140" s="161"/>
      <c r="E140" s="26">
        <v>4460</v>
      </c>
      <c r="F140" s="158" t="s">
        <v>94</v>
      </c>
      <c r="G140" s="159"/>
      <c r="H140" s="8" t="s">
        <v>14</v>
      </c>
      <c r="I140" s="14" t="s">
        <v>61</v>
      </c>
    </row>
    <row r="141" spans="1:15" ht="31.5" customHeight="1">
      <c r="A141" s="238"/>
      <c r="B141" s="239"/>
      <c r="C141" s="160" t="s">
        <v>63</v>
      </c>
      <c r="D141" s="161"/>
      <c r="E141" s="26">
        <v>14100</v>
      </c>
      <c r="F141" s="158" t="s">
        <v>94</v>
      </c>
      <c r="G141" s="159"/>
      <c r="H141" s="8" t="s">
        <v>14</v>
      </c>
      <c r="I141" s="14" t="s">
        <v>326</v>
      </c>
      <c r="O141" s="58">
        <f>E27+E28</f>
        <v>15521</v>
      </c>
    </row>
    <row r="142" spans="1:15" ht="31.5" customHeight="1">
      <c r="A142" s="240"/>
      <c r="B142" s="241"/>
      <c r="C142" s="160" t="s">
        <v>63</v>
      </c>
      <c r="D142" s="161"/>
      <c r="E142" s="26">
        <v>5681</v>
      </c>
      <c r="F142" s="158" t="s">
        <v>94</v>
      </c>
      <c r="G142" s="159"/>
      <c r="H142" s="8" t="s">
        <v>14</v>
      </c>
      <c r="I142" s="14" t="s">
        <v>326</v>
      </c>
    </row>
    <row r="143" spans="1:15" ht="31.5" customHeight="1">
      <c r="A143" s="168">
        <v>46167</v>
      </c>
      <c r="B143" s="169"/>
      <c r="C143" s="158" t="s">
        <v>27</v>
      </c>
      <c r="D143" s="159"/>
      <c r="E143" s="26">
        <v>1976</v>
      </c>
      <c r="F143" s="158" t="s">
        <v>94</v>
      </c>
      <c r="G143" s="159"/>
      <c r="H143" s="8" t="s">
        <v>75</v>
      </c>
      <c r="I143" s="15" t="s">
        <v>399</v>
      </c>
    </row>
    <row r="144" spans="1:15" ht="31.5" customHeight="1">
      <c r="A144" s="164">
        <v>46173</v>
      </c>
      <c r="B144" s="165"/>
      <c r="C144" s="158" t="s">
        <v>63</v>
      </c>
      <c r="D144" s="159"/>
      <c r="E144" s="26">
        <v>43130</v>
      </c>
      <c r="F144" s="158" t="s">
        <v>86</v>
      </c>
      <c r="G144" s="159"/>
      <c r="H144" s="8" t="s">
        <v>75</v>
      </c>
      <c r="I144" s="15" t="s">
        <v>448</v>
      </c>
    </row>
    <row r="145" spans="1:15" ht="31.5" customHeight="1">
      <c r="A145" s="171"/>
      <c r="B145" s="172"/>
      <c r="C145" s="158" t="s">
        <v>63</v>
      </c>
      <c r="D145" s="159"/>
      <c r="E145" s="26">
        <v>18315</v>
      </c>
      <c r="F145" s="158" t="s">
        <v>86</v>
      </c>
      <c r="G145" s="159"/>
      <c r="H145" s="8" t="s">
        <v>14</v>
      </c>
      <c r="I145" s="15" t="s">
        <v>310</v>
      </c>
    </row>
    <row r="146" spans="1:15" ht="31.5" customHeight="1">
      <c r="A146" s="171"/>
      <c r="B146" s="172"/>
      <c r="C146" s="158" t="s">
        <v>63</v>
      </c>
      <c r="D146" s="159"/>
      <c r="E146" s="26">
        <v>29738</v>
      </c>
      <c r="F146" s="158" t="s">
        <v>94</v>
      </c>
      <c r="G146" s="159"/>
      <c r="H146" s="8" t="s">
        <v>14</v>
      </c>
      <c r="I146" s="15" t="s">
        <v>444</v>
      </c>
    </row>
    <row r="147" spans="1:15" ht="31.5" customHeight="1" thickBot="1">
      <c r="A147" s="166"/>
      <c r="B147" s="167"/>
      <c r="C147" s="158" t="s">
        <v>63</v>
      </c>
      <c r="D147" s="159"/>
      <c r="E147" s="26">
        <v>10300</v>
      </c>
      <c r="F147" s="158" t="s">
        <v>86</v>
      </c>
      <c r="G147" s="159"/>
      <c r="H147" s="8" t="s">
        <v>14</v>
      </c>
      <c r="I147" s="15" t="s">
        <v>451</v>
      </c>
      <c r="K147" s="234"/>
      <c r="L147" s="235"/>
      <c r="M147" s="235"/>
      <c r="N147" s="235"/>
      <c r="O147" s="45"/>
    </row>
    <row r="148" spans="1:15" ht="31.5" customHeight="1" thickBot="1">
      <c r="E148" s="53">
        <f>SUM(E119:E147)</f>
        <v>379621</v>
      </c>
      <c r="H148" s="2"/>
      <c r="I148" s="2"/>
    </row>
    <row r="149" spans="1:15" ht="36.75" customHeight="1">
      <c r="A149" s="176" t="s">
        <v>406</v>
      </c>
      <c r="B149" s="176"/>
      <c r="C149" s="176"/>
      <c r="D149" s="176"/>
      <c r="E149" s="176"/>
      <c r="F149" s="224"/>
      <c r="G149" s="224"/>
      <c r="H149" s="224"/>
      <c r="I149" s="42"/>
    </row>
    <row r="150" spans="1:15" ht="36.75" customHeight="1">
      <c r="A150" s="160" t="s">
        <v>0</v>
      </c>
      <c r="B150" s="161"/>
      <c r="C150" s="177" t="s">
        <v>1</v>
      </c>
      <c r="D150" s="177"/>
      <c r="E150" s="4" t="s">
        <v>3</v>
      </c>
      <c r="F150" s="177" t="s">
        <v>73</v>
      </c>
      <c r="G150" s="177"/>
      <c r="H150" s="8" t="s">
        <v>70</v>
      </c>
      <c r="I150" s="8" t="s">
        <v>4</v>
      </c>
    </row>
    <row r="151" spans="1:15" ht="36.75" customHeight="1">
      <c r="A151" s="232">
        <v>46120</v>
      </c>
      <c r="B151" s="161"/>
      <c r="C151" s="160" t="s">
        <v>63</v>
      </c>
      <c r="D151" s="161"/>
      <c r="E151" s="88">
        <v>1570</v>
      </c>
      <c r="F151" s="160" t="s">
        <v>74</v>
      </c>
      <c r="G151" s="161"/>
      <c r="H151" s="8" t="s">
        <v>14</v>
      </c>
      <c r="I151" s="15" t="s">
        <v>305</v>
      </c>
    </row>
    <row r="152" spans="1:15" ht="36.75" customHeight="1">
      <c r="A152" s="192">
        <v>46132</v>
      </c>
      <c r="B152" s="192"/>
      <c r="C152" s="158" t="s">
        <v>16</v>
      </c>
      <c r="D152" s="159"/>
      <c r="E152" s="47">
        <v>1000</v>
      </c>
      <c r="F152" s="160" t="s">
        <v>74</v>
      </c>
      <c r="G152" s="161"/>
      <c r="H152" s="8" t="s">
        <v>65</v>
      </c>
      <c r="I152" s="15" t="s">
        <v>38</v>
      </c>
    </row>
    <row r="153" spans="1:15" ht="36.75" customHeight="1">
      <c r="A153" s="192"/>
      <c r="B153" s="192"/>
      <c r="C153" s="158"/>
      <c r="D153" s="159"/>
      <c r="E153" s="26"/>
      <c r="F153" s="160"/>
      <c r="G153" s="161"/>
      <c r="H153" s="8"/>
      <c r="I153" s="15"/>
    </row>
    <row r="154" spans="1:15" ht="36.75" customHeight="1">
      <c r="A154" s="192">
        <v>46150</v>
      </c>
      <c r="B154" s="192"/>
      <c r="C154" s="170" t="s">
        <v>63</v>
      </c>
      <c r="D154" s="170"/>
      <c r="E154" s="47">
        <v>2000</v>
      </c>
      <c r="F154" s="160" t="s">
        <v>74</v>
      </c>
      <c r="G154" s="161"/>
      <c r="H154" s="8" t="s">
        <v>65</v>
      </c>
      <c r="I154" s="15" t="s">
        <v>305</v>
      </c>
    </row>
    <row r="155" spans="1:15" ht="36.75" customHeight="1">
      <c r="A155" s="192">
        <v>46154</v>
      </c>
      <c r="B155" s="192"/>
      <c r="C155" s="170" t="s">
        <v>16</v>
      </c>
      <c r="D155" s="170"/>
      <c r="E155" s="40">
        <v>200</v>
      </c>
      <c r="F155" s="160" t="s">
        <v>74</v>
      </c>
      <c r="G155" s="161"/>
      <c r="H155" s="8" t="s">
        <v>14</v>
      </c>
      <c r="I155" s="15" t="s">
        <v>38</v>
      </c>
    </row>
    <row r="156" spans="1:15" ht="36.75" customHeight="1">
      <c r="A156" s="168">
        <v>46154</v>
      </c>
      <c r="B156" s="169"/>
      <c r="C156" s="158" t="s">
        <v>63</v>
      </c>
      <c r="D156" s="159"/>
      <c r="E156" s="40">
        <v>16200</v>
      </c>
      <c r="F156" s="158" t="s">
        <v>71</v>
      </c>
      <c r="G156" s="159"/>
      <c r="H156" s="8" t="s">
        <v>14</v>
      </c>
      <c r="I156" s="15" t="s">
        <v>408</v>
      </c>
    </row>
    <row r="157" spans="1:15" ht="36.75" customHeight="1">
      <c r="A157" s="168">
        <v>46155</v>
      </c>
      <c r="B157" s="169"/>
      <c r="C157" s="170" t="s">
        <v>16</v>
      </c>
      <c r="D157" s="170"/>
      <c r="E157" s="40">
        <v>3500</v>
      </c>
      <c r="F157" s="158" t="s">
        <v>71</v>
      </c>
      <c r="G157" s="159"/>
      <c r="H157" s="8" t="s">
        <v>14</v>
      </c>
      <c r="I157" s="15" t="s">
        <v>38</v>
      </c>
    </row>
    <row r="158" spans="1:15" ht="36.75" customHeight="1">
      <c r="A158" s="168">
        <v>46155</v>
      </c>
      <c r="B158" s="169"/>
      <c r="C158" s="170" t="s">
        <v>63</v>
      </c>
      <c r="D158" s="170"/>
      <c r="E158" s="40">
        <v>7500</v>
      </c>
      <c r="F158" s="158" t="s">
        <v>71</v>
      </c>
      <c r="G158" s="159"/>
      <c r="H158" s="8" t="s">
        <v>14</v>
      </c>
      <c r="I158" s="15" t="s">
        <v>409</v>
      </c>
    </row>
    <row r="159" spans="1:15" ht="36.75" customHeight="1">
      <c r="A159" s="192">
        <v>46156</v>
      </c>
      <c r="B159" s="192"/>
      <c r="C159" s="170" t="s">
        <v>63</v>
      </c>
      <c r="D159" s="170"/>
      <c r="E159" s="26">
        <v>9790</v>
      </c>
      <c r="F159" s="158" t="s">
        <v>71</v>
      </c>
      <c r="G159" s="159"/>
      <c r="H159" s="8" t="s">
        <v>14</v>
      </c>
      <c r="I159" s="15" t="s">
        <v>315</v>
      </c>
    </row>
    <row r="160" spans="1:15" ht="36.75" customHeight="1">
      <c r="A160" s="192">
        <v>46157</v>
      </c>
      <c r="B160" s="192"/>
      <c r="C160" s="158" t="s">
        <v>27</v>
      </c>
      <c r="D160" s="159"/>
      <c r="E160" s="26">
        <v>3592</v>
      </c>
      <c r="F160" s="158" t="s">
        <v>74</v>
      </c>
      <c r="G160" s="159"/>
      <c r="H160" s="8" t="s">
        <v>75</v>
      </c>
      <c r="I160" s="15" t="s">
        <v>8</v>
      </c>
    </row>
    <row r="161" spans="1:9" ht="36.75" customHeight="1">
      <c r="A161" s="192">
        <v>46157</v>
      </c>
      <c r="B161" s="192"/>
      <c r="C161" s="158" t="s">
        <v>51</v>
      </c>
      <c r="D161" s="159"/>
      <c r="E161" s="47">
        <v>41130</v>
      </c>
      <c r="F161" s="158" t="s">
        <v>74</v>
      </c>
      <c r="G161" s="159"/>
      <c r="H161" s="8" t="s">
        <v>65</v>
      </c>
      <c r="I161" s="15" t="s">
        <v>407</v>
      </c>
    </row>
    <row r="162" spans="1:9" ht="36.75" customHeight="1">
      <c r="A162" s="168">
        <v>46164</v>
      </c>
      <c r="B162" s="169"/>
      <c r="C162" s="158" t="s">
        <v>27</v>
      </c>
      <c r="D162" s="159"/>
      <c r="E162" s="26">
        <v>74217</v>
      </c>
      <c r="F162" s="158" t="s">
        <v>71</v>
      </c>
      <c r="G162" s="159"/>
      <c r="H162" s="8" t="s">
        <v>75</v>
      </c>
      <c r="I162" s="15" t="s">
        <v>454</v>
      </c>
    </row>
    <row r="163" spans="1:9" ht="36.75" customHeight="1">
      <c r="A163" s="168">
        <v>46166</v>
      </c>
      <c r="B163" s="169"/>
      <c r="C163" s="158" t="s">
        <v>27</v>
      </c>
      <c r="D163" s="159"/>
      <c r="E163" s="26">
        <v>18798</v>
      </c>
      <c r="F163" s="158" t="s">
        <v>71</v>
      </c>
      <c r="G163" s="159"/>
      <c r="H163" s="8" t="s">
        <v>75</v>
      </c>
      <c r="I163" s="15" t="s">
        <v>410</v>
      </c>
    </row>
    <row r="164" spans="1:9" ht="36.75" customHeight="1">
      <c r="A164" s="168">
        <v>46167</v>
      </c>
      <c r="B164" s="169"/>
      <c r="C164" s="170" t="s">
        <v>16</v>
      </c>
      <c r="D164" s="170"/>
      <c r="E164" s="47">
        <v>450</v>
      </c>
      <c r="F164" s="158" t="s">
        <v>74</v>
      </c>
      <c r="G164" s="159"/>
      <c r="H164" s="8" t="s">
        <v>65</v>
      </c>
      <c r="I164" s="15" t="s">
        <v>38</v>
      </c>
    </row>
    <row r="165" spans="1:9" ht="36.75" customHeight="1">
      <c r="A165" s="168"/>
      <c r="B165" s="169"/>
      <c r="C165" s="170"/>
      <c r="D165" s="170"/>
      <c r="E165" s="26"/>
      <c r="F165" s="158"/>
      <c r="G165" s="159"/>
      <c r="H165" s="87"/>
      <c r="I165" s="87"/>
    </row>
    <row r="166" spans="1:9" ht="36.75" customHeight="1">
      <c r="A166" s="168"/>
      <c r="B166" s="169"/>
      <c r="C166" s="170"/>
      <c r="D166" s="170"/>
      <c r="E166" s="26"/>
      <c r="F166" s="158"/>
      <c r="G166" s="159"/>
      <c r="H166" s="87"/>
      <c r="I166" s="87"/>
    </row>
    <row r="167" spans="1:9" ht="36.75" customHeight="1">
      <c r="A167" s="168"/>
      <c r="B167" s="169"/>
      <c r="C167" s="170"/>
      <c r="D167" s="170"/>
      <c r="E167" s="26"/>
      <c r="F167" s="158"/>
      <c r="G167" s="159"/>
      <c r="H167" s="87"/>
      <c r="I167" s="87"/>
    </row>
    <row r="168" spans="1:9" ht="36.75" customHeight="1">
      <c r="A168" s="168"/>
      <c r="B168" s="169"/>
      <c r="C168" s="170"/>
      <c r="D168" s="170"/>
      <c r="E168" s="26"/>
      <c r="F168" s="158"/>
      <c r="G168" s="159"/>
      <c r="H168" s="87"/>
      <c r="I168" s="87"/>
    </row>
    <row r="169" spans="1:9" ht="36.75" customHeight="1">
      <c r="A169" s="168"/>
      <c r="B169" s="169"/>
      <c r="C169" s="170"/>
      <c r="D169" s="170"/>
      <c r="E169" s="26"/>
      <c r="F169" s="158"/>
      <c r="G169" s="159"/>
      <c r="H169" s="87"/>
      <c r="I169" s="87"/>
    </row>
    <row r="170" spans="1:9" ht="36.75" customHeight="1">
      <c r="A170" s="168"/>
      <c r="B170" s="169"/>
      <c r="C170" s="170"/>
      <c r="D170" s="170"/>
      <c r="E170" s="26"/>
      <c r="F170" s="158"/>
      <c r="G170" s="159"/>
      <c r="H170" s="87"/>
      <c r="I170" s="87"/>
    </row>
    <row r="171" spans="1:9" ht="36.75" customHeight="1">
      <c r="A171" s="168"/>
      <c r="B171" s="169"/>
      <c r="C171" s="170"/>
      <c r="D171" s="170"/>
      <c r="E171" s="26"/>
      <c r="F171" s="158"/>
      <c r="G171" s="159"/>
      <c r="H171" s="87"/>
      <c r="I171" s="87"/>
    </row>
    <row r="172" spans="1:9" ht="36.75" customHeight="1">
      <c r="A172" s="168"/>
      <c r="B172" s="169"/>
      <c r="C172" s="170"/>
      <c r="D172" s="170"/>
      <c r="E172" s="26"/>
      <c r="F172" s="158"/>
      <c r="G172" s="159"/>
      <c r="H172" s="87"/>
      <c r="I172" s="87"/>
    </row>
    <row r="173" spans="1:9" ht="36.75" customHeight="1">
      <c r="A173" s="168"/>
      <c r="B173" s="169"/>
      <c r="C173" s="170"/>
      <c r="D173" s="170"/>
      <c r="E173" s="26"/>
      <c r="F173" s="158"/>
      <c r="G173" s="159"/>
      <c r="H173" s="87"/>
      <c r="I173" s="87"/>
    </row>
    <row r="174" spans="1:9" ht="36.75" customHeight="1" thickBot="1">
      <c r="A174" s="168"/>
      <c r="B174" s="169"/>
      <c r="C174" s="170"/>
      <c r="D174" s="170"/>
      <c r="E174" s="26"/>
      <c r="F174" s="158"/>
      <c r="G174" s="159"/>
      <c r="H174" s="87"/>
      <c r="I174" s="87"/>
    </row>
    <row r="175" spans="1:9" ht="36.75" customHeight="1" thickBot="1">
      <c r="E175" s="30">
        <f>SUM(E151:E174)</f>
        <v>179947</v>
      </c>
      <c r="G175" s="222" t="s">
        <v>9</v>
      </c>
      <c r="H175" s="223"/>
      <c r="I175" s="48"/>
    </row>
    <row r="176" spans="1:9" ht="54" customHeight="1">
      <c r="A176" s="176" t="s">
        <v>108</v>
      </c>
      <c r="B176" s="176"/>
      <c r="C176" s="176"/>
      <c r="D176" s="176"/>
      <c r="E176" s="176"/>
      <c r="F176" s="221"/>
      <c r="G176" s="221"/>
      <c r="H176" s="221"/>
      <c r="I176" s="221"/>
    </row>
    <row r="177" spans="1:9" ht="32.25" customHeight="1">
      <c r="A177" s="160" t="s">
        <v>0</v>
      </c>
      <c r="B177" s="161"/>
      <c r="C177" s="177" t="s">
        <v>1</v>
      </c>
      <c r="D177" s="177"/>
      <c r="E177" s="4" t="s">
        <v>3</v>
      </c>
      <c r="F177" s="177" t="s">
        <v>71</v>
      </c>
      <c r="G177" s="177"/>
      <c r="H177" s="8" t="s">
        <v>70</v>
      </c>
      <c r="I177" s="8" t="s">
        <v>4</v>
      </c>
    </row>
    <row r="178" spans="1:9" ht="32.25" customHeight="1">
      <c r="A178" s="168">
        <v>46133</v>
      </c>
      <c r="B178" s="169"/>
      <c r="C178" s="158" t="s">
        <v>16</v>
      </c>
      <c r="D178" s="159"/>
      <c r="E178" s="26">
        <v>3290</v>
      </c>
      <c r="F178" s="158" t="s">
        <v>86</v>
      </c>
      <c r="G178" s="159"/>
      <c r="H178" s="8" t="s">
        <v>65</v>
      </c>
      <c r="I178" s="15" t="s">
        <v>67</v>
      </c>
    </row>
    <row r="179" spans="1:9" ht="32.25" customHeight="1">
      <c r="A179" s="192">
        <v>46135</v>
      </c>
      <c r="B179" s="192"/>
      <c r="C179" s="158" t="s">
        <v>16</v>
      </c>
      <c r="D179" s="159"/>
      <c r="E179" s="26">
        <v>3290</v>
      </c>
      <c r="F179" s="158" t="s">
        <v>86</v>
      </c>
      <c r="G179" s="159"/>
      <c r="H179" s="8" t="s">
        <v>65</v>
      </c>
      <c r="I179" s="15" t="s">
        <v>67</v>
      </c>
    </row>
    <row r="180" spans="1:9" ht="32.25" customHeight="1">
      <c r="A180" s="168">
        <v>46136</v>
      </c>
      <c r="B180" s="169"/>
      <c r="C180" s="158" t="s">
        <v>16</v>
      </c>
      <c r="D180" s="159"/>
      <c r="E180" s="26">
        <v>3290</v>
      </c>
      <c r="F180" s="158" t="s">
        <v>86</v>
      </c>
      <c r="G180" s="159"/>
      <c r="H180" s="8" t="s">
        <v>65</v>
      </c>
      <c r="I180" s="15" t="s">
        <v>67</v>
      </c>
    </row>
    <row r="181" spans="1:9" ht="32.25" customHeight="1">
      <c r="A181" s="168">
        <v>46137</v>
      </c>
      <c r="B181" s="169"/>
      <c r="C181" s="158" t="s">
        <v>16</v>
      </c>
      <c r="D181" s="159"/>
      <c r="E181" s="26">
        <v>3370</v>
      </c>
      <c r="F181" s="158" t="s">
        <v>86</v>
      </c>
      <c r="G181" s="159"/>
      <c r="H181" s="8" t="s">
        <v>65</v>
      </c>
      <c r="I181" s="15" t="s">
        <v>67</v>
      </c>
    </row>
    <row r="182" spans="1:9" ht="32.25" customHeight="1">
      <c r="A182" s="192">
        <v>46137</v>
      </c>
      <c r="B182" s="192"/>
      <c r="C182" s="158" t="s">
        <v>16</v>
      </c>
      <c r="D182" s="159"/>
      <c r="E182" s="26">
        <v>3290</v>
      </c>
      <c r="F182" s="158" t="s">
        <v>86</v>
      </c>
      <c r="G182" s="159"/>
      <c r="H182" s="8" t="s">
        <v>65</v>
      </c>
      <c r="I182" s="15" t="s">
        <v>67</v>
      </c>
    </row>
    <row r="183" spans="1:9" ht="32.25" customHeight="1">
      <c r="A183" s="192">
        <v>46139</v>
      </c>
      <c r="B183" s="192"/>
      <c r="C183" s="158" t="s">
        <v>16</v>
      </c>
      <c r="D183" s="159"/>
      <c r="E183" s="26">
        <v>3070</v>
      </c>
      <c r="F183" s="158" t="s">
        <v>86</v>
      </c>
      <c r="G183" s="159"/>
      <c r="H183" s="8" t="s">
        <v>65</v>
      </c>
      <c r="I183" s="15" t="s">
        <v>67</v>
      </c>
    </row>
    <row r="184" spans="1:9" ht="32.25" customHeight="1">
      <c r="A184" s="168">
        <v>46140</v>
      </c>
      <c r="B184" s="169"/>
      <c r="C184" s="158" t="s">
        <v>16</v>
      </c>
      <c r="D184" s="159"/>
      <c r="E184" s="26">
        <v>3290</v>
      </c>
      <c r="F184" s="158" t="s">
        <v>86</v>
      </c>
      <c r="G184" s="159"/>
      <c r="H184" s="8" t="s">
        <v>65</v>
      </c>
      <c r="I184" s="15" t="s">
        <v>67</v>
      </c>
    </row>
    <row r="185" spans="1:9" ht="32.25" customHeight="1">
      <c r="A185" s="168">
        <v>46142</v>
      </c>
      <c r="B185" s="169"/>
      <c r="C185" s="158" t="s">
        <v>16</v>
      </c>
      <c r="D185" s="159"/>
      <c r="E185" s="26">
        <v>3290</v>
      </c>
      <c r="F185" s="158" t="s">
        <v>86</v>
      </c>
      <c r="G185" s="159"/>
      <c r="H185" s="8" t="s">
        <v>65</v>
      </c>
      <c r="I185" s="15" t="s">
        <v>67</v>
      </c>
    </row>
    <row r="186" spans="1:9" ht="32.25" customHeight="1">
      <c r="A186" s="192"/>
      <c r="B186" s="192"/>
      <c r="C186" s="158"/>
      <c r="D186" s="159"/>
      <c r="E186" s="26"/>
      <c r="F186" s="158"/>
      <c r="G186" s="159"/>
      <c r="H186" s="8"/>
      <c r="I186" s="15"/>
    </row>
    <row r="187" spans="1:9" ht="32.25" customHeight="1">
      <c r="A187" s="192"/>
      <c r="B187" s="192"/>
      <c r="C187" s="158"/>
      <c r="D187" s="159"/>
      <c r="E187" s="26"/>
      <c r="F187" s="158"/>
      <c r="G187" s="159"/>
      <c r="H187" s="8"/>
      <c r="I187" s="15"/>
    </row>
    <row r="188" spans="1:9" ht="32.25" customHeight="1">
      <c r="A188" s="192"/>
      <c r="B188" s="192"/>
      <c r="C188" s="158"/>
      <c r="D188" s="159"/>
      <c r="E188" s="26"/>
      <c r="F188" s="158"/>
      <c r="G188" s="159"/>
      <c r="H188" s="8"/>
      <c r="I188" s="15"/>
    </row>
    <row r="189" spans="1:9" ht="32.25" customHeight="1">
      <c r="A189" s="192"/>
      <c r="B189" s="192"/>
      <c r="C189" s="158"/>
      <c r="D189" s="159"/>
      <c r="E189" s="26"/>
      <c r="F189" s="158"/>
      <c r="G189" s="159"/>
      <c r="H189" s="8"/>
      <c r="I189" s="15"/>
    </row>
    <row r="190" spans="1:9" ht="32.25" customHeight="1">
      <c r="A190" s="192"/>
      <c r="B190" s="192"/>
      <c r="C190" s="158"/>
      <c r="D190" s="159"/>
      <c r="E190" s="26"/>
      <c r="F190" s="158"/>
      <c r="G190" s="159"/>
      <c r="H190" s="8"/>
      <c r="I190" s="15"/>
    </row>
    <row r="191" spans="1:9" ht="32.25" customHeight="1">
      <c r="A191" s="192"/>
      <c r="B191" s="192"/>
      <c r="C191" s="158"/>
      <c r="D191" s="159"/>
      <c r="E191" s="26"/>
      <c r="F191" s="158"/>
      <c r="G191" s="159"/>
      <c r="H191" s="8"/>
      <c r="I191" s="15"/>
    </row>
    <row r="192" spans="1:9" ht="32.25" customHeight="1">
      <c r="A192" s="192"/>
      <c r="B192" s="192"/>
      <c r="C192" s="158"/>
      <c r="D192" s="159"/>
      <c r="E192" s="26"/>
      <c r="F192" s="158"/>
      <c r="G192" s="159"/>
      <c r="H192" s="8"/>
      <c r="I192" s="15"/>
    </row>
    <row r="193" spans="1:9" ht="32.25" customHeight="1">
      <c r="A193" s="168"/>
      <c r="B193" s="169"/>
      <c r="C193" s="170"/>
      <c r="D193" s="170"/>
      <c r="E193" s="26"/>
      <c r="F193" s="158"/>
      <c r="G193" s="159"/>
      <c r="H193" s="8"/>
      <c r="I193" s="15"/>
    </row>
    <row r="194" spans="1:9" ht="32.25" customHeight="1">
      <c r="A194" s="168"/>
      <c r="B194" s="169"/>
      <c r="C194" s="170"/>
      <c r="D194" s="170"/>
      <c r="E194" s="26"/>
      <c r="F194" s="158"/>
      <c r="G194" s="159"/>
      <c r="H194" s="8"/>
      <c r="I194" s="15"/>
    </row>
    <row r="195" spans="1:9" ht="32.25" customHeight="1">
      <c r="A195" s="168"/>
      <c r="B195" s="169"/>
      <c r="C195" s="170"/>
      <c r="D195" s="170"/>
      <c r="E195" s="26"/>
      <c r="F195" s="158"/>
      <c r="G195" s="159"/>
      <c r="H195" s="8"/>
      <c r="I195" s="15"/>
    </row>
    <row r="196" spans="1:9" ht="32.25" customHeight="1">
      <c r="A196" s="60"/>
      <c r="B196" s="61"/>
      <c r="C196" s="170"/>
      <c r="D196" s="170"/>
      <c r="E196" s="26"/>
      <c r="F196" s="158"/>
      <c r="G196" s="159"/>
      <c r="H196" s="8"/>
      <c r="I196" s="15"/>
    </row>
    <row r="197" spans="1:9" ht="32.25" customHeight="1">
      <c r="A197" s="60"/>
      <c r="B197" s="61"/>
      <c r="C197" s="170"/>
      <c r="D197" s="170"/>
      <c r="E197" s="26"/>
      <c r="F197" s="158"/>
      <c r="G197" s="159"/>
      <c r="H197" s="8"/>
      <c r="I197" s="15"/>
    </row>
    <row r="198" spans="1:9" ht="32.25" customHeight="1">
      <c r="A198" s="60"/>
      <c r="B198" s="61"/>
      <c r="C198" s="170"/>
      <c r="D198" s="170"/>
      <c r="E198" s="26"/>
      <c r="F198" s="158"/>
      <c r="G198" s="159"/>
      <c r="H198" s="8"/>
      <c r="I198" s="15"/>
    </row>
    <row r="199" spans="1:9" ht="32.25" customHeight="1">
      <c r="A199" s="60"/>
      <c r="B199" s="61"/>
      <c r="C199" s="170"/>
      <c r="D199" s="170"/>
      <c r="E199" s="26"/>
      <c r="F199" s="158"/>
      <c r="G199" s="159"/>
      <c r="H199" s="8"/>
      <c r="I199" s="15"/>
    </row>
    <row r="200" spans="1:9" ht="32.25" customHeight="1">
      <c r="A200" s="60"/>
      <c r="B200" s="61"/>
      <c r="C200" s="170"/>
      <c r="D200" s="170"/>
      <c r="E200" s="26"/>
      <c r="F200" s="158"/>
      <c r="G200" s="159"/>
      <c r="H200" s="8"/>
      <c r="I200" s="15"/>
    </row>
    <row r="201" spans="1:9" ht="32.25" customHeight="1">
      <c r="A201" s="60"/>
      <c r="B201" s="61"/>
      <c r="C201" s="170"/>
      <c r="D201" s="170"/>
      <c r="E201" s="26"/>
      <c r="F201" s="158"/>
      <c r="G201" s="159"/>
      <c r="H201" s="8"/>
      <c r="I201" s="15"/>
    </row>
    <row r="202" spans="1:9" ht="32.25" customHeight="1">
      <c r="A202" s="60"/>
      <c r="B202" s="61"/>
      <c r="C202" s="170"/>
      <c r="D202" s="170"/>
      <c r="E202" s="26"/>
      <c r="F202" s="158"/>
      <c r="G202" s="159"/>
      <c r="H202" s="8"/>
      <c r="I202" s="15"/>
    </row>
    <row r="203" spans="1:9" ht="32.25" customHeight="1">
      <c r="A203" s="60"/>
      <c r="B203" s="61"/>
      <c r="C203" s="170"/>
      <c r="D203" s="170"/>
      <c r="E203" s="26"/>
      <c r="F203" s="158"/>
      <c r="G203" s="159"/>
      <c r="H203" s="8"/>
      <c r="I203" s="15"/>
    </row>
    <row r="204" spans="1:9" ht="32.25" customHeight="1" thickBot="1">
      <c r="A204" s="60"/>
      <c r="B204" s="61"/>
      <c r="C204" s="170"/>
      <c r="D204" s="170"/>
      <c r="E204" s="26"/>
      <c r="F204" s="158"/>
      <c r="G204" s="159"/>
      <c r="H204" s="8"/>
      <c r="I204" s="15"/>
    </row>
    <row r="205" spans="1:9" ht="32.25" customHeight="1" thickBot="1">
      <c r="E205" s="53">
        <f>SUM(E178:E204)</f>
        <v>26180</v>
      </c>
      <c r="H205" s="2"/>
      <c r="I205" s="45"/>
    </row>
    <row r="206" spans="1:9" ht="48" customHeight="1">
      <c r="A206" s="176" t="s">
        <v>93</v>
      </c>
      <c r="B206" s="176"/>
      <c r="C206" s="176"/>
      <c r="D206" s="204"/>
      <c r="E206" s="204"/>
      <c r="F206" s="204"/>
    </row>
    <row r="207" spans="1:9" ht="48" customHeight="1">
      <c r="A207" s="160" t="s">
        <v>0</v>
      </c>
      <c r="B207" s="161"/>
      <c r="C207" s="177" t="s">
        <v>1</v>
      </c>
      <c r="D207" s="177"/>
      <c r="E207" s="4" t="s">
        <v>3</v>
      </c>
      <c r="F207" s="177"/>
      <c r="G207" s="177"/>
      <c r="H207" s="8" t="s">
        <v>70</v>
      </c>
      <c r="I207" s="5" t="s">
        <v>4</v>
      </c>
    </row>
    <row r="208" spans="1:9" ht="48" customHeight="1">
      <c r="A208" s="168">
        <v>46143</v>
      </c>
      <c r="B208" s="169"/>
      <c r="C208" s="158" t="s">
        <v>22</v>
      </c>
      <c r="D208" s="159"/>
      <c r="E208" s="26">
        <v>2649</v>
      </c>
      <c r="F208" s="158" t="s">
        <v>86</v>
      </c>
      <c r="G208" s="159"/>
      <c r="H208" s="8" t="s">
        <v>65</v>
      </c>
      <c r="I208" s="15" t="s">
        <v>68</v>
      </c>
    </row>
    <row r="209" spans="1:10" ht="48" customHeight="1">
      <c r="A209" s="168">
        <v>46143</v>
      </c>
      <c r="B209" s="169"/>
      <c r="C209" s="158" t="s">
        <v>50</v>
      </c>
      <c r="D209" s="159"/>
      <c r="E209" s="26">
        <v>24737</v>
      </c>
      <c r="F209" s="158" t="s">
        <v>86</v>
      </c>
      <c r="G209" s="159"/>
      <c r="H209" s="8" t="s">
        <v>65</v>
      </c>
      <c r="I209" s="15" t="s">
        <v>434</v>
      </c>
    </row>
    <row r="210" spans="1:10" ht="48" customHeight="1">
      <c r="A210" s="168">
        <v>46150</v>
      </c>
      <c r="B210" s="169"/>
      <c r="C210" s="158" t="s">
        <v>62</v>
      </c>
      <c r="D210" s="159"/>
      <c r="E210" s="26">
        <v>8580</v>
      </c>
      <c r="F210" s="158" t="s">
        <v>86</v>
      </c>
      <c r="G210" s="159"/>
      <c r="H210" s="8" t="s">
        <v>65</v>
      </c>
      <c r="I210" s="15" t="s">
        <v>435</v>
      </c>
    </row>
    <row r="211" spans="1:10" ht="48" customHeight="1">
      <c r="A211" s="168">
        <v>46151</v>
      </c>
      <c r="B211" s="169"/>
      <c r="C211" s="158" t="s">
        <v>22</v>
      </c>
      <c r="D211" s="159"/>
      <c r="E211" s="26">
        <v>3629</v>
      </c>
      <c r="F211" s="158" t="s">
        <v>86</v>
      </c>
      <c r="G211" s="159"/>
      <c r="H211" s="8" t="s">
        <v>65</v>
      </c>
      <c r="I211" s="15" t="s">
        <v>68</v>
      </c>
    </row>
    <row r="212" spans="1:10" ht="48" customHeight="1">
      <c r="A212" s="168">
        <v>46152</v>
      </c>
      <c r="B212" s="169"/>
      <c r="C212" s="158" t="s">
        <v>22</v>
      </c>
      <c r="D212" s="159"/>
      <c r="E212" s="26">
        <v>3136</v>
      </c>
      <c r="F212" s="158" t="s">
        <v>86</v>
      </c>
      <c r="G212" s="159"/>
      <c r="H212" s="8" t="s">
        <v>65</v>
      </c>
      <c r="I212" s="15" t="s">
        <v>68</v>
      </c>
    </row>
    <row r="213" spans="1:10" ht="48" customHeight="1">
      <c r="A213" s="168">
        <v>46158</v>
      </c>
      <c r="B213" s="169"/>
      <c r="C213" s="158" t="s">
        <v>22</v>
      </c>
      <c r="D213" s="159"/>
      <c r="E213" s="26">
        <v>3032</v>
      </c>
      <c r="F213" s="158" t="s">
        <v>86</v>
      </c>
      <c r="G213" s="159"/>
      <c r="H213" s="8" t="s">
        <v>65</v>
      </c>
      <c r="I213" s="15" t="s">
        <v>68</v>
      </c>
    </row>
    <row r="214" spans="1:10" ht="48" customHeight="1">
      <c r="A214" s="168">
        <v>46159</v>
      </c>
      <c r="B214" s="169"/>
      <c r="C214" s="158" t="s">
        <v>22</v>
      </c>
      <c r="D214" s="159"/>
      <c r="E214" s="26">
        <v>2995</v>
      </c>
      <c r="F214" s="158" t="s">
        <v>86</v>
      </c>
      <c r="G214" s="159"/>
      <c r="H214" s="8" t="s">
        <v>65</v>
      </c>
      <c r="I214" s="15" t="s">
        <v>68</v>
      </c>
    </row>
    <row r="215" spans="1:10" ht="48" customHeight="1">
      <c r="A215" s="168">
        <v>46162</v>
      </c>
      <c r="B215" s="169"/>
      <c r="C215" s="158" t="s">
        <v>22</v>
      </c>
      <c r="D215" s="159"/>
      <c r="E215" s="26">
        <v>2200</v>
      </c>
      <c r="F215" s="158" t="s">
        <v>86</v>
      </c>
      <c r="G215" s="159"/>
      <c r="H215" s="8" t="s">
        <v>65</v>
      </c>
      <c r="I215" s="15" t="s">
        <v>68</v>
      </c>
    </row>
    <row r="216" spans="1:10" ht="48" customHeight="1">
      <c r="A216" s="168"/>
      <c r="B216" s="169"/>
      <c r="C216" s="158"/>
      <c r="D216" s="159"/>
      <c r="E216" s="26"/>
      <c r="F216" s="158"/>
      <c r="G216" s="159"/>
      <c r="H216" s="8"/>
      <c r="I216" s="15"/>
    </row>
    <row r="217" spans="1:10" ht="48" customHeight="1">
      <c r="A217" s="168"/>
      <c r="B217" s="169"/>
      <c r="C217" s="158"/>
      <c r="D217" s="159"/>
      <c r="E217" s="26"/>
      <c r="F217" s="158"/>
      <c r="G217" s="159"/>
      <c r="H217" s="8"/>
      <c r="I217" s="15"/>
    </row>
    <row r="218" spans="1:10" ht="48" customHeight="1">
      <c r="A218" s="168"/>
      <c r="B218" s="169"/>
      <c r="C218" s="158"/>
      <c r="D218" s="159"/>
      <c r="E218" s="26"/>
      <c r="F218" s="158"/>
      <c r="G218" s="159"/>
      <c r="H218" s="8"/>
      <c r="I218" s="15"/>
    </row>
    <row r="219" spans="1:10" ht="48" customHeight="1">
      <c r="A219" s="168"/>
      <c r="B219" s="169"/>
      <c r="C219" s="158"/>
      <c r="D219" s="159"/>
      <c r="E219" s="26"/>
      <c r="F219" s="158"/>
      <c r="G219" s="159"/>
      <c r="H219" s="8"/>
      <c r="I219" s="15"/>
    </row>
    <row r="220" spans="1:10" ht="48" customHeight="1">
      <c r="A220" s="168"/>
      <c r="B220" s="169"/>
      <c r="C220" s="170"/>
      <c r="D220" s="170"/>
      <c r="E220" s="26"/>
      <c r="F220" s="158"/>
      <c r="G220" s="159"/>
      <c r="H220" s="8"/>
      <c r="I220" s="15"/>
    </row>
    <row r="221" spans="1:10" ht="48" customHeight="1">
      <c r="A221" s="168"/>
      <c r="B221" s="169"/>
      <c r="C221" s="170"/>
      <c r="D221" s="170"/>
      <c r="E221" s="26"/>
      <c r="F221" s="158"/>
      <c r="G221" s="159"/>
      <c r="H221" s="8"/>
      <c r="I221" s="15"/>
    </row>
    <row r="222" spans="1:10" ht="48" customHeight="1">
      <c r="A222" s="168"/>
      <c r="B222" s="169"/>
      <c r="C222" s="170"/>
      <c r="D222" s="170"/>
      <c r="E222" s="26"/>
      <c r="F222" s="158"/>
      <c r="G222" s="159"/>
      <c r="H222" s="8"/>
      <c r="I222" s="15"/>
      <c r="J222" s="16"/>
    </row>
    <row r="223" spans="1:10" ht="49.5" customHeight="1">
      <c r="A223" s="168"/>
      <c r="B223" s="169"/>
      <c r="C223" s="170"/>
      <c r="D223" s="170"/>
      <c r="E223" s="26"/>
      <c r="F223" s="158"/>
      <c r="G223" s="159"/>
      <c r="H223" s="8"/>
      <c r="I223" s="15"/>
    </row>
    <row r="224" spans="1:10" ht="48" customHeight="1">
      <c r="A224" s="168"/>
      <c r="B224" s="169"/>
      <c r="C224" s="170"/>
      <c r="D224" s="170"/>
      <c r="E224" s="26"/>
      <c r="F224" s="158"/>
      <c r="G224" s="159"/>
      <c r="H224" s="8"/>
      <c r="I224" s="15"/>
    </row>
    <row r="225" spans="1:9" ht="49.5" customHeight="1" thickBot="1">
      <c r="A225" s="168"/>
      <c r="B225" s="169"/>
      <c r="C225" s="170"/>
      <c r="D225" s="170"/>
      <c r="E225" s="26"/>
      <c r="F225" s="158"/>
      <c r="G225" s="159"/>
      <c r="H225" s="8"/>
      <c r="I225" s="15"/>
    </row>
    <row r="226" spans="1:9" ht="48" customHeight="1" thickBot="1">
      <c r="E226" s="30">
        <f>SUM(E208:E225)</f>
        <v>50958</v>
      </c>
      <c r="H226" s="17"/>
      <c r="I226" s="42"/>
    </row>
    <row r="227" spans="1:9" ht="70.5" customHeight="1">
      <c r="A227" s="176" t="s">
        <v>97</v>
      </c>
      <c r="B227" s="176"/>
      <c r="C227" s="176"/>
      <c r="D227" s="176"/>
      <c r="E227" s="176"/>
      <c r="H227" s="41"/>
      <c r="I227" s="42"/>
    </row>
    <row r="228" spans="1:9" ht="70.5" customHeight="1">
      <c r="A228" s="160" t="s">
        <v>0</v>
      </c>
      <c r="B228" s="161"/>
      <c r="C228" s="177" t="s">
        <v>1</v>
      </c>
      <c r="D228" s="177"/>
      <c r="E228" s="4" t="s">
        <v>3</v>
      </c>
      <c r="F228" s="177"/>
      <c r="G228" s="177"/>
      <c r="H228" s="8" t="s">
        <v>70</v>
      </c>
      <c r="I228" s="8" t="s">
        <v>4</v>
      </c>
    </row>
    <row r="229" spans="1:9" ht="70.5" customHeight="1">
      <c r="A229" s="168">
        <v>46124</v>
      </c>
      <c r="B229" s="169"/>
      <c r="C229" s="170" t="s">
        <v>22</v>
      </c>
      <c r="D229" s="170"/>
      <c r="E229" s="26">
        <v>4418</v>
      </c>
      <c r="F229" s="158" t="s">
        <v>86</v>
      </c>
      <c r="G229" s="159"/>
      <c r="H229" s="8" t="s">
        <v>65</v>
      </c>
      <c r="I229" s="15" t="s">
        <v>68</v>
      </c>
    </row>
    <row r="230" spans="1:9" ht="70.5" customHeight="1">
      <c r="A230" s="168">
        <v>46126</v>
      </c>
      <c r="B230" s="169"/>
      <c r="C230" s="170" t="s">
        <v>22</v>
      </c>
      <c r="D230" s="170"/>
      <c r="E230" s="26">
        <v>5797</v>
      </c>
      <c r="F230" s="158" t="s">
        <v>86</v>
      </c>
      <c r="G230" s="159"/>
      <c r="H230" s="8" t="s">
        <v>65</v>
      </c>
      <c r="I230" s="15" t="s">
        <v>68</v>
      </c>
    </row>
    <row r="231" spans="1:9" ht="70.5" customHeight="1">
      <c r="A231" s="168">
        <v>46129</v>
      </c>
      <c r="B231" s="169"/>
      <c r="C231" s="170" t="s">
        <v>22</v>
      </c>
      <c r="D231" s="170"/>
      <c r="E231" s="26">
        <v>5505</v>
      </c>
      <c r="F231" s="158" t="s">
        <v>86</v>
      </c>
      <c r="G231" s="159"/>
      <c r="H231" s="8" t="s">
        <v>65</v>
      </c>
      <c r="I231" s="15" t="s">
        <v>68</v>
      </c>
    </row>
    <row r="232" spans="1:9" ht="70.5" customHeight="1">
      <c r="A232" s="168">
        <v>46133</v>
      </c>
      <c r="B232" s="169"/>
      <c r="C232" s="170" t="s">
        <v>22</v>
      </c>
      <c r="D232" s="170"/>
      <c r="E232" s="26">
        <v>2891</v>
      </c>
      <c r="F232" s="158" t="s">
        <v>86</v>
      </c>
      <c r="G232" s="159"/>
      <c r="H232" s="8" t="s">
        <v>65</v>
      </c>
      <c r="I232" s="15" t="s">
        <v>68</v>
      </c>
    </row>
    <row r="233" spans="1:9" ht="70.5" customHeight="1">
      <c r="A233" s="168">
        <v>46137</v>
      </c>
      <c r="B233" s="169"/>
      <c r="C233" s="170" t="s">
        <v>22</v>
      </c>
      <c r="D233" s="170"/>
      <c r="E233" s="26">
        <v>3026</v>
      </c>
      <c r="F233" s="158" t="s">
        <v>86</v>
      </c>
      <c r="G233" s="159"/>
      <c r="H233" s="8" t="s">
        <v>65</v>
      </c>
      <c r="I233" s="15" t="s">
        <v>68</v>
      </c>
    </row>
    <row r="234" spans="1:9" ht="70.5" customHeight="1">
      <c r="A234" s="168">
        <v>46142</v>
      </c>
      <c r="B234" s="169"/>
      <c r="C234" s="170" t="s">
        <v>50</v>
      </c>
      <c r="D234" s="170"/>
      <c r="E234" s="26">
        <v>5756</v>
      </c>
      <c r="F234" s="158" t="s">
        <v>86</v>
      </c>
      <c r="G234" s="159"/>
      <c r="H234" s="8" t="s">
        <v>65</v>
      </c>
      <c r="I234" s="15" t="s">
        <v>98</v>
      </c>
    </row>
    <row r="235" spans="1:9" ht="70.5" customHeight="1">
      <c r="A235" s="168"/>
      <c r="B235" s="169"/>
      <c r="C235" s="170"/>
      <c r="D235" s="170"/>
      <c r="E235" s="29"/>
      <c r="F235" s="158"/>
      <c r="G235" s="159"/>
      <c r="H235" s="8"/>
      <c r="I235" s="15"/>
    </row>
    <row r="236" spans="1:9" ht="70.5" customHeight="1">
      <c r="A236" s="168"/>
      <c r="B236" s="169"/>
      <c r="C236" s="170"/>
      <c r="D236" s="170"/>
      <c r="E236" s="29"/>
      <c r="F236" s="158"/>
      <c r="G236" s="159"/>
      <c r="H236" s="8"/>
      <c r="I236" s="15"/>
    </row>
    <row r="237" spans="1:9" ht="70.5" customHeight="1">
      <c r="A237" s="168"/>
      <c r="B237" s="169"/>
      <c r="C237" s="170"/>
      <c r="D237" s="170"/>
      <c r="E237" s="29"/>
      <c r="F237" s="158"/>
      <c r="G237" s="159"/>
      <c r="H237" s="8"/>
      <c r="I237" s="15"/>
    </row>
    <row r="238" spans="1:9" ht="70.5" customHeight="1">
      <c r="A238" s="168"/>
      <c r="B238" s="169"/>
      <c r="C238" s="170"/>
      <c r="D238" s="170"/>
      <c r="E238" s="29"/>
      <c r="F238" s="158"/>
      <c r="G238" s="159"/>
      <c r="H238" s="8"/>
      <c r="I238" s="15"/>
    </row>
    <row r="239" spans="1:9" ht="93" customHeight="1" thickBot="1">
      <c r="A239" s="168"/>
      <c r="B239" s="169"/>
      <c r="C239" s="170"/>
      <c r="D239" s="170"/>
      <c r="E239" s="29"/>
      <c r="F239" s="158"/>
      <c r="G239" s="159"/>
      <c r="H239" s="8"/>
      <c r="I239" s="15"/>
    </row>
    <row r="240" spans="1:9" ht="70.5" customHeight="1" thickBot="1">
      <c r="E240" s="30">
        <f>SUM(E229:E235)</f>
        <v>27393</v>
      </c>
      <c r="H240" s="2"/>
      <c r="I240" s="45">
        <f>E240+E226</f>
        <v>78351</v>
      </c>
    </row>
    <row r="241" spans="1:9" ht="33.75" customHeight="1">
      <c r="A241" s="202" t="s">
        <v>100</v>
      </c>
      <c r="B241" s="202"/>
      <c r="C241" s="202"/>
      <c r="F241" s="203"/>
      <c r="G241" s="203"/>
      <c r="H241" s="203"/>
      <c r="I241" s="203"/>
    </row>
    <row r="242" spans="1:9" ht="33.75" customHeight="1">
      <c r="A242" s="6" t="s">
        <v>83</v>
      </c>
      <c r="B242" s="6" t="s">
        <v>1</v>
      </c>
      <c r="C242" s="158" t="s">
        <v>96</v>
      </c>
      <c r="D242" s="159"/>
      <c r="E242" s="6" t="s">
        <v>3</v>
      </c>
      <c r="F242" s="158" t="s">
        <v>76</v>
      </c>
      <c r="G242" s="159"/>
      <c r="H242" s="8" t="s">
        <v>283</v>
      </c>
      <c r="I242" s="8" t="s">
        <v>4</v>
      </c>
    </row>
    <row r="243" spans="1:9" ht="33.75" customHeight="1">
      <c r="A243" s="6" t="s">
        <v>58</v>
      </c>
      <c r="B243" s="6" t="s">
        <v>156</v>
      </c>
      <c r="C243" s="158" t="s">
        <v>427</v>
      </c>
      <c r="D243" s="159"/>
      <c r="E243" s="89">
        <v>145000</v>
      </c>
      <c r="F243" s="158" t="s">
        <v>77</v>
      </c>
      <c r="G243" s="159"/>
      <c r="H243" s="8" t="s">
        <v>87</v>
      </c>
      <c r="I243" s="15" t="s">
        <v>145</v>
      </c>
    </row>
    <row r="244" spans="1:9" ht="33.75" customHeight="1">
      <c r="A244" s="21" t="s">
        <v>33</v>
      </c>
      <c r="B244" s="6" t="s">
        <v>72</v>
      </c>
      <c r="C244" s="158" t="s">
        <v>80</v>
      </c>
      <c r="D244" s="159"/>
      <c r="E244" s="7">
        <v>3278</v>
      </c>
      <c r="F244" s="158" t="s">
        <v>77</v>
      </c>
      <c r="G244" s="159"/>
      <c r="H244" s="8" t="s">
        <v>87</v>
      </c>
      <c r="I244" s="15" t="s">
        <v>106</v>
      </c>
    </row>
    <row r="245" spans="1:9" ht="33.75" customHeight="1">
      <c r="A245" s="21" t="s">
        <v>33</v>
      </c>
      <c r="B245" s="6" t="s">
        <v>72</v>
      </c>
      <c r="C245" s="158" t="s">
        <v>80</v>
      </c>
      <c r="D245" s="159"/>
      <c r="E245" s="7">
        <v>130</v>
      </c>
      <c r="F245" s="158" t="s">
        <v>77</v>
      </c>
      <c r="G245" s="159"/>
      <c r="H245" s="8" t="s">
        <v>87</v>
      </c>
      <c r="I245" s="15" t="s">
        <v>424</v>
      </c>
    </row>
    <row r="246" spans="1:9" ht="33.75" customHeight="1">
      <c r="A246" s="21" t="s">
        <v>33</v>
      </c>
      <c r="B246" s="6" t="s">
        <v>280</v>
      </c>
      <c r="C246" s="158" t="s">
        <v>80</v>
      </c>
      <c r="D246" s="159"/>
      <c r="E246" s="7">
        <v>110220</v>
      </c>
      <c r="F246" s="158" t="s">
        <v>77</v>
      </c>
      <c r="G246" s="159"/>
      <c r="H246" s="8" t="s">
        <v>87</v>
      </c>
      <c r="I246" s="15" t="s">
        <v>81</v>
      </c>
    </row>
    <row r="247" spans="1:9" ht="33.75" customHeight="1">
      <c r="A247" s="21" t="s">
        <v>33</v>
      </c>
      <c r="B247" s="6"/>
      <c r="C247" s="158" t="s">
        <v>80</v>
      </c>
      <c r="D247" s="159"/>
      <c r="E247" s="7">
        <v>33000</v>
      </c>
      <c r="F247" s="158" t="s">
        <v>77</v>
      </c>
      <c r="G247" s="159"/>
      <c r="H247" s="8" t="s">
        <v>87</v>
      </c>
      <c r="I247" s="15" t="s">
        <v>414</v>
      </c>
    </row>
    <row r="248" spans="1:9" ht="33.75" customHeight="1">
      <c r="A248" s="21" t="s">
        <v>33</v>
      </c>
      <c r="B248" s="6" t="s">
        <v>411</v>
      </c>
      <c r="C248" s="158" t="s">
        <v>80</v>
      </c>
      <c r="D248" s="159"/>
      <c r="E248" s="7">
        <v>30000</v>
      </c>
      <c r="F248" s="158" t="s">
        <v>77</v>
      </c>
      <c r="G248" s="159"/>
      <c r="H248" s="8" t="s">
        <v>87</v>
      </c>
      <c r="I248" s="15" t="s">
        <v>415</v>
      </c>
    </row>
    <row r="249" spans="1:9" ht="33.75" customHeight="1">
      <c r="A249" s="21" t="s">
        <v>33</v>
      </c>
      <c r="B249" s="6" t="s">
        <v>52</v>
      </c>
      <c r="C249" s="158" t="s">
        <v>80</v>
      </c>
      <c r="D249" s="159"/>
      <c r="E249" s="7">
        <v>39600</v>
      </c>
      <c r="F249" s="158" t="s">
        <v>77</v>
      </c>
      <c r="G249" s="159"/>
      <c r="H249" s="8" t="s">
        <v>87</v>
      </c>
      <c r="I249" s="15" t="s">
        <v>416</v>
      </c>
    </row>
    <row r="250" spans="1:9" ht="33.75" customHeight="1">
      <c r="A250" s="21" t="s">
        <v>33</v>
      </c>
      <c r="B250" s="6" t="s">
        <v>52</v>
      </c>
      <c r="C250" s="158" t="s">
        <v>80</v>
      </c>
      <c r="D250" s="159"/>
      <c r="E250" s="7">
        <v>16000</v>
      </c>
      <c r="F250" s="158" t="s">
        <v>77</v>
      </c>
      <c r="G250" s="159"/>
      <c r="H250" s="8" t="s">
        <v>87</v>
      </c>
      <c r="I250" s="15" t="s">
        <v>417</v>
      </c>
    </row>
    <row r="251" spans="1:9" ht="33.75" customHeight="1">
      <c r="A251" s="21" t="s">
        <v>33</v>
      </c>
      <c r="B251" s="6" t="s">
        <v>52</v>
      </c>
      <c r="C251" s="158" t="s">
        <v>80</v>
      </c>
      <c r="D251" s="159"/>
      <c r="E251" s="7">
        <v>36000</v>
      </c>
      <c r="F251" s="158" t="s">
        <v>77</v>
      </c>
      <c r="G251" s="159"/>
      <c r="H251" s="8" t="s">
        <v>87</v>
      </c>
      <c r="I251" s="15" t="s">
        <v>418</v>
      </c>
    </row>
    <row r="252" spans="1:9" ht="33.75" customHeight="1">
      <c r="A252" s="21" t="s">
        <v>33</v>
      </c>
      <c r="B252" s="6" t="s">
        <v>52</v>
      </c>
      <c r="C252" s="158" t="s">
        <v>80</v>
      </c>
      <c r="D252" s="159"/>
      <c r="E252" s="7">
        <v>5000</v>
      </c>
      <c r="F252" s="158" t="s">
        <v>77</v>
      </c>
      <c r="G252" s="159"/>
      <c r="H252" s="8" t="s">
        <v>87</v>
      </c>
      <c r="I252" s="15" t="s">
        <v>419</v>
      </c>
    </row>
    <row r="253" spans="1:9" ht="33.75" customHeight="1">
      <c r="A253" s="21" t="s">
        <v>33</v>
      </c>
      <c r="B253" s="6" t="s">
        <v>52</v>
      </c>
      <c r="C253" s="158" t="s">
        <v>80</v>
      </c>
      <c r="D253" s="159"/>
      <c r="E253" s="7">
        <v>5000</v>
      </c>
      <c r="F253" s="158" t="s">
        <v>77</v>
      </c>
      <c r="G253" s="159"/>
      <c r="H253" s="8" t="s">
        <v>87</v>
      </c>
      <c r="I253" s="15" t="s">
        <v>420</v>
      </c>
    </row>
    <row r="254" spans="1:9" ht="33.75" customHeight="1">
      <c r="A254" s="21" t="s">
        <v>33</v>
      </c>
      <c r="B254" s="6" t="s">
        <v>52</v>
      </c>
      <c r="C254" s="158" t="s">
        <v>80</v>
      </c>
      <c r="D254" s="159"/>
      <c r="E254" s="7">
        <v>7200</v>
      </c>
      <c r="F254" s="158" t="s">
        <v>77</v>
      </c>
      <c r="G254" s="159"/>
      <c r="H254" s="8" t="s">
        <v>87</v>
      </c>
      <c r="I254" s="15" t="s">
        <v>421</v>
      </c>
    </row>
    <row r="255" spans="1:9" ht="33.75" customHeight="1">
      <c r="A255" s="21" t="s">
        <v>33</v>
      </c>
      <c r="B255" s="6" t="s">
        <v>52</v>
      </c>
      <c r="C255" s="158" t="s">
        <v>80</v>
      </c>
      <c r="D255" s="159"/>
      <c r="E255" s="7">
        <v>10800</v>
      </c>
      <c r="F255" s="158" t="s">
        <v>77</v>
      </c>
      <c r="G255" s="159"/>
      <c r="H255" s="8" t="s">
        <v>87</v>
      </c>
      <c r="I255" s="15" t="s">
        <v>422</v>
      </c>
    </row>
    <row r="256" spans="1:9" ht="33.75" customHeight="1">
      <c r="A256" s="21" t="s">
        <v>33</v>
      </c>
      <c r="B256" s="6" t="s">
        <v>52</v>
      </c>
      <c r="C256" s="158" t="s">
        <v>80</v>
      </c>
      <c r="D256" s="159"/>
      <c r="E256" s="7">
        <v>34500</v>
      </c>
      <c r="F256" s="158" t="s">
        <v>77</v>
      </c>
      <c r="G256" s="159"/>
      <c r="H256" s="8" t="s">
        <v>87</v>
      </c>
      <c r="I256" s="15" t="s">
        <v>423</v>
      </c>
    </row>
    <row r="257" spans="1:9" ht="33.75" customHeight="1">
      <c r="A257" s="21" t="s">
        <v>243</v>
      </c>
      <c r="B257" s="6" t="s">
        <v>411</v>
      </c>
      <c r="C257" s="158" t="s">
        <v>80</v>
      </c>
      <c r="D257" s="159"/>
      <c r="E257" s="7">
        <v>15000</v>
      </c>
      <c r="F257" s="158" t="s">
        <v>77</v>
      </c>
      <c r="G257" s="159"/>
      <c r="H257" s="8" t="s">
        <v>87</v>
      </c>
      <c r="I257" s="15" t="s">
        <v>412</v>
      </c>
    </row>
    <row r="258" spans="1:9" ht="33.75" customHeight="1">
      <c r="A258" s="21" t="s">
        <v>243</v>
      </c>
      <c r="B258" s="6" t="s">
        <v>107</v>
      </c>
      <c r="C258" s="158" t="s">
        <v>427</v>
      </c>
      <c r="D258" s="159"/>
      <c r="E258" s="7">
        <v>132000</v>
      </c>
      <c r="F258" s="158" t="s">
        <v>77</v>
      </c>
      <c r="G258" s="159"/>
      <c r="H258" s="8" t="s">
        <v>87</v>
      </c>
      <c r="I258" s="15" t="s">
        <v>428</v>
      </c>
    </row>
    <row r="259" spans="1:9" ht="33.75" customHeight="1">
      <c r="A259" s="21" t="s">
        <v>49</v>
      </c>
      <c r="B259" s="6" t="s">
        <v>107</v>
      </c>
      <c r="C259" s="158" t="s">
        <v>427</v>
      </c>
      <c r="D259" s="159"/>
      <c r="E259" s="7">
        <v>885500</v>
      </c>
      <c r="F259" s="158" t="s">
        <v>77</v>
      </c>
      <c r="G259" s="159"/>
      <c r="H259" s="8" t="s">
        <v>87</v>
      </c>
      <c r="I259" s="15" t="s">
        <v>429</v>
      </c>
    </row>
    <row r="260" spans="1:9" ht="33.75" customHeight="1">
      <c r="A260" s="21" t="s">
        <v>203</v>
      </c>
      <c r="B260" s="6" t="s">
        <v>72</v>
      </c>
      <c r="C260" s="158" t="s">
        <v>80</v>
      </c>
      <c r="D260" s="159"/>
      <c r="E260" s="7">
        <v>4565</v>
      </c>
      <c r="F260" s="158" t="s">
        <v>77</v>
      </c>
      <c r="G260" s="159"/>
      <c r="H260" s="8" t="s">
        <v>87</v>
      </c>
      <c r="I260" s="15" t="s">
        <v>413</v>
      </c>
    </row>
    <row r="261" spans="1:9" ht="33.75" customHeight="1">
      <c r="A261" s="21" t="s">
        <v>203</v>
      </c>
      <c r="B261" s="6" t="s">
        <v>72</v>
      </c>
      <c r="C261" s="158" t="s">
        <v>80</v>
      </c>
      <c r="D261" s="159"/>
      <c r="E261" s="7">
        <v>2416</v>
      </c>
      <c r="F261" s="158" t="s">
        <v>77</v>
      </c>
      <c r="G261" s="159"/>
      <c r="H261" s="8" t="s">
        <v>87</v>
      </c>
      <c r="I261" s="15" t="s">
        <v>425</v>
      </c>
    </row>
    <row r="262" spans="1:9" ht="33.75" customHeight="1">
      <c r="A262" s="21" t="s">
        <v>203</v>
      </c>
      <c r="B262" s="6" t="s">
        <v>27</v>
      </c>
      <c r="C262" s="158" t="s">
        <v>80</v>
      </c>
      <c r="D262" s="159"/>
      <c r="E262" s="7">
        <v>127556</v>
      </c>
      <c r="F262" s="158" t="s">
        <v>77</v>
      </c>
      <c r="G262" s="159"/>
      <c r="H262" s="8" t="s">
        <v>87</v>
      </c>
      <c r="I262" s="15" t="s">
        <v>339</v>
      </c>
    </row>
    <row r="263" spans="1:9" ht="33.75" customHeight="1">
      <c r="A263" s="21" t="s">
        <v>203</v>
      </c>
      <c r="B263" s="6" t="s">
        <v>27</v>
      </c>
      <c r="C263" s="158" t="s">
        <v>80</v>
      </c>
      <c r="D263" s="159"/>
      <c r="E263" s="7">
        <v>26279</v>
      </c>
      <c r="F263" s="158" t="s">
        <v>77</v>
      </c>
      <c r="G263" s="159"/>
      <c r="H263" s="8" t="s">
        <v>87</v>
      </c>
      <c r="I263" s="15" t="s">
        <v>426</v>
      </c>
    </row>
    <row r="264" spans="1:9" ht="33.75" customHeight="1">
      <c r="A264" s="21" t="s">
        <v>203</v>
      </c>
      <c r="B264" s="6" t="s">
        <v>52</v>
      </c>
      <c r="C264" s="158" t="s">
        <v>427</v>
      </c>
      <c r="D264" s="159"/>
      <c r="E264" s="7">
        <v>563800</v>
      </c>
      <c r="F264" s="158" t="s">
        <v>77</v>
      </c>
      <c r="G264" s="159"/>
      <c r="H264" s="8" t="s">
        <v>87</v>
      </c>
      <c r="I264" s="15" t="s">
        <v>430</v>
      </c>
    </row>
    <row r="265" spans="1:9" ht="33.75" customHeight="1">
      <c r="A265" s="21" t="s">
        <v>203</v>
      </c>
      <c r="B265" s="6" t="s">
        <v>52</v>
      </c>
      <c r="C265" s="158" t="s">
        <v>427</v>
      </c>
      <c r="D265" s="159"/>
      <c r="E265" s="7">
        <v>58700</v>
      </c>
      <c r="F265" s="158" t="s">
        <v>77</v>
      </c>
      <c r="G265" s="159"/>
      <c r="H265" s="8" t="s">
        <v>87</v>
      </c>
      <c r="I265" s="15" t="s">
        <v>431</v>
      </c>
    </row>
    <row r="266" spans="1:9" ht="33.75" customHeight="1">
      <c r="A266" s="21" t="s">
        <v>203</v>
      </c>
      <c r="B266" s="6" t="s">
        <v>52</v>
      </c>
      <c r="C266" s="158" t="s">
        <v>427</v>
      </c>
      <c r="D266" s="159"/>
      <c r="E266" s="7">
        <v>72800</v>
      </c>
      <c r="F266" s="158" t="s">
        <v>77</v>
      </c>
      <c r="G266" s="159"/>
      <c r="H266" s="8" t="s">
        <v>87</v>
      </c>
      <c r="I266" s="15" t="s">
        <v>432</v>
      </c>
    </row>
    <row r="267" spans="1:9" ht="33.75" customHeight="1">
      <c r="A267" s="21" t="s">
        <v>203</v>
      </c>
      <c r="B267" s="6" t="s">
        <v>52</v>
      </c>
      <c r="C267" s="158" t="s">
        <v>427</v>
      </c>
      <c r="D267" s="159"/>
      <c r="E267" s="7">
        <v>309100</v>
      </c>
      <c r="F267" s="158" t="s">
        <v>77</v>
      </c>
      <c r="G267" s="159"/>
      <c r="H267" s="8" t="s">
        <v>87</v>
      </c>
      <c r="I267" s="15" t="s">
        <v>433</v>
      </c>
    </row>
    <row r="268" spans="1:9" ht="33.75" customHeight="1">
      <c r="A268" s="21" t="s">
        <v>203</v>
      </c>
      <c r="B268" s="6" t="s">
        <v>156</v>
      </c>
      <c r="C268" s="158" t="s">
        <v>427</v>
      </c>
      <c r="D268" s="159"/>
      <c r="E268" s="7">
        <v>176000</v>
      </c>
      <c r="F268" s="158" t="s">
        <v>77</v>
      </c>
      <c r="G268" s="159"/>
      <c r="H268" s="8" t="s">
        <v>87</v>
      </c>
      <c r="I268" s="15" t="s">
        <v>145</v>
      </c>
    </row>
    <row r="269" spans="1:9" ht="33.75" customHeight="1">
      <c r="A269" s="21" t="s">
        <v>203</v>
      </c>
      <c r="B269" s="6" t="s">
        <v>156</v>
      </c>
      <c r="C269" s="158" t="s">
        <v>427</v>
      </c>
      <c r="D269" s="159"/>
      <c r="E269" s="7">
        <v>92000</v>
      </c>
      <c r="F269" s="158" t="s">
        <v>77</v>
      </c>
      <c r="G269" s="159"/>
      <c r="H269" s="8" t="s">
        <v>87</v>
      </c>
      <c r="I269" s="15" t="s">
        <v>145</v>
      </c>
    </row>
    <row r="270" spans="1:9" ht="33.75" customHeight="1" thickBot="1">
      <c r="A270" s="36"/>
      <c r="B270" s="16"/>
      <c r="C270" s="173"/>
      <c r="D270" s="174"/>
      <c r="E270" s="38">
        <f>SUM(E244:E269)</f>
        <v>2796444</v>
      </c>
      <c r="F270" s="175"/>
      <c r="G270" s="173"/>
      <c r="I270" s="37"/>
    </row>
    <row r="271" spans="1:9" ht="26.25" customHeight="1">
      <c r="A271" s="176" t="s">
        <v>112</v>
      </c>
      <c r="B271" s="176"/>
      <c r="C271" s="176"/>
      <c r="D271" s="176"/>
      <c r="E271" s="176"/>
    </row>
    <row r="272" spans="1:9" ht="26.25" customHeight="1">
      <c r="A272" s="160" t="s">
        <v>110</v>
      </c>
      <c r="B272" s="161"/>
      <c r="C272" s="160" t="s">
        <v>1</v>
      </c>
      <c r="D272" s="161"/>
      <c r="E272" s="4" t="s">
        <v>113</v>
      </c>
      <c r="F272" s="160"/>
      <c r="G272" s="161"/>
      <c r="H272" s="193" t="s">
        <v>4</v>
      </c>
      <c r="I272" s="194"/>
    </row>
    <row r="273" spans="1:9" ht="26.25" customHeight="1">
      <c r="A273" s="164">
        <v>46143</v>
      </c>
      <c r="B273" s="165"/>
      <c r="C273" s="158" t="s">
        <v>27</v>
      </c>
      <c r="D273" s="159"/>
      <c r="E273" s="26">
        <v>5251</v>
      </c>
      <c r="F273" s="160" t="s">
        <v>287</v>
      </c>
      <c r="G273" s="161"/>
      <c r="H273" s="162" t="s">
        <v>436</v>
      </c>
      <c r="I273" s="163"/>
    </row>
    <row r="274" spans="1:9" ht="26.25" customHeight="1">
      <c r="A274" s="171"/>
      <c r="B274" s="172"/>
      <c r="C274" s="158" t="s">
        <v>50</v>
      </c>
      <c r="D274" s="159"/>
      <c r="E274" s="26">
        <v>5240</v>
      </c>
      <c r="F274" s="160" t="s">
        <v>114</v>
      </c>
      <c r="G274" s="161"/>
      <c r="H274" s="162"/>
      <c r="I274" s="163"/>
    </row>
    <row r="275" spans="1:9" ht="26.25" customHeight="1">
      <c r="A275" s="166"/>
      <c r="B275" s="167"/>
      <c r="C275" s="158" t="s">
        <v>27</v>
      </c>
      <c r="D275" s="159"/>
      <c r="E275" s="26">
        <v>11980</v>
      </c>
      <c r="F275" s="160"/>
      <c r="G275" s="161"/>
      <c r="H275" s="162" t="s">
        <v>290</v>
      </c>
      <c r="I275" s="163"/>
    </row>
    <row r="276" spans="1:9" ht="26.25" customHeight="1">
      <c r="A276" s="168">
        <v>46144</v>
      </c>
      <c r="B276" s="169"/>
      <c r="C276" s="158" t="s">
        <v>50</v>
      </c>
      <c r="D276" s="159"/>
      <c r="E276" s="26">
        <v>4800</v>
      </c>
      <c r="F276" s="160" t="s">
        <v>114</v>
      </c>
      <c r="G276" s="161"/>
      <c r="H276" s="162"/>
      <c r="I276" s="163"/>
    </row>
    <row r="277" spans="1:9" ht="26.25" customHeight="1">
      <c r="A277" s="164">
        <v>46145</v>
      </c>
      <c r="B277" s="165"/>
      <c r="C277" s="158" t="s">
        <v>50</v>
      </c>
      <c r="D277" s="159"/>
      <c r="E277" s="26">
        <v>4800</v>
      </c>
      <c r="F277" s="160" t="s">
        <v>114</v>
      </c>
      <c r="G277" s="161"/>
      <c r="H277" s="162"/>
      <c r="I277" s="163"/>
    </row>
    <row r="278" spans="1:9" ht="26.25" customHeight="1">
      <c r="A278" s="166"/>
      <c r="B278" s="167"/>
      <c r="C278" s="158" t="s">
        <v>50</v>
      </c>
      <c r="D278" s="159"/>
      <c r="E278" s="26">
        <v>4800</v>
      </c>
      <c r="F278" s="160" t="s">
        <v>114</v>
      </c>
      <c r="G278" s="161"/>
      <c r="H278" s="162"/>
      <c r="I278" s="163"/>
    </row>
    <row r="279" spans="1:9" ht="26.25" customHeight="1">
      <c r="A279" s="168">
        <v>46146</v>
      </c>
      <c r="B279" s="169"/>
      <c r="C279" s="158" t="s">
        <v>50</v>
      </c>
      <c r="D279" s="159"/>
      <c r="E279" s="26">
        <v>4800</v>
      </c>
      <c r="F279" s="160" t="s">
        <v>114</v>
      </c>
      <c r="G279" s="161"/>
      <c r="H279" s="162"/>
      <c r="I279" s="163"/>
    </row>
    <row r="280" spans="1:9" ht="26.25" customHeight="1">
      <c r="A280" s="164">
        <v>46147</v>
      </c>
      <c r="B280" s="165"/>
      <c r="C280" s="158" t="s">
        <v>50</v>
      </c>
      <c r="D280" s="159"/>
      <c r="E280" s="26">
        <v>4800</v>
      </c>
      <c r="F280" s="160" t="s">
        <v>114</v>
      </c>
      <c r="G280" s="161"/>
      <c r="H280" s="162"/>
      <c r="I280" s="163"/>
    </row>
    <row r="281" spans="1:9" ht="26.25" customHeight="1">
      <c r="A281" s="171"/>
      <c r="B281" s="172"/>
      <c r="C281" s="170" t="s">
        <v>27</v>
      </c>
      <c r="D281" s="170"/>
      <c r="E281" s="26">
        <v>1999</v>
      </c>
      <c r="F281" s="160" t="s">
        <v>287</v>
      </c>
      <c r="G281" s="161"/>
      <c r="H281" s="162" t="s">
        <v>437</v>
      </c>
      <c r="I281" s="163"/>
    </row>
    <row r="282" spans="1:9" ht="26.25" customHeight="1">
      <c r="A282" s="166"/>
      <c r="B282" s="167"/>
      <c r="C282" s="170" t="s">
        <v>27</v>
      </c>
      <c r="D282" s="170"/>
      <c r="E282" s="26">
        <v>749</v>
      </c>
      <c r="F282" s="160" t="s">
        <v>287</v>
      </c>
      <c r="G282" s="161"/>
      <c r="H282" s="162" t="s">
        <v>438</v>
      </c>
      <c r="I282" s="163"/>
    </row>
    <row r="283" spans="1:9" ht="26.25" customHeight="1">
      <c r="A283" s="168">
        <v>46148</v>
      </c>
      <c r="B283" s="169"/>
      <c r="C283" s="170" t="s">
        <v>50</v>
      </c>
      <c r="D283" s="170"/>
      <c r="E283" s="26">
        <v>360</v>
      </c>
      <c r="F283" s="160" t="s">
        <v>114</v>
      </c>
      <c r="G283" s="161"/>
      <c r="H283" s="162"/>
      <c r="I283" s="163"/>
    </row>
    <row r="284" spans="1:9" ht="26.25" customHeight="1">
      <c r="A284" s="164">
        <v>46151</v>
      </c>
      <c r="B284" s="165"/>
      <c r="C284" s="170" t="s">
        <v>50</v>
      </c>
      <c r="D284" s="170"/>
      <c r="E284" s="26">
        <v>6255</v>
      </c>
      <c r="F284" s="160" t="s">
        <v>114</v>
      </c>
      <c r="G284" s="161"/>
      <c r="H284" s="162"/>
      <c r="I284" s="163"/>
    </row>
    <row r="285" spans="1:9" ht="26.25" customHeight="1">
      <c r="A285" s="166"/>
      <c r="B285" s="167"/>
      <c r="C285" s="170" t="s">
        <v>50</v>
      </c>
      <c r="D285" s="170"/>
      <c r="E285" s="26">
        <v>3300</v>
      </c>
      <c r="F285" s="160"/>
      <c r="G285" s="161"/>
      <c r="H285" s="162" t="s">
        <v>439</v>
      </c>
      <c r="I285" s="163"/>
    </row>
    <row r="286" spans="1:9" ht="26.25" customHeight="1">
      <c r="A286" s="168">
        <v>46153</v>
      </c>
      <c r="B286" s="169"/>
      <c r="C286" s="170" t="s">
        <v>50</v>
      </c>
      <c r="D286" s="170"/>
      <c r="E286" s="26">
        <v>4800</v>
      </c>
      <c r="F286" s="160" t="s">
        <v>114</v>
      </c>
      <c r="G286" s="161"/>
      <c r="H286" s="162"/>
      <c r="I286" s="163"/>
    </row>
    <row r="287" spans="1:9" ht="26.25" customHeight="1">
      <c r="A287" s="164">
        <v>46156</v>
      </c>
      <c r="B287" s="165"/>
      <c r="C287" s="170" t="s">
        <v>50</v>
      </c>
      <c r="D287" s="170"/>
      <c r="E287" s="26">
        <v>4800</v>
      </c>
      <c r="F287" s="160" t="s">
        <v>114</v>
      </c>
      <c r="G287" s="161"/>
      <c r="H287" s="162"/>
      <c r="I287" s="163"/>
    </row>
    <row r="288" spans="1:9" ht="26.25" customHeight="1">
      <c r="A288" s="164">
        <v>46157</v>
      </c>
      <c r="B288" s="165"/>
      <c r="C288" s="170" t="s">
        <v>50</v>
      </c>
      <c r="D288" s="170"/>
      <c r="E288" s="26">
        <v>61965</v>
      </c>
      <c r="F288" s="160" t="s">
        <v>292</v>
      </c>
      <c r="G288" s="161"/>
      <c r="H288" s="162"/>
      <c r="I288" s="163"/>
    </row>
    <row r="289" spans="1:9" ht="26.25" customHeight="1">
      <c r="A289" s="166"/>
      <c r="B289" s="167"/>
      <c r="C289" s="170" t="s">
        <v>27</v>
      </c>
      <c r="D289" s="170"/>
      <c r="E289" s="26">
        <v>1960</v>
      </c>
      <c r="F289" s="160"/>
      <c r="G289" s="161"/>
      <c r="H289" s="162" t="s">
        <v>440</v>
      </c>
      <c r="I289" s="163"/>
    </row>
    <row r="290" spans="1:9" ht="26.25" customHeight="1">
      <c r="A290" s="168">
        <v>46158</v>
      </c>
      <c r="B290" s="169"/>
      <c r="C290" s="170" t="s">
        <v>27</v>
      </c>
      <c r="D290" s="170"/>
      <c r="E290" s="26">
        <v>1349</v>
      </c>
      <c r="F290" s="160" t="s">
        <v>295</v>
      </c>
      <c r="G290" s="161"/>
      <c r="H290" s="162" t="s">
        <v>438</v>
      </c>
      <c r="I290" s="163"/>
    </row>
    <row r="291" spans="1:9" ht="26.25" customHeight="1">
      <c r="A291" s="168">
        <v>46166</v>
      </c>
      <c r="B291" s="169"/>
      <c r="C291" s="170" t="s">
        <v>316</v>
      </c>
      <c r="D291" s="170"/>
      <c r="E291" s="26">
        <v>27510</v>
      </c>
      <c r="F291" s="160"/>
      <c r="G291" s="161"/>
      <c r="H291" s="162" t="s">
        <v>441</v>
      </c>
      <c r="I291" s="163"/>
    </row>
    <row r="292" spans="1:9" ht="26.25" customHeight="1">
      <c r="A292" s="168">
        <v>46167</v>
      </c>
      <c r="B292" s="169"/>
      <c r="C292" s="170" t="s">
        <v>50</v>
      </c>
      <c r="D292" s="170"/>
      <c r="E292" s="26">
        <v>6000</v>
      </c>
      <c r="F292" s="160" t="s">
        <v>114</v>
      </c>
      <c r="G292" s="161"/>
      <c r="H292" s="162"/>
      <c r="I292" s="163"/>
    </row>
    <row r="293" spans="1:9" ht="26.25" customHeight="1">
      <c r="A293" s="164">
        <v>46169</v>
      </c>
      <c r="B293" s="165"/>
      <c r="C293" s="170" t="s">
        <v>50</v>
      </c>
      <c r="D293" s="170"/>
      <c r="E293" s="26">
        <v>4800</v>
      </c>
      <c r="F293" s="160" t="s">
        <v>114</v>
      </c>
      <c r="G293" s="161"/>
      <c r="H293" s="162"/>
      <c r="I293" s="163"/>
    </row>
    <row r="294" spans="1:9" ht="26.25" customHeight="1">
      <c r="A294" s="166"/>
      <c r="B294" s="167"/>
      <c r="C294" s="170" t="s">
        <v>50</v>
      </c>
      <c r="D294" s="170"/>
      <c r="E294" s="26">
        <v>1050</v>
      </c>
      <c r="F294" s="160" t="s">
        <v>292</v>
      </c>
      <c r="G294" s="161"/>
      <c r="H294" s="162"/>
      <c r="I294" s="163"/>
    </row>
    <row r="295" spans="1:9" ht="26.25" customHeight="1">
      <c r="A295" s="164">
        <v>46170</v>
      </c>
      <c r="B295" s="165"/>
      <c r="C295" s="170" t="s">
        <v>50</v>
      </c>
      <c r="D295" s="170"/>
      <c r="E295" s="26">
        <v>4800</v>
      </c>
      <c r="F295" s="160" t="s">
        <v>114</v>
      </c>
      <c r="G295" s="161"/>
      <c r="H295" s="162"/>
      <c r="I295" s="163"/>
    </row>
    <row r="296" spans="1:9" ht="26.25" customHeight="1">
      <c r="A296" s="166"/>
      <c r="B296" s="167"/>
      <c r="C296" s="170" t="s">
        <v>50</v>
      </c>
      <c r="D296" s="170"/>
      <c r="E296" s="26">
        <v>450</v>
      </c>
      <c r="F296" s="160" t="s">
        <v>114</v>
      </c>
      <c r="G296" s="161"/>
      <c r="H296" s="162"/>
      <c r="I296" s="163"/>
    </row>
    <row r="297" spans="1:9" ht="26.25" customHeight="1">
      <c r="A297" s="90"/>
      <c r="B297" s="91"/>
      <c r="C297" s="170"/>
      <c r="D297" s="170"/>
      <c r="E297" s="26"/>
      <c r="F297" s="160"/>
      <c r="G297" s="161"/>
      <c r="H297" s="162"/>
      <c r="I297" s="163"/>
    </row>
    <row r="298" spans="1:9" ht="26.25" customHeight="1">
      <c r="A298" s="72"/>
      <c r="B298" s="73"/>
      <c r="C298" s="170"/>
      <c r="D298" s="170"/>
      <c r="E298" s="26"/>
      <c r="F298" s="160"/>
      <c r="G298" s="161"/>
      <c r="H298" s="162"/>
      <c r="I298" s="163"/>
    </row>
    <row r="299" spans="1:9" ht="26.25" customHeight="1">
      <c r="A299" s="164"/>
      <c r="B299" s="165"/>
      <c r="C299" s="170"/>
      <c r="D299" s="170"/>
      <c r="E299" s="26"/>
      <c r="F299" s="160"/>
      <c r="G299" s="161"/>
      <c r="H299" s="162"/>
      <c r="I299" s="163"/>
    </row>
    <row r="300" spans="1:9" ht="26.25" customHeight="1">
      <c r="A300" s="166"/>
      <c r="B300" s="167"/>
      <c r="C300" s="170"/>
      <c r="D300" s="170"/>
      <c r="E300" s="26"/>
      <c r="F300" s="160"/>
      <c r="G300" s="161"/>
      <c r="H300" s="162"/>
      <c r="I300" s="163"/>
    </row>
    <row r="301" spans="1:9" ht="26.25" customHeight="1">
      <c r="A301" s="168"/>
      <c r="B301" s="169"/>
      <c r="C301" s="170"/>
      <c r="D301" s="170"/>
      <c r="E301" s="26"/>
      <c r="F301" s="160"/>
      <c r="G301" s="161"/>
      <c r="H301" s="162"/>
      <c r="I301" s="163"/>
    </row>
    <row r="302" spans="1:9" ht="26.25" customHeight="1">
      <c r="A302" s="72"/>
      <c r="B302" s="73"/>
      <c r="C302" s="170"/>
      <c r="D302" s="170"/>
      <c r="E302" s="26"/>
      <c r="F302" s="160"/>
      <c r="G302" s="161"/>
      <c r="H302" s="162"/>
      <c r="I302" s="163"/>
    </row>
    <row r="303" spans="1:9" ht="26.25" customHeight="1">
      <c r="A303" s="168"/>
      <c r="B303" s="169"/>
      <c r="C303" s="170"/>
      <c r="D303" s="170"/>
      <c r="E303" s="26"/>
      <c r="F303" s="160"/>
      <c r="G303" s="161"/>
      <c r="H303" s="162"/>
      <c r="I303" s="163"/>
    </row>
    <row r="304" spans="1:9" ht="26.25" customHeight="1">
      <c r="A304" s="168"/>
      <c r="B304" s="169"/>
      <c r="C304" s="170"/>
      <c r="D304" s="170"/>
      <c r="E304" s="26"/>
      <c r="F304" s="160"/>
      <c r="G304" s="161"/>
      <c r="H304" s="162"/>
      <c r="I304" s="163"/>
    </row>
    <row r="305" spans="1:9" ht="26.25" customHeight="1" thickBot="1">
      <c r="A305" s="192"/>
      <c r="B305" s="192"/>
      <c r="C305" s="170"/>
      <c r="D305" s="170"/>
      <c r="E305" s="26"/>
      <c r="F305" s="160"/>
      <c r="G305" s="161"/>
      <c r="H305" s="162"/>
      <c r="I305" s="163"/>
    </row>
    <row r="306" spans="1:9" ht="26.25" customHeight="1" thickBot="1">
      <c r="E306" s="92">
        <f>SUM(E273:E305)</f>
        <v>178618</v>
      </c>
      <c r="H306" s="2" t="s">
        <v>191</v>
      </c>
      <c r="I306" s="67">
        <f>E276+E277+E278+E279+E280+E283+E284+E286+E287+E292+E293+E295+E296+E274</f>
        <v>61505</v>
      </c>
    </row>
    <row r="307" spans="1:9" ht="49.5" customHeight="1">
      <c r="E307" s="2"/>
      <c r="H307" s="2"/>
      <c r="I307" s="2"/>
    </row>
    <row r="308" spans="1:9" ht="49.5" customHeight="1">
      <c r="A308" s="190" t="s">
        <v>84</v>
      </c>
      <c r="B308" s="190"/>
      <c r="C308" s="190"/>
      <c r="D308" s="190"/>
      <c r="E308" s="190"/>
      <c r="F308" s="191"/>
      <c r="G308" s="191"/>
      <c r="H308" s="32"/>
      <c r="I308" s="32"/>
    </row>
    <row r="309" spans="1:9" ht="49.5" customHeight="1">
      <c r="A309" s="6" t="s">
        <v>0</v>
      </c>
      <c r="B309" s="6" t="s">
        <v>1</v>
      </c>
      <c r="C309" s="158" t="s">
        <v>2</v>
      </c>
      <c r="D309" s="159"/>
      <c r="E309" s="6" t="s">
        <v>3</v>
      </c>
      <c r="F309" s="158"/>
      <c r="G309" s="159"/>
      <c r="H309" s="8" t="s">
        <v>70</v>
      </c>
      <c r="I309" s="8" t="s">
        <v>4</v>
      </c>
    </row>
    <row r="310" spans="1:9" ht="49.5" customHeight="1">
      <c r="A310" s="10"/>
      <c r="B310" s="6"/>
      <c r="C310" s="158"/>
      <c r="D310" s="159"/>
      <c r="E310" s="22">
        <f>E51+E92</f>
        <v>293060</v>
      </c>
      <c r="F310" s="158"/>
      <c r="G310" s="159"/>
      <c r="H310" s="8"/>
      <c r="I310" s="24" t="s">
        <v>87</v>
      </c>
    </row>
    <row r="311" spans="1:9" ht="49.5" customHeight="1">
      <c r="A311" s="10"/>
      <c r="B311" s="6"/>
      <c r="C311" s="158"/>
      <c r="D311" s="159"/>
      <c r="E311" s="22">
        <f>E148+E226</f>
        <v>430579</v>
      </c>
      <c r="F311" s="158"/>
      <c r="G311" s="159"/>
      <c r="H311" s="8"/>
      <c r="I311" s="24" t="s">
        <v>71</v>
      </c>
    </row>
    <row r="312" spans="1:9" ht="49.5" customHeight="1">
      <c r="A312" s="10"/>
      <c r="B312" s="6"/>
      <c r="C312" s="158"/>
      <c r="D312" s="159"/>
      <c r="E312" s="22">
        <f>E240+E205</f>
        <v>53573</v>
      </c>
      <c r="F312" s="158"/>
      <c r="G312" s="159"/>
      <c r="H312" s="8"/>
      <c r="I312" s="24" t="s">
        <v>101</v>
      </c>
    </row>
    <row r="313" spans="1:9" ht="49.5" customHeight="1">
      <c r="A313" s="10"/>
      <c r="B313" s="6"/>
      <c r="C313" s="158"/>
      <c r="D313" s="159"/>
      <c r="E313" s="22">
        <f>E116</f>
        <v>28280</v>
      </c>
      <c r="F313" s="158"/>
      <c r="G313" s="159"/>
      <c r="H313" s="8"/>
      <c r="I313" s="24" t="s">
        <v>119</v>
      </c>
    </row>
    <row r="314" spans="1:9" ht="49.5" customHeight="1">
      <c r="A314" s="10"/>
      <c r="B314" s="6"/>
      <c r="C314" s="158"/>
      <c r="D314" s="159"/>
      <c r="E314" s="22">
        <f>E175</f>
        <v>179947</v>
      </c>
      <c r="F314" s="158"/>
      <c r="G314" s="159"/>
      <c r="H314" s="8"/>
      <c r="I314" s="24" t="s">
        <v>443</v>
      </c>
    </row>
    <row r="315" spans="1:9" ht="49.5" customHeight="1">
      <c r="A315" s="20"/>
      <c r="B315" s="6"/>
      <c r="C315" s="158"/>
      <c r="D315" s="159"/>
      <c r="E315" s="62">
        <f>E306</f>
        <v>178618</v>
      </c>
      <c r="F315" s="158"/>
      <c r="G315" s="159"/>
      <c r="H315" s="8"/>
      <c r="I315" s="24" t="s">
        <v>121</v>
      </c>
    </row>
    <row r="316" spans="1:9" ht="49.5" customHeight="1" thickBot="1">
      <c r="A316" s="10"/>
      <c r="B316" s="6"/>
      <c r="C316" s="158"/>
      <c r="D316" s="159"/>
      <c r="E316" s="7"/>
      <c r="F316" s="158"/>
      <c r="G316" s="159"/>
      <c r="H316" s="8"/>
      <c r="I316" s="15"/>
    </row>
    <row r="317" spans="1:9" ht="49.5" customHeight="1" thickBot="1">
      <c r="A317" s="16"/>
      <c r="B317" s="16"/>
      <c r="C317" s="16"/>
      <c r="D317" s="16"/>
      <c r="E317" s="35">
        <f>SUM(E310:E314)</f>
        <v>985439</v>
      </c>
      <c r="F317" s="16"/>
      <c r="G317" s="16"/>
      <c r="H317" s="16"/>
      <c r="I317" s="19"/>
    </row>
    <row r="318" spans="1:9" ht="47.25" customHeight="1">
      <c r="E318" s="2"/>
      <c r="H318" s="2"/>
      <c r="I318" s="2"/>
    </row>
    <row r="319" spans="1:9" ht="47.25" customHeight="1">
      <c r="E319" s="2"/>
      <c r="H319" s="2"/>
      <c r="I319" s="2"/>
    </row>
    <row r="320" spans="1:9" ht="17.25" customHeight="1">
      <c r="E320" s="2"/>
      <c r="H320" s="2"/>
      <c r="I320" s="2"/>
    </row>
    <row r="321" s="2" customFormat="1" ht="17.25" customHeight="1"/>
    <row r="322" s="16" customFormat="1" ht="17.25" customHeight="1"/>
    <row r="323" s="2" customFormat="1" ht="17.25" customHeight="1"/>
    <row r="324" s="2" customFormat="1" ht="17.25" customHeight="1"/>
    <row r="325" s="2" customFormat="1" ht="17.25" customHeight="1"/>
    <row r="326" s="2" customFormat="1" ht="17.25" customHeight="1"/>
    <row r="327" s="2" customFormat="1" ht="17.25" customHeight="1"/>
    <row r="328" s="2" customFormat="1" ht="17.25" customHeight="1"/>
    <row r="329" s="2" customFormat="1" ht="17.25" customHeight="1"/>
    <row r="330" s="2" customFormat="1" ht="17.25" customHeight="1"/>
    <row r="331" s="2" customFormat="1" ht="17.25" customHeight="1"/>
    <row r="332" s="2" customFormat="1" ht="17.25" customHeight="1"/>
    <row r="333" s="2" customFormat="1" ht="17.25" customHeight="1"/>
    <row r="334" s="2" customFormat="1" ht="17.25" customHeight="1"/>
    <row r="335" s="2" customFormat="1" ht="17.25" customHeight="1"/>
    <row r="336" s="2" customFormat="1" ht="17.25" customHeight="1"/>
    <row r="337" s="2" customFormat="1" ht="17.25" customHeight="1"/>
    <row r="338" s="2" customFormat="1" ht="17.25" customHeight="1"/>
    <row r="339" s="2" customFormat="1" ht="17.25" customHeight="1"/>
    <row r="340" s="2" customFormat="1" ht="17.25" customHeight="1"/>
    <row r="341" s="2" customFormat="1" ht="17.25" customHeight="1"/>
    <row r="342" s="2" customFormat="1" ht="17.25" customHeight="1"/>
    <row r="343" s="2" customFormat="1" ht="17.25" customHeight="1"/>
    <row r="344" s="2" customFormat="1" ht="17.25" customHeight="1"/>
    <row r="345" s="2" customFormat="1" ht="17.25" customHeight="1"/>
    <row r="346" s="2" customFormat="1" ht="17.25" customHeight="1"/>
    <row r="347" s="2" customFormat="1" ht="17.25" customHeight="1"/>
    <row r="348" s="2" customFormat="1" ht="17.25" customHeight="1"/>
    <row r="349" s="2" customFormat="1" ht="17.25" customHeight="1"/>
    <row r="350" s="2" customFormat="1" ht="17.25" customHeight="1"/>
    <row r="351" s="2" customFormat="1" ht="17.25" customHeight="1"/>
    <row r="352" s="2" customFormat="1" ht="17.25" customHeight="1"/>
    <row r="353" spans="1:109" ht="17.25" customHeight="1">
      <c r="E353" s="2"/>
      <c r="H353" s="2"/>
      <c r="I353" s="2"/>
    </row>
    <row r="354" spans="1:109" ht="17.25" customHeight="1">
      <c r="E354" s="2"/>
      <c r="H354" s="2"/>
      <c r="I354" s="2"/>
    </row>
    <row r="355" spans="1:109" ht="21" customHeight="1">
      <c r="E355" s="2"/>
      <c r="H355" s="2"/>
      <c r="I355" s="2"/>
    </row>
    <row r="356" spans="1:109" ht="21" customHeight="1">
      <c r="E356" s="2"/>
      <c r="H356" s="2"/>
      <c r="I356" s="2"/>
    </row>
    <row r="357" spans="1:109" ht="21" customHeight="1">
      <c r="E357" s="2"/>
      <c r="H357" s="2"/>
      <c r="I357" s="2"/>
    </row>
    <row r="358" spans="1:109" ht="21" customHeight="1">
      <c r="E358" s="2"/>
      <c r="H358" s="2"/>
      <c r="I358" s="2"/>
    </row>
    <row r="359" spans="1:109" ht="21" customHeight="1">
      <c r="E359" s="2"/>
      <c r="H359" s="2"/>
      <c r="I359" s="2"/>
    </row>
    <row r="360" spans="1:109" ht="21" customHeight="1">
      <c r="E360" s="2"/>
      <c r="H360" s="2"/>
      <c r="I360" s="2"/>
    </row>
    <row r="361" spans="1:109" ht="21" customHeight="1">
      <c r="E361" s="2"/>
      <c r="H361" s="2"/>
      <c r="I361" s="2"/>
    </row>
    <row r="362" spans="1:109" ht="21" customHeight="1">
      <c r="E362" s="2"/>
      <c r="H362" s="2"/>
      <c r="I362" s="2"/>
    </row>
    <row r="363" spans="1:109" ht="21" customHeight="1">
      <c r="E363" s="2"/>
      <c r="H363" s="2"/>
      <c r="I363" s="2"/>
    </row>
    <row r="364" spans="1:109" ht="21" customHeight="1">
      <c r="E364" s="2"/>
      <c r="H364" s="2"/>
      <c r="I364" s="2"/>
    </row>
    <row r="365" spans="1:109" s="16" customFormat="1" ht="21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</row>
    <row r="366" spans="1:109" ht="21" customHeight="1">
      <c r="E366" s="2"/>
      <c r="H366" s="2"/>
      <c r="I366" s="2"/>
    </row>
    <row r="367" spans="1:109" ht="21" customHeight="1">
      <c r="E367" s="2"/>
      <c r="H367" s="2"/>
      <c r="I367" s="2"/>
    </row>
    <row r="368" spans="1:109" ht="21" customHeight="1">
      <c r="E368" s="2"/>
      <c r="H368" s="2"/>
      <c r="I368" s="2"/>
    </row>
    <row r="369" s="2" customFormat="1" ht="21" customHeight="1"/>
    <row r="370" s="2" customFormat="1" ht="21" customHeight="1"/>
    <row r="371" s="2" customFormat="1" ht="21" customHeight="1"/>
    <row r="372" s="2" customFormat="1" ht="21" customHeight="1"/>
    <row r="373" s="2" customFormat="1" ht="21" customHeight="1"/>
    <row r="374" s="2" customFormat="1" ht="21" customHeight="1"/>
    <row r="375" s="2" customFormat="1" ht="21" customHeight="1"/>
    <row r="376" s="2" customFormat="1" ht="21" customHeight="1"/>
    <row r="377" s="2" customFormat="1" ht="21" customHeight="1"/>
    <row r="378" s="2" customFormat="1" ht="21" customHeight="1"/>
    <row r="379" s="2" customFormat="1" ht="21" customHeight="1"/>
    <row r="380" s="2" customFormat="1" ht="21" customHeight="1"/>
    <row r="381" s="2" customFormat="1" ht="21" customHeight="1"/>
    <row r="382" s="2" customFormat="1" ht="21" customHeight="1"/>
    <row r="383" s="2" customFormat="1" ht="21" customHeight="1"/>
    <row r="384" s="2" customFormat="1" ht="21" customHeight="1"/>
    <row r="385" s="2" customFormat="1" ht="21" customHeight="1"/>
    <row r="386" s="2" customFormat="1" ht="21" customHeight="1"/>
    <row r="387" s="2" customFormat="1" ht="21" customHeight="1"/>
    <row r="388" s="2" customFormat="1" ht="21" customHeight="1"/>
    <row r="389" s="2" customFormat="1" ht="21" customHeight="1"/>
    <row r="390" s="2" customFormat="1" ht="21" customHeight="1"/>
    <row r="391" s="2" customFormat="1" ht="21" customHeight="1"/>
    <row r="392" s="2" customFormat="1" ht="21" customHeight="1"/>
    <row r="393" s="2" customFormat="1" ht="21" customHeight="1"/>
    <row r="394" s="2" customFormat="1" ht="21" customHeight="1"/>
    <row r="395" s="2" customFormat="1" ht="21" customHeight="1"/>
    <row r="396" s="2" customFormat="1" ht="21" customHeight="1"/>
    <row r="397" s="2" customFormat="1" ht="21" customHeight="1"/>
    <row r="398" s="2" customFormat="1" ht="21" customHeight="1"/>
    <row r="399" s="2" customFormat="1" ht="21" customHeight="1"/>
    <row r="400" s="2" customFormat="1" ht="21" customHeight="1"/>
    <row r="401" spans="1:110" ht="21" customHeight="1">
      <c r="E401" s="2"/>
      <c r="H401" s="2"/>
      <c r="I401" s="2"/>
    </row>
    <row r="402" spans="1:110" ht="21" customHeight="1">
      <c r="E402" s="2"/>
      <c r="H402" s="2"/>
      <c r="I402" s="2"/>
    </row>
    <row r="403" spans="1:110" ht="21" customHeight="1">
      <c r="E403" s="2"/>
      <c r="H403" s="2"/>
      <c r="I403" s="2"/>
    </row>
    <row r="404" spans="1:110" ht="27" customHeight="1">
      <c r="E404" s="2"/>
      <c r="H404" s="2"/>
      <c r="I404" s="2"/>
    </row>
    <row r="405" spans="1:110" ht="33" customHeight="1">
      <c r="E405" s="2"/>
      <c r="H405" s="2"/>
      <c r="I405" s="2"/>
    </row>
    <row r="406" spans="1:110" ht="33" customHeight="1">
      <c r="E406" s="2"/>
      <c r="H406" s="2"/>
      <c r="I406" s="2"/>
    </row>
    <row r="407" spans="1:110" ht="33" customHeight="1">
      <c r="E407" s="2"/>
      <c r="H407" s="2"/>
      <c r="I407" s="2"/>
    </row>
    <row r="408" spans="1:110" ht="33" customHeight="1">
      <c r="E408" s="2"/>
      <c r="H408" s="2"/>
      <c r="I408" s="2"/>
    </row>
    <row r="409" spans="1:110" ht="33" customHeight="1">
      <c r="E409" s="2"/>
      <c r="H409" s="2"/>
      <c r="I409" s="2"/>
    </row>
    <row r="410" spans="1:110" ht="33" customHeight="1">
      <c r="E410" s="2"/>
      <c r="H410" s="2"/>
      <c r="I410" s="2"/>
    </row>
    <row r="411" spans="1:110" ht="33" customHeight="1">
      <c r="E411" s="2"/>
      <c r="H411" s="2"/>
      <c r="I411" s="2"/>
    </row>
    <row r="412" spans="1:110" ht="33" customHeight="1">
      <c r="E412" s="2"/>
      <c r="H412" s="2"/>
      <c r="I412" s="2"/>
    </row>
    <row r="413" spans="1:110" ht="33" customHeight="1">
      <c r="E413" s="2"/>
      <c r="H413" s="2"/>
      <c r="I413" s="2"/>
    </row>
    <row r="414" spans="1:110" s="16" customFormat="1" ht="33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</row>
    <row r="415" spans="1:110" ht="33" customHeight="1"/>
    <row r="416" spans="1:110" ht="33" customHeight="1"/>
    <row r="417" spans="5:9" ht="33" customHeight="1"/>
    <row r="418" spans="5:9" ht="33" customHeight="1">
      <c r="E418" s="2"/>
      <c r="H418" s="2"/>
      <c r="I418" s="2"/>
    </row>
    <row r="419" spans="5:9" ht="33" customHeight="1">
      <c r="E419" s="2"/>
      <c r="H419" s="2"/>
      <c r="I419" s="2"/>
    </row>
    <row r="420" spans="5:9" s="16" customFormat="1" ht="33" customHeight="1"/>
    <row r="421" spans="5:9" ht="33" customHeight="1">
      <c r="E421" s="2"/>
      <c r="H421" s="2"/>
      <c r="I421" s="2"/>
    </row>
    <row r="422" spans="5:9" ht="33" customHeight="1">
      <c r="E422" s="2"/>
      <c r="H422" s="2"/>
      <c r="I422" s="2"/>
    </row>
    <row r="423" spans="5:9" ht="33" customHeight="1">
      <c r="E423" s="2"/>
      <c r="H423" s="2"/>
      <c r="I423" s="2"/>
    </row>
    <row r="424" spans="5:9" ht="33" customHeight="1">
      <c r="E424" s="2"/>
      <c r="H424" s="2"/>
      <c r="I424" s="2"/>
    </row>
    <row r="425" spans="5:9" ht="33" customHeight="1">
      <c r="E425" s="2"/>
      <c r="H425" s="2"/>
      <c r="I425" s="2"/>
    </row>
    <row r="426" spans="5:9" ht="33" customHeight="1">
      <c r="E426" s="2"/>
      <c r="H426" s="2"/>
      <c r="I426" s="2"/>
    </row>
    <row r="427" spans="5:9" ht="33" customHeight="1">
      <c r="E427" s="2"/>
      <c r="H427" s="2"/>
      <c r="I427" s="2"/>
    </row>
    <row r="428" spans="5:9" ht="33" customHeight="1">
      <c r="E428" s="2"/>
      <c r="H428" s="2"/>
      <c r="I428" s="2"/>
    </row>
    <row r="429" spans="5:9" ht="33" customHeight="1">
      <c r="E429" s="2"/>
      <c r="H429" s="2"/>
      <c r="I429" s="2"/>
    </row>
    <row r="430" spans="5:9" ht="33" customHeight="1">
      <c r="E430" s="2"/>
      <c r="H430" s="2"/>
      <c r="I430" s="2"/>
    </row>
    <row r="431" spans="5:9" ht="33" customHeight="1">
      <c r="E431" s="2"/>
      <c r="H431" s="2"/>
      <c r="I431" s="2"/>
    </row>
    <row r="432" spans="5:9" ht="33" customHeight="1">
      <c r="E432" s="2"/>
      <c r="H432" s="2"/>
      <c r="I432" s="2"/>
    </row>
    <row r="433" spans="1:119" ht="33" customHeight="1">
      <c r="E433" s="2"/>
      <c r="H433" s="2"/>
      <c r="I433" s="2"/>
    </row>
    <row r="434" spans="1:119" ht="21" customHeight="1">
      <c r="E434" s="2"/>
      <c r="H434" s="2"/>
      <c r="I434" s="2"/>
    </row>
    <row r="435" spans="1:119" ht="23.25" customHeight="1">
      <c r="A435" s="190" t="s">
        <v>84</v>
      </c>
      <c r="B435" s="190"/>
      <c r="C435" s="190"/>
      <c r="D435" s="190"/>
      <c r="E435" s="190"/>
      <c r="F435" s="191"/>
      <c r="G435" s="191"/>
      <c r="H435" s="32"/>
      <c r="I435" s="32"/>
    </row>
    <row r="436" spans="1:119" ht="23.25" customHeight="1">
      <c r="A436" s="6" t="s">
        <v>0</v>
      </c>
      <c r="B436" s="6" t="s">
        <v>1</v>
      </c>
      <c r="C436" s="158" t="s">
        <v>2</v>
      </c>
      <c r="D436" s="159"/>
      <c r="E436" s="6" t="s">
        <v>3</v>
      </c>
      <c r="F436" s="158"/>
      <c r="G436" s="159"/>
      <c r="H436" s="8" t="s">
        <v>70</v>
      </c>
      <c r="I436" s="8" t="s">
        <v>4</v>
      </c>
    </row>
    <row r="437" spans="1:119" ht="23.25" customHeight="1">
      <c r="A437" s="10"/>
      <c r="B437" s="6"/>
      <c r="C437" s="158"/>
      <c r="D437" s="159"/>
      <c r="E437" s="22" t="e">
        <f>#REF!</f>
        <v>#REF!</v>
      </c>
      <c r="F437" s="158"/>
      <c r="G437" s="159"/>
      <c r="H437" s="8"/>
      <c r="I437" s="24" t="s">
        <v>87</v>
      </c>
    </row>
    <row r="438" spans="1:119" ht="23.25" customHeight="1">
      <c r="A438" s="10"/>
      <c r="B438" s="6"/>
      <c r="C438" s="158"/>
      <c r="D438" s="159"/>
      <c r="E438" s="22" t="e">
        <f>#REF!</f>
        <v>#REF!</v>
      </c>
      <c r="F438" s="158"/>
      <c r="G438" s="159"/>
      <c r="H438" s="8"/>
      <c r="I438" s="24" t="s">
        <v>85</v>
      </c>
    </row>
    <row r="439" spans="1:119" ht="23.25" customHeight="1">
      <c r="A439" s="10"/>
      <c r="B439" s="6"/>
      <c r="C439" s="158"/>
      <c r="D439" s="159"/>
      <c r="E439" s="22" t="e">
        <f>#REF!+#REF!</f>
        <v>#REF!</v>
      </c>
      <c r="F439" s="158"/>
      <c r="G439" s="159"/>
      <c r="H439" s="8"/>
      <c r="I439" s="24" t="s">
        <v>88</v>
      </c>
    </row>
    <row r="440" spans="1:119" ht="23.25" customHeight="1">
      <c r="A440" s="10"/>
      <c r="B440" s="6"/>
      <c r="C440" s="158"/>
      <c r="D440" s="159"/>
      <c r="E440" s="22" t="e">
        <f>#REF!</f>
        <v>#REF!</v>
      </c>
      <c r="F440" s="158"/>
      <c r="G440" s="159"/>
      <c r="H440" s="8"/>
      <c r="I440" s="24" t="s">
        <v>89</v>
      </c>
    </row>
    <row r="441" spans="1:119" ht="23.25" customHeight="1">
      <c r="A441" s="10"/>
      <c r="B441" s="6"/>
      <c r="C441" s="158"/>
      <c r="D441" s="159"/>
      <c r="E441" s="22" t="e">
        <f>#REF!</f>
        <v>#REF!</v>
      </c>
      <c r="F441" s="158"/>
      <c r="G441" s="159"/>
      <c r="H441" s="8"/>
      <c r="I441" s="24" t="s">
        <v>65</v>
      </c>
    </row>
    <row r="442" spans="1:119" ht="23.25" customHeight="1">
      <c r="A442" s="10"/>
      <c r="B442" s="6"/>
      <c r="C442" s="158"/>
      <c r="D442" s="159"/>
      <c r="E442" s="22" t="e">
        <f>#REF!+#REF!</f>
        <v>#REF!</v>
      </c>
      <c r="F442" s="158"/>
      <c r="G442" s="159"/>
      <c r="H442" s="8"/>
      <c r="I442" s="15" t="s">
        <v>71</v>
      </c>
    </row>
    <row r="443" spans="1:119" ht="23.25" customHeight="1">
      <c r="A443" s="20"/>
      <c r="B443" s="6"/>
      <c r="C443" s="158"/>
      <c r="D443" s="159"/>
      <c r="E443" s="7" t="e">
        <f>E148+#REF!</f>
        <v>#REF!</v>
      </c>
      <c r="F443" s="158"/>
      <c r="G443" s="159"/>
      <c r="H443" s="8"/>
      <c r="I443" s="15" t="s">
        <v>90</v>
      </c>
    </row>
    <row r="444" spans="1:119" s="16" customFormat="1" ht="23.25" customHeight="1" thickBot="1">
      <c r="A444" s="10"/>
      <c r="B444" s="6"/>
      <c r="C444" s="158"/>
      <c r="D444" s="159"/>
      <c r="E444" s="7"/>
      <c r="F444" s="158"/>
      <c r="G444" s="159"/>
      <c r="H444" s="8"/>
      <c r="I444" s="15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</row>
    <row r="445" spans="1:119" ht="23.25" customHeight="1" thickBot="1">
      <c r="A445" s="16"/>
      <c r="B445" s="16"/>
      <c r="C445" s="16"/>
      <c r="D445" s="16"/>
      <c r="E445" s="35" t="e">
        <f>SUM(E437:E443)</f>
        <v>#REF!</v>
      </c>
      <c r="F445" s="16"/>
      <c r="G445" s="16"/>
      <c r="H445" s="16"/>
      <c r="I445" s="19"/>
    </row>
    <row r="446" spans="1:119" ht="23.25" customHeight="1">
      <c r="E446" s="2"/>
      <c r="H446" s="2"/>
      <c r="I446" s="2"/>
    </row>
    <row r="447" spans="1:119" ht="23.25" customHeight="1">
      <c r="E447" s="2"/>
      <c r="H447" s="2"/>
      <c r="I447" s="2"/>
    </row>
    <row r="448" spans="1:119" ht="23.25" customHeight="1">
      <c r="E448" s="2"/>
      <c r="H448" s="2"/>
      <c r="I448" s="2"/>
    </row>
    <row r="449" s="2" customFormat="1" ht="23.25" customHeight="1"/>
    <row r="450" s="16" customFormat="1" ht="23.25" customHeight="1"/>
    <row r="451" s="2" customFormat="1" ht="23.25" customHeight="1"/>
    <row r="452" s="2" customFormat="1" ht="23.25" customHeight="1"/>
    <row r="453" s="2" customFormat="1" ht="23.25" customHeight="1"/>
    <row r="454" s="2" customFormat="1" ht="23.25" customHeight="1"/>
    <row r="455" s="2" customFormat="1" ht="23.25" customHeight="1"/>
    <row r="456" s="2" customFormat="1" ht="23.25" customHeight="1"/>
    <row r="457" s="2" customFormat="1" ht="23.25" customHeight="1"/>
    <row r="458" s="2" customFormat="1" ht="23.25" customHeight="1"/>
    <row r="459" s="2" customFormat="1" ht="23.25" customHeight="1"/>
    <row r="460" s="2" customFormat="1" ht="23.25" customHeight="1"/>
    <row r="461" s="2" customFormat="1" ht="23.25" customHeight="1"/>
    <row r="462" s="2" customFormat="1" ht="23.25" customHeight="1"/>
    <row r="463" s="2" customFormat="1" ht="23.25" customHeight="1"/>
    <row r="464" s="2" customFormat="1" ht="23.25" customHeight="1"/>
    <row r="465" s="2" customFormat="1" ht="23.25" customHeight="1"/>
    <row r="466" s="2" customFormat="1" ht="23.25" customHeight="1"/>
    <row r="467" s="2" customFormat="1" ht="23.25" customHeight="1"/>
    <row r="468" s="2" customFormat="1" ht="23.25" customHeight="1"/>
    <row r="469" s="2" customFormat="1" ht="23.25" customHeight="1"/>
    <row r="470" s="2" customFormat="1" ht="23.25" customHeight="1"/>
    <row r="471" s="2" customFormat="1" ht="23.25" customHeight="1"/>
    <row r="472" s="2" customFormat="1" ht="23.25" customHeight="1"/>
    <row r="473" s="2" customFormat="1" ht="23.25" customHeight="1"/>
    <row r="474" s="2" customFormat="1" ht="23.25" customHeight="1"/>
    <row r="475" s="2" customFormat="1" ht="23.25" customHeight="1"/>
    <row r="476" s="2" customFormat="1" ht="23.25" customHeight="1"/>
    <row r="478" s="2" customFormat="1" ht="22.5" customHeight="1"/>
    <row r="479" s="2" customFormat="1" ht="22.5" customHeight="1"/>
    <row r="480" s="2" customFormat="1" ht="22.5" customHeight="1"/>
    <row r="481" spans="5:11" ht="22.5" customHeight="1">
      <c r="E481" s="2"/>
      <c r="H481" s="2"/>
      <c r="I481" s="2"/>
    </row>
    <row r="482" spans="5:11" ht="22.5" customHeight="1">
      <c r="E482" s="2"/>
      <c r="H482" s="2"/>
      <c r="I482" s="2"/>
    </row>
    <row r="483" spans="5:11" ht="22.5" customHeight="1">
      <c r="E483" s="2"/>
      <c r="H483" s="2"/>
      <c r="I483" s="2"/>
    </row>
    <row r="484" spans="5:11" ht="22.5" customHeight="1">
      <c r="E484" s="2"/>
      <c r="H484" s="2"/>
      <c r="I484" s="2"/>
    </row>
    <row r="485" spans="5:11" ht="22.5" customHeight="1">
      <c r="E485" s="2"/>
      <c r="H485" s="2"/>
      <c r="I485" s="2"/>
    </row>
    <row r="486" spans="5:11" ht="22.5" customHeight="1">
      <c r="E486" s="2"/>
      <c r="H486" s="2"/>
      <c r="I486" s="2"/>
    </row>
    <row r="487" spans="5:11" ht="22.5" customHeight="1">
      <c r="E487" s="2"/>
      <c r="H487" s="2"/>
      <c r="I487" s="2"/>
    </row>
    <row r="488" spans="5:11" ht="22.5" customHeight="1">
      <c r="E488" s="2"/>
      <c r="H488" s="2"/>
      <c r="I488" s="2"/>
    </row>
    <row r="489" spans="5:11" ht="22.5" customHeight="1">
      <c r="E489" s="2"/>
      <c r="H489" s="2"/>
      <c r="I489" s="2"/>
    </row>
    <row r="490" spans="5:11" ht="22.5" customHeight="1">
      <c r="E490" s="2"/>
      <c r="H490" s="2"/>
      <c r="I490" s="2"/>
    </row>
    <row r="491" spans="5:11" ht="22.5" customHeight="1">
      <c r="E491" s="2"/>
      <c r="H491" s="2"/>
      <c r="I491" s="2"/>
    </row>
    <row r="492" spans="5:11" ht="22.5" customHeight="1">
      <c r="E492" s="2"/>
      <c r="H492" s="2"/>
      <c r="I492" s="2"/>
    </row>
    <row r="493" spans="5:11" ht="22.5" customHeight="1">
      <c r="E493" s="2"/>
      <c r="H493" s="2"/>
      <c r="I493" s="2"/>
    </row>
    <row r="494" spans="5:11" ht="22.5" customHeight="1">
      <c r="E494" s="2"/>
      <c r="H494" s="2"/>
      <c r="I494" s="2"/>
    </row>
    <row r="495" spans="5:11" ht="22.5" customHeight="1">
      <c r="E495" s="2"/>
      <c r="H495" s="2"/>
      <c r="I495" s="2"/>
      <c r="K495" s="34"/>
    </row>
    <row r="496" spans="5:11" ht="22.5" customHeight="1">
      <c r="E496" s="2"/>
      <c r="H496" s="2"/>
      <c r="I496" s="2"/>
      <c r="K496" s="34"/>
    </row>
    <row r="497" spans="5:11" ht="22.5" customHeight="1">
      <c r="E497" s="2"/>
      <c r="H497" s="2"/>
      <c r="I497" s="2"/>
    </row>
    <row r="498" spans="5:11" ht="22.5" customHeight="1">
      <c r="E498" s="2"/>
      <c r="H498" s="2"/>
      <c r="I498" s="2"/>
    </row>
    <row r="499" spans="5:11" ht="22.5" customHeight="1">
      <c r="E499" s="2"/>
      <c r="H499" s="2"/>
      <c r="I499" s="2"/>
    </row>
    <row r="500" spans="5:11" ht="22.5" customHeight="1">
      <c r="E500" s="2"/>
      <c r="H500" s="2"/>
      <c r="I500" s="2"/>
      <c r="K500" s="34"/>
    </row>
    <row r="501" spans="5:11" ht="22.5" customHeight="1">
      <c r="E501" s="2"/>
      <c r="H501" s="2"/>
      <c r="I501" s="2"/>
      <c r="K501" s="34"/>
    </row>
    <row r="502" spans="5:11" ht="22.5" customHeight="1">
      <c r="E502" s="2"/>
      <c r="H502" s="2"/>
      <c r="I502" s="2"/>
    </row>
    <row r="503" spans="5:11" ht="22.5" customHeight="1">
      <c r="E503" s="2"/>
      <c r="H503" s="2"/>
      <c r="I503" s="2"/>
    </row>
    <row r="504" spans="5:11" ht="22.5" customHeight="1">
      <c r="E504" s="2"/>
      <c r="H504" s="2"/>
      <c r="I504" s="2"/>
    </row>
    <row r="505" spans="5:11" ht="22.5" customHeight="1">
      <c r="E505" s="2"/>
      <c r="H505" s="2"/>
      <c r="I505" s="2"/>
    </row>
    <row r="506" spans="5:11" ht="22.5" customHeight="1">
      <c r="E506" s="2"/>
      <c r="H506" s="2"/>
      <c r="I506" s="2"/>
    </row>
    <row r="507" spans="5:11" ht="22.5" customHeight="1">
      <c r="E507" s="2"/>
      <c r="H507" s="2"/>
      <c r="I507" s="2"/>
    </row>
    <row r="508" spans="5:11" ht="22.5" customHeight="1">
      <c r="E508" s="2"/>
      <c r="H508" s="2"/>
      <c r="I508" s="2"/>
    </row>
    <row r="509" spans="5:11" ht="22.5" customHeight="1">
      <c r="E509" s="2"/>
      <c r="H509" s="2"/>
      <c r="I509" s="2"/>
    </row>
    <row r="510" spans="5:11" ht="22.5" customHeight="1">
      <c r="E510" s="2"/>
      <c r="H510" s="2"/>
      <c r="I510" s="2"/>
    </row>
    <row r="511" spans="5:11" ht="22.5" customHeight="1">
      <c r="E511" s="2"/>
      <c r="H511" s="2"/>
      <c r="I511" s="2"/>
    </row>
    <row r="512" spans="5:11" ht="22.5" customHeight="1">
      <c r="E512" s="2"/>
      <c r="H512" s="2"/>
      <c r="I512" s="2"/>
    </row>
    <row r="513" spans="5:17" ht="22.5" customHeight="1">
      <c r="E513" s="2"/>
      <c r="H513" s="2"/>
      <c r="I513" s="2"/>
    </row>
    <row r="514" spans="5:17" ht="22.5" customHeight="1">
      <c r="E514" s="2"/>
      <c r="H514" s="2"/>
      <c r="I514" s="2"/>
    </row>
    <row r="515" spans="5:17" ht="22.5" customHeight="1">
      <c r="E515" s="2"/>
      <c r="H515" s="2"/>
      <c r="I515" s="2"/>
    </row>
    <row r="516" spans="5:17" ht="22.5" customHeight="1">
      <c r="E516" s="2"/>
      <c r="H516" s="2"/>
      <c r="I516" s="2"/>
    </row>
    <row r="517" spans="5:17" ht="22.5" customHeight="1">
      <c r="E517" s="2"/>
      <c r="H517" s="2"/>
      <c r="I517" s="2"/>
    </row>
    <row r="518" spans="5:17" ht="22.5" customHeight="1">
      <c r="E518" s="2"/>
      <c r="H518" s="2"/>
      <c r="I518" s="2"/>
    </row>
    <row r="519" spans="5:17" ht="22.5" customHeight="1">
      <c r="E519" s="2"/>
      <c r="H519" s="2"/>
      <c r="I519" s="2"/>
    </row>
    <row r="520" spans="5:17" ht="22.5" customHeight="1">
      <c r="E520" s="2"/>
      <c r="H520" s="2"/>
      <c r="I520" s="2"/>
    </row>
    <row r="521" spans="5:17" ht="22.5" customHeight="1">
      <c r="E521" s="2"/>
      <c r="H521" s="2"/>
      <c r="I521" s="2"/>
    </row>
    <row r="522" spans="5:17" ht="22.5" customHeight="1"/>
    <row r="524" spans="5:17" ht="81" customHeight="1">
      <c r="E524" s="2"/>
      <c r="H524" s="2"/>
      <c r="I524" s="2"/>
      <c r="M524" s="3"/>
      <c r="P524" s="11"/>
      <c r="Q524" s="12"/>
    </row>
    <row r="525" spans="5:17" ht="81" customHeight="1">
      <c r="E525" s="2"/>
      <c r="H525" s="2"/>
      <c r="I525" s="2"/>
      <c r="M525" s="3"/>
      <c r="P525" s="11"/>
      <c r="Q525" s="12"/>
    </row>
    <row r="526" spans="5:17" ht="81" customHeight="1">
      <c r="E526" s="2"/>
      <c r="H526" s="2"/>
      <c r="I526" s="2"/>
      <c r="M526" s="3"/>
      <c r="P526" s="11"/>
      <c r="Q526" s="12"/>
    </row>
    <row r="527" spans="5:17" ht="81" customHeight="1" thickBot="1">
      <c r="E527" s="2"/>
      <c r="H527" s="2"/>
      <c r="I527" s="2"/>
      <c r="M527" s="3"/>
      <c r="P527" s="11"/>
      <c r="Q527" s="12"/>
    </row>
    <row r="528" spans="5:17" ht="81" customHeight="1">
      <c r="E528" s="2"/>
      <c r="H528" s="2"/>
      <c r="I528" s="2"/>
      <c r="M528" s="3"/>
      <c r="O528" s="179" t="s">
        <v>9</v>
      </c>
      <c r="P528" s="182" t="e">
        <f>#REF!+#REF!+#REF!+E148</f>
        <v>#REF!</v>
      </c>
      <c r="Q528" s="183"/>
    </row>
    <row r="529" spans="5:17" ht="81" customHeight="1">
      <c r="E529" s="2"/>
      <c r="H529" s="2"/>
      <c r="I529" s="2"/>
      <c r="M529" s="3"/>
      <c r="O529" s="180"/>
      <c r="P529" s="184"/>
      <c r="Q529" s="185"/>
    </row>
    <row r="530" spans="5:17" ht="81" customHeight="1" thickBot="1">
      <c r="E530" s="2"/>
      <c r="H530" s="2"/>
      <c r="I530" s="2"/>
      <c r="M530" s="3"/>
      <c r="O530" s="181"/>
      <c r="P530" s="186"/>
      <c r="Q530" s="187"/>
    </row>
    <row r="531" spans="5:17" ht="81" customHeight="1">
      <c r="E531" s="2"/>
      <c r="H531" s="2"/>
      <c r="I531" s="2"/>
      <c r="M531" s="3"/>
      <c r="P531" s="11"/>
      <c r="Q531" s="12"/>
    </row>
    <row r="532" spans="5:17" ht="81" customHeight="1">
      <c r="E532" s="2"/>
      <c r="H532" s="2"/>
      <c r="I532" s="2"/>
      <c r="M532" s="3"/>
      <c r="P532" s="11"/>
      <c r="Q532" s="12"/>
    </row>
    <row r="533" spans="5:17" ht="81" customHeight="1">
      <c r="E533" s="2"/>
      <c r="H533" s="2"/>
      <c r="I533" s="2"/>
      <c r="M533" s="3"/>
      <c r="P533" s="11"/>
      <c r="Q533" s="12"/>
    </row>
    <row r="534" spans="5:17" ht="81" customHeight="1">
      <c r="E534" s="2"/>
      <c r="H534" s="2"/>
      <c r="I534" s="2"/>
      <c r="M534" s="3"/>
      <c r="P534" s="11"/>
      <c r="Q534" s="12"/>
    </row>
    <row r="540" spans="5:17" ht="57.75" customHeight="1"/>
    <row r="541" spans="5:17" ht="57.75" customHeight="1">
      <c r="E541" s="2"/>
      <c r="H541" s="2"/>
      <c r="I541" s="2"/>
      <c r="M541" s="3"/>
      <c r="P541" s="11"/>
      <c r="Q541" s="12"/>
    </row>
    <row r="542" spans="5:17" ht="57.75" customHeight="1">
      <c r="E542" s="2"/>
      <c r="H542" s="2"/>
      <c r="I542" s="2"/>
      <c r="M542" s="3"/>
      <c r="P542" s="11"/>
      <c r="Q542" s="12"/>
    </row>
    <row r="543" spans="5:17" ht="57.75" customHeight="1">
      <c r="E543" s="2"/>
      <c r="H543" s="2"/>
      <c r="I543" s="2"/>
      <c r="M543" s="3"/>
      <c r="P543" s="11"/>
      <c r="Q543" s="12"/>
    </row>
    <row r="544" spans="5:17" ht="57.75" customHeight="1">
      <c r="E544" s="2"/>
      <c r="H544" s="2"/>
      <c r="I544" s="2"/>
      <c r="M544" s="3"/>
      <c r="P544" s="11"/>
      <c r="Q544" s="12"/>
    </row>
    <row r="545" spans="2:17" ht="57.75" customHeight="1">
      <c r="E545" s="2"/>
      <c r="H545" s="2"/>
      <c r="I545" s="2"/>
      <c r="M545" s="3"/>
      <c r="P545" s="11"/>
      <c r="Q545" s="12"/>
    </row>
    <row r="546" spans="2:17" ht="57.75" customHeight="1">
      <c r="E546" s="2"/>
      <c r="H546" s="2"/>
      <c r="I546" s="2"/>
      <c r="M546" s="3"/>
      <c r="P546" s="11"/>
      <c r="Q546" s="12"/>
    </row>
    <row r="547" spans="2:17" ht="57.75" customHeight="1">
      <c r="E547" s="2"/>
      <c r="H547" s="2"/>
      <c r="I547" s="2"/>
      <c r="M547" s="3"/>
      <c r="P547" s="11"/>
      <c r="Q547" s="12"/>
    </row>
    <row r="548" spans="2:17" ht="57.75" customHeight="1">
      <c r="E548" s="2"/>
      <c r="H548" s="2"/>
      <c r="I548" s="2"/>
      <c r="M548" s="3"/>
      <c r="P548" s="11"/>
      <c r="Q548" s="12"/>
    </row>
    <row r="549" spans="2:17" ht="57.75" customHeight="1">
      <c r="E549" s="2"/>
      <c r="H549" s="2"/>
      <c r="I549" s="2"/>
      <c r="M549" s="3"/>
      <c r="P549" s="11"/>
      <c r="Q549" s="12"/>
    </row>
    <row r="550" spans="2:17" ht="57.75" customHeight="1">
      <c r="E550" s="2"/>
      <c r="H550" s="2"/>
      <c r="I550" s="2"/>
      <c r="M550" s="3"/>
      <c r="P550" s="11"/>
      <c r="Q550" s="12"/>
    </row>
    <row r="551" spans="2:17" ht="57.75" customHeight="1">
      <c r="E551" s="2"/>
      <c r="H551" s="2"/>
      <c r="I551" s="2"/>
      <c r="M551" s="3"/>
      <c r="P551" s="11"/>
      <c r="Q551" s="12"/>
    </row>
    <row r="554" spans="2:17" ht="21" customHeight="1">
      <c r="B554" s="188" t="e">
        <f>E438+E439+E440+E441</f>
        <v>#REF!</v>
      </c>
      <c r="C554" s="189"/>
      <c r="D554" s="189"/>
      <c r="E554" s="189"/>
      <c r="F554" s="189"/>
    </row>
    <row r="555" spans="2:17" ht="21" customHeight="1">
      <c r="B555" s="189"/>
      <c r="C555" s="189"/>
      <c r="D555" s="189"/>
      <c r="E555" s="189"/>
      <c r="F555" s="189"/>
    </row>
    <row r="556" spans="2:17" ht="21" customHeight="1">
      <c r="B556" s="189"/>
      <c r="C556" s="189"/>
      <c r="D556" s="189"/>
      <c r="E556" s="189"/>
      <c r="F556" s="189"/>
    </row>
  </sheetData>
  <mergeCells count="799">
    <mergeCell ref="C128:D128"/>
    <mergeCell ref="F128:G128"/>
    <mergeCell ref="A120:B121"/>
    <mergeCell ref="A122:B123"/>
    <mergeCell ref="A128:B129"/>
    <mergeCell ref="A131:B133"/>
    <mergeCell ref="A134:B135"/>
    <mergeCell ref="A137:B138"/>
    <mergeCell ref="A190:B190"/>
    <mergeCell ref="C190:D190"/>
    <mergeCell ref="F190:G190"/>
    <mergeCell ref="F127:G127"/>
    <mergeCell ref="C120:D120"/>
    <mergeCell ref="F120:G120"/>
    <mergeCell ref="C186:D186"/>
    <mergeCell ref="F186:G186"/>
    <mergeCell ref="C187:D187"/>
    <mergeCell ref="F187:G187"/>
    <mergeCell ref="C188:D188"/>
    <mergeCell ref="F188:G188"/>
    <mergeCell ref="C189:D189"/>
    <mergeCell ref="F189:G189"/>
    <mergeCell ref="A186:B186"/>
    <mergeCell ref="A187:B187"/>
    <mergeCell ref="A191:B191"/>
    <mergeCell ref="C191:D191"/>
    <mergeCell ref="F191:G191"/>
    <mergeCell ref="C201:D201"/>
    <mergeCell ref="F201:G201"/>
    <mergeCell ref="A139:B142"/>
    <mergeCell ref="A144:B147"/>
    <mergeCell ref="A159:B159"/>
    <mergeCell ref="C159:D159"/>
    <mergeCell ref="F159:G159"/>
    <mergeCell ref="A172:B172"/>
    <mergeCell ref="A173:B173"/>
    <mergeCell ref="F140:G140"/>
    <mergeCell ref="C141:D141"/>
    <mergeCell ref="F141:G141"/>
    <mergeCell ref="C142:D142"/>
    <mergeCell ref="F142:G142"/>
    <mergeCell ref="C139:D139"/>
    <mergeCell ref="F139:G139"/>
    <mergeCell ref="C140:D140"/>
    <mergeCell ref="C198:D198"/>
    <mergeCell ref="F198:G198"/>
    <mergeCell ref="C199:D199"/>
    <mergeCell ref="F199:G199"/>
    <mergeCell ref="A29:A31"/>
    <mergeCell ref="C32:D32"/>
    <mergeCell ref="F32:G32"/>
    <mergeCell ref="C33:D33"/>
    <mergeCell ref="F33:G33"/>
    <mergeCell ref="A32:A35"/>
    <mergeCell ref="C41:D41"/>
    <mergeCell ref="F41:G41"/>
    <mergeCell ref="A38:A43"/>
    <mergeCell ref="C36:D36"/>
    <mergeCell ref="F36:G36"/>
    <mergeCell ref="A36:A37"/>
    <mergeCell ref="C37:D37"/>
    <mergeCell ref="F37:G37"/>
    <mergeCell ref="C38:D38"/>
    <mergeCell ref="F38:G38"/>
    <mergeCell ref="C30:D30"/>
    <mergeCell ref="F30:G30"/>
    <mergeCell ref="C31:D31"/>
    <mergeCell ref="F31:G31"/>
    <mergeCell ref="C39:D39"/>
    <mergeCell ref="F39:G39"/>
    <mergeCell ref="C40:D40"/>
    <mergeCell ref="F40:G40"/>
    <mergeCell ref="F81:G81"/>
    <mergeCell ref="C46:D46"/>
    <mergeCell ref="F46:G46"/>
    <mergeCell ref="A46:A49"/>
    <mergeCell ref="C77:D77"/>
    <mergeCell ref="F77:G77"/>
    <mergeCell ref="A77:A81"/>
    <mergeCell ref="C74:D74"/>
    <mergeCell ref="F74:G74"/>
    <mergeCell ref="A72:A74"/>
    <mergeCell ref="C56:D56"/>
    <mergeCell ref="F56:G56"/>
    <mergeCell ref="C57:D57"/>
    <mergeCell ref="F57:G57"/>
    <mergeCell ref="A55:A57"/>
    <mergeCell ref="C60:D60"/>
    <mergeCell ref="F47:G47"/>
    <mergeCell ref="C48:D48"/>
    <mergeCell ref="F48:G48"/>
    <mergeCell ref="A82:A91"/>
    <mergeCell ref="C58:D58"/>
    <mergeCell ref="F58:G58"/>
    <mergeCell ref="C75:D75"/>
    <mergeCell ref="F75:G75"/>
    <mergeCell ref="C76:D76"/>
    <mergeCell ref="F76:G76"/>
    <mergeCell ref="A75:A76"/>
    <mergeCell ref="C78:D78"/>
    <mergeCell ref="F78:G78"/>
    <mergeCell ref="C79:D79"/>
    <mergeCell ref="F79:G79"/>
    <mergeCell ref="C80:D80"/>
    <mergeCell ref="A67:A71"/>
    <mergeCell ref="C65:D65"/>
    <mergeCell ref="F65:G65"/>
    <mergeCell ref="C66:D66"/>
    <mergeCell ref="F66:G66"/>
    <mergeCell ref="A63:A66"/>
    <mergeCell ref="C73:D73"/>
    <mergeCell ref="F73:G73"/>
    <mergeCell ref="F60:G60"/>
    <mergeCell ref="C61:D61"/>
    <mergeCell ref="F61:G61"/>
    <mergeCell ref="C246:D246"/>
    <mergeCell ref="F246:G246"/>
    <mergeCell ref="C247:D247"/>
    <mergeCell ref="F247:G247"/>
    <mergeCell ref="C248:D248"/>
    <mergeCell ref="A239:B239"/>
    <mergeCell ref="C239:D239"/>
    <mergeCell ref="C261:D261"/>
    <mergeCell ref="F261:G261"/>
    <mergeCell ref="F248:G248"/>
    <mergeCell ref="C257:D257"/>
    <mergeCell ref="C254:D254"/>
    <mergeCell ref="F254:G254"/>
    <mergeCell ref="C249:D249"/>
    <mergeCell ref="F249:G249"/>
    <mergeCell ref="C250:D250"/>
    <mergeCell ref="F250:G250"/>
    <mergeCell ref="C251:D251"/>
    <mergeCell ref="F251:G251"/>
    <mergeCell ref="C262:D262"/>
    <mergeCell ref="F262:G262"/>
    <mergeCell ref="C182:D182"/>
    <mergeCell ref="F156:G156"/>
    <mergeCell ref="A160:B160"/>
    <mergeCell ref="C160:D160"/>
    <mergeCell ref="F160:G160"/>
    <mergeCell ref="A174:B174"/>
    <mergeCell ref="A171:B171"/>
    <mergeCell ref="C171:D171"/>
    <mergeCell ref="F171:G171"/>
    <mergeCell ref="C244:D244"/>
    <mergeCell ref="F244:G244"/>
    <mergeCell ref="C245:D245"/>
    <mergeCell ref="F245:G245"/>
    <mergeCell ref="C253:D253"/>
    <mergeCell ref="F253:G253"/>
    <mergeCell ref="F239:G239"/>
    <mergeCell ref="A241:C241"/>
    <mergeCell ref="F241:I241"/>
    <mergeCell ref="C242:D242"/>
    <mergeCell ref="F242:G242"/>
    <mergeCell ref="A237:B237"/>
    <mergeCell ref="C237:D237"/>
    <mergeCell ref="C263:D263"/>
    <mergeCell ref="F263:G263"/>
    <mergeCell ref="C17:D17"/>
    <mergeCell ref="F17:G17"/>
    <mergeCell ref="A17:A18"/>
    <mergeCell ref="C243:D243"/>
    <mergeCell ref="F243:G243"/>
    <mergeCell ref="C258:D258"/>
    <mergeCell ref="F258:G258"/>
    <mergeCell ref="C259:D259"/>
    <mergeCell ref="F259:G259"/>
    <mergeCell ref="C255:D255"/>
    <mergeCell ref="F255:G255"/>
    <mergeCell ref="C256:D256"/>
    <mergeCell ref="F256:G256"/>
    <mergeCell ref="C63:D63"/>
    <mergeCell ref="F63:G63"/>
    <mergeCell ref="A127:B127"/>
    <mergeCell ref="C127:D127"/>
    <mergeCell ref="C260:D260"/>
    <mergeCell ref="F260:G260"/>
    <mergeCell ref="C252:D252"/>
    <mergeCell ref="F252:G252"/>
    <mergeCell ref="F257:G257"/>
    <mergeCell ref="C439:D439"/>
    <mergeCell ref="F439:G439"/>
    <mergeCell ref="C440:D440"/>
    <mergeCell ref="F440:G440"/>
    <mergeCell ref="C441:D441"/>
    <mergeCell ref="F441:G441"/>
    <mergeCell ref="C436:D436"/>
    <mergeCell ref="F436:G436"/>
    <mergeCell ref="C437:D437"/>
    <mergeCell ref="F437:G437"/>
    <mergeCell ref="C438:D438"/>
    <mergeCell ref="F438:G438"/>
    <mergeCell ref="O528:O530"/>
    <mergeCell ref="P528:Q530"/>
    <mergeCell ref="B554:F556"/>
    <mergeCell ref="C442:D442"/>
    <mergeCell ref="F442:G442"/>
    <mergeCell ref="C443:D443"/>
    <mergeCell ref="F443:G443"/>
    <mergeCell ref="C444:D444"/>
    <mergeCell ref="F444:G444"/>
    <mergeCell ref="C315:D315"/>
    <mergeCell ref="F315:G315"/>
    <mergeCell ref="C316:D316"/>
    <mergeCell ref="F316:G316"/>
    <mergeCell ref="A435:E435"/>
    <mergeCell ref="F435:G435"/>
    <mergeCell ref="C312:D312"/>
    <mergeCell ref="F312:G312"/>
    <mergeCell ref="C313:D313"/>
    <mergeCell ref="F313:G313"/>
    <mergeCell ref="C314:D314"/>
    <mergeCell ref="F314:G314"/>
    <mergeCell ref="C309:D309"/>
    <mergeCell ref="F309:G309"/>
    <mergeCell ref="C310:D310"/>
    <mergeCell ref="F310:G310"/>
    <mergeCell ref="C311:D311"/>
    <mergeCell ref="F311:G311"/>
    <mergeCell ref="A305:B305"/>
    <mergeCell ref="C305:D305"/>
    <mergeCell ref="F305:G305"/>
    <mergeCell ref="H305:I305"/>
    <mergeCell ref="A308:E308"/>
    <mergeCell ref="F308:G308"/>
    <mergeCell ref="A303:B303"/>
    <mergeCell ref="C303:D303"/>
    <mergeCell ref="F303:G303"/>
    <mergeCell ref="H303:I303"/>
    <mergeCell ref="A304:B304"/>
    <mergeCell ref="C304:D304"/>
    <mergeCell ref="F304:G304"/>
    <mergeCell ref="H304:I304"/>
    <mergeCell ref="H300:I300"/>
    <mergeCell ref="A301:B301"/>
    <mergeCell ref="C301:D301"/>
    <mergeCell ref="F301:G301"/>
    <mergeCell ref="H301:I301"/>
    <mergeCell ref="C302:D302"/>
    <mergeCell ref="F302:G302"/>
    <mergeCell ref="H302:I302"/>
    <mergeCell ref="H297:I297"/>
    <mergeCell ref="C298:D298"/>
    <mergeCell ref="F298:G298"/>
    <mergeCell ref="H298:I298"/>
    <mergeCell ref="A299:B300"/>
    <mergeCell ref="C299:D299"/>
    <mergeCell ref="F299:G299"/>
    <mergeCell ref="H299:I299"/>
    <mergeCell ref="C300:D300"/>
    <mergeCell ref="F300:G300"/>
    <mergeCell ref="C297:D297"/>
    <mergeCell ref="F297:G297"/>
    <mergeCell ref="A295:B296"/>
    <mergeCell ref="C293:D293"/>
    <mergeCell ref="F293:G293"/>
    <mergeCell ref="H293:I293"/>
    <mergeCell ref="C294:D294"/>
    <mergeCell ref="F294:G294"/>
    <mergeCell ref="H294:I294"/>
    <mergeCell ref="C290:D290"/>
    <mergeCell ref="F290:G290"/>
    <mergeCell ref="H290:I290"/>
    <mergeCell ref="A293:B294"/>
    <mergeCell ref="C295:D295"/>
    <mergeCell ref="F295:G295"/>
    <mergeCell ref="H295:I295"/>
    <mergeCell ref="C296:D296"/>
    <mergeCell ref="F296:G296"/>
    <mergeCell ref="H296:I296"/>
    <mergeCell ref="A288:B289"/>
    <mergeCell ref="A290:B290"/>
    <mergeCell ref="H292:I292"/>
    <mergeCell ref="A291:B291"/>
    <mergeCell ref="A292:B292"/>
    <mergeCell ref="A286:B286"/>
    <mergeCell ref="C286:D286"/>
    <mergeCell ref="F286:G286"/>
    <mergeCell ref="H286:I286"/>
    <mergeCell ref="A287:B287"/>
    <mergeCell ref="C287:D287"/>
    <mergeCell ref="F287:G287"/>
    <mergeCell ref="H287:I287"/>
    <mergeCell ref="C288:D288"/>
    <mergeCell ref="F288:G288"/>
    <mergeCell ref="H288:I288"/>
    <mergeCell ref="C291:D291"/>
    <mergeCell ref="F291:G291"/>
    <mergeCell ref="H291:I291"/>
    <mergeCell ref="C292:D292"/>
    <mergeCell ref="F292:G292"/>
    <mergeCell ref="C289:D289"/>
    <mergeCell ref="F289:G289"/>
    <mergeCell ref="H289:I289"/>
    <mergeCell ref="C283:D283"/>
    <mergeCell ref="F283:G283"/>
    <mergeCell ref="H283:I283"/>
    <mergeCell ref="A280:B282"/>
    <mergeCell ref="A283:B283"/>
    <mergeCell ref="A284:B285"/>
    <mergeCell ref="C284:D284"/>
    <mergeCell ref="F284:G284"/>
    <mergeCell ref="H284:I284"/>
    <mergeCell ref="C285:D285"/>
    <mergeCell ref="F285:G285"/>
    <mergeCell ref="H285:I285"/>
    <mergeCell ref="C280:D280"/>
    <mergeCell ref="F280:G280"/>
    <mergeCell ref="H280:I280"/>
    <mergeCell ref="C281:D281"/>
    <mergeCell ref="F281:G281"/>
    <mergeCell ref="H281:I281"/>
    <mergeCell ref="C282:D282"/>
    <mergeCell ref="F282:G282"/>
    <mergeCell ref="H282:I282"/>
    <mergeCell ref="A273:B275"/>
    <mergeCell ref="A276:B276"/>
    <mergeCell ref="C278:D278"/>
    <mergeCell ref="F278:G278"/>
    <mergeCell ref="H278:I278"/>
    <mergeCell ref="A279:B279"/>
    <mergeCell ref="C279:D279"/>
    <mergeCell ref="F279:G279"/>
    <mergeCell ref="H279:I279"/>
    <mergeCell ref="H275:I275"/>
    <mergeCell ref="C276:D276"/>
    <mergeCell ref="F276:G276"/>
    <mergeCell ref="H276:I276"/>
    <mergeCell ref="C277:D277"/>
    <mergeCell ref="F277:G277"/>
    <mergeCell ref="H277:I277"/>
    <mergeCell ref="A277:B278"/>
    <mergeCell ref="H272:I272"/>
    <mergeCell ref="C273:D273"/>
    <mergeCell ref="F273:G273"/>
    <mergeCell ref="H273:I273"/>
    <mergeCell ref="C274:D274"/>
    <mergeCell ref="F274:G274"/>
    <mergeCell ref="H274:I274"/>
    <mergeCell ref="C275:D275"/>
    <mergeCell ref="F275:G275"/>
    <mergeCell ref="C270:D270"/>
    <mergeCell ref="F270:G270"/>
    <mergeCell ref="A271:E271"/>
    <mergeCell ref="A272:B272"/>
    <mergeCell ref="C272:D272"/>
    <mergeCell ref="F272:G272"/>
    <mergeCell ref="C264:D264"/>
    <mergeCell ref="F264:G264"/>
    <mergeCell ref="C265:D265"/>
    <mergeCell ref="F265:G265"/>
    <mergeCell ref="C266:D266"/>
    <mergeCell ref="F266:G266"/>
    <mergeCell ref="C269:D269"/>
    <mergeCell ref="F269:G269"/>
    <mergeCell ref="C267:D267"/>
    <mergeCell ref="F267:G267"/>
    <mergeCell ref="C268:D268"/>
    <mergeCell ref="F268:G268"/>
    <mergeCell ref="F237:G237"/>
    <mergeCell ref="A238:B238"/>
    <mergeCell ref="C238:D238"/>
    <mergeCell ref="F238:G238"/>
    <mergeCell ref="A235:B235"/>
    <mergeCell ref="C235:D235"/>
    <mergeCell ref="F235:G235"/>
    <mergeCell ref="A236:B236"/>
    <mergeCell ref="C236:D236"/>
    <mergeCell ref="F236:G236"/>
    <mergeCell ref="A233:B233"/>
    <mergeCell ref="C233:D233"/>
    <mergeCell ref="F233:G233"/>
    <mergeCell ref="A234:B234"/>
    <mergeCell ref="C234:D234"/>
    <mergeCell ref="F234:G234"/>
    <mergeCell ref="A231:B231"/>
    <mergeCell ref="C231:D231"/>
    <mergeCell ref="F231:G231"/>
    <mergeCell ref="A232:B232"/>
    <mergeCell ref="C232:D232"/>
    <mergeCell ref="F232:G232"/>
    <mergeCell ref="A229:B229"/>
    <mergeCell ref="C229:D229"/>
    <mergeCell ref="F229:G229"/>
    <mergeCell ref="A230:B230"/>
    <mergeCell ref="C230:D230"/>
    <mergeCell ref="F230:G230"/>
    <mergeCell ref="A225:B225"/>
    <mergeCell ref="C225:D225"/>
    <mergeCell ref="F225:G225"/>
    <mergeCell ref="A227:E227"/>
    <mergeCell ref="A228:B228"/>
    <mergeCell ref="C228:D228"/>
    <mergeCell ref="F228:G228"/>
    <mergeCell ref="A223:B223"/>
    <mergeCell ref="C223:D223"/>
    <mergeCell ref="F223:G223"/>
    <mergeCell ref="A224:B224"/>
    <mergeCell ref="C224:D224"/>
    <mergeCell ref="F224:G224"/>
    <mergeCell ref="A221:B221"/>
    <mergeCell ref="C221:D221"/>
    <mergeCell ref="F221:G221"/>
    <mergeCell ref="A222:B222"/>
    <mergeCell ref="C222:D222"/>
    <mergeCell ref="F222:G222"/>
    <mergeCell ref="A219:B219"/>
    <mergeCell ref="C219:D219"/>
    <mergeCell ref="F219:G219"/>
    <mergeCell ref="A220:B220"/>
    <mergeCell ref="C220:D220"/>
    <mergeCell ref="F220:G220"/>
    <mergeCell ref="A217:B217"/>
    <mergeCell ref="C217:D217"/>
    <mergeCell ref="F217:G217"/>
    <mergeCell ref="A218:B218"/>
    <mergeCell ref="C218:D218"/>
    <mergeCell ref="F218:G218"/>
    <mergeCell ref="A215:B215"/>
    <mergeCell ref="C215:D215"/>
    <mergeCell ref="F215:G215"/>
    <mergeCell ref="A216:B216"/>
    <mergeCell ref="C216:D216"/>
    <mergeCell ref="F216:G216"/>
    <mergeCell ref="A213:B213"/>
    <mergeCell ref="C213:D213"/>
    <mergeCell ref="F213:G213"/>
    <mergeCell ref="A214:B214"/>
    <mergeCell ref="C214:D214"/>
    <mergeCell ref="F214:G214"/>
    <mergeCell ref="A211:B211"/>
    <mergeCell ref="C211:D211"/>
    <mergeCell ref="F211:G211"/>
    <mergeCell ref="A212:B212"/>
    <mergeCell ref="C212:D212"/>
    <mergeCell ref="F212:G212"/>
    <mergeCell ref="A209:B209"/>
    <mergeCell ref="C209:D209"/>
    <mergeCell ref="F209:G209"/>
    <mergeCell ref="A210:B210"/>
    <mergeCell ref="C210:D210"/>
    <mergeCell ref="F210:G210"/>
    <mergeCell ref="A206:C206"/>
    <mergeCell ref="D206:F206"/>
    <mergeCell ref="A207:B207"/>
    <mergeCell ref="C207:D207"/>
    <mergeCell ref="F207:G207"/>
    <mergeCell ref="A208:B208"/>
    <mergeCell ref="C208:D208"/>
    <mergeCell ref="F208:G208"/>
    <mergeCell ref="C202:D202"/>
    <mergeCell ref="F202:G202"/>
    <mergeCell ref="C203:D203"/>
    <mergeCell ref="F203:G203"/>
    <mergeCell ref="C204:D204"/>
    <mergeCell ref="F204:G204"/>
    <mergeCell ref="C200:D200"/>
    <mergeCell ref="F200:G200"/>
    <mergeCell ref="A195:B195"/>
    <mergeCell ref="C195:D195"/>
    <mergeCell ref="F195:G195"/>
    <mergeCell ref="C196:D196"/>
    <mergeCell ref="F196:G196"/>
    <mergeCell ref="C197:D197"/>
    <mergeCell ref="F197:G197"/>
    <mergeCell ref="C192:D192"/>
    <mergeCell ref="F192:G192"/>
    <mergeCell ref="A193:B193"/>
    <mergeCell ref="C193:D193"/>
    <mergeCell ref="F193:G193"/>
    <mergeCell ref="A194:B194"/>
    <mergeCell ref="C194:D194"/>
    <mergeCell ref="F194:G194"/>
    <mergeCell ref="A192:B192"/>
    <mergeCell ref="A188:B188"/>
    <mergeCell ref="A189:B189"/>
    <mergeCell ref="F182:G182"/>
    <mergeCell ref="C183:D183"/>
    <mergeCell ref="F183:G183"/>
    <mergeCell ref="C184:D184"/>
    <mergeCell ref="F184:G184"/>
    <mergeCell ref="C185:D185"/>
    <mergeCell ref="F185:G185"/>
    <mergeCell ref="A184:B184"/>
    <mergeCell ref="A185:B185"/>
    <mergeCell ref="A182:B182"/>
    <mergeCell ref="A183:B183"/>
    <mergeCell ref="A179:B179"/>
    <mergeCell ref="C179:D179"/>
    <mergeCell ref="F179:G179"/>
    <mergeCell ref="C180:D180"/>
    <mergeCell ref="F180:G180"/>
    <mergeCell ref="C181:D181"/>
    <mergeCell ref="F181:G181"/>
    <mergeCell ref="C178:D178"/>
    <mergeCell ref="F178:G178"/>
    <mergeCell ref="A178:B178"/>
    <mergeCell ref="A180:B180"/>
    <mergeCell ref="A181:B181"/>
    <mergeCell ref="G175:H175"/>
    <mergeCell ref="A176:E176"/>
    <mergeCell ref="F176:I176"/>
    <mergeCell ref="A177:B177"/>
    <mergeCell ref="C177:D177"/>
    <mergeCell ref="F177:G177"/>
    <mergeCell ref="F174:G174"/>
    <mergeCell ref="A169:B169"/>
    <mergeCell ref="C169:D169"/>
    <mergeCell ref="F169:G169"/>
    <mergeCell ref="A170:B170"/>
    <mergeCell ref="C170:D170"/>
    <mergeCell ref="F170:G170"/>
    <mergeCell ref="C174:D174"/>
    <mergeCell ref="A167:B167"/>
    <mergeCell ref="C167:D167"/>
    <mergeCell ref="F167:G167"/>
    <mergeCell ref="A168:B168"/>
    <mergeCell ref="C168:D168"/>
    <mergeCell ref="F168:G168"/>
    <mergeCell ref="F172:G172"/>
    <mergeCell ref="C173:D173"/>
    <mergeCell ref="F173:G173"/>
    <mergeCell ref="C172:D172"/>
    <mergeCell ref="A165:B165"/>
    <mergeCell ref="C165:D165"/>
    <mergeCell ref="F165:G165"/>
    <mergeCell ref="A166:B166"/>
    <mergeCell ref="C166:D166"/>
    <mergeCell ref="F166:G166"/>
    <mergeCell ref="A158:B158"/>
    <mergeCell ref="C158:D158"/>
    <mergeCell ref="F158:G158"/>
    <mergeCell ref="A164:B164"/>
    <mergeCell ref="C164:D164"/>
    <mergeCell ref="F164:G164"/>
    <mergeCell ref="A163:B163"/>
    <mergeCell ref="A161:B161"/>
    <mergeCell ref="A155:B155"/>
    <mergeCell ref="C155:D155"/>
    <mergeCell ref="F155:G155"/>
    <mergeCell ref="C161:D161"/>
    <mergeCell ref="F161:G161"/>
    <mergeCell ref="C163:D163"/>
    <mergeCell ref="F163:G163"/>
    <mergeCell ref="A153:B153"/>
    <mergeCell ref="C153:D153"/>
    <mergeCell ref="F153:G153"/>
    <mergeCell ref="A154:B154"/>
    <mergeCell ref="C154:D154"/>
    <mergeCell ref="F154:G154"/>
    <mergeCell ref="A156:B156"/>
    <mergeCell ref="C156:D156"/>
    <mergeCell ref="A157:B157"/>
    <mergeCell ref="C157:D157"/>
    <mergeCell ref="F157:G157"/>
    <mergeCell ref="A162:B162"/>
    <mergeCell ref="C162:D162"/>
    <mergeCell ref="F162:G162"/>
    <mergeCell ref="A150:B150"/>
    <mergeCell ref="C150:D150"/>
    <mergeCell ref="F150:G150"/>
    <mergeCell ref="A152:B152"/>
    <mergeCell ref="C152:D152"/>
    <mergeCell ref="F152:G152"/>
    <mergeCell ref="C147:D147"/>
    <mergeCell ref="F147:G147"/>
    <mergeCell ref="C151:D151"/>
    <mergeCell ref="F151:G151"/>
    <mergeCell ref="A151:B151"/>
    <mergeCell ref="K147:N147"/>
    <mergeCell ref="A149:E149"/>
    <mergeCell ref="F149:H149"/>
    <mergeCell ref="C145:D145"/>
    <mergeCell ref="F145:G145"/>
    <mergeCell ref="C146:D146"/>
    <mergeCell ref="F146:G146"/>
    <mergeCell ref="C138:D138"/>
    <mergeCell ref="F138:G138"/>
    <mergeCell ref="C144:D144"/>
    <mergeCell ref="F144:G144"/>
    <mergeCell ref="A143:B143"/>
    <mergeCell ref="C143:D143"/>
    <mergeCell ref="F143:G143"/>
    <mergeCell ref="C129:D129"/>
    <mergeCell ref="F129:G129"/>
    <mergeCell ref="A130:B130"/>
    <mergeCell ref="C130:D130"/>
    <mergeCell ref="F130:G130"/>
    <mergeCell ref="C137:D137"/>
    <mergeCell ref="F137:G137"/>
    <mergeCell ref="C135:D135"/>
    <mergeCell ref="F135:G135"/>
    <mergeCell ref="A136:B136"/>
    <mergeCell ref="C136:D136"/>
    <mergeCell ref="F136:G136"/>
    <mergeCell ref="C134:D134"/>
    <mergeCell ref="F134:G134"/>
    <mergeCell ref="C132:D132"/>
    <mergeCell ref="F132:G132"/>
    <mergeCell ref="C133:D133"/>
    <mergeCell ref="F133:G133"/>
    <mergeCell ref="C131:D131"/>
    <mergeCell ref="F131:G131"/>
    <mergeCell ref="A125:B125"/>
    <mergeCell ref="C125:D125"/>
    <mergeCell ref="F125:G125"/>
    <mergeCell ref="A126:B126"/>
    <mergeCell ref="C126:D126"/>
    <mergeCell ref="F126:G126"/>
    <mergeCell ref="A119:B119"/>
    <mergeCell ref="C119:D119"/>
    <mergeCell ref="F119:G119"/>
    <mergeCell ref="C121:D121"/>
    <mergeCell ref="F121:G121"/>
    <mergeCell ref="A124:B124"/>
    <mergeCell ref="C124:D124"/>
    <mergeCell ref="F124:G124"/>
    <mergeCell ref="C122:D122"/>
    <mergeCell ref="F122:G122"/>
    <mergeCell ref="C123:D123"/>
    <mergeCell ref="F123:G123"/>
    <mergeCell ref="C115:D115"/>
    <mergeCell ref="F115:G115"/>
    <mergeCell ref="C116:D116"/>
    <mergeCell ref="A118:B118"/>
    <mergeCell ref="C118:D118"/>
    <mergeCell ref="F118:G118"/>
    <mergeCell ref="C112:D112"/>
    <mergeCell ref="F112:G112"/>
    <mergeCell ref="C113:D113"/>
    <mergeCell ref="F113:G113"/>
    <mergeCell ref="C114:D114"/>
    <mergeCell ref="F114:G114"/>
    <mergeCell ref="C109:D109"/>
    <mergeCell ref="F109:G109"/>
    <mergeCell ref="C110:D110"/>
    <mergeCell ref="F110:G110"/>
    <mergeCell ref="C111:D111"/>
    <mergeCell ref="F111:G111"/>
    <mergeCell ref="A105:A106"/>
    <mergeCell ref="C105:D105"/>
    <mergeCell ref="F105:G105"/>
    <mergeCell ref="C106:D106"/>
    <mergeCell ref="F106:G106"/>
    <mergeCell ref="A107:A108"/>
    <mergeCell ref="C107:D107"/>
    <mergeCell ref="F107:G107"/>
    <mergeCell ref="C108:D108"/>
    <mergeCell ref="F108:G108"/>
    <mergeCell ref="C102:D102"/>
    <mergeCell ref="F102:G102"/>
    <mergeCell ref="C103:D103"/>
    <mergeCell ref="F103:G103"/>
    <mergeCell ref="C104:D104"/>
    <mergeCell ref="F104:G104"/>
    <mergeCell ref="C99:D99"/>
    <mergeCell ref="F99:G99"/>
    <mergeCell ref="C100:D100"/>
    <mergeCell ref="F100:G100"/>
    <mergeCell ref="C101:D101"/>
    <mergeCell ref="F101:G101"/>
    <mergeCell ref="C97:D97"/>
    <mergeCell ref="F97:G97"/>
    <mergeCell ref="C95:D95"/>
    <mergeCell ref="F95:G95"/>
    <mergeCell ref="C98:D98"/>
    <mergeCell ref="F98:G98"/>
    <mergeCell ref="C92:D92"/>
    <mergeCell ref="F92:G92"/>
    <mergeCell ref="A93:C93"/>
    <mergeCell ref="C94:D94"/>
    <mergeCell ref="F94:G94"/>
    <mergeCell ref="C96:D96"/>
    <mergeCell ref="F96:G96"/>
    <mergeCell ref="C91:D91"/>
    <mergeCell ref="F91:G91"/>
    <mergeCell ref="C87:D87"/>
    <mergeCell ref="F87:G87"/>
    <mergeCell ref="C88:D88"/>
    <mergeCell ref="F88:G88"/>
    <mergeCell ref="C89:D89"/>
    <mergeCell ref="F89:G89"/>
    <mergeCell ref="C90:D90"/>
    <mergeCell ref="F90:G90"/>
    <mergeCell ref="C86:D86"/>
    <mergeCell ref="F86:G86"/>
    <mergeCell ref="C67:D67"/>
    <mergeCell ref="F67:G67"/>
    <mergeCell ref="C68:D68"/>
    <mergeCell ref="F68:G68"/>
    <mergeCell ref="C69:D69"/>
    <mergeCell ref="F69:G69"/>
    <mergeCell ref="C70:D70"/>
    <mergeCell ref="F70:G70"/>
    <mergeCell ref="C72:D72"/>
    <mergeCell ref="C71:D71"/>
    <mergeCell ref="F71:G71"/>
    <mergeCell ref="F72:G72"/>
    <mergeCell ref="C82:D82"/>
    <mergeCell ref="F82:G82"/>
    <mergeCell ref="C83:D83"/>
    <mergeCell ref="F83:G83"/>
    <mergeCell ref="C84:D84"/>
    <mergeCell ref="F84:G84"/>
    <mergeCell ref="C85:D85"/>
    <mergeCell ref="F85:G85"/>
    <mergeCell ref="F80:G80"/>
    <mergeCell ref="C81:D81"/>
    <mergeCell ref="A44:A45"/>
    <mergeCell ref="F62:G62"/>
    <mergeCell ref="C64:D64"/>
    <mergeCell ref="F64:G64"/>
    <mergeCell ref="C51:D51"/>
    <mergeCell ref="F51:I51"/>
    <mergeCell ref="C54:D54"/>
    <mergeCell ref="F54:G54"/>
    <mergeCell ref="C49:D49"/>
    <mergeCell ref="F49:G49"/>
    <mergeCell ref="C50:D50"/>
    <mergeCell ref="F50:G50"/>
    <mergeCell ref="C55:D55"/>
    <mergeCell ref="F55:G55"/>
    <mergeCell ref="C59:D59"/>
    <mergeCell ref="F59:G59"/>
    <mergeCell ref="C62:D62"/>
    <mergeCell ref="C44:D44"/>
    <mergeCell ref="F44:G44"/>
    <mergeCell ref="C45:D45"/>
    <mergeCell ref="F45:G45"/>
    <mergeCell ref="C47:D47"/>
    <mergeCell ref="A59:A61"/>
    <mergeCell ref="A23:A28"/>
    <mergeCell ref="C25:D25"/>
    <mergeCell ref="F25:G25"/>
    <mergeCell ref="C26:D26"/>
    <mergeCell ref="F26:G26"/>
    <mergeCell ref="C27:D27"/>
    <mergeCell ref="F27:G27"/>
    <mergeCell ref="C28:D28"/>
    <mergeCell ref="F28:G28"/>
    <mergeCell ref="C23:D23"/>
    <mergeCell ref="F23:G23"/>
    <mergeCell ref="C24:D24"/>
    <mergeCell ref="F24:G24"/>
    <mergeCell ref="A20:A22"/>
    <mergeCell ref="C20:D20"/>
    <mergeCell ref="F20:G20"/>
    <mergeCell ref="C21:D21"/>
    <mergeCell ref="F21:G21"/>
    <mergeCell ref="C22:D22"/>
    <mergeCell ref="F22:G22"/>
    <mergeCell ref="C12:D12"/>
    <mergeCell ref="F12:G12"/>
    <mergeCell ref="C13:D13"/>
    <mergeCell ref="F13:G13"/>
    <mergeCell ref="C14:D14"/>
    <mergeCell ref="F14:G14"/>
    <mergeCell ref="A14:A16"/>
    <mergeCell ref="C15:D15"/>
    <mergeCell ref="F15:G15"/>
    <mergeCell ref="C16:D16"/>
    <mergeCell ref="F16:G16"/>
    <mergeCell ref="C18:D18"/>
    <mergeCell ref="F18:G18"/>
    <mergeCell ref="C19:D19"/>
    <mergeCell ref="F19:G19"/>
    <mergeCell ref="A4:A8"/>
    <mergeCell ref="F7:G7"/>
    <mergeCell ref="C8:D8"/>
    <mergeCell ref="F8:G8"/>
    <mergeCell ref="F9:G9"/>
    <mergeCell ref="C10:D10"/>
    <mergeCell ref="F10:G10"/>
    <mergeCell ref="C11:D11"/>
    <mergeCell ref="F11:G11"/>
    <mergeCell ref="A9:A12"/>
    <mergeCell ref="C43:D43"/>
    <mergeCell ref="F43:G43"/>
    <mergeCell ref="C35:D35"/>
    <mergeCell ref="F35:G35"/>
    <mergeCell ref="C2:D2"/>
    <mergeCell ref="F2:G2"/>
    <mergeCell ref="C4:D4"/>
    <mergeCell ref="F4:G4"/>
    <mergeCell ref="C5:D5"/>
    <mergeCell ref="F5:G5"/>
    <mergeCell ref="C6:D6"/>
    <mergeCell ref="F6:G6"/>
    <mergeCell ref="C7:D7"/>
    <mergeCell ref="C3:D3"/>
    <mergeCell ref="F3:G3"/>
    <mergeCell ref="C34:D34"/>
    <mergeCell ref="F34:G34"/>
    <mergeCell ref="C42:D42"/>
    <mergeCell ref="F42:G42"/>
    <mergeCell ref="C29:D29"/>
    <mergeCell ref="F29:G29"/>
  </mergeCells>
  <phoneticPr fontId="1"/>
  <pageMargins left="0.51" right="0.16" top="0.24" bottom="0.16" header="0.2" footer="0.16"/>
  <pageSetup paperSize="1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3DB80-E0BB-4043-80F7-F46F6D415D9A}">
  <dimension ref="A1:DO348"/>
  <sheetViews>
    <sheetView zoomScaleNormal="100" workbookViewId="0">
      <selection activeCell="I9" sqref="I9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7" ht="22.5" customHeight="1">
      <c r="A1" s="78" t="s">
        <v>19</v>
      </c>
      <c r="B1" s="204" t="s">
        <v>337</v>
      </c>
      <c r="C1" s="204"/>
      <c r="D1" s="204"/>
      <c r="E1" s="204"/>
      <c r="J1" s="16"/>
    </row>
    <row r="2" spans="1:17" ht="22.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7" ht="22.5" customHeight="1">
      <c r="A3" s="209" t="s">
        <v>53</v>
      </c>
      <c r="B3" s="9" t="s">
        <v>27</v>
      </c>
      <c r="C3" s="158"/>
      <c r="D3" s="159"/>
      <c r="E3" s="74">
        <v>1280</v>
      </c>
      <c r="F3" s="160" t="s">
        <v>71</v>
      </c>
      <c r="G3" s="161"/>
      <c r="H3" s="8" t="s">
        <v>82</v>
      </c>
      <c r="I3" s="14" t="s">
        <v>340</v>
      </c>
    </row>
    <row r="4" spans="1:17" ht="22.5" customHeight="1">
      <c r="A4" s="211"/>
      <c r="B4" s="9" t="s">
        <v>22</v>
      </c>
      <c r="C4" s="177"/>
      <c r="D4" s="177"/>
      <c r="E4" s="47">
        <v>2940</v>
      </c>
      <c r="F4" s="160" t="s">
        <v>74</v>
      </c>
      <c r="G4" s="161"/>
      <c r="H4" s="8" t="s">
        <v>14</v>
      </c>
      <c r="I4" s="14" t="s">
        <v>68</v>
      </c>
    </row>
    <row r="5" spans="1:17" ht="22.5" customHeight="1">
      <c r="A5" s="209"/>
      <c r="B5" s="9" t="s">
        <v>22</v>
      </c>
      <c r="C5" s="158"/>
      <c r="D5" s="159"/>
      <c r="E5" s="47">
        <v>4837</v>
      </c>
      <c r="F5" s="160" t="s">
        <v>74</v>
      </c>
      <c r="G5" s="161"/>
      <c r="H5" s="8" t="s">
        <v>14</v>
      </c>
      <c r="I5" s="14" t="s">
        <v>68</v>
      </c>
    </row>
    <row r="6" spans="1:17" ht="22.5" customHeight="1">
      <c r="A6" s="210"/>
      <c r="B6" s="9" t="s">
        <v>27</v>
      </c>
      <c r="C6" s="158"/>
      <c r="D6" s="159"/>
      <c r="E6" s="74">
        <v>5120</v>
      </c>
      <c r="F6" s="160" t="s">
        <v>74</v>
      </c>
      <c r="G6" s="161"/>
      <c r="H6" s="8" t="s">
        <v>14</v>
      </c>
      <c r="I6" s="14" t="s">
        <v>341</v>
      </c>
    </row>
    <row r="7" spans="1:17" ht="22.5" customHeight="1">
      <c r="A7" s="210"/>
      <c r="B7" s="9" t="s">
        <v>63</v>
      </c>
      <c r="C7" s="177"/>
      <c r="D7" s="177"/>
      <c r="E7" s="40">
        <v>1250</v>
      </c>
      <c r="F7" s="160" t="s">
        <v>74</v>
      </c>
      <c r="G7" s="161"/>
      <c r="H7" s="8" t="s">
        <v>14</v>
      </c>
      <c r="I7" s="14" t="s">
        <v>28</v>
      </c>
    </row>
    <row r="8" spans="1:17" ht="22.5" customHeight="1">
      <c r="A8" s="210"/>
      <c r="B8" s="9" t="s">
        <v>63</v>
      </c>
      <c r="C8" s="55"/>
      <c r="D8" s="56"/>
      <c r="E8" s="40">
        <v>7195</v>
      </c>
      <c r="F8" s="160" t="s">
        <v>74</v>
      </c>
      <c r="G8" s="161"/>
      <c r="H8" s="8" t="s">
        <v>14</v>
      </c>
      <c r="I8" s="14" t="s">
        <v>343</v>
      </c>
      <c r="J8" s="2" t="s">
        <v>342</v>
      </c>
      <c r="M8" s="242">
        <f>E3+E6</f>
        <v>6400</v>
      </c>
      <c r="N8" s="243"/>
      <c r="O8" s="243"/>
      <c r="P8" s="2" t="s">
        <v>319</v>
      </c>
    </row>
    <row r="9" spans="1:17" ht="22.5" customHeight="1">
      <c r="A9" s="210"/>
      <c r="B9" s="9"/>
      <c r="C9" s="170"/>
      <c r="D9" s="170"/>
      <c r="E9" s="26"/>
      <c r="F9" s="160" t="s">
        <v>74</v>
      </c>
      <c r="G9" s="161"/>
      <c r="H9" s="8" t="s">
        <v>14</v>
      </c>
      <c r="I9" s="14"/>
    </row>
    <row r="10" spans="1:17" ht="22.5" customHeight="1">
      <c r="A10" s="211"/>
      <c r="B10" s="9"/>
      <c r="C10" s="177"/>
      <c r="D10" s="177"/>
      <c r="E10" s="26"/>
      <c r="F10" s="160" t="s">
        <v>74</v>
      </c>
      <c r="G10" s="161"/>
      <c r="H10" s="8" t="s">
        <v>65</v>
      </c>
      <c r="I10" s="14"/>
      <c r="M10" s="244">
        <f>E7+E8</f>
        <v>8445</v>
      </c>
      <c r="N10" s="245"/>
      <c r="O10" s="245"/>
      <c r="P10" s="2" t="s">
        <v>320</v>
      </c>
    </row>
    <row r="11" spans="1:17" ht="22.5" customHeight="1">
      <c r="A11" s="214"/>
      <c r="B11" s="9"/>
      <c r="C11" s="177"/>
      <c r="D11" s="177"/>
      <c r="E11" s="26"/>
      <c r="F11" s="160" t="s">
        <v>74</v>
      </c>
      <c r="G11" s="161"/>
      <c r="H11" s="8" t="s">
        <v>14</v>
      </c>
      <c r="I11" s="14"/>
    </row>
    <row r="12" spans="1:17" ht="22.5" customHeight="1">
      <c r="A12" s="215"/>
      <c r="B12" s="9"/>
      <c r="C12" s="177"/>
      <c r="D12" s="177"/>
      <c r="E12" s="26"/>
      <c r="F12" s="160" t="s">
        <v>74</v>
      </c>
      <c r="G12" s="161"/>
      <c r="H12" s="8" t="s">
        <v>14</v>
      </c>
      <c r="I12" s="14"/>
      <c r="M12" s="246"/>
      <c r="N12" s="246"/>
      <c r="O12" s="246"/>
      <c r="P12" s="2" t="s">
        <v>316</v>
      </c>
    </row>
    <row r="13" spans="1:17" ht="22.5" customHeight="1">
      <c r="A13" s="215"/>
      <c r="B13" s="9"/>
      <c r="C13" s="177"/>
      <c r="D13" s="177"/>
      <c r="E13" s="26"/>
      <c r="F13" s="160" t="s">
        <v>74</v>
      </c>
      <c r="G13" s="161"/>
      <c r="H13" s="8" t="s">
        <v>14</v>
      </c>
      <c r="I13" s="14"/>
    </row>
    <row r="14" spans="1:17" ht="22.5" customHeight="1">
      <c r="A14" s="215"/>
      <c r="B14" s="9"/>
      <c r="C14" s="177"/>
      <c r="D14" s="177"/>
      <c r="E14" s="26"/>
      <c r="F14" s="160" t="s">
        <v>74</v>
      </c>
      <c r="G14" s="161"/>
      <c r="H14" s="8" t="s">
        <v>14</v>
      </c>
      <c r="I14" s="14"/>
      <c r="M14" s="249">
        <f>E4+E5</f>
        <v>7777</v>
      </c>
      <c r="N14" s="250"/>
      <c r="O14" s="250"/>
      <c r="P14" s="251" t="s">
        <v>318</v>
      </c>
      <c r="Q14" s="251"/>
    </row>
    <row r="15" spans="1:17" ht="22.5" customHeight="1">
      <c r="A15" s="216"/>
      <c r="B15" s="9"/>
      <c r="C15" s="177"/>
      <c r="D15" s="177"/>
      <c r="E15" s="26"/>
      <c r="F15" s="160" t="s">
        <v>74</v>
      </c>
      <c r="G15" s="161"/>
      <c r="H15" s="8" t="s">
        <v>14</v>
      </c>
      <c r="I15" s="14"/>
    </row>
    <row r="16" spans="1:17" ht="22.5" customHeight="1">
      <c r="A16" s="43"/>
      <c r="B16" s="9"/>
      <c r="C16" s="177"/>
      <c r="D16" s="177"/>
      <c r="E16" s="26"/>
      <c r="F16" s="160" t="s">
        <v>74</v>
      </c>
      <c r="G16" s="161"/>
      <c r="H16" s="8" t="s">
        <v>14</v>
      </c>
      <c r="I16" s="14"/>
      <c r="M16" s="252"/>
      <c r="N16" s="253"/>
      <c r="O16" s="253"/>
      <c r="P16" s="251" t="s">
        <v>308</v>
      </c>
      <c r="Q16" s="251"/>
    </row>
    <row r="17" spans="1:16" ht="22.5" customHeight="1">
      <c r="A17" s="44"/>
      <c r="B17" s="9"/>
      <c r="C17" s="177"/>
      <c r="D17" s="177"/>
      <c r="E17" s="26"/>
      <c r="F17" s="160" t="s">
        <v>74</v>
      </c>
      <c r="G17" s="161"/>
      <c r="H17" s="8" t="s">
        <v>14</v>
      </c>
      <c r="I17" s="14"/>
    </row>
    <row r="18" spans="1:16" ht="22.5" customHeight="1">
      <c r="A18" s="209"/>
      <c r="B18" s="9"/>
      <c r="C18" s="177"/>
      <c r="D18" s="177"/>
      <c r="E18" s="26"/>
      <c r="F18" s="160" t="s">
        <v>74</v>
      </c>
      <c r="G18" s="161"/>
      <c r="H18" s="8" t="s">
        <v>14</v>
      </c>
      <c r="I18" s="14"/>
      <c r="M18" s="247"/>
      <c r="N18" s="248"/>
      <c r="O18" s="248"/>
      <c r="P18" s="2" t="s">
        <v>317</v>
      </c>
    </row>
    <row r="19" spans="1:16" ht="22.5" customHeight="1">
      <c r="A19" s="210"/>
      <c r="B19" s="9"/>
      <c r="C19" s="177"/>
      <c r="D19" s="177"/>
      <c r="E19" s="26"/>
      <c r="F19" s="160" t="s">
        <v>74</v>
      </c>
      <c r="G19" s="161"/>
      <c r="H19" s="8" t="s">
        <v>14</v>
      </c>
      <c r="I19" s="14"/>
    </row>
    <row r="20" spans="1:16" ht="22.5" customHeight="1" thickBot="1">
      <c r="A20" s="210"/>
      <c r="B20" s="9"/>
      <c r="C20" s="177"/>
      <c r="D20" s="177"/>
      <c r="E20" s="26"/>
      <c r="F20" s="160" t="s">
        <v>74</v>
      </c>
      <c r="G20" s="161"/>
      <c r="H20" s="8" t="s">
        <v>14</v>
      </c>
      <c r="I20" s="14"/>
      <c r="M20" s="2" t="s">
        <v>9</v>
      </c>
    </row>
    <row r="21" spans="1:16" ht="22.5" customHeight="1" thickBot="1">
      <c r="A21" s="210"/>
      <c r="B21" s="9"/>
      <c r="C21" s="177"/>
      <c r="D21" s="177"/>
      <c r="E21" s="26"/>
      <c r="F21" s="160" t="s">
        <v>74</v>
      </c>
      <c r="G21" s="161"/>
      <c r="H21" s="8" t="s">
        <v>14</v>
      </c>
      <c r="I21" s="14"/>
      <c r="M21" s="254">
        <f>M8+M10+M12+M14+M16+M18</f>
        <v>22622</v>
      </c>
      <c r="N21" s="255"/>
      <c r="O21" s="223"/>
    </row>
    <row r="22" spans="1:16" ht="22.5" customHeight="1">
      <c r="A22" s="211"/>
      <c r="B22" s="9"/>
      <c r="C22" s="158"/>
      <c r="D22" s="159"/>
      <c r="E22" s="26"/>
      <c r="F22" s="160" t="s">
        <v>74</v>
      </c>
      <c r="G22" s="161"/>
      <c r="H22" s="8" t="s">
        <v>14</v>
      </c>
      <c r="I22" s="14"/>
    </row>
    <row r="23" spans="1:16" ht="22.5" customHeight="1">
      <c r="A23" s="209"/>
      <c r="B23" s="9"/>
      <c r="C23" s="177"/>
      <c r="D23" s="177"/>
      <c r="E23" s="26"/>
      <c r="F23" s="160" t="s">
        <v>74</v>
      </c>
      <c r="G23" s="161"/>
      <c r="H23" s="8" t="s">
        <v>14</v>
      </c>
      <c r="I23" s="14"/>
    </row>
    <row r="24" spans="1:16" ht="22.5" customHeight="1">
      <c r="A24" s="210"/>
      <c r="B24" s="9"/>
      <c r="C24" s="177"/>
      <c r="D24" s="177"/>
      <c r="E24" s="26"/>
      <c r="F24" s="160" t="s">
        <v>74</v>
      </c>
      <c r="G24" s="161"/>
      <c r="H24" s="8" t="s">
        <v>14</v>
      </c>
      <c r="I24" s="14"/>
    </row>
    <row r="25" spans="1:16" ht="22.5" customHeight="1">
      <c r="A25" s="210"/>
      <c r="B25" s="9"/>
      <c r="C25" s="158"/>
      <c r="D25" s="159"/>
      <c r="E25" s="26"/>
      <c r="F25" s="160" t="s">
        <v>74</v>
      </c>
      <c r="G25" s="161"/>
      <c r="H25" s="8" t="s">
        <v>14</v>
      </c>
      <c r="I25" s="14"/>
    </row>
    <row r="26" spans="1:16" ht="22.5" customHeight="1">
      <c r="A26" s="210"/>
      <c r="B26" s="9"/>
      <c r="C26" s="158"/>
      <c r="D26" s="159"/>
      <c r="E26" s="26"/>
      <c r="F26" s="160" t="s">
        <v>74</v>
      </c>
      <c r="G26" s="161"/>
      <c r="H26" s="8" t="s">
        <v>14</v>
      </c>
      <c r="I26" s="14"/>
    </row>
    <row r="27" spans="1:16" ht="22.5" customHeight="1">
      <c r="A27" s="210"/>
      <c r="B27" s="9"/>
      <c r="C27" s="177"/>
      <c r="D27" s="177"/>
      <c r="E27" s="26"/>
      <c r="F27" s="160" t="s">
        <v>74</v>
      </c>
      <c r="G27" s="161"/>
      <c r="H27" s="8" t="s">
        <v>14</v>
      </c>
      <c r="I27" s="14"/>
    </row>
    <row r="28" spans="1:16" ht="22.5" customHeight="1">
      <c r="A28" s="210"/>
      <c r="B28" s="9"/>
      <c r="C28" s="177"/>
      <c r="D28" s="177"/>
      <c r="E28" s="26"/>
      <c r="F28" s="160" t="s">
        <v>74</v>
      </c>
      <c r="G28" s="161"/>
      <c r="H28" s="8" t="s">
        <v>14</v>
      </c>
      <c r="I28" s="14"/>
    </row>
    <row r="29" spans="1:16" ht="22.5" customHeight="1">
      <c r="A29" s="210"/>
      <c r="B29" s="9"/>
      <c r="C29" s="158"/>
      <c r="D29" s="159"/>
      <c r="E29" s="26"/>
      <c r="F29" s="160" t="s">
        <v>74</v>
      </c>
      <c r="G29" s="161"/>
      <c r="H29" s="8" t="s">
        <v>14</v>
      </c>
      <c r="I29" s="14"/>
    </row>
    <row r="30" spans="1:16" ht="22.5" customHeight="1">
      <c r="A30" s="210"/>
      <c r="B30" s="9"/>
      <c r="C30" s="158"/>
      <c r="D30" s="159"/>
      <c r="E30" s="26"/>
      <c r="F30" s="160" t="s">
        <v>74</v>
      </c>
      <c r="G30" s="161"/>
      <c r="H30" s="8" t="s">
        <v>14</v>
      </c>
      <c r="I30" s="14"/>
    </row>
    <row r="31" spans="1:16" ht="22.5" customHeight="1">
      <c r="A31" s="210"/>
      <c r="B31" s="9"/>
      <c r="C31" s="158"/>
      <c r="D31" s="159"/>
      <c r="E31" s="26"/>
      <c r="F31" s="160" t="s">
        <v>74</v>
      </c>
      <c r="G31" s="161"/>
      <c r="H31" s="8" t="s">
        <v>14</v>
      </c>
      <c r="I31" s="14"/>
    </row>
    <row r="32" spans="1:16" ht="22.5" customHeight="1">
      <c r="A32" s="210"/>
      <c r="B32" s="9"/>
      <c r="C32" s="158"/>
      <c r="D32" s="159"/>
      <c r="E32" s="26"/>
      <c r="F32" s="160" t="s">
        <v>74</v>
      </c>
      <c r="G32" s="161"/>
      <c r="H32" s="8" t="s">
        <v>82</v>
      </c>
      <c r="I32" s="14"/>
    </row>
    <row r="33" spans="1:16" ht="22.5" customHeight="1">
      <c r="A33" s="210"/>
      <c r="B33" s="9"/>
      <c r="C33" s="158"/>
      <c r="D33" s="159"/>
      <c r="E33" s="26"/>
      <c r="F33" s="160" t="s">
        <v>74</v>
      </c>
      <c r="G33" s="161"/>
      <c r="H33" s="8" t="s">
        <v>82</v>
      </c>
      <c r="I33" s="14"/>
    </row>
    <row r="34" spans="1:16" ht="22.5" customHeight="1">
      <c r="A34" s="211"/>
      <c r="B34" s="9"/>
      <c r="C34" s="158"/>
      <c r="D34" s="159"/>
      <c r="E34" s="26"/>
      <c r="F34" s="160" t="s">
        <v>74</v>
      </c>
      <c r="G34" s="161"/>
      <c r="H34" s="8" t="s">
        <v>82</v>
      </c>
      <c r="I34" s="14"/>
    </row>
    <row r="35" spans="1:16" ht="22.5" customHeight="1">
      <c r="A35" s="209"/>
      <c r="B35" s="9"/>
      <c r="C35" s="158"/>
      <c r="D35" s="159"/>
      <c r="E35" s="26"/>
      <c r="F35" s="160" t="s">
        <v>74</v>
      </c>
      <c r="G35" s="161"/>
      <c r="H35" s="8" t="s">
        <v>14</v>
      </c>
      <c r="I35" s="14"/>
    </row>
    <row r="36" spans="1:16" ht="22.5" customHeight="1">
      <c r="A36" s="210"/>
      <c r="B36" s="9"/>
      <c r="C36" s="158"/>
      <c r="D36" s="159"/>
      <c r="E36" s="26"/>
      <c r="F36" s="160" t="s">
        <v>74</v>
      </c>
      <c r="G36" s="161"/>
      <c r="H36" s="8" t="s">
        <v>14</v>
      </c>
      <c r="I36" s="14"/>
    </row>
    <row r="37" spans="1:16" ht="22.5" customHeight="1">
      <c r="A37" s="210"/>
      <c r="B37" s="9"/>
      <c r="C37" s="177"/>
      <c r="D37" s="177"/>
      <c r="E37" s="26"/>
      <c r="F37" s="160" t="s">
        <v>74</v>
      </c>
      <c r="G37" s="161"/>
      <c r="H37" s="8" t="s">
        <v>14</v>
      </c>
      <c r="I37" s="14"/>
    </row>
    <row r="38" spans="1:16" ht="22.5" customHeight="1">
      <c r="A38" s="210"/>
      <c r="B38" s="9"/>
      <c r="C38" s="158"/>
      <c r="D38" s="159"/>
      <c r="E38" s="26"/>
      <c r="F38" s="160" t="s">
        <v>74</v>
      </c>
      <c r="G38" s="161"/>
      <c r="H38" s="8" t="s">
        <v>14</v>
      </c>
      <c r="I38" s="14"/>
    </row>
    <row r="39" spans="1:16" ht="22.5" customHeight="1">
      <c r="A39" s="210"/>
      <c r="B39" s="9"/>
      <c r="C39" s="177"/>
      <c r="D39" s="177"/>
      <c r="E39" s="26"/>
      <c r="F39" s="160" t="s">
        <v>74</v>
      </c>
      <c r="G39" s="161"/>
      <c r="H39" s="8" t="s">
        <v>14</v>
      </c>
      <c r="I39" s="14"/>
    </row>
    <row r="40" spans="1:16" ht="22.5" customHeight="1">
      <c r="A40" s="210"/>
      <c r="B40" s="9"/>
      <c r="C40" s="177"/>
      <c r="D40" s="177"/>
      <c r="E40" s="26"/>
      <c r="F40" s="160" t="s">
        <v>74</v>
      </c>
      <c r="G40" s="161"/>
      <c r="H40" s="8" t="s">
        <v>14</v>
      </c>
      <c r="I40" s="14"/>
    </row>
    <row r="41" spans="1:16" ht="22.5" customHeight="1">
      <c r="A41" s="210"/>
      <c r="B41" s="9"/>
      <c r="C41" s="158"/>
      <c r="D41" s="159"/>
      <c r="E41" s="26"/>
      <c r="F41" s="160" t="s">
        <v>74</v>
      </c>
      <c r="G41" s="161"/>
      <c r="H41" s="8" t="s">
        <v>14</v>
      </c>
      <c r="I41" s="14"/>
    </row>
    <row r="42" spans="1:16" ht="22.5" customHeight="1">
      <c r="A42" s="210"/>
      <c r="B42" s="9"/>
      <c r="C42" s="177"/>
      <c r="D42" s="177"/>
      <c r="E42" s="26"/>
      <c r="F42" s="160" t="s">
        <v>74</v>
      </c>
      <c r="G42" s="161"/>
      <c r="H42" s="8" t="s">
        <v>14</v>
      </c>
      <c r="I42" s="14"/>
    </row>
    <row r="43" spans="1:16" ht="22.5" customHeight="1" thickBot="1">
      <c r="A43" s="211"/>
      <c r="B43" s="9"/>
      <c r="C43" s="177"/>
      <c r="D43" s="177"/>
      <c r="E43" s="26"/>
      <c r="F43" s="160" t="s">
        <v>74</v>
      </c>
      <c r="G43" s="161"/>
      <c r="H43" s="8" t="s">
        <v>14</v>
      </c>
      <c r="I43" s="14"/>
    </row>
    <row r="44" spans="1:16" ht="22.5" customHeight="1" thickBot="1">
      <c r="A44" s="17"/>
      <c r="B44" s="17"/>
      <c r="C44" s="205" t="s">
        <v>9</v>
      </c>
      <c r="D44" s="206"/>
      <c r="E44" s="18">
        <f>SUM(E3:E43)</f>
        <v>22622</v>
      </c>
      <c r="F44" s="212" t="s">
        <v>5</v>
      </c>
      <c r="G44" s="213"/>
      <c r="H44" s="213"/>
      <c r="I44" s="213"/>
    </row>
    <row r="45" spans="1:16" ht="17.25" customHeight="1">
      <c r="E45" s="2"/>
      <c r="H45" s="2"/>
      <c r="I45" s="2"/>
    </row>
    <row r="46" spans="1:16" ht="38.25" customHeight="1">
      <c r="A46" s="176" t="s">
        <v>336</v>
      </c>
      <c r="B46" s="176"/>
      <c r="C46" s="176"/>
      <c r="D46" s="176"/>
      <c r="E46" s="176"/>
      <c r="J46" s="16"/>
    </row>
    <row r="47" spans="1:16" ht="38.25" customHeight="1">
      <c r="A47" s="160" t="s">
        <v>110</v>
      </c>
      <c r="B47" s="161"/>
      <c r="C47" s="160" t="s">
        <v>1</v>
      </c>
      <c r="D47" s="161"/>
      <c r="E47" s="4" t="s">
        <v>3</v>
      </c>
      <c r="F47" s="160"/>
      <c r="G47" s="161"/>
      <c r="H47" s="8" t="s">
        <v>70</v>
      </c>
      <c r="I47" s="5" t="s">
        <v>4</v>
      </c>
    </row>
    <row r="48" spans="1:16" ht="38.25" customHeight="1">
      <c r="A48" s="168">
        <v>46137</v>
      </c>
      <c r="B48" s="169"/>
      <c r="C48" s="158" t="s">
        <v>51</v>
      </c>
      <c r="D48" s="159"/>
      <c r="E48" s="40">
        <v>5150</v>
      </c>
      <c r="F48" s="158" t="s">
        <v>94</v>
      </c>
      <c r="G48" s="159"/>
      <c r="H48" s="8" t="s">
        <v>14</v>
      </c>
      <c r="I48" s="15" t="s">
        <v>305</v>
      </c>
      <c r="M48" s="242">
        <f>E51+E56+E59+E61+E63+E52+E55</f>
        <v>93310</v>
      </c>
      <c r="N48" s="243"/>
      <c r="O48" s="243"/>
      <c r="P48" s="2" t="s">
        <v>319</v>
      </c>
    </row>
    <row r="49" spans="1:16" ht="38.25" customHeight="1">
      <c r="A49" s="168"/>
      <c r="B49" s="169"/>
      <c r="C49" s="158"/>
      <c r="D49" s="159"/>
      <c r="E49" s="26"/>
      <c r="F49" s="158"/>
      <c r="G49" s="159"/>
      <c r="H49" s="8"/>
      <c r="I49" s="15"/>
    </row>
    <row r="50" spans="1:16" ht="38.25" customHeight="1">
      <c r="A50" s="168">
        <v>46150</v>
      </c>
      <c r="B50" s="169"/>
      <c r="C50" s="158" t="s">
        <v>63</v>
      </c>
      <c r="D50" s="159"/>
      <c r="E50" s="40">
        <v>12100</v>
      </c>
      <c r="F50" s="158" t="s">
        <v>94</v>
      </c>
      <c r="G50" s="159"/>
      <c r="H50" s="8" t="s">
        <v>14</v>
      </c>
      <c r="I50" s="15" t="s">
        <v>28</v>
      </c>
    </row>
    <row r="51" spans="1:16" ht="38.25" customHeight="1">
      <c r="A51" s="168">
        <v>46155</v>
      </c>
      <c r="B51" s="169"/>
      <c r="C51" s="158" t="s">
        <v>27</v>
      </c>
      <c r="D51" s="159"/>
      <c r="E51" s="74">
        <v>6073</v>
      </c>
      <c r="F51" s="158" t="s">
        <v>94</v>
      </c>
      <c r="G51" s="159"/>
      <c r="H51" s="8" t="s">
        <v>14</v>
      </c>
      <c r="I51" s="15" t="s">
        <v>306</v>
      </c>
      <c r="M51" s="256">
        <f>E57+E58+E65</f>
        <v>237213</v>
      </c>
      <c r="N51" s="246"/>
      <c r="O51" s="246"/>
      <c r="P51" s="2" t="s">
        <v>316</v>
      </c>
    </row>
    <row r="52" spans="1:16" ht="38.25" customHeight="1">
      <c r="A52" s="168">
        <v>46162</v>
      </c>
      <c r="B52" s="169"/>
      <c r="C52" s="158" t="s">
        <v>27</v>
      </c>
      <c r="D52" s="159"/>
      <c r="E52" s="74">
        <v>8204</v>
      </c>
      <c r="F52" s="158" t="s">
        <v>94</v>
      </c>
      <c r="G52" s="159"/>
      <c r="H52" s="8" t="s">
        <v>14</v>
      </c>
      <c r="I52" s="15" t="s">
        <v>312</v>
      </c>
    </row>
    <row r="53" spans="1:16" ht="38.25" customHeight="1">
      <c r="A53" s="168">
        <v>46163</v>
      </c>
      <c r="B53" s="169"/>
      <c r="C53" s="158" t="s">
        <v>22</v>
      </c>
      <c r="D53" s="159"/>
      <c r="E53" s="47">
        <v>5614</v>
      </c>
      <c r="F53" s="158" t="s">
        <v>94</v>
      </c>
      <c r="G53" s="159"/>
      <c r="H53" s="8" t="s">
        <v>14</v>
      </c>
      <c r="I53" s="15" t="s">
        <v>68</v>
      </c>
    </row>
    <row r="54" spans="1:16" ht="38.25" customHeight="1">
      <c r="A54" s="168">
        <v>46164</v>
      </c>
      <c r="B54" s="169"/>
      <c r="C54" s="158" t="s">
        <v>307</v>
      </c>
      <c r="D54" s="159"/>
      <c r="E54" s="76">
        <v>39600</v>
      </c>
      <c r="F54" s="158" t="s">
        <v>94</v>
      </c>
      <c r="G54" s="159"/>
      <c r="H54" s="8" t="s">
        <v>14</v>
      </c>
      <c r="I54" s="15" t="s">
        <v>308</v>
      </c>
      <c r="M54" s="249">
        <f>E53+E62</f>
        <v>10695</v>
      </c>
      <c r="N54" s="250"/>
      <c r="O54" s="250"/>
      <c r="P54" s="2" t="s">
        <v>318</v>
      </c>
    </row>
    <row r="55" spans="1:16" ht="38.25" customHeight="1">
      <c r="A55" s="168">
        <v>46164</v>
      </c>
      <c r="B55" s="169"/>
      <c r="C55" s="158" t="s">
        <v>27</v>
      </c>
      <c r="D55" s="159"/>
      <c r="E55" s="74">
        <v>2080</v>
      </c>
      <c r="F55" s="158" t="s">
        <v>94</v>
      </c>
      <c r="G55" s="159"/>
      <c r="H55" s="8" t="s">
        <v>14</v>
      </c>
      <c r="I55" s="15" t="s">
        <v>309</v>
      </c>
      <c r="M55" s="234"/>
      <c r="N55" s="235"/>
      <c r="O55" s="235"/>
    </row>
    <row r="56" spans="1:16" ht="38.25" customHeight="1">
      <c r="A56" s="168">
        <v>46165</v>
      </c>
      <c r="B56" s="169"/>
      <c r="C56" s="158" t="s">
        <v>27</v>
      </c>
      <c r="D56" s="159"/>
      <c r="E56" s="74">
        <v>8005</v>
      </c>
      <c r="F56" s="158" t="s">
        <v>94</v>
      </c>
      <c r="G56" s="159"/>
      <c r="H56" s="8" t="s">
        <v>14</v>
      </c>
      <c r="I56" s="15" t="s">
        <v>309</v>
      </c>
    </row>
    <row r="57" spans="1:16" ht="38.25" customHeight="1">
      <c r="A57" s="168">
        <v>46165</v>
      </c>
      <c r="B57" s="169"/>
      <c r="C57" s="158" t="s">
        <v>63</v>
      </c>
      <c r="D57" s="159"/>
      <c r="E57" s="75">
        <v>164290</v>
      </c>
      <c r="F57" s="158" t="s">
        <v>94</v>
      </c>
      <c r="G57" s="159"/>
      <c r="H57" s="8" t="s">
        <v>14</v>
      </c>
      <c r="I57" s="15" t="s">
        <v>310</v>
      </c>
      <c r="M57" s="244">
        <f>E48+E60+E64+E50</f>
        <v>57822</v>
      </c>
      <c r="N57" s="245"/>
      <c r="O57" s="245"/>
      <c r="P57" s="2" t="s">
        <v>320</v>
      </c>
    </row>
    <row r="58" spans="1:16" ht="38.25" customHeight="1">
      <c r="A58" s="168">
        <v>46165</v>
      </c>
      <c r="B58" s="169"/>
      <c r="C58" s="158" t="s">
        <v>63</v>
      </c>
      <c r="D58" s="159"/>
      <c r="E58" s="75">
        <v>50108</v>
      </c>
      <c r="F58" s="158" t="s">
        <v>94</v>
      </c>
      <c r="G58" s="159"/>
      <c r="H58" s="8" t="s">
        <v>14</v>
      </c>
      <c r="I58" s="15" t="s">
        <v>311</v>
      </c>
    </row>
    <row r="59" spans="1:16" ht="38.25" customHeight="1">
      <c r="A59" s="168">
        <v>46165</v>
      </c>
      <c r="B59" s="169"/>
      <c r="C59" s="158" t="s">
        <v>27</v>
      </c>
      <c r="D59" s="159"/>
      <c r="E59" s="74">
        <v>8908</v>
      </c>
      <c r="F59" s="158" t="s">
        <v>94</v>
      </c>
      <c r="G59" s="159"/>
      <c r="H59" s="8" t="s">
        <v>14</v>
      </c>
      <c r="I59" s="15" t="s">
        <v>312</v>
      </c>
      <c r="M59" s="257">
        <f>E54</f>
        <v>39600</v>
      </c>
      <c r="N59" s="258"/>
      <c r="O59" s="258"/>
      <c r="P59" s="2" t="s">
        <v>308</v>
      </c>
    </row>
    <row r="60" spans="1:16" ht="38.25" customHeight="1" thickBot="1">
      <c r="A60" s="168">
        <v>46165</v>
      </c>
      <c r="B60" s="169"/>
      <c r="C60" s="158" t="s">
        <v>63</v>
      </c>
      <c r="D60" s="159"/>
      <c r="E60" s="40">
        <v>10834</v>
      </c>
      <c r="F60" s="158" t="s">
        <v>94</v>
      </c>
      <c r="G60" s="159"/>
      <c r="H60" s="8" t="s">
        <v>14</v>
      </c>
      <c r="I60" s="15" t="s">
        <v>313</v>
      </c>
    </row>
    <row r="61" spans="1:16" ht="38.25" customHeight="1" thickBot="1">
      <c r="A61" s="168">
        <v>46166</v>
      </c>
      <c r="B61" s="169"/>
      <c r="C61" s="158" t="s">
        <v>27</v>
      </c>
      <c r="D61" s="159"/>
      <c r="E61" s="74">
        <v>58164</v>
      </c>
      <c r="F61" s="158" t="s">
        <v>94</v>
      </c>
      <c r="G61" s="159"/>
      <c r="H61" s="8" t="s">
        <v>14</v>
      </c>
      <c r="I61" s="15" t="s">
        <v>314</v>
      </c>
      <c r="M61" s="254">
        <f>M48+M51+M54+M57+M59</f>
        <v>438640</v>
      </c>
      <c r="N61" s="255"/>
      <c r="O61" s="223"/>
    </row>
    <row r="62" spans="1:16" ht="38.25" customHeight="1">
      <c r="A62" s="168">
        <v>46170</v>
      </c>
      <c r="B62" s="169"/>
      <c r="C62" s="158" t="s">
        <v>22</v>
      </c>
      <c r="D62" s="159"/>
      <c r="E62" s="47">
        <v>5081</v>
      </c>
      <c r="F62" s="158" t="s">
        <v>94</v>
      </c>
      <c r="G62" s="159"/>
      <c r="H62" s="8" t="s">
        <v>14</v>
      </c>
      <c r="I62" s="15" t="s">
        <v>68</v>
      </c>
    </row>
    <row r="63" spans="1:16" ht="38.25" customHeight="1">
      <c r="A63" s="168">
        <v>46171</v>
      </c>
      <c r="B63" s="169"/>
      <c r="C63" s="158" t="s">
        <v>27</v>
      </c>
      <c r="D63" s="159"/>
      <c r="E63" s="74">
        <v>1876</v>
      </c>
      <c r="F63" s="158" t="s">
        <v>94</v>
      </c>
      <c r="G63" s="159"/>
      <c r="H63" s="8" t="s">
        <v>14</v>
      </c>
      <c r="I63" s="15" t="s">
        <v>309</v>
      </c>
    </row>
    <row r="64" spans="1:16" ht="38.25" customHeight="1">
      <c r="A64" s="168">
        <v>46173</v>
      </c>
      <c r="B64" s="169"/>
      <c r="C64" s="158" t="s">
        <v>63</v>
      </c>
      <c r="D64" s="159"/>
      <c r="E64" s="40">
        <v>29738</v>
      </c>
      <c r="F64" s="158" t="s">
        <v>94</v>
      </c>
      <c r="G64" s="159"/>
      <c r="H64" s="8" t="s">
        <v>14</v>
      </c>
      <c r="I64" s="15" t="s">
        <v>315</v>
      </c>
    </row>
    <row r="65" spans="1:15" ht="38.25" customHeight="1">
      <c r="A65" s="168">
        <v>46173</v>
      </c>
      <c r="B65" s="169"/>
      <c r="C65" s="158" t="s">
        <v>63</v>
      </c>
      <c r="D65" s="159"/>
      <c r="E65" s="75">
        <v>22815</v>
      </c>
      <c r="F65" s="158" t="s">
        <v>94</v>
      </c>
      <c r="G65" s="159"/>
      <c r="H65" s="8" t="s">
        <v>14</v>
      </c>
      <c r="I65" s="15" t="s">
        <v>310</v>
      </c>
    </row>
    <row r="66" spans="1:15" ht="38.25" customHeight="1">
      <c r="A66" s="168"/>
      <c r="B66" s="169"/>
      <c r="C66" s="158"/>
      <c r="D66" s="159"/>
      <c r="E66" s="26"/>
      <c r="F66" s="158"/>
      <c r="G66" s="159"/>
      <c r="H66" s="8"/>
      <c r="I66" s="15"/>
    </row>
    <row r="67" spans="1:15" ht="38.25" customHeight="1">
      <c r="A67" s="168"/>
      <c r="B67" s="169"/>
      <c r="C67" s="158"/>
      <c r="D67" s="159"/>
      <c r="E67" s="26"/>
      <c r="F67" s="158"/>
      <c r="G67" s="159"/>
      <c r="H67" s="8"/>
      <c r="I67" s="15"/>
    </row>
    <row r="68" spans="1:15" ht="38.25" customHeight="1">
      <c r="A68" s="168"/>
      <c r="B68" s="169"/>
      <c r="C68" s="158"/>
      <c r="D68" s="159"/>
      <c r="E68" s="26"/>
      <c r="F68" s="158"/>
      <c r="G68" s="159"/>
      <c r="H68" s="8"/>
      <c r="I68" s="15"/>
    </row>
    <row r="69" spans="1:15" ht="38.25" customHeight="1">
      <c r="A69" s="168"/>
      <c r="B69" s="169"/>
      <c r="C69" s="158"/>
      <c r="D69" s="159"/>
      <c r="E69" s="26"/>
      <c r="F69" s="158"/>
      <c r="G69" s="159"/>
      <c r="H69" s="8"/>
      <c r="I69" s="15"/>
    </row>
    <row r="70" spans="1:15" ht="38.25" customHeight="1" thickBot="1">
      <c r="A70" s="168"/>
      <c r="B70" s="169"/>
      <c r="C70" s="158"/>
      <c r="D70" s="159"/>
      <c r="E70" s="26"/>
      <c r="F70" s="158"/>
      <c r="G70" s="159"/>
      <c r="H70" s="8"/>
      <c r="I70" s="15"/>
      <c r="K70" s="234"/>
      <c r="L70" s="235"/>
      <c r="M70" s="235"/>
      <c r="N70" s="235"/>
      <c r="O70" s="45"/>
    </row>
    <row r="71" spans="1:15" ht="38.25" customHeight="1" thickBot="1">
      <c r="E71" s="53">
        <f>SUM(E48:E70)</f>
        <v>438640</v>
      </c>
      <c r="H71" s="2"/>
      <c r="I71" s="2"/>
    </row>
    <row r="72" spans="1:15" ht="36.75" customHeight="1">
      <c r="A72" s="176" t="s">
        <v>92</v>
      </c>
      <c r="B72" s="176"/>
      <c r="C72" s="176"/>
      <c r="D72" s="176"/>
      <c r="E72" s="176"/>
      <c r="F72" s="224"/>
      <c r="G72" s="224"/>
      <c r="H72" s="224"/>
      <c r="I72" s="42"/>
    </row>
    <row r="73" spans="1:15" ht="36.75" customHeight="1">
      <c r="A73" s="160" t="s">
        <v>111</v>
      </c>
      <c r="B73" s="161"/>
      <c r="C73" s="177" t="s">
        <v>1</v>
      </c>
      <c r="D73" s="177"/>
      <c r="E73" s="4" t="s">
        <v>3</v>
      </c>
      <c r="F73" s="177"/>
      <c r="G73" s="177"/>
      <c r="H73" s="8" t="s">
        <v>70</v>
      </c>
      <c r="I73" s="8" t="s">
        <v>4</v>
      </c>
    </row>
    <row r="74" spans="1:15" ht="36.75" customHeight="1">
      <c r="A74" s="192"/>
      <c r="B74" s="192"/>
      <c r="C74" s="158" t="s">
        <v>27</v>
      </c>
      <c r="D74" s="159"/>
      <c r="E74" s="26"/>
      <c r="F74" s="158"/>
      <c r="G74" s="159"/>
      <c r="H74" s="8" t="s">
        <v>75</v>
      </c>
      <c r="I74" s="15"/>
    </row>
    <row r="75" spans="1:15" ht="36.75" customHeight="1">
      <c r="A75" s="192"/>
      <c r="B75" s="192"/>
      <c r="C75" s="158" t="s">
        <v>27</v>
      </c>
      <c r="D75" s="159"/>
      <c r="E75" s="26"/>
      <c r="F75" s="158"/>
      <c r="G75" s="159"/>
      <c r="H75" s="8" t="s">
        <v>75</v>
      </c>
      <c r="I75" s="15"/>
    </row>
    <row r="76" spans="1:15" ht="36.75" customHeight="1">
      <c r="A76" s="192"/>
      <c r="B76" s="192"/>
      <c r="C76" s="170" t="s">
        <v>63</v>
      </c>
      <c r="D76" s="170"/>
      <c r="E76" s="26"/>
      <c r="F76" s="158"/>
      <c r="G76" s="159"/>
      <c r="H76" s="8" t="s">
        <v>75</v>
      </c>
      <c r="I76" s="15"/>
    </row>
    <row r="77" spans="1:15" ht="36.75" customHeight="1">
      <c r="A77" s="192"/>
      <c r="B77" s="192"/>
      <c r="C77" s="170" t="s">
        <v>27</v>
      </c>
      <c r="D77" s="170"/>
      <c r="E77" s="26"/>
      <c r="F77" s="158"/>
      <c r="G77" s="159"/>
      <c r="H77" s="8" t="s">
        <v>14</v>
      </c>
      <c r="I77" s="15"/>
    </row>
    <row r="78" spans="1:15" ht="36.75" customHeight="1">
      <c r="A78" s="164"/>
      <c r="B78" s="165"/>
      <c r="C78" s="158" t="s">
        <v>16</v>
      </c>
      <c r="D78" s="159"/>
      <c r="E78" s="26"/>
      <c r="F78" s="158"/>
      <c r="G78" s="159"/>
      <c r="H78" s="8" t="s">
        <v>14</v>
      </c>
      <c r="I78" s="15"/>
    </row>
    <row r="79" spans="1:15" ht="36.75" customHeight="1">
      <c r="A79" s="166"/>
      <c r="B79" s="167"/>
      <c r="C79" s="158" t="s">
        <v>16</v>
      </c>
      <c r="D79" s="159"/>
      <c r="E79" s="26"/>
      <c r="F79" s="158"/>
      <c r="G79" s="159"/>
      <c r="H79" s="8" t="s">
        <v>14</v>
      </c>
      <c r="I79" s="15"/>
    </row>
    <row r="80" spans="1:15" ht="36.75" customHeight="1">
      <c r="A80" s="168"/>
      <c r="B80" s="169"/>
      <c r="C80" s="170" t="s">
        <v>27</v>
      </c>
      <c r="D80" s="170"/>
      <c r="E80" s="26"/>
      <c r="F80" s="158"/>
      <c r="G80" s="159"/>
      <c r="H80" s="8" t="s">
        <v>14</v>
      </c>
      <c r="I80" s="15"/>
    </row>
    <row r="81" spans="1:9" ht="36.75" customHeight="1">
      <c r="A81" s="168"/>
      <c r="B81" s="169"/>
      <c r="C81" s="170" t="s">
        <v>27</v>
      </c>
      <c r="D81" s="170"/>
      <c r="E81" s="26"/>
      <c r="F81" s="158"/>
      <c r="G81" s="159"/>
      <c r="H81" s="8" t="s">
        <v>14</v>
      </c>
      <c r="I81" s="15"/>
    </row>
    <row r="82" spans="1:9" ht="36.75" customHeight="1">
      <c r="A82" s="168"/>
      <c r="B82" s="169"/>
      <c r="C82" s="170" t="s">
        <v>27</v>
      </c>
      <c r="D82" s="170"/>
      <c r="E82" s="26"/>
      <c r="F82" s="158"/>
      <c r="G82" s="159"/>
      <c r="H82" s="8" t="s">
        <v>14</v>
      </c>
      <c r="I82" s="15"/>
    </row>
    <row r="83" spans="1:9" ht="36.75" customHeight="1">
      <c r="A83" s="168"/>
      <c r="B83" s="169"/>
      <c r="C83" s="170" t="s">
        <v>27</v>
      </c>
      <c r="D83" s="170"/>
      <c r="E83" s="26"/>
      <c r="F83" s="158"/>
      <c r="G83" s="159"/>
      <c r="H83" s="8" t="s">
        <v>14</v>
      </c>
      <c r="I83" s="15"/>
    </row>
    <row r="84" spans="1:9" ht="36.75" customHeight="1">
      <c r="A84" s="168"/>
      <c r="B84" s="169"/>
      <c r="C84" s="170" t="s">
        <v>27</v>
      </c>
      <c r="D84" s="170"/>
      <c r="E84" s="26"/>
      <c r="F84" s="158"/>
      <c r="G84" s="159"/>
      <c r="H84" s="8" t="s">
        <v>14</v>
      </c>
      <c r="I84" s="15"/>
    </row>
    <row r="85" spans="1:9" ht="36.75" customHeight="1">
      <c r="A85" s="168"/>
      <c r="B85" s="169"/>
      <c r="C85" s="170" t="s">
        <v>63</v>
      </c>
      <c r="D85" s="170"/>
      <c r="E85" s="26"/>
      <c r="F85" s="158"/>
      <c r="G85" s="159"/>
      <c r="H85" s="8" t="s">
        <v>14</v>
      </c>
      <c r="I85" s="15"/>
    </row>
    <row r="86" spans="1:9" ht="36.75" customHeight="1">
      <c r="A86" s="168"/>
      <c r="B86" s="169"/>
      <c r="C86" s="170" t="s">
        <v>27</v>
      </c>
      <c r="D86" s="170"/>
      <c r="E86" s="26"/>
      <c r="F86" s="158"/>
      <c r="G86" s="159"/>
      <c r="H86" s="8" t="s">
        <v>14</v>
      </c>
      <c r="I86" s="15"/>
    </row>
    <row r="87" spans="1:9" ht="36.75" customHeight="1">
      <c r="A87" s="168"/>
      <c r="B87" s="169"/>
      <c r="C87" s="170" t="s">
        <v>27</v>
      </c>
      <c r="D87" s="170"/>
      <c r="E87" s="26"/>
      <c r="F87" s="158"/>
      <c r="G87" s="159"/>
      <c r="H87" s="8" t="s">
        <v>75</v>
      </c>
      <c r="I87" s="15"/>
    </row>
    <row r="88" spans="1:9" ht="36.75" customHeight="1">
      <c r="A88" s="168"/>
      <c r="B88" s="169"/>
      <c r="C88" s="170" t="s">
        <v>27</v>
      </c>
      <c r="D88" s="170"/>
      <c r="E88" s="26"/>
      <c r="F88" s="158"/>
      <c r="G88" s="159"/>
      <c r="H88" s="8" t="s">
        <v>75</v>
      </c>
      <c r="I88" s="15"/>
    </row>
    <row r="89" spans="1:9" ht="36.75" customHeight="1">
      <c r="A89" s="164"/>
      <c r="B89" s="165"/>
      <c r="C89" s="170" t="s">
        <v>27</v>
      </c>
      <c r="D89" s="170"/>
      <c r="E89" s="26"/>
      <c r="F89" s="158"/>
      <c r="G89" s="159"/>
      <c r="H89" s="8" t="s">
        <v>75</v>
      </c>
      <c r="I89" s="15"/>
    </row>
    <row r="90" spans="1:9" ht="36.75" customHeight="1">
      <c r="A90" s="171"/>
      <c r="B90" s="172"/>
      <c r="C90" s="170" t="s">
        <v>27</v>
      </c>
      <c r="D90" s="170"/>
      <c r="E90" s="26"/>
      <c r="F90" s="158"/>
      <c r="G90" s="159"/>
      <c r="H90" s="8" t="s">
        <v>14</v>
      </c>
      <c r="I90" s="15"/>
    </row>
    <row r="91" spans="1:9" ht="36.75" customHeight="1">
      <c r="A91" s="166"/>
      <c r="B91" s="167"/>
      <c r="C91" s="170" t="s">
        <v>27</v>
      </c>
      <c r="D91" s="170"/>
      <c r="E91" s="26"/>
      <c r="F91" s="158"/>
      <c r="G91" s="159"/>
      <c r="H91" s="8" t="s">
        <v>14</v>
      </c>
      <c r="I91" s="15"/>
    </row>
    <row r="92" spans="1:9" ht="36.75" customHeight="1">
      <c r="A92" s="164"/>
      <c r="B92" s="165"/>
      <c r="C92" s="170" t="s">
        <v>27</v>
      </c>
      <c r="D92" s="170"/>
      <c r="E92" s="26"/>
      <c r="F92" s="158"/>
      <c r="G92" s="159"/>
      <c r="H92" s="8" t="s">
        <v>75</v>
      </c>
      <c r="I92" s="15"/>
    </row>
    <row r="93" spans="1:9" ht="36.75" customHeight="1">
      <c r="A93" s="166"/>
      <c r="B93" s="167"/>
      <c r="C93" s="170" t="s">
        <v>27</v>
      </c>
      <c r="D93" s="170"/>
      <c r="E93" s="26"/>
      <c r="F93" s="158"/>
      <c r="G93" s="159"/>
      <c r="H93" s="8" t="s">
        <v>14</v>
      </c>
      <c r="I93" s="15"/>
    </row>
    <row r="94" spans="1:9" ht="36.75" customHeight="1">
      <c r="A94" s="168"/>
      <c r="B94" s="169"/>
      <c r="C94" s="158" t="s">
        <v>27</v>
      </c>
      <c r="D94" s="159"/>
      <c r="E94" s="26"/>
      <c r="F94" s="158"/>
      <c r="G94" s="159"/>
      <c r="H94" s="8" t="s">
        <v>14</v>
      </c>
      <c r="I94" s="15"/>
    </row>
    <row r="95" spans="1:9" ht="36.75" customHeight="1">
      <c r="A95" s="192"/>
      <c r="B95" s="192"/>
      <c r="C95" s="170" t="s">
        <v>27</v>
      </c>
      <c r="D95" s="170"/>
      <c r="E95" s="26"/>
      <c r="F95" s="158"/>
      <c r="G95" s="159"/>
      <c r="H95" s="8" t="s">
        <v>75</v>
      </c>
      <c r="I95" s="15"/>
    </row>
    <row r="96" spans="1:9" ht="36.75" customHeight="1">
      <c r="A96" s="192"/>
      <c r="B96" s="192"/>
      <c r="C96" s="170" t="s">
        <v>27</v>
      </c>
      <c r="D96" s="170"/>
      <c r="E96" s="26"/>
      <c r="F96" s="158"/>
      <c r="G96" s="159"/>
      <c r="H96" s="8" t="s">
        <v>75</v>
      </c>
      <c r="I96" s="15"/>
    </row>
    <row r="97" spans="1:13" ht="36.75" customHeight="1" thickBot="1">
      <c r="A97" s="168"/>
      <c r="B97" s="169"/>
      <c r="C97" s="170" t="s">
        <v>27</v>
      </c>
      <c r="D97" s="170"/>
      <c r="E97" s="26"/>
      <c r="F97" s="158"/>
      <c r="G97" s="159"/>
      <c r="H97" s="8" t="s">
        <v>14</v>
      </c>
      <c r="I97" s="15"/>
      <c r="K97" s="244">
        <f>E77+E83+E84+E85+E86+E90+E91+E93+E94+E97+E80+E81+E82</f>
        <v>0</v>
      </c>
      <c r="L97" s="245"/>
      <c r="M97" s="245"/>
    </row>
    <row r="98" spans="1:13" ht="36.75" customHeight="1" thickBot="1">
      <c r="E98" s="30">
        <f>SUM(E74:E97)</f>
        <v>0</v>
      </c>
      <c r="G98" s="222" t="s">
        <v>9</v>
      </c>
      <c r="H98" s="223"/>
      <c r="I98" s="48">
        <f>E98+E71</f>
        <v>438640</v>
      </c>
    </row>
    <row r="99" spans="1:13" ht="49.5" customHeight="1">
      <c r="E99" s="2"/>
      <c r="H99" s="2"/>
      <c r="I99" s="2"/>
    </row>
    <row r="100" spans="1:13" ht="49.5" customHeight="1">
      <c r="A100" s="190" t="s">
        <v>84</v>
      </c>
      <c r="B100" s="190"/>
      <c r="C100" s="190"/>
      <c r="D100" s="190"/>
      <c r="E100" s="190"/>
      <c r="F100" s="191"/>
      <c r="G100" s="191"/>
      <c r="H100" s="32"/>
      <c r="I100" s="32"/>
    </row>
    <row r="101" spans="1:13" ht="49.5" customHeight="1">
      <c r="A101" s="6" t="s">
        <v>0</v>
      </c>
      <c r="B101" s="6" t="s">
        <v>1</v>
      </c>
      <c r="C101" s="158" t="s">
        <v>2</v>
      </c>
      <c r="D101" s="159"/>
      <c r="E101" s="6" t="s">
        <v>3</v>
      </c>
      <c r="F101" s="158"/>
      <c r="G101" s="159"/>
      <c r="H101" s="8" t="s">
        <v>70</v>
      </c>
      <c r="I101" s="8" t="s">
        <v>4</v>
      </c>
    </row>
    <row r="102" spans="1:13" ht="49.5" customHeight="1">
      <c r="A102" s="10"/>
      <c r="B102" s="6"/>
      <c r="C102" s="158"/>
      <c r="D102" s="159"/>
      <c r="E102" s="22" t="e">
        <f>E44+#REF!</f>
        <v>#REF!</v>
      </c>
      <c r="F102" s="158"/>
      <c r="G102" s="159"/>
      <c r="H102" s="8"/>
      <c r="I102" s="24" t="s">
        <v>87</v>
      </c>
    </row>
    <row r="103" spans="1:13" ht="49.5" customHeight="1">
      <c r="A103" s="10"/>
      <c r="B103" s="6"/>
      <c r="C103" s="158"/>
      <c r="D103" s="159"/>
      <c r="E103" s="22"/>
      <c r="F103" s="158"/>
      <c r="G103" s="159"/>
      <c r="H103" s="8"/>
      <c r="I103" s="24" t="s">
        <v>71</v>
      </c>
    </row>
    <row r="104" spans="1:13" ht="49.5" customHeight="1">
      <c r="A104" s="10"/>
      <c r="B104" s="6"/>
      <c r="C104" s="158"/>
      <c r="D104" s="159"/>
      <c r="E104" s="22"/>
      <c r="F104" s="158"/>
      <c r="G104" s="159"/>
      <c r="H104" s="8"/>
      <c r="I104" s="24"/>
    </row>
    <row r="105" spans="1:13" ht="49.5" customHeight="1">
      <c r="A105" s="10"/>
      <c r="B105" s="6"/>
      <c r="C105" s="158"/>
      <c r="D105" s="159"/>
      <c r="E105" s="22"/>
      <c r="F105" s="158"/>
      <c r="G105" s="159"/>
      <c r="H105" s="8"/>
      <c r="I105" s="24"/>
    </row>
    <row r="106" spans="1:13" ht="49.5" customHeight="1">
      <c r="A106" s="10"/>
      <c r="B106" s="6"/>
      <c r="C106" s="158"/>
      <c r="D106" s="159"/>
      <c r="E106" s="22"/>
      <c r="F106" s="158"/>
      <c r="G106" s="159"/>
      <c r="H106" s="8"/>
      <c r="I106" s="15"/>
    </row>
    <row r="107" spans="1:13" ht="49.5" customHeight="1">
      <c r="A107" s="20"/>
      <c r="B107" s="6"/>
      <c r="C107" s="158"/>
      <c r="D107" s="159"/>
      <c r="E107" s="62" t="e">
        <f>#REF!</f>
        <v>#REF!</v>
      </c>
      <c r="F107" s="158"/>
      <c r="G107" s="159"/>
      <c r="H107" s="8"/>
      <c r="I107" s="24" t="s">
        <v>121</v>
      </c>
    </row>
    <row r="108" spans="1:13" ht="49.5" customHeight="1" thickBot="1">
      <c r="A108" s="10"/>
      <c r="B108" s="6"/>
      <c r="C108" s="158"/>
      <c r="D108" s="159"/>
      <c r="E108" s="7"/>
      <c r="F108" s="158"/>
      <c r="G108" s="159"/>
      <c r="H108" s="8"/>
      <c r="I108" s="15"/>
    </row>
    <row r="109" spans="1:13" ht="49.5" customHeight="1" thickBot="1">
      <c r="A109" s="16"/>
      <c r="B109" s="16"/>
      <c r="C109" s="16"/>
      <c r="D109" s="16"/>
      <c r="E109" s="35" t="e">
        <f>SUM(E102:E107)</f>
        <v>#REF!</v>
      </c>
      <c r="F109" s="16"/>
      <c r="G109" s="16"/>
      <c r="H109" s="16"/>
      <c r="I109" s="19"/>
    </row>
    <row r="110" spans="1:13" ht="47.25" customHeight="1">
      <c r="E110" s="2"/>
      <c r="H110" s="2"/>
      <c r="I110" s="2"/>
    </row>
    <row r="111" spans="1:13" ht="47.25" customHeight="1">
      <c r="E111" s="2"/>
      <c r="H111" s="2"/>
      <c r="I111" s="2"/>
    </row>
    <row r="112" spans="1:13" ht="17.25" customHeight="1">
      <c r="E112" s="2"/>
      <c r="H112" s="2"/>
      <c r="I112" s="2"/>
    </row>
    <row r="113" s="2" customFormat="1" ht="17.25" customHeight="1"/>
    <row r="114" s="16" customFormat="1" ht="17.25" customHeight="1"/>
    <row r="115" s="2" customFormat="1" ht="17.25" customHeight="1"/>
    <row r="116" s="2" customFormat="1" ht="17.25" customHeight="1"/>
    <row r="117" s="2" customFormat="1" ht="17.25" customHeight="1"/>
    <row r="118" s="2" customFormat="1" ht="17.25" customHeight="1"/>
    <row r="119" s="2" customFormat="1" ht="17.25" customHeight="1"/>
    <row r="120" s="2" customFormat="1" ht="17.25" customHeight="1"/>
    <row r="121" s="2" customFormat="1" ht="17.25" customHeight="1"/>
    <row r="122" s="2" customFormat="1" ht="17.25" customHeight="1"/>
    <row r="123" s="2" customFormat="1" ht="17.25" customHeight="1"/>
    <row r="124" s="2" customFormat="1" ht="17.25" customHeight="1"/>
    <row r="125" s="2" customFormat="1" ht="17.25" customHeight="1"/>
    <row r="126" s="2" customFormat="1" ht="17.25" customHeight="1"/>
    <row r="127" s="2" customFormat="1" ht="17.25" customHeight="1"/>
    <row r="128" s="2" customFormat="1" ht="17.25" customHeight="1"/>
    <row r="129" s="2" customFormat="1" ht="17.25" customHeight="1"/>
    <row r="130" s="2" customFormat="1" ht="17.25" customHeight="1"/>
    <row r="131" s="2" customFormat="1" ht="17.25" customHeight="1"/>
    <row r="132" s="2" customFormat="1" ht="17.25" customHeight="1"/>
    <row r="133" s="2" customFormat="1" ht="17.25" customHeight="1"/>
    <row r="134" s="2" customFormat="1" ht="17.25" customHeight="1"/>
    <row r="135" s="2" customFormat="1" ht="17.25" customHeight="1"/>
    <row r="136" s="2" customFormat="1" ht="17.25" customHeight="1"/>
    <row r="137" s="2" customFormat="1" ht="17.25" customHeight="1"/>
    <row r="138" s="2" customFormat="1" ht="17.25" customHeight="1"/>
    <row r="139" s="2" customFormat="1" ht="17.25" customHeight="1"/>
    <row r="140" s="2" customFormat="1" ht="17.25" customHeight="1"/>
    <row r="141" s="2" customFormat="1" ht="17.25" customHeight="1"/>
    <row r="142" s="2" customFormat="1" ht="17.25" customHeight="1"/>
    <row r="143" s="2" customFormat="1" ht="17.25" customHeight="1"/>
    <row r="144" s="2" customFormat="1" ht="17.25" customHeight="1"/>
    <row r="145" spans="1:109" ht="17.25" customHeight="1">
      <c r="E145" s="2"/>
      <c r="H145" s="2"/>
      <c r="I145" s="2"/>
    </row>
    <row r="146" spans="1:109" ht="17.25" customHeight="1">
      <c r="E146" s="2"/>
      <c r="H146" s="2"/>
      <c r="I146" s="2"/>
    </row>
    <row r="147" spans="1:109" ht="21" customHeight="1">
      <c r="E147" s="2"/>
      <c r="H147" s="2"/>
      <c r="I147" s="2"/>
    </row>
    <row r="148" spans="1:109" ht="21" customHeight="1">
      <c r="E148" s="2"/>
      <c r="H148" s="2"/>
      <c r="I148" s="2"/>
    </row>
    <row r="149" spans="1:109" ht="21" customHeight="1">
      <c r="E149" s="2"/>
      <c r="H149" s="2"/>
      <c r="I149" s="2"/>
    </row>
    <row r="150" spans="1:109" ht="21" customHeight="1">
      <c r="E150" s="2"/>
      <c r="H150" s="2"/>
      <c r="I150" s="2"/>
    </row>
    <row r="151" spans="1:109" ht="21" customHeight="1">
      <c r="E151" s="2"/>
      <c r="H151" s="2"/>
      <c r="I151" s="2"/>
    </row>
    <row r="152" spans="1:109" ht="21" customHeight="1">
      <c r="E152" s="2"/>
      <c r="H152" s="2"/>
      <c r="I152" s="2"/>
    </row>
    <row r="153" spans="1:109" ht="21" customHeight="1">
      <c r="E153" s="2"/>
      <c r="H153" s="2"/>
      <c r="I153" s="2"/>
    </row>
    <row r="154" spans="1:109" ht="21" customHeight="1">
      <c r="E154" s="2"/>
      <c r="H154" s="2"/>
      <c r="I154" s="2"/>
    </row>
    <row r="155" spans="1:109" ht="21" customHeight="1">
      <c r="E155" s="2"/>
      <c r="H155" s="2"/>
      <c r="I155" s="2"/>
    </row>
    <row r="156" spans="1:109" ht="21" customHeight="1">
      <c r="E156" s="2"/>
      <c r="H156" s="2"/>
      <c r="I156" s="2"/>
    </row>
    <row r="157" spans="1:109" s="16" customFormat="1" ht="21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</row>
    <row r="158" spans="1:109" ht="21" customHeight="1">
      <c r="E158" s="2"/>
      <c r="H158" s="2"/>
      <c r="I158" s="2"/>
    </row>
    <row r="159" spans="1:109" ht="21" customHeight="1">
      <c r="E159" s="2"/>
      <c r="H159" s="2"/>
      <c r="I159" s="2"/>
    </row>
    <row r="160" spans="1:109" ht="21" customHeight="1">
      <c r="E160" s="2"/>
      <c r="H160" s="2"/>
      <c r="I160" s="2"/>
    </row>
    <row r="161" s="2" customFormat="1" ht="21" customHeight="1"/>
    <row r="162" s="2" customFormat="1" ht="21" customHeight="1"/>
    <row r="163" s="2" customFormat="1" ht="21" customHeight="1"/>
    <row r="164" s="2" customFormat="1" ht="21" customHeight="1"/>
    <row r="165" s="2" customFormat="1" ht="21" customHeight="1"/>
    <row r="166" s="2" customFormat="1" ht="21" customHeight="1"/>
    <row r="167" s="2" customFormat="1" ht="21" customHeight="1"/>
    <row r="168" s="2" customFormat="1" ht="21" customHeight="1"/>
    <row r="169" s="2" customFormat="1" ht="21" customHeight="1"/>
    <row r="170" s="2" customFormat="1" ht="21" customHeight="1"/>
    <row r="171" s="2" customFormat="1" ht="21" customHeight="1"/>
    <row r="172" s="2" customFormat="1" ht="21" customHeight="1"/>
    <row r="173" s="2" customFormat="1" ht="21" customHeight="1"/>
    <row r="174" s="2" customFormat="1" ht="21" customHeight="1"/>
    <row r="175" s="2" customFormat="1" ht="21" customHeight="1"/>
    <row r="176" s="2" customFormat="1" ht="21" customHeight="1"/>
    <row r="177" s="2" customFormat="1" ht="21" customHeight="1"/>
    <row r="178" s="2" customFormat="1" ht="21" customHeight="1"/>
    <row r="179" s="2" customFormat="1" ht="21" customHeight="1"/>
    <row r="180" s="2" customFormat="1" ht="21" customHeight="1"/>
    <row r="181" s="2" customFormat="1" ht="21" customHeight="1"/>
    <row r="182" s="2" customFormat="1" ht="21" customHeight="1"/>
    <row r="183" s="2" customFormat="1" ht="21" customHeight="1"/>
    <row r="184" s="2" customFormat="1" ht="21" customHeight="1"/>
    <row r="185" s="2" customFormat="1" ht="21" customHeight="1"/>
    <row r="186" s="2" customFormat="1" ht="21" customHeight="1"/>
    <row r="187" s="2" customFormat="1" ht="21" customHeight="1"/>
    <row r="188" s="2" customFormat="1" ht="21" customHeight="1"/>
    <row r="189" s="2" customFormat="1" ht="21" customHeight="1"/>
    <row r="190" s="2" customFormat="1" ht="21" customHeight="1"/>
    <row r="191" s="2" customFormat="1" ht="21" customHeight="1"/>
    <row r="192" s="2" customFormat="1" ht="21" customHeight="1"/>
    <row r="193" spans="1:110" ht="21" customHeight="1">
      <c r="E193" s="2"/>
      <c r="H193" s="2"/>
      <c r="I193" s="2"/>
    </row>
    <row r="194" spans="1:110" ht="21" customHeight="1">
      <c r="E194" s="2"/>
      <c r="H194" s="2"/>
      <c r="I194" s="2"/>
    </row>
    <row r="195" spans="1:110" ht="21" customHeight="1">
      <c r="E195" s="2"/>
      <c r="H195" s="2"/>
      <c r="I195" s="2"/>
    </row>
    <row r="196" spans="1:110" ht="27" customHeight="1">
      <c r="E196" s="2"/>
      <c r="H196" s="2"/>
      <c r="I196" s="2"/>
    </row>
    <row r="197" spans="1:110" ht="33" customHeight="1">
      <c r="E197" s="2"/>
      <c r="H197" s="2"/>
      <c r="I197" s="2"/>
    </row>
    <row r="198" spans="1:110" ht="33" customHeight="1">
      <c r="E198" s="2"/>
      <c r="H198" s="2"/>
      <c r="I198" s="2"/>
    </row>
    <row r="199" spans="1:110" ht="33" customHeight="1">
      <c r="E199" s="2"/>
      <c r="H199" s="2"/>
      <c r="I199" s="2"/>
    </row>
    <row r="200" spans="1:110" ht="33" customHeight="1">
      <c r="E200" s="2"/>
      <c r="H200" s="2"/>
      <c r="I200" s="2"/>
    </row>
    <row r="201" spans="1:110" ht="33" customHeight="1">
      <c r="E201" s="2"/>
      <c r="H201" s="2"/>
      <c r="I201" s="2"/>
    </row>
    <row r="202" spans="1:110" ht="33" customHeight="1">
      <c r="E202" s="2"/>
      <c r="H202" s="2"/>
      <c r="I202" s="2"/>
    </row>
    <row r="203" spans="1:110" ht="33" customHeight="1">
      <c r="E203" s="2"/>
      <c r="H203" s="2"/>
      <c r="I203" s="2"/>
    </row>
    <row r="204" spans="1:110" ht="33" customHeight="1">
      <c r="E204" s="2"/>
      <c r="H204" s="2"/>
      <c r="I204" s="2"/>
    </row>
    <row r="205" spans="1:110" ht="33" customHeight="1">
      <c r="E205" s="2"/>
      <c r="H205" s="2"/>
      <c r="I205" s="2"/>
    </row>
    <row r="206" spans="1:110" s="16" customFormat="1" ht="33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</row>
    <row r="207" spans="1:110" ht="33" customHeight="1"/>
    <row r="208" spans="1:110" ht="33" customHeight="1"/>
    <row r="209" spans="5:9" ht="33" customHeight="1"/>
    <row r="210" spans="5:9" ht="33" customHeight="1">
      <c r="E210" s="2"/>
      <c r="H210" s="2"/>
      <c r="I210" s="2"/>
    </row>
    <row r="211" spans="5:9" ht="33" customHeight="1">
      <c r="E211" s="2"/>
      <c r="H211" s="2"/>
      <c r="I211" s="2"/>
    </row>
    <row r="212" spans="5:9" s="16" customFormat="1" ht="33" customHeight="1"/>
    <row r="213" spans="5:9" ht="33" customHeight="1">
      <c r="E213" s="2"/>
      <c r="H213" s="2"/>
      <c r="I213" s="2"/>
    </row>
    <row r="214" spans="5:9" ht="33" customHeight="1">
      <c r="E214" s="2"/>
      <c r="H214" s="2"/>
      <c r="I214" s="2"/>
    </row>
    <row r="215" spans="5:9" ht="33" customHeight="1">
      <c r="E215" s="2"/>
      <c r="H215" s="2"/>
      <c r="I215" s="2"/>
    </row>
    <row r="216" spans="5:9" ht="33" customHeight="1">
      <c r="E216" s="2"/>
      <c r="H216" s="2"/>
      <c r="I216" s="2"/>
    </row>
    <row r="217" spans="5:9" ht="33" customHeight="1">
      <c r="E217" s="2"/>
      <c r="H217" s="2"/>
      <c r="I217" s="2"/>
    </row>
    <row r="218" spans="5:9" ht="33" customHeight="1">
      <c r="E218" s="2"/>
      <c r="H218" s="2"/>
      <c r="I218" s="2"/>
    </row>
    <row r="219" spans="5:9" ht="33" customHeight="1">
      <c r="E219" s="2"/>
      <c r="H219" s="2"/>
      <c r="I219" s="2"/>
    </row>
    <row r="220" spans="5:9" ht="33" customHeight="1">
      <c r="E220" s="2"/>
      <c r="H220" s="2"/>
      <c r="I220" s="2"/>
    </row>
    <row r="221" spans="5:9" ht="33" customHeight="1">
      <c r="E221" s="2"/>
      <c r="H221" s="2"/>
      <c r="I221" s="2"/>
    </row>
    <row r="222" spans="5:9" ht="33" customHeight="1">
      <c r="E222" s="2"/>
      <c r="H222" s="2"/>
      <c r="I222" s="2"/>
    </row>
    <row r="223" spans="5:9" ht="33" customHeight="1">
      <c r="E223" s="2"/>
      <c r="H223" s="2"/>
      <c r="I223" s="2"/>
    </row>
    <row r="224" spans="5:9" ht="33" customHeight="1">
      <c r="E224" s="2"/>
      <c r="H224" s="2"/>
      <c r="I224" s="2"/>
    </row>
    <row r="225" spans="1:119" ht="33" customHeight="1">
      <c r="E225" s="2"/>
      <c r="H225" s="2"/>
      <c r="I225" s="2"/>
    </row>
    <row r="226" spans="1:119" ht="21" customHeight="1">
      <c r="E226" s="2"/>
      <c r="H226" s="2"/>
      <c r="I226" s="2"/>
    </row>
    <row r="227" spans="1:119" ht="23.25" customHeight="1">
      <c r="A227" s="190" t="s">
        <v>84</v>
      </c>
      <c r="B227" s="190"/>
      <c r="C227" s="190"/>
      <c r="D227" s="190"/>
      <c r="E227" s="190"/>
      <c r="F227" s="191"/>
      <c r="G227" s="191"/>
      <c r="H227" s="32"/>
      <c r="I227" s="32"/>
    </row>
    <row r="228" spans="1:119" ht="23.25" customHeight="1">
      <c r="A228" s="6" t="s">
        <v>0</v>
      </c>
      <c r="B228" s="6" t="s">
        <v>1</v>
      </c>
      <c r="C228" s="158" t="s">
        <v>2</v>
      </c>
      <c r="D228" s="159"/>
      <c r="E228" s="6" t="s">
        <v>3</v>
      </c>
      <c r="F228" s="158"/>
      <c r="G228" s="159"/>
      <c r="H228" s="8" t="s">
        <v>70</v>
      </c>
      <c r="I228" s="8" t="s">
        <v>4</v>
      </c>
    </row>
    <row r="229" spans="1:119" ht="23.25" customHeight="1">
      <c r="A229" s="10"/>
      <c r="B229" s="6"/>
      <c r="C229" s="158"/>
      <c r="D229" s="159"/>
      <c r="E229" s="22" t="e">
        <f>#REF!</f>
        <v>#REF!</v>
      </c>
      <c r="F229" s="158"/>
      <c r="G229" s="159"/>
      <c r="H229" s="8"/>
      <c r="I229" s="24" t="s">
        <v>87</v>
      </c>
    </row>
    <row r="230" spans="1:119" ht="23.25" customHeight="1">
      <c r="A230" s="10"/>
      <c r="B230" s="6"/>
      <c r="C230" s="158"/>
      <c r="D230" s="159"/>
      <c r="E230" s="22" t="e">
        <f>#REF!</f>
        <v>#REF!</v>
      </c>
      <c r="F230" s="158"/>
      <c r="G230" s="159"/>
      <c r="H230" s="8"/>
      <c r="I230" s="24" t="s">
        <v>85</v>
      </c>
    </row>
    <row r="231" spans="1:119" ht="23.25" customHeight="1">
      <c r="A231" s="10"/>
      <c r="B231" s="6"/>
      <c r="C231" s="158"/>
      <c r="D231" s="159"/>
      <c r="E231" s="22" t="e">
        <f>#REF!+#REF!</f>
        <v>#REF!</v>
      </c>
      <c r="F231" s="158"/>
      <c r="G231" s="159"/>
      <c r="H231" s="8"/>
      <c r="I231" s="24" t="s">
        <v>88</v>
      </c>
    </row>
    <row r="232" spans="1:119" ht="23.25" customHeight="1">
      <c r="A232" s="10"/>
      <c r="B232" s="6"/>
      <c r="C232" s="158"/>
      <c r="D232" s="159"/>
      <c r="E232" s="22" t="e">
        <f>#REF!</f>
        <v>#REF!</v>
      </c>
      <c r="F232" s="158"/>
      <c r="G232" s="159"/>
      <c r="H232" s="8"/>
      <c r="I232" s="24" t="s">
        <v>89</v>
      </c>
    </row>
    <row r="233" spans="1:119" ht="23.25" customHeight="1">
      <c r="A233" s="10"/>
      <c r="B233" s="6"/>
      <c r="C233" s="158"/>
      <c r="D233" s="159"/>
      <c r="E233" s="22" t="e">
        <f>#REF!</f>
        <v>#REF!</v>
      </c>
      <c r="F233" s="158"/>
      <c r="G233" s="159"/>
      <c r="H233" s="8"/>
      <c r="I233" s="24" t="s">
        <v>65</v>
      </c>
    </row>
    <row r="234" spans="1:119" ht="23.25" customHeight="1">
      <c r="A234" s="10"/>
      <c r="B234" s="6"/>
      <c r="C234" s="158"/>
      <c r="D234" s="159"/>
      <c r="E234" s="22" t="e">
        <f>#REF!+#REF!</f>
        <v>#REF!</v>
      </c>
      <c r="F234" s="158"/>
      <c r="G234" s="159"/>
      <c r="H234" s="8"/>
      <c r="I234" s="15" t="s">
        <v>71</v>
      </c>
    </row>
    <row r="235" spans="1:119" ht="23.25" customHeight="1">
      <c r="A235" s="20"/>
      <c r="B235" s="6"/>
      <c r="C235" s="158"/>
      <c r="D235" s="159"/>
      <c r="E235" s="7" t="e">
        <f>E71+#REF!</f>
        <v>#REF!</v>
      </c>
      <c r="F235" s="158"/>
      <c r="G235" s="159"/>
      <c r="H235" s="8"/>
      <c r="I235" s="15" t="s">
        <v>90</v>
      </c>
    </row>
    <row r="236" spans="1:119" s="16" customFormat="1" ht="23.25" customHeight="1" thickBot="1">
      <c r="A236" s="10"/>
      <c r="B236" s="6"/>
      <c r="C236" s="158"/>
      <c r="D236" s="159"/>
      <c r="E236" s="7"/>
      <c r="F236" s="158"/>
      <c r="G236" s="159"/>
      <c r="H236" s="8"/>
      <c r="I236" s="15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</row>
    <row r="237" spans="1:119" ht="23.25" customHeight="1" thickBot="1">
      <c r="A237" s="16"/>
      <c r="B237" s="16"/>
      <c r="C237" s="16"/>
      <c r="D237" s="16"/>
      <c r="E237" s="35" t="e">
        <f>SUM(E229:E235)</f>
        <v>#REF!</v>
      </c>
      <c r="F237" s="16"/>
      <c r="G237" s="16"/>
      <c r="H237" s="16"/>
      <c r="I237" s="19"/>
    </row>
    <row r="238" spans="1:119" ht="23.25" customHeight="1">
      <c r="E238" s="2"/>
      <c r="H238" s="2"/>
      <c r="I238" s="2"/>
    </row>
    <row r="239" spans="1:119" ht="23.25" customHeight="1">
      <c r="E239" s="2"/>
      <c r="H239" s="2"/>
      <c r="I239" s="2"/>
    </row>
    <row r="240" spans="1:119" ht="23.25" customHeight="1">
      <c r="E240" s="2"/>
      <c r="H240" s="2"/>
      <c r="I240" s="2"/>
    </row>
    <row r="241" s="2" customFormat="1" ht="23.25" customHeight="1"/>
    <row r="242" s="16" customFormat="1" ht="23.25" customHeight="1"/>
    <row r="243" s="2" customFormat="1" ht="23.25" customHeight="1"/>
    <row r="244" s="2" customFormat="1" ht="23.25" customHeight="1"/>
    <row r="245" s="2" customFormat="1" ht="23.25" customHeight="1"/>
    <row r="246" s="2" customFormat="1" ht="23.25" customHeight="1"/>
    <row r="247" s="2" customFormat="1" ht="23.25" customHeight="1"/>
    <row r="248" s="2" customFormat="1" ht="23.25" customHeight="1"/>
    <row r="249" s="2" customFormat="1" ht="23.25" customHeight="1"/>
    <row r="250" s="2" customFormat="1" ht="23.25" customHeight="1"/>
    <row r="251" s="2" customFormat="1" ht="23.25" customHeight="1"/>
    <row r="252" s="2" customFormat="1" ht="23.25" customHeight="1"/>
    <row r="253" s="2" customFormat="1" ht="23.25" customHeight="1"/>
    <row r="254" s="2" customFormat="1" ht="23.25" customHeight="1"/>
    <row r="255" s="2" customFormat="1" ht="23.25" customHeight="1"/>
    <row r="256" s="2" customFormat="1" ht="23.25" customHeight="1"/>
    <row r="257" s="2" customFormat="1" ht="23.25" customHeight="1"/>
    <row r="258" s="2" customFormat="1" ht="23.25" customHeight="1"/>
    <row r="259" s="2" customFormat="1" ht="23.25" customHeight="1"/>
    <row r="260" s="2" customFormat="1" ht="23.25" customHeight="1"/>
    <row r="261" s="2" customFormat="1" ht="23.25" customHeight="1"/>
    <row r="262" s="2" customFormat="1" ht="23.25" customHeight="1"/>
    <row r="263" s="2" customFormat="1" ht="23.25" customHeight="1"/>
    <row r="264" s="2" customFormat="1" ht="23.25" customHeight="1"/>
    <row r="265" s="2" customFormat="1" ht="23.25" customHeight="1"/>
    <row r="266" s="2" customFormat="1" ht="23.25" customHeight="1"/>
    <row r="267" s="2" customFormat="1" ht="23.25" customHeight="1"/>
    <row r="268" s="2" customFormat="1" ht="23.25" customHeight="1"/>
    <row r="270" s="2" customFormat="1" ht="22.5" customHeight="1"/>
    <row r="271" s="2" customFormat="1" ht="22.5" customHeight="1"/>
    <row r="272" s="2" customFormat="1" ht="22.5" customHeight="1"/>
    <row r="273" spans="5:11" ht="22.5" customHeight="1">
      <c r="E273" s="2"/>
      <c r="H273" s="2"/>
      <c r="I273" s="2"/>
    </row>
    <row r="274" spans="5:11" ht="22.5" customHeight="1">
      <c r="E274" s="2"/>
      <c r="H274" s="2"/>
      <c r="I274" s="2"/>
    </row>
    <row r="275" spans="5:11" ht="22.5" customHeight="1">
      <c r="E275" s="2"/>
      <c r="H275" s="2"/>
      <c r="I275" s="2"/>
    </row>
    <row r="276" spans="5:11" ht="22.5" customHeight="1">
      <c r="E276" s="2"/>
      <c r="H276" s="2"/>
      <c r="I276" s="2"/>
    </row>
    <row r="277" spans="5:11" ht="22.5" customHeight="1">
      <c r="E277" s="2"/>
      <c r="H277" s="2"/>
      <c r="I277" s="2"/>
    </row>
    <row r="278" spans="5:11" ht="22.5" customHeight="1">
      <c r="E278" s="2"/>
      <c r="H278" s="2"/>
      <c r="I278" s="2"/>
    </row>
    <row r="279" spans="5:11" ht="22.5" customHeight="1">
      <c r="E279" s="2"/>
      <c r="H279" s="2"/>
      <c r="I279" s="2"/>
    </row>
    <row r="280" spans="5:11" ht="22.5" customHeight="1">
      <c r="E280" s="2"/>
      <c r="H280" s="2"/>
      <c r="I280" s="2"/>
    </row>
    <row r="281" spans="5:11" ht="22.5" customHeight="1">
      <c r="E281" s="2"/>
      <c r="H281" s="2"/>
      <c r="I281" s="2"/>
    </row>
    <row r="282" spans="5:11" ht="22.5" customHeight="1">
      <c r="E282" s="2"/>
      <c r="H282" s="2"/>
      <c r="I282" s="2"/>
    </row>
    <row r="283" spans="5:11" ht="22.5" customHeight="1">
      <c r="E283" s="2"/>
      <c r="H283" s="2"/>
      <c r="I283" s="2"/>
    </row>
    <row r="284" spans="5:11" ht="22.5" customHeight="1">
      <c r="E284" s="2"/>
      <c r="H284" s="2"/>
      <c r="I284" s="2"/>
    </row>
    <row r="285" spans="5:11" ht="22.5" customHeight="1">
      <c r="E285" s="2"/>
      <c r="H285" s="2"/>
      <c r="I285" s="2"/>
    </row>
    <row r="286" spans="5:11" ht="22.5" customHeight="1">
      <c r="E286" s="2"/>
      <c r="H286" s="2"/>
      <c r="I286" s="2"/>
    </row>
    <row r="287" spans="5:11" ht="22.5" customHeight="1">
      <c r="E287" s="2"/>
      <c r="H287" s="2"/>
      <c r="I287" s="2"/>
      <c r="K287" s="34"/>
    </row>
    <row r="288" spans="5:11" ht="22.5" customHeight="1">
      <c r="E288" s="2"/>
      <c r="H288" s="2"/>
      <c r="I288" s="2"/>
      <c r="K288" s="34"/>
    </row>
    <row r="289" spans="5:11" ht="22.5" customHeight="1">
      <c r="E289" s="2"/>
      <c r="H289" s="2"/>
      <c r="I289" s="2"/>
    </row>
    <row r="290" spans="5:11" ht="22.5" customHeight="1">
      <c r="E290" s="2"/>
      <c r="H290" s="2"/>
      <c r="I290" s="2"/>
    </row>
    <row r="291" spans="5:11" ht="22.5" customHeight="1">
      <c r="E291" s="2"/>
      <c r="H291" s="2"/>
      <c r="I291" s="2"/>
    </row>
    <row r="292" spans="5:11" ht="22.5" customHeight="1">
      <c r="E292" s="2"/>
      <c r="H292" s="2"/>
      <c r="I292" s="2"/>
      <c r="K292" s="34"/>
    </row>
    <row r="293" spans="5:11" ht="22.5" customHeight="1">
      <c r="E293" s="2"/>
      <c r="H293" s="2"/>
      <c r="I293" s="2"/>
      <c r="K293" s="34"/>
    </row>
    <row r="294" spans="5:11" ht="22.5" customHeight="1">
      <c r="E294" s="2"/>
      <c r="H294" s="2"/>
      <c r="I294" s="2"/>
    </row>
    <row r="295" spans="5:11" ht="22.5" customHeight="1">
      <c r="E295" s="2"/>
      <c r="H295" s="2"/>
      <c r="I295" s="2"/>
    </row>
    <row r="296" spans="5:11" ht="22.5" customHeight="1">
      <c r="E296" s="2"/>
      <c r="H296" s="2"/>
      <c r="I296" s="2"/>
    </row>
    <row r="297" spans="5:11" ht="22.5" customHeight="1">
      <c r="E297" s="2"/>
      <c r="H297" s="2"/>
      <c r="I297" s="2"/>
    </row>
    <row r="298" spans="5:11" ht="22.5" customHeight="1">
      <c r="E298" s="2"/>
      <c r="H298" s="2"/>
      <c r="I298" s="2"/>
    </row>
    <row r="299" spans="5:11" ht="22.5" customHeight="1">
      <c r="E299" s="2"/>
      <c r="H299" s="2"/>
      <c r="I299" s="2"/>
    </row>
    <row r="300" spans="5:11" ht="22.5" customHeight="1">
      <c r="E300" s="2"/>
      <c r="H300" s="2"/>
      <c r="I300" s="2"/>
    </row>
    <row r="301" spans="5:11" ht="22.5" customHeight="1">
      <c r="E301" s="2"/>
      <c r="H301" s="2"/>
      <c r="I301" s="2"/>
    </row>
    <row r="302" spans="5:11" ht="22.5" customHeight="1">
      <c r="E302" s="2"/>
      <c r="H302" s="2"/>
      <c r="I302" s="2"/>
    </row>
    <row r="303" spans="5:11" ht="22.5" customHeight="1">
      <c r="E303" s="2"/>
      <c r="H303" s="2"/>
      <c r="I303" s="2"/>
    </row>
    <row r="304" spans="5:11" ht="22.5" customHeight="1">
      <c r="E304" s="2"/>
      <c r="H304" s="2"/>
      <c r="I304" s="2"/>
    </row>
    <row r="305" spans="5:17" ht="22.5" customHeight="1">
      <c r="E305" s="2"/>
      <c r="H305" s="2"/>
      <c r="I305" s="2"/>
    </row>
    <row r="306" spans="5:17" ht="22.5" customHeight="1">
      <c r="E306" s="2"/>
      <c r="H306" s="2"/>
      <c r="I306" s="2"/>
    </row>
    <row r="307" spans="5:17" ht="22.5" customHeight="1">
      <c r="E307" s="2"/>
      <c r="H307" s="2"/>
      <c r="I307" s="2"/>
    </row>
    <row r="308" spans="5:17" ht="22.5" customHeight="1">
      <c r="E308" s="2"/>
      <c r="H308" s="2"/>
      <c r="I308" s="2"/>
    </row>
    <row r="309" spans="5:17" ht="22.5" customHeight="1">
      <c r="E309" s="2"/>
      <c r="H309" s="2"/>
      <c r="I309" s="2"/>
    </row>
    <row r="310" spans="5:17" ht="22.5" customHeight="1">
      <c r="E310" s="2"/>
      <c r="H310" s="2"/>
      <c r="I310" s="2"/>
    </row>
    <row r="311" spans="5:17" ht="22.5" customHeight="1">
      <c r="E311" s="2"/>
      <c r="H311" s="2"/>
      <c r="I311" s="2"/>
    </row>
    <row r="312" spans="5:17" ht="22.5" customHeight="1">
      <c r="E312" s="2"/>
      <c r="H312" s="2"/>
      <c r="I312" s="2"/>
    </row>
    <row r="313" spans="5:17" ht="22.5" customHeight="1">
      <c r="E313" s="2"/>
      <c r="H313" s="2"/>
      <c r="I313" s="2"/>
    </row>
    <row r="314" spans="5:17" ht="22.5" customHeight="1"/>
    <row r="316" spans="5:17" ht="81" customHeight="1">
      <c r="E316" s="2"/>
      <c r="H316" s="2"/>
      <c r="I316" s="2"/>
      <c r="M316" s="3"/>
      <c r="P316" s="11"/>
      <c r="Q316" s="12"/>
    </row>
    <row r="317" spans="5:17" ht="81" customHeight="1">
      <c r="E317" s="2"/>
      <c r="H317" s="2"/>
      <c r="I317" s="2"/>
      <c r="M317" s="3"/>
      <c r="P317" s="11"/>
      <c r="Q317" s="12"/>
    </row>
    <row r="318" spans="5:17" ht="81" customHeight="1">
      <c r="E318" s="2"/>
      <c r="H318" s="2"/>
      <c r="I318" s="2"/>
      <c r="M318" s="3"/>
      <c r="P318" s="11"/>
      <c r="Q318" s="12"/>
    </row>
    <row r="319" spans="5:17" ht="81" customHeight="1" thickBot="1">
      <c r="E319" s="2"/>
      <c r="H319" s="2"/>
      <c r="I319" s="2"/>
      <c r="M319" s="3"/>
      <c r="P319" s="11"/>
      <c r="Q319" s="12"/>
    </row>
    <row r="320" spans="5:17" ht="81" customHeight="1">
      <c r="E320" s="2"/>
      <c r="H320" s="2"/>
      <c r="I320" s="2"/>
      <c r="M320" s="3"/>
      <c r="O320" s="179" t="s">
        <v>9</v>
      </c>
      <c r="P320" s="182" t="e">
        <f>#REF!+#REF!+#REF!+E71</f>
        <v>#REF!</v>
      </c>
      <c r="Q320" s="183"/>
    </row>
    <row r="321" spans="5:17" ht="81" customHeight="1">
      <c r="E321" s="2"/>
      <c r="H321" s="2"/>
      <c r="I321" s="2"/>
      <c r="M321" s="3"/>
      <c r="O321" s="180"/>
      <c r="P321" s="184"/>
      <c r="Q321" s="185"/>
    </row>
    <row r="322" spans="5:17" ht="81" customHeight="1" thickBot="1">
      <c r="E322" s="2"/>
      <c r="H322" s="2"/>
      <c r="I322" s="2"/>
      <c r="M322" s="3"/>
      <c r="O322" s="181"/>
      <c r="P322" s="186"/>
      <c r="Q322" s="187"/>
    </row>
    <row r="323" spans="5:17" ht="81" customHeight="1">
      <c r="E323" s="2"/>
      <c r="H323" s="2"/>
      <c r="I323" s="2"/>
      <c r="M323" s="3"/>
      <c r="P323" s="11"/>
      <c r="Q323" s="12"/>
    </row>
    <row r="324" spans="5:17" ht="81" customHeight="1">
      <c r="E324" s="2"/>
      <c r="H324" s="2"/>
      <c r="I324" s="2"/>
      <c r="M324" s="3"/>
      <c r="P324" s="11"/>
      <c r="Q324" s="12"/>
    </row>
    <row r="325" spans="5:17" ht="81" customHeight="1">
      <c r="E325" s="2"/>
      <c r="H325" s="2"/>
      <c r="I325" s="2"/>
      <c r="M325" s="3"/>
      <c r="P325" s="11"/>
      <c r="Q325" s="12"/>
    </row>
    <row r="326" spans="5:17" ht="81" customHeight="1">
      <c r="E326" s="2"/>
      <c r="H326" s="2"/>
      <c r="I326" s="2"/>
      <c r="M326" s="3"/>
      <c r="P326" s="11"/>
      <c r="Q326" s="12"/>
    </row>
    <row r="332" spans="5:17" ht="57.75" customHeight="1"/>
    <row r="333" spans="5:17" ht="57.75" customHeight="1">
      <c r="E333" s="2"/>
      <c r="H333" s="2"/>
      <c r="I333" s="2"/>
      <c r="M333" s="3"/>
      <c r="P333" s="11"/>
      <c r="Q333" s="12"/>
    </row>
    <row r="334" spans="5:17" ht="57.75" customHeight="1">
      <c r="E334" s="2"/>
      <c r="H334" s="2"/>
      <c r="I334" s="2"/>
      <c r="M334" s="3"/>
      <c r="P334" s="11"/>
      <c r="Q334" s="12"/>
    </row>
    <row r="335" spans="5:17" ht="57.75" customHeight="1">
      <c r="E335" s="2"/>
      <c r="H335" s="2"/>
      <c r="I335" s="2"/>
      <c r="M335" s="3"/>
      <c r="P335" s="11"/>
      <c r="Q335" s="12"/>
    </row>
    <row r="336" spans="5:17" ht="57.75" customHeight="1">
      <c r="E336" s="2"/>
      <c r="H336" s="2"/>
      <c r="I336" s="2"/>
      <c r="M336" s="3"/>
      <c r="P336" s="11"/>
      <c r="Q336" s="12"/>
    </row>
    <row r="337" spans="2:17" ht="57.75" customHeight="1">
      <c r="E337" s="2"/>
      <c r="H337" s="2"/>
      <c r="I337" s="2"/>
      <c r="M337" s="3"/>
      <c r="P337" s="11"/>
      <c r="Q337" s="12"/>
    </row>
    <row r="338" spans="2:17" ht="57.75" customHeight="1">
      <c r="E338" s="2"/>
      <c r="H338" s="2"/>
      <c r="I338" s="2"/>
      <c r="M338" s="3"/>
      <c r="P338" s="11"/>
      <c r="Q338" s="12"/>
    </row>
    <row r="339" spans="2:17" ht="57.75" customHeight="1">
      <c r="E339" s="2"/>
      <c r="H339" s="2"/>
      <c r="I339" s="2"/>
      <c r="M339" s="3"/>
      <c r="P339" s="11"/>
      <c r="Q339" s="12"/>
    </row>
    <row r="340" spans="2:17" ht="57.75" customHeight="1">
      <c r="E340" s="2"/>
      <c r="H340" s="2"/>
      <c r="I340" s="2"/>
      <c r="M340" s="3"/>
      <c r="P340" s="11"/>
      <c r="Q340" s="12"/>
    </row>
    <row r="341" spans="2:17" ht="57.75" customHeight="1">
      <c r="E341" s="2"/>
      <c r="H341" s="2"/>
      <c r="I341" s="2"/>
      <c r="M341" s="3"/>
      <c r="P341" s="11"/>
      <c r="Q341" s="12"/>
    </row>
    <row r="342" spans="2:17" ht="57.75" customHeight="1">
      <c r="E342" s="2"/>
      <c r="H342" s="2"/>
      <c r="I342" s="2"/>
      <c r="M342" s="3"/>
      <c r="P342" s="11"/>
      <c r="Q342" s="12"/>
    </row>
    <row r="343" spans="2:17" ht="57.75" customHeight="1">
      <c r="E343" s="2"/>
      <c r="H343" s="2"/>
      <c r="I343" s="2"/>
      <c r="M343" s="3"/>
      <c r="P343" s="11"/>
      <c r="Q343" s="12"/>
    </row>
    <row r="346" spans="2:17" ht="21" customHeight="1">
      <c r="B346" s="188" t="e">
        <f>E230+E231+E232+E233</f>
        <v>#REF!</v>
      </c>
      <c r="C346" s="189"/>
      <c r="D346" s="189"/>
      <c r="E346" s="189"/>
      <c r="F346" s="189"/>
    </row>
    <row r="347" spans="2:17" ht="21" customHeight="1">
      <c r="B347" s="189"/>
      <c r="C347" s="189"/>
      <c r="D347" s="189"/>
      <c r="E347" s="189"/>
      <c r="F347" s="189"/>
    </row>
    <row r="348" spans="2:17" ht="21" customHeight="1">
      <c r="B348" s="189"/>
      <c r="C348" s="189"/>
      <c r="D348" s="189"/>
      <c r="E348" s="189"/>
      <c r="F348" s="189"/>
    </row>
  </sheetData>
  <mergeCells count="297">
    <mergeCell ref="B346:F348"/>
    <mergeCell ref="C235:D235"/>
    <mergeCell ref="F235:G235"/>
    <mergeCell ref="C236:D236"/>
    <mergeCell ref="F236:G236"/>
    <mergeCell ref="O320:O322"/>
    <mergeCell ref="P320:Q322"/>
    <mergeCell ref="C232:D232"/>
    <mergeCell ref="F232:G232"/>
    <mergeCell ref="C233:D233"/>
    <mergeCell ref="F233:G233"/>
    <mergeCell ref="C234:D234"/>
    <mergeCell ref="F234:G234"/>
    <mergeCell ref="C229:D229"/>
    <mergeCell ref="F229:G229"/>
    <mergeCell ref="C230:D230"/>
    <mergeCell ref="F230:G230"/>
    <mergeCell ref="C231:D231"/>
    <mergeCell ref="F231:G231"/>
    <mergeCell ref="C108:D108"/>
    <mergeCell ref="F108:G108"/>
    <mergeCell ref="A227:E227"/>
    <mergeCell ref="F227:G227"/>
    <mergeCell ref="C228:D228"/>
    <mergeCell ref="F228:G228"/>
    <mergeCell ref="C105:D105"/>
    <mergeCell ref="F105:G105"/>
    <mergeCell ref="C106:D106"/>
    <mergeCell ref="F106:G106"/>
    <mergeCell ref="C107:D107"/>
    <mergeCell ref="F107:G107"/>
    <mergeCell ref="C102:D102"/>
    <mergeCell ref="F102:G102"/>
    <mergeCell ref="C103:D103"/>
    <mergeCell ref="F103:G103"/>
    <mergeCell ref="C104:D104"/>
    <mergeCell ref="F104:G104"/>
    <mergeCell ref="K97:M97"/>
    <mergeCell ref="G98:H98"/>
    <mergeCell ref="A100:E100"/>
    <mergeCell ref="F100:G100"/>
    <mergeCell ref="C101:D101"/>
    <mergeCell ref="F101:G101"/>
    <mergeCell ref="A95:B96"/>
    <mergeCell ref="C95:D95"/>
    <mergeCell ref="F95:G95"/>
    <mergeCell ref="C96:D96"/>
    <mergeCell ref="F96:G96"/>
    <mergeCell ref="A97:B97"/>
    <mergeCell ref="C97:D97"/>
    <mergeCell ref="F97:G97"/>
    <mergeCell ref="A92:B93"/>
    <mergeCell ref="C92:D92"/>
    <mergeCell ref="F92:G92"/>
    <mergeCell ref="C93:D93"/>
    <mergeCell ref="F93:G93"/>
    <mergeCell ref="A94:B94"/>
    <mergeCell ref="C94:D94"/>
    <mergeCell ref="F94:G94"/>
    <mergeCell ref="A88:B88"/>
    <mergeCell ref="C88:D88"/>
    <mergeCell ref="F88:G88"/>
    <mergeCell ref="A89:B91"/>
    <mergeCell ref="C89:D89"/>
    <mergeCell ref="F89:G89"/>
    <mergeCell ref="C90:D90"/>
    <mergeCell ref="F90:G90"/>
    <mergeCell ref="C91:D91"/>
    <mergeCell ref="F91:G91"/>
    <mergeCell ref="A86:B86"/>
    <mergeCell ref="C86:D86"/>
    <mergeCell ref="F86:G86"/>
    <mergeCell ref="A87:B87"/>
    <mergeCell ref="C87:D87"/>
    <mergeCell ref="F87:G87"/>
    <mergeCell ref="A84:B84"/>
    <mergeCell ref="C84:D84"/>
    <mergeCell ref="F84:G84"/>
    <mergeCell ref="A85:B85"/>
    <mergeCell ref="C85:D85"/>
    <mergeCell ref="F85:G85"/>
    <mergeCell ref="A82:B82"/>
    <mergeCell ref="C82:D82"/>
    <mergeCell ref="F82:G82"/>
    <mergeCell ref="A83:B83"/>
    <mergeCell ref="C83:D83"/>
    <mergeCell ref="F83:G83"/>
    <mergeCell ref="A80:B80"/>
    <mergeCell ref="C80:D80"/>
    <mergeCell ref="F80:G80"/>
    <mergeCell ref="A81:B81"/>
    <mergeCell ref="C81:D81"/>
    <mergeCell ref="F81:G81"/>
    <mergeCell ref="A77:B77"/>
    <mergeCell ref="C77:D77"/>
    <mergeCell ref="F77:G77"/>
    <mergeCell ref="A78:B79"/>
    <mergeCell ref="C78:D78"/>
    <mergeCell ref="F78:G78"/>
    <mergeCell ref="C79:D79"/>
    <mergeCell ref="F79:G79"/>
    <mergeCell ref="A75:B75"/>
    <mergeCell ref="C75:D75"/>
    <mergeCell ref="F75:G75"/>
    <mergeCell ref="A76:B76"/>
    <mergeCell ref="C76:D76"/>
    <mergeCell ref="F76:G76"/>
    <mergeCell ref="A73:B73"/>
    <mergeCell ref="C73:D73"/>
    <mergeCell ref="F73:G73"/>
    <mergeCell ref="A74:B74"/>
    <mergeCell ref="C74:D74"/>
    <mergeCell ref="F74:G74"/>
    <mergeCell ref="A70:B70"/>
    <mergeCell ref="C70:D70"/>
    <mergeCell ref="F70:G70"/>
    <mergeCell ref="K70:N70"/>
    <mergeCell ref="A72:E72"/>
    <mergeCell ref="F72:H72"/>
    <mergeCell ref="A68:B68"/>
    <mergeCell ref="C68:D68"/>
    <mergeCell ref="F68:G68"/>
    <mergeCell ref="A69:B69"/>
    <mergeCell ref="C69:D69"/>
    <mergeCell ref="F69:G69"/>
    <mergeCell ref="A66:B66"/>
    <mergeCell ref="C66:D66"/>
    <mergeCell ref="F66:G66"/>
    <mergeCell ref="A67:B67"/>
    <mergeCell ref="C67:D67"/>
    <mergeCell ref="F67:G67"/>
    <mergeCell ref="A64:B64"/>
    <mergeCell ref="C64:D64"/>
    <mergeCell ref="F64:G64"/>
    <mergeCell ref="A65:B65"/>
    <mergeCell ref="C65:D65"/>
    <mergeCell ref="F65:G65"/>
    <mergeCell ref="M61:O61"/>
    <mergeCell ref="A62:B62"/>
    <mergeCell ref="C62:D62"/>
    <mergeCell ref="F62:G62"/>
    <mergeCell ref="A63:B63"/>
    <mergeCell ref="C63:D63"/>
    <mergeCell ref="F63:G63"/>
    <mergeCell ref="A60:B60"/>
    <mergeCell ref="C60:D60"/>
    <mergeCell ref="F60:G60"/>
    <mergeCell ref="A61:B61"/>
    <mergeCell ref="C61:D61"/>
    <mergeCell ref="F61:G61"/>
    <mergeCell ref="M57:O57"/>
    <mergeCell ref="A58:B58"/>
    <mergeCell ref="C58:D58"/>
    <mergeCell ref="F58:G58"/>
    <mergeCell ref="A59:B59"/>
    <mergeCell ref="C59:D59"/>
    <mergeCell ref="F59:G59"/>
    <mergeCell ref="M59:O59"/>
    <mergeCell ref="A56:B56"/>
    <mergeCell ref="C56:D56"/>
    <mergeCell ref="F56:G56"/>
    <mergeCell ref="A57:B57"/>
    <mergeCell ref="C57:D57"/>
    <mergeCell ref="F57:G57"/>
    <mergeCell ref="A54:B54"/>
    <mergeCell ref="C54:D54"/>
    <mergeCell ref="F54:G54"/>
    <mergeCell ref="M54:O54"/>
    <mergeCell ref="A55:B55"/>
    <mergeCell ref="C55:D55"/>
    <mergeCell ref="F55:G55"/>
    <mergeCell ref="M55:O55"/>
    <mergeCell ref="M51:O51"/>
    <mergeCell ref="A52:B52"/>
    <mergeCell ref="C52:D52"/>
    <mergeCell ref="F52:G52"/>
    <mergeCell ref="A53:B53"/>
    <mergeCell ref="C53:D53"/>
    <mergeCell ref="F53:G53"/>
    <mergeCell ref="F39:G39"/>
    <mergeCell ref="C40:D40"/>
    <mergeCell ref="F40:G40"/>
    <mergeCell ref="C41:D41"/>
    <mergeCell ref="F41:G41"/>
    <mergeCell ref="A50:B50"/>
    <mergeCell ref="C50:D50"/>
    <mergeCell ref="F50:G50"/>
    <mergeCell ref="A51:B51"/>
    <mergeCell ref="C51:D51"/>
    <mergeCell ref="F51:G51"/>
    <mergeCell ref="A48:B48"/>
    <mergeCell ref="C48:D48"/>
    <mergeCell ref="F48:G48"/>
    <mergeCell ref="C35:D35"/>
    <mergeCell ref="F35:G35"/>
    <mergeCell ref="C36:D36"/>
    <mergeCell ref="F36:G36"/>
    <mergeCell ref="C37:D37"/>
    <mergeCell ref="F37:G37"/>
    <mergeCell ref="C38:D38"/>
    <mergeCell ref="M48:O48"/>
    <mergeCell ref="A49:B49"/>
    <mergeCell ref="C49:D49"/>
    <mergeCell ref="F49:G49"/>
    <mergeCell ref="A46:E46"/>
    <mergeCell ref="A47:B47"/>
    <mergeCell ref="C47:D47"/>
    <mergeCell ref="F47:G47"/>
    <mergeCell ref="C42:D42"/>
    <mergeCell ref="F42:G42"/>
    <mergeCell ref="C43:D43"/>
    <mergeCell ref="F43:G43"/>
    <mergeCell ref="C44:D44"/>
    <mergeCell ref="F44:I44"/>
    <mergeCell ref="A35:A43"/>
    <mergeCell ref="F38:G38"/>
    <mergeCell ref="C39:D39"/>
    <mergeCell ref="M21:O21"/>
    <mergeCell ref="C22:D22"/>
    <mergeCell ref="F22:G22"/>
    <mergeCell ref="C31:D31"/>
    <mergeCell ref="F31:G31"/>
    <mergeCell ref="C32:D32"/>
    <mergeCell ref="F32:G32"/>
    <mergeCell ref="C33:D33"/>
    <mergeCell ref="F33:G33"/>
    <mergeCell ref="C28:D28"/>
    <mergeCell ref="F28:G28"/>
    <mergeCell ref="C29:D29"/>
    <mergeCell ref="F29:G29"/>
    <mergeCell ref="C30:D30"/>
    <mergeCell ref="F30:G30"/>
    <mergeCell ref="A23:A34"/>
    <mergeCell ref="C23:D23"/>
    <mergeCell ref="F23:G23"/>
    <mergeCell ref="C24:D24"/>
    <mergeCell ref="F24:G24"/>
    <mergeCell ref="C17:D17"/>
    <mergeCell ref="F17:G17"/>
    <mergeCell ref="A18:A22"/>
    <mergeCell ref="C18:D18"/>
    <mergeCell ref="F18:G18"/>
    <mergeCell ref="C25:D25"/>
    <mergeCell ref="F25:G25"/>
    <mergeCell ref="C26:D26"/>
    <mergeCell ref="F26:G26"/>
    <mergeCell ref="C27:D27"/>
    <mergeCell ref="F27:G27"/>
    <mergeCell ref="C21:D21"/>
    <mergeCell ref="F21:G21"/>
    <mergeCell ref="C34:D34"/>
    <mergeCell ref="F34:G34"/>
    <mergeCell ref="M18:O18"/>
    <mergeCell ref="C19:D19"/>
    <mergeCell ref="F19:G19"/>
    <mergeCell ref="C20:D20"/>
    <mergeCell ref="F20:G20"/>
    <mergeCell ref="M14:O14"/>
    <mergeCell ref="P14:Q14"/>
    <mergeCell ref="C15:D15"/>
    <mergeCell ref="F15:G15"/>
    <mergeCell ref="C16:D16"/>
    <mergeCell ref="F16:G16"/>
    <mergeCell ref="M16:O16"/>
    <mergeCell ref="P16:Q16"/>
    <mergeCell ref="A11:A15"/>
    <mergeCell ref="C11:D11"/>
    <mergeCell ref="F11:G11"/>
    <mergeCell ref="C12:D12"/>
    <mergeCell ref="F12:G12"/>
    <mergeCell ref="M12:O12"/>
    <mergeCell ref="C13:D13"/>
    <mergeCell ref="F13:G13"/>
    <mergeCell ref="C14:D14"/>
    <mergeCell ref="F14:G14"/>
    <mergeCell ref="C9:D9"/>
    <mergeCell ref="F9:G9"/>
    <mergeCell ref="C10:D10"/>
    <mergeCell ref="F10:G10"/>
    <mergeCell ref="M10:O10"/>
    <mergeCell ref="A5:A10"/>
    <mergeCell ref="C5:D5"/>
    <mergeCell ref="F5:G5"/>
    <mergeCell ref="C6:D6"/>
    <mergeCell ref="F6:G6"/>
    <mergeCell ref="C7:D7"/>
    <mergeCell ref="F7:G7"/>
    <mergeCell ref="F8:G8"/>
    <mergeCell ref="B1:E1"/>
    <mergeCell ref="C2:D2"/>
    <mergeCell ref="F2:G2"/>
    <mergeCell ref="A3:A4"/>
    <mergeCell ref="C3:D3"/>
    <mergeCell ref="F3:G3"/>
    <mergeCell ref="C4:D4"/>
    <mergeCell ref="F4:G4"/>
    <mergeCell ref="M8:O8"/>
  </mergeCells>
  <phoneticPr fontId="1"/>
  <pageMargins left="0.51" right="0.16" top="0.24" bottom="0.16" header="0.2" footer="0.16"/>
  <pageSetup paperSize="1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BB925-BEA4-4C78-85AA-3B8EB824C5C0}">
  <dimension ref="A1:DO468"/>
  <sheetViews>
    <sheetView topLeftCell="A157" zoomScaleNormal="100" workbookViewId="0">
      <selection activeCell="B2" sqref="B2:E2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7" ht="18.75" customHeight="1">
      <c r="A1" s="78"/>
      <c r="B1" s="204"/>
      <c r="C1" s="204"/>
      <c r="D1" s="204"/>
      <c r="E1" s="204"/>
      <c r="J1" s="16"/>
    </row>
    <row r="2" spans="1:17" ht="18.75" customHeight="1">
      <c r="A2" s="78" t="s">
        <v>19</v>
      </c>
      <c r="B2" s="204" t="s">
        <v>337</v>
      </c>
      <c r="C2" s="204"/>
      <c r="D2" s="204"/>
      <c r="E2" s="204"/>
      <c r="J2" s="16"/>
    </row>
    <row r="3" spans="1:17" ht="18.75" customHeight="1">
      <c r="A3" s="4" t="s">
        <v>0</v>
      </c>
      <c r="B3" s="4" t="s">
        <v>1</v>
      </c>
      <c r="C3" s="177" t="s">
        <v>2</v>
      </c>
      <c r="D3" s="177"/>
      <c r="E3" s="4" t="s">
        <v>3</v>
      </c>
      <c r="F3" s="177" t="s">
        <v>73</v>
      </c>
      <c r="G3" s="177"/>
      <c r="H3" s="8" t="s">
        <v>70</v>
      </c>
      <c r="I3" s="5" t="s">
        <v>4</v>
      </c>
    </row>
    <row r="4" spans="1:17" ht="18.75" customHeight="1">
      <c r="A4" s="209" t="s">
        <v>53</v>
      </c>
      <c r="B4" s="9" t="s">
        <v>52</v>
      </c>
      <c r="C4" s="158"/>
      <c r="D4" s="159"/>
      <c r="E4" s="79">
        <v>2100</v>
      </c>
      <c r="F4" s="160" t="s">
        <v>74</v>
      </c>
      <c r="G4" s="161"/>
      <c r="H4" s="84" t="s">
        <v>14</v>
      </c>
      <c r="I4" s="14" t="s">
        <v>321</v>
      </c>
    </row>
    <row r="5" spans="1:17" ht="18.75" customHeight="1">
      <c r="A5" s="211"/>
      <c r="B5" s="9" t="s">
        <v>63</v>
      </c>
      <c r="C5" s="177"/>
      <c r="D5" s="177"/>
      <c r="E5" s="40">
        <v>1720</v>
      </c>
      <c r="F5" s="160" t="s">
        <v>74</v>
      </c>
      <c r="G5" s="161"/>
      <c r="H5" s="84" t="s">
        <v>14</v>
      </c>
      <c r="I5" s="14" t="s">
        <v>28</v>
      </c>
    </row>
    <row r="6" spans="1:17" ht="18.75" customHeight="1">
      <c r="A6" s="86" t="s">
        <v>227</v>
      </c>
      <c r="B6" s="9" t="s">
        <v>16</v>
      </c>
      <c r="C6" s="158"/>
      <c r="D6" s="159"/>
      <c r="E6" s="79">
        <v>200</v>
      </c>
      <c r="F6" s="160" t="s">
        <v>74</v>
      </c>
      <c r="G6" s="161"/>
      <c r="H6" s="81" t="s">
        <v>65</v>
      </c>
      <c r="I6" s="14" t="s">
        <v>38</v>
      </c>
    </row>
    <row r="7" spans="1:17" ht="18.75" customHeight="1">
      <c r="A7" s="209" t="s">
        <v>359</v>
      </c>
      <c r="B7" s="9" t="s">
        <v>63</v>
      </c>
      <c r="C7" s="158"/>
      <c r="D7" s="159"/>
      <c r="E7" s="40">
        <v>2154</v>
      </c>
      <c r="F7" s="160" t="s">
        <v>74</v>
      </c>
      <c r="G7" s="161"/>
      <c r="H7" s="84" t="s">
        <v>14</v>
      </c>
      <c r="I7" s="14" t="s">
        <v>28</v>
      </c>
    </row>
    <row r="8" spans="1:17" ht="18.75" customHeight="1">
      <c r="A8" s="210"/>
      <c r="B8" s="9" t="s">
        <v>27</v>
      </c>
      <c r="C8" s="158"/>
      <c r="D8" s="159"/>
      <c r="E8" s="74">
        <v>525</v>
      </c>
      <c r="F8" s="160" t="s">
        <v>74</v>
      </c>
      <c r="G8" s="161"/>
      <c r="H8" s="84" t="s">
        <v>14</v>
      </c>
      <c r="I8" s="14" t="s">
        <v>306</v>
      </c>
    </row>
    <row r="9" spans="1:17" ht="18.75" customHeight="1">
      <c r="A9" s="210"/>
      <c r="B9" s="9" t="s">
        <v>16</v>
      </c>
      <c r="C9" s="177"/>
      <c r="D9" s="177"/>
      <c r="E9" s="79">
        <v>440</v>
      </c>
      <c r="F9" s="160" t="s">
        <v>74</v>
      </c>
      <c r="G9" s="161"/>
      <c r="H9" s="84" t="s">
        <v>14</v>
      </c>
      <c r="I9" s="14" t="s">
        <v>38</v>
      </c>
    </row>
    <row r="10" spans="1:17" ht="18.75" customHeight="1">
      <c r="A10" s="210"/>
      <c r="B10" s="9" t="s">
        <v>63</v>
      </c>
      <c r="C10" s="55"/>
      <c r="D10" s="56"/>
      <c r="E10" s="40">
        <v>4150</v>
      </c>
      <c r="F10" s="160" t="s">
        <v>74</v>
      </c>
      <c r="G10" s="161"/>
      <c r="H10" s="84" t="s">
        <v>14</v>
      </c>
      <c r="I10" s="14" t="s">
        <v>315</v>
      </c>
      <c r="M10" s="242">
        <f>E8+E25+E68+E74</f>
        <v>10888</v>
      </c>
      <c r="N10" s="243"/>
      <c r="O10" s="243"/>
      <c r="P10" s="2" t="s">
        <v>319</v>
      </c>
    </row>
    <row r="11" spans="1:17" ht="18.75" customHeight="1">
      <c r="A11" s="210"/>
      <c r="B11" s="9" t="s">
        <v>16</v>
      </c>
      <c r="C11" s="170"/>
      <c r="D11" s="170"/>
      <c r="E11" s="79">
        <v>220</v>
      </c>
      <c r="F11" s="160" t="s">
        <v>74</v>
      </c>
      <c r="G11" s="161"/>
      <c r="H11" s="84" t="s">
        <v>14</v>
      </c>
      <c r="I11" s="14" t="s">
        <v>38</v>
      </c>
    </row>
    <row r="12" spans="1:17" ht="18.75" customHeight="1">
      <c r="A12" s="211"/>
      <c r="B12" s="9" t="s">
        <v>16</v>
      </c>
      <c r="C12" s="177"/>
      <c r="D12" s="177"/>
      <c r="E12" s="79">
        <v>220</v>
      </c>
      <c r="F12" s="160" t="s">
        <v>74</v>
      </c>
      <c r="G12" s="161"/>
      <c r="H12" s="81" t="s">
        <v>65</v>
      </c>
      <c r="I12" s="14" t="s">
        <v>38</v>
      </c>
      <c r="M12" s="244">
        <f>E70+E76+E83+E84+E93+E94+E103+E5+E6+E10+E13+E14+E16+E17+E21+E24+E26+E27+E28+E29+E30+E31+E32+E33+E36+E37+E45+E46+E48+E58+E59+E62+E64+E65+E66+E73+E75+E77+E78+E80+E85+E86+E88+E92+E97+E98+E99+E100+E101</f>
        <v>138924</v>
      </c>
      <c r="N12" s="245"/>
      <c r="O12" s="245"/>
      <c r="P12" s="2" t="s">
        <v>320</v>
      </c>
    </row>
    <row r="13" spans="1:17" ht="18.75" customHeight="1">
      <c r="A13" s="214" t="s">
        <v>233</v>
      </c>
      <c r="B13" s="9" t="s">
        <v>63</v>
      </c>
      <c r="C13" s="177"/>
      <c r="D13" s="177"/>
      <c r="E13" s="40">
        <v>9790</v>
      </c>
      <c r="F13" s="160" t="s">
        <v>74</v>
      </c>
      <c r="G13" s="161"/>
      <c r="H13" s="84" t="s">
        <v>14</v>
      </c>
      <c r="I13" s="14" t="s">
        <v>315</v>
      </c>
    </row>
    <row r="14" spans="1:17" ht="18.75" customHeight="1">
      <c r="A14" s="215"/>
      <c r="B14" s="9" t="s">
        <v>63</v>
      </c>
      <c r="C14" s="177"/>
      <c r="D14" s="177"/>
      <c r="E14" s="40">
        <v>800</v>
      </c>
      <c r="F14" s="160" t="s">
        <v>74</v>
      </c>
      <c r="G14" s="161"/>
      <c r="H14" s="84" t="s">
        <v>14</v>
      </c>
      <c r="I14" s="14" t="s">
        <v>28</v>
      </c>
      <c r="M14" s="246"/>
      <c r="N14" s="246"/>
      <c r="O14" s="246"/>
      <c r="P14" s="2" t="s">
        <v>316</v>
      </c>
    </row>
    <row r="15" spans="1:17" ht="18.75" customHeight="1">
      <c r="A15" s="215"/>
      <c r="B15" s="9" t="s">
        <v>16</v>
      </c>
      <c r="C15" s="177"/>
      <c r="D15" s="177"/>
      <c r="E15" s="79">
        <v>1000</v>
      </c>
      <c r="F15" s="160" t="s">
        <v>74</v>
      </c>
      <c r="G15" s="161"/>
      <c r="H15" s="84" t="s">
        <v>14</v>
      </c>
      <c r="I15" s="14" t="s">
        <v>38</v>
      </c>
    </row>
    <row r="16" spans="1:17" ht="18.75" customHeight="1">
      <c r="A16" s="215"/>
      <c r="B16" s="9" t="s">
        <v>63</v>
      </c>
      <c r="C16" s="177"/>
      <c r="D16" s="177"/>
      <c r="E16" s="40">
        <v>1100</v>
      </c>
      <c r="F16" s="160" t="s">
        <v>74</v>
      </c>
      <c r="G16" s="161"/>
      <c r="H16" s="84" t="s">
        <v>14</v>
      </c>
      <c r="I16" s="14" t="s">
        <v>28</v>
      </c>
      <c r="M16" s="249">
        <f>E18+E38+E41+E53+E57+E67+E87+E91</f>
        <v>25165</v>
      </c>
      <c r="N16" s="250"/>
      <c r="O16" s="250"/>
      <c r="P16" s="251" t="s">
        <v>318</v>
      </c>
      <c r="Q16" s="251"/>
    </row>
    <row r="17" spans="1:17" ht="18.75" customHeight="1">
      <c r="A17" s="216"/>
      <c r="B17" s="9" t="s">
        <v>63</v>
      </c>
      <c r="C17" s="177"/>
      <c r="D17" s="177"/>
      <c r="E17" s="40">
        <v>2300</v>
      </c>
      <c r="F17" s="160" t="s">
        <v>74</v>
      </c>
      <c r="G17" s="161"/>
      <c r="H17" s="84" t="s">
        <v>14</v>
      </c>
      <c r="I17" s="14" t="s">
        <v>315</v>
      </c>
    </row>
    <row r="18" spans="1:17" ht="18.75" customHeight="1">
      <c r="A18" s="209" t="s">
        <v>33</v>
      </c>
      <c r="B18" s="9" t="s">
        <v>22</v>
      </c>
      <c r="C18" s="177"/>
      <c r="D18" s="177"/>
      <c r="E18" s="47">
        <v>4110</v>
      </c>
      <c r="F18" s="160" t="s">
        <v>74</v>
      </c>
      <c r="G18" s="161"/>
      <c r="H18" s="84" t="s">
        <v>14</v>
      </c>
      <c r="I18" s="14" t="s">
        <v>68</v>
      </c>
      <c r="M18" s="252">
        <f>E102</f>
        <v>30800</v>
      </c>
      <c r="N18" s="253"/>
      <c r="O18" s="253"/>
      <c r="P18" s="251" t="s">
        <v>308</v>
      </c>
      <c r="Q18" s="251"/>
    </row>
    <row r="19" spans="1:17" ht="18.75" customHeight="1">
      <c r="A19" s="210"/>
      <c r="B19" s="9" t="s">
        <v>63</v>
      </c>
      <c r="C19" s="177"/>
      <c r="D19" s="177"/>
      <c r="E19" s="40">
        <v>1350</v>
      </c>
      <c r="F19" s="160" t="s">
        <v>74</v>
      </c>
      <c r="G19" s="161"/>
      <c r="H19" s="84" t="s">
        <v>14</v>
      </c>
      <c r="I19" s="14" t="s">
        <v>315</v>
      </c>
    </row>
    <row r="20" spans="1:17" ht="18.75" customHeight="1">
      <c r="A20" s="211"/>
      <c r="B20" s="9" t="s">
        <v>63</v>
      </c>
      <c r="C20" s="177"/>
      <c r="D20" s="177"/>
      <c r="E20" s="40">
        <v>1090</v>
      </c>
      <c r="F20" s="160" t="s">
        <v>74</v>
      </c>
      <c r="G20" s="161"/>
      <c r="H20" s="84" t="s">
        <v>14</v>
      </c>
      <c r="I20" s="14" t="s">
        <v>315</v>
      </c>
    </row>
    <row r="21" spans="1:17" ht="18.75" customHeight="1">
      <c r="A21" s="44" t="s">
        <v>322</v>
      </c>
      <c r="B21" s="9" t="s">
        <v>63</v>
      </c>
      <c r="C21" s="177"/>
      <c r="D21" s="177"/>
      <c r="E21" s="40">
        <v>4140</v>
      </c>
      <c r="F21" s="160" t="s">
        <v>74</v>
      </c>
      <c r="G21" s="161"/>
      <c r="H21" s="84" t="s">
        <v>14</v>
      </c>
      <c r="I21" s="14" t="s">
        <v>315</v>
      </c>
    </row>
    <row r="22" spans="1:17" ht="18.75" customHeight="1">
      <c r="A22" s="44" t="s">
        <v>243</v>
      </c>
      <c r="B22" s="9" t="s">
        <v>27</v>
      </c>
      <c r="C22" s="177"/>
      <c r="D22" s="177"/>
      <c r="E22" s="74">
        <v>5432</v>
      </c>
      <c r="F22" s="160" t="s">
        <v>74</v>
      </c>
      <c r="G22" s="161"/>
      <c r="H22" s="81" t="s">
        <v>65</v>
      </c>
      <c r="I22" s="14" t="s">
        <v>312</v>
      </c>
    </row>
    <row r="23" spans="1:17" ht="18.75" customHeight="1">
      <c r="A23" s="209" t="s">
        <v>323</v>
      </c>
      <c r="B23" s="9" t="s">
        <v>27</v>
      </c>
      <c r="C23" s="177"/>
      <c r="D23" s="177"/>
      <c r="E23" s="74">
        <v>616</v>
      </c>
      <c r="F23" s="160" t="s">
        <v>74</v>
      </c>
      <c r="G23" s="161"/>
      <c r="H23" s="81" t="s">
        <v>65</v>
      </c>
      <c r="I23" s="14" t="s">
        <v>314</v>
      </c>
    </row>
    <row r="24" spans="1:17" ht="18.75" customHeight="1">
      <c r="A24" s="210"/>
      <c r="B24" s="9" t="s">
        <v>63</v>
      </c>
      <c r="C24" s="177"/>
      <c r="D24" s="177"/>
      <c r="E24" s="40">
        <v>2900</v>
      </c>
      <c r="F24" s="160" t="s">
        <v>74</v>
      </c>
      <c r="G24" s="161"/>
      <c r="H24" s="84" t="s">
        <v>14</v>
      </c>
      <c r="I24" s="14" t="s">
        <v>28</v>
      </c>
      <c r="M24" s="247">
        <f>E4+E9+E11+E12+E15+E34+E39+E40+E47+E49+E50+E51+E52+E69+E81+E82+E79+E89+E90+E95+E96</f>
        <v>41159</v>
      </c>
      <c r="N24" s="248"/>
      <c r="O24" s="248"/>
      <c r="P24" s="2" t="s">
        <v>317</v>
      </c>
    </row>
    <row r="25" spans="1:17" ht="18.75" customHeight="1">
      <c r="A25" s="210"/>
      <c r="B25" s="9" t="s">
        <v>27</v>
      </c>
      <c r="C25" s="177"/>
      <c r="D25" s="177"/>
      <c r="E25" s="74">
        <v>1900</v>
      </c>
      <c r="F25" s="160" t="s">
        <v>74</v>
      </c>
      <c r="G25" s="161"/>
      <c r="H25" s="84" t="s">
        <v>14</v>
      </c>
      <c r="I25" s="14" t="s">
        <v>324</v>
      </c>
    </row>
    <row r="26" spans="1:17" ht="18.75" customHeight="1" thickBot="1">
      <c r="A26" s="210"/>
      <c r="B26" s="9" t="s">
        <v>63</v>
      </c>
      <c r="C26" s="177"/>
      <c r="D26" s="177"/>
      <c r="E26" s="40">
        <v>1120</v>
      </c>
      <c r="F26" s="160" t="s">
        <v>74</v>
      </c>
      <c r="G26" s="161"/>
      <c r="H26" s="84" t="s">
        <v>14</v>
      </c>
      <c r="I26" s="14" t="s">
        <v>28</v>
      </c>
      <c r="M26" s="2" t="s">
        <v>9</v>
      </c>
    </row>
    <row r="27" spans="1:17" ht="18.75" customHeight="1" thickBot="1">
      <c r="A27" s="210"/>
      <c r="B27" s="9" t="s">
        <v>63</v>
      </c>
      <c r="C27" s="177"/>
      <c r="D27" s="177"/>
      <c r="E27" s="40">
        <v>980</v>
      </c>
      <c r="F27" s="160" t="s">
        <v>74</v>
      </c>
      <c r="G27" s="161"/>
      <c r="H27" s="84" t="s">
        <v>14</v>
      </c>
      <c r="I27" s="14" t="s">
        <v>28</v>
      </c>
      <c r="M27" s="254">
        <f>M10+M12+M14+M16+M18+M24</f>
        <v>246936</v>
      </c>
      <c r="N27" s="255"/>
      <c r="O27" s="223"/>
    </row>
    <row r="28" spans="1:17" ht="18.75" customHeight="1">
      <c r="A28" s="211"/>
      <c r="B28" s="9" t="s">
        <v>63</v>
      </c>
      <c r="C28" s="158"/>
      <c r="D28" s="159"/>
      <c r="E28" s="40">
        <v>4370</v>
      </c>
      <c r="F28" s="160" t="s">
        <v>74</v>
      </c>
      <c r="G28" s="161"/>
      <c r="H28" s="84" t="s">
        <v>14</v>
      </c>
      <c r="I28" s="14" t="s">
        <v>315</v>
      </c>
    </row>
    <row r="29" spans="1:17" ht="18.75" customHeight="1">
      <c r="A29" s="209" t="s">
        <v>41</v>
      </c>
      <c r="B29" s="9" t="s">
        <v>63</v>
      </c>
      <c r="C29" s="177"/>
      <c r="D29" s="177"/>
      <c r="E29" s="40">
        <v>5600</v>
      </c>
      <c r="F29" s="160" t="s">
        <v>74</v>
      </c>
      <c r="G29" s="161"/>
      <c r="H29" s="84" t="s">
        <v>14</v>
      </c>
      <c r="I29" s="14" t="s">
        <v>315</v>
      </c>
      <c r="M29" s="261">
        <f>E12+E70+E76+E81+E82+E83+E84+E93+E94+E103</f>
        <v>19458</v>
      </c>
      <c r="N29" s="251"/>
      <c r="O29" s="251"/>
      <c r="P29" s="82" t="s">
        <v>65</v>
      </c>
    </row>
    <row r="30" spans="1:17" ht="18.75" customHeight="1">
      <c r="A30" s="210"/>
      <c r="B30" s="9" t="s">
        <v>63</v>
      </c>
      <c r="C30" s="177"/>
      <c r="D30" s="177"/>
      <c r="E30" s="40">
        <v>1200</v>
      </c>
      <c r="F30" s="160" t="s">
        <v>74</v>
      </c>
      <c r="G30" s="161"/>
      <c r="H30" s="84" t="s">
        <v>14</v>
      </c>
      <c r="I30" s="14" t="s">
        <v>28</v>
      </c>
      <c r="M30" s="261">
        <f>E4+E5+E6+E8+E9+E10+E11+E13+E14+E15+E16+E17+E18+E21+E24+E25+E26+E27+E28+E29+E30+E31+E32+E33+E34+E36+E37+E38+E45+E46+E47+E48+E49+E50+E51+E52+E53+E64+E65+E66+E69+E73+E74+E77+E78+E79+E85+E86+E87+E88+E89+E90+E95+E96+E97+E98+E99+E100+E101+E102</f>
        <v>210797</v>
      </c>
      <c r="N30" s="251"/>
      <c r="O30" s="251"/>
      <c r="P30" s="83" t="s">
        <v>88</v>
      </c>
    </row>
    <row r="31" spans="1:17" ht="18.75" customHeight="1">
      <c r="A31" s="210"/>
      <c r="B31" s="9" t="s">
        <v>63</v>
      </c>
      <c r="C31" s="158"/>
      <c r="D31" s="159"/>
      <c r="E31" s="40">
        <v>1200</v>
      </c>
      <c r="F31" s="160" t="s">
        <v>74</v>
      </c>
      <c r="G31" s="161"/>
      <c r="H31" s="84" t="s">
        <v>14</v>
      </c>
      <c r="I31" s="14" t="s">
        <v>28</v>
      </c>
      <c r="M31" s="261">
        <f>E67+E68+E75+E80+E91+E92+E57+E62</f>
        <v>10421</v>
      </c>
      <c r="N31" s="251"/>
      <c r="O31" s="251"/>
      <c r="P31" s="2" t="s">
        <v>82</v>
      </c>
      <c r="Q31" s="2" t="s">
        <v>376</v>
      </c>
    </row>
    <row r="32" spans="1:17" ht="18.75" customHeight="1">
      <c r="A32" s="210"/>
      <c r="B32" s="9" t="s">
        <v>63</v>
      </c>
      <c r="C32" s="158"/>
      <c r="D32" s="159"/>
      <c r="E32" s="40">
        <v>1300</v>
      </c>
      <c r="F32" s="160" t="s">
        <v>74</v>
      </c>
      <c r="G32" s="161"/>
      <c r="H32" s="84" t="s">
        <v>14</v>
      </c>
      <c r="I32" s="14" t="s">
        <v>28</v>
      </c>
    </row>
    <row r="33" spans="1:9" ht="18.75" customHeight="1">
      <c r="A33" s="210"/>
      <c r="B33" s="9" t="s">
        <v>63</v>
      </c>
      <c r="C33" s="177"/>
      <c r="D33" s="177"/>
      <c r="E33" s="40">
        <v>1857</v>
      </c>
      <c r="F33" s="160" t="s">
        <v>74</v>
      </c>
      <c r="G33" s="161"/>
      <c r="H33" s="84" t="s">
        <v>14</v>
      </c>
      <c r="I33" s="14" t="s">
        <v>325</v>
      </c>
    </row>
    <row r="34" spans="1:9" ht="18.75" customHeight="1">
      <c r="A34" s="210"/>
      <c r="B34" s="9" t="s">
        <v>16</v>
      </c>
      <c r="C34" s="177"/>
      <c r="D34" s="177"/>
      <c r="E34" s="79">
        <v>400</v>
      </c>
      <c r="F34" s="160" t="s">
        <v>74</v>
      </c>
      <c r="G34" s="161"/>
      <c r="H34" s="84" t="s">
        <v>14</v>
      </c>
      <c r="I34" s="14" t="s">
        <v>38</v>
      </c>
    </row>
    <row r="35" spans="1:9" ht="18.75" customHeight="1">
      <c r="A35" s="210"/>
      <c r="B35" s="9" t="s">
        <v>63</v>
      </c>
      <c r="C35" s="158"/>
      <c r="D35" s="159"/>
      <c r="E35" s="40">
        <v>2993</v>
      </c>
      <c r="F35" s="160" t="s">
        <v>74</v>
      </c>
      <c r="G35" s="161"/>
      <c r="H35" s="84" t="s">
        <v>14</v>
      </c>
      <c r="I35" s="14" t="s">
        <v>28</v>
      </c>
    </row>
    <row r="36" spans="1:9" ht="18.75" customHeight="1">
      <c r="A36" s="210"/>
      <c r="B36" s="9" t="s">
        <v>63</v>
      </c>
      <c r="C36" s="158"/>
      <c r="D36" s="159"/>
      <c r="E36" s="40">
        <v>2410</v>
      </c>
      <c r="F36" s="160" t="s">
        <v>74</v>
      </c>
      <c r="G36" s="161"/>
      <c r="H36" s="84" t="s">
        <v>14</v>
      </c>
      <c r="I36" s="14" t="s">
        <v>28</v>
      </c>
    </row>
    <row r="37" spans="1:9" ht="18.75" customHeight="1">
      <c r="A37" s="210"/>
      <c r="B37" s="9" t="s">
        <v>63</v>
      </c>
      <c r="C37" s="158"/>
      <c r="D37" s="159"/>
      <c r="E37" s="40">
        <v>6734</v>
      </c>
      <c r="F37" s="160" t="s">
        <v>74</v>
      </c>
      <c r="G37" s="161"/>
      <c r="H37" s="84" t="s">
        <v>14</v>
      </c>
      <c r="I37" s="14" t="s">
        <v>315</v>
      </c>
    </row>
    <row r="38" spans="1:9" ht="18.75" customHeight="1">
      <c r="A38" s="210"/>
      <c r="B38" s="9" t="s">
        <v>22</v>
      </c>
      <c r="C38" s="158"/>
      <c r="D38" s="159"/>
      <c r="E38" s="47">
        <v>6300</v>
      </c>
      <c r="F38" s="160" t="s">
        <v>74</v>
      </c>
      <c r="G38" s="161"/>
      <c r="H38" s="84" t="s">
        <v>14</v>
      </c>
      <c r="I38" s="14" t="s">
        <v>68</v>
      </c>
    </row>
    <row r="39" spans="1:9" ht="18.75" customHeight="1">
      <c r="A39" s="210"/>
      <c r="B39" s="9" t="s">
        <v>16</v>
      </c>
      <c r="C39" s="158"/>
      <c r="D39" s="159"/>
      <c r="E39" s="79">
        <v>400</v>
      </c>
      <c r="F39" s="160" t="s">
        <v>74</v>
      </c>
      <c r="G39" s="161"/>
      <c r="H39" s="8" t="s">
        <v>82</v>
      </c>
      <c r="I39" s="14" t="s">
        <v>38</v>
      </c>
    </row>
    <row r="40" spans="1:9" ht="18.75" customHeight="1">
      <c r="A40" s="210"/>
      <c r="B40" s="9" t="s">
        <v>16</v>
      </c>
      <c r="C40" s="158"/>
      <c r="D40" s="159"/>
      <c r="E40" s="79">
        <v>400</v>
      </c>
      <c r="F40" s="160" t="s">
        <v>74</v>
      </c>
      <c r="G40" s="161"/>
      <c r="H40" s="8" t="s">
        <v>82</v>
      </c>
      <c r="I40" s="14" t="s">
        <v>38</v>
      </c>
    </row>
    <row r="41" spans="1:9" ht="18.75" customHeight="1">
      <c r="A41" s="210"/>
      <c r="B41" s="9" t="s">
        <v>22</v>
      </c>
      <c r="C41" s="158"/>
      <c r="D41" s="159"/>
      <c r="E41" s="47">
        <v>3260</v>
      </c>
      <c r="F41" s="160" t="s">
        <v>74</v>
      </c>
      <c r="G41" s="161"/>
      <c r="H41" s="8" t="s">
        <v>82</v>
      </c>
      <c r="I41" s="14" t="s">
        <v>68</v>
      </c>
    </row>
    <row r="42" spans="1:9" ht="18.75" customHeight="1">
      <c r="A42" s="210"/>
      <c r="B42" s="9" t="s">
        <v>16</v>
      </c>
      <c r="C42" s="158"/>
      <c r="D42" s="159"/>
      <c r="E42" s="79">
        <v>400</v>
      </c>
      <c r="F42" s="160" t="s">
        <v>74</v>
      </c>
      <c r="G42" s="161"/>
      <c r="H42" s="81" t="s">
        <v>65</v>
      </c>
      <c r="I42" s="14" t="s">
        <v>38</v>
      </c>
    </row>
    <row r="43" spans="1:9" ht="18.75" customHeight="1">
      <c r="A43" s="210"/>
      <c r="B43" s="9" t="s">
        <v>16</v>
      </c>
      <c r="C43" s="158"/>
      <c r="D43" s="159"/>
      <c r="E43" s="79">
        <v>400</v>
      </c>
      <c r="F43" s="160" t="s">
        <v>74</v>
      </c>
      <c r="G43" s="161"/>
      <c r="H43" s="81" t="s">
        <v>65</v>
      </c>
      <c r="I43" s="14" t="s">
        <v>38</v>
      </c>
    </row>
    <row r="44" spans="1:9" ht="18.75" customHeight="1">
      <c r="A44" s="211"/>
      <c r="B44" s="9" t="s">
        <v>16</v>
      </c>
      <c r="C44" s="158"/>
      <c r="D44" s="159"/>
      <c r="E44" s="79">
        <v>220</v>
      </c>
      <c r="F44" s="160" t="s">
        <v>74</v>
      </c>
      <c r="G44" s="161"/>
      <c r="H44" s="81" t="s">
        <v>65</v>
      </c>
      <c r="I44" s="14" t="s">
        <v>38</v>
      </c>
    </row>
    <row r="45" spans="1:9" ht="18.75" customHeight="1">
      <c r="A45" s="209" t="s">
        <v>244</v>
      </c>
      <c r="B45" s="9" t="s">
        <v>63</v>
      </c>
      <c r="C45" s="158"/>
      <c r="D45" s="159"/>
      <c r="E45" s="40">
        <v>1200</v>
      </c>
      <c r="F45" s="160" t="s">
        <v>74</v>
      </c>
      <c r="G45" s="161"/>
      <c r="H45" s="84" t="s">
        <v>14</v>
      </c>
      <c r="I45" s="14" t="s">
        <v>28</v>
      </c>
    </row>
    <row r="46" spans="1:9" ht="18.75" customHeight="1">
      <c r="A46" s="210"/>
      <c r="B46" s="9" t="s">
        <v>63</v>
      </c>
      <c r="C46" s="158"/>
      <c r="D46" s="159"/>
      <c r="E46" s="40">
        <v>2100</v>
      </c>
      <c r="F46" s="160" t="s">
        <v>74</v>
      </c>
      <c r="G46" s="161"/>
      <c r="H46" s="84" t="s">
        <v>14</v>
      </c>
      <c r="I46" s="14" t="s">
        <v>28</v>
      </c>
    </row>
    <row r="47" spans="1:9" ht="18.75" customHeight="1">
      <c r="A47" s="210"/>
      <c r="B47" s="9" t="s">
        <v>16</v>
      </c>
      <c r="C47" s="177"/>
      <c r="D47" s="177"/>
      <c r="E47" s="79">
        <v>400</v>
      </c>
      <c r="F47" s="160" t="s">
        <v>74</v>
      </c>
      <c r="G47" s="161"/>
      <c r="H47" s="84" t="s">
        <v>14</v>
      </c>
      <c r="I47" s="14" t="s">
        <v>38</v>
      </c>
    </row>
    <row r="48" spans="1:9" ht="18.75" customHeight="1">
      <c r="A48" s="210"/>
      <c r="B48" s="9" t="s">
        <v>27</v>
      </c>
      <c r="C48" s="158"/>
      <c r="D48" s="159"/>
      <c r="E48" s="40">
        <v>7057</v>
      </c>
      <c r="F48" s="160" t="s">
        <v>74</v>
      </c>
      <c r="G48" s="161"/>
      <c r="H48" s="84" t="s">
        <v>14</v>
      </c>
      <c r="I48" s="14" t="s">
        <v>313</v>
      </c>
    </row>
    <row r="49" spans="1:10" ht="18.75" customHeight="1">
      <c r="A49" s="210"/>
      <c r="B49" s="9" t="s">
        <v>51</v>
      </c>
      <c r="C49" s="177"/>
      <c r="D49" s="177"/>
      <c r="E49" s="79">
        <v>7330</v>
      </c>
      <c r="F49" s="160" t="s">
        <v>74</v>
      </c>
      <c r="G49" s="161"/>
      <c r="H49" s="84" t="s">
        <v>14</v>
      </c>
      <c r="I49" s="14" t="s">
        <v>61</v>
      </c>
    </row>
    <row r="50" spans="1:10" ht="18.75" customHeight="1">
      <c r="A50" s="210"/>
      <c r="B50" s="9" t="s">
        <v>51</v>
      </c>
      <c r="C50" s="177"/>
      <c r="D50" s="177"/>
      <c r="E50" s="79">
        <v>4460</v>
      </c>
      <c r="F50" s="160" t="s">
        <v>74</v>
      </c>
      <c r="G50" s="161"/>
      <c r="H50" s="84" t="s">
        <v>14</v>
      </c>
      <c r="I50" s="14" t="s">
        <v>61</v>
      </c>
    </row>
    <row r="51" spans="1:10" ht="18.75" customHeight="1">
      <c r="A51" s="210"/>
      <c r="B51" s="9" t="s">
        <v>27</v>
      </c>
      <c r="C51" s="158"/>
      <c r="D51" s="159"/>
      <c r="E51" s="79">
        <v>14100</v>
      </c>
      <c r="F51" s="160" t="s">
        <v>74</v>
      </c>
      <c r="G51" s="161"/>
      <c r="H51" s="84" t="s">
        <v>14</v>
      </c>
      <c r="I51" s="14" t="s">
        <v>326</v>
      </c>
    </row>
    <row r="52" spans="1:10" ht="18.75" customHeight="1">
      <c r="A52" s="210"/>
      <c r="B52" s="9" t="s">
        <v>27</v>
      </c>
      <c r="C52" s="177"/>
      <c r="D52" s="177"/>
      <c r="E52" s="79">
        <v>5681</v>
      </c>
      <c r="F52" s="160" t="s">
        <v>74</v>
      </c>
      <c r="G52" s="161"/>
      <c r="H52" s="84" t="s">
        <v>14</v>
      </c>
      <c r="I52" s="14" t="s">
        <v>326</v>
      </c>
    </row>
    <row r="53" spans="1:10" ht="18.75" customHeight="1" thickBot="1">
      <c r="A53" s="211"/>
      <c r="B53" s="9" t="s">
        <v>22</v>
      </c>
      <c r="C53" s="177"/>
      <c r="D53" s="177"/>
      <c r="E53" s="47">
        <v>1590</v>
      </c>
      <c r="F53" s="160" t="s">
        <v>74</v>
      </c>
      <c r="G53" s="161"/>
      <c r="H53" s="84" t="s">
        <v>14</v>
      </c>
      <c r="I53" s="14" t="s">
        <v>68</v>
      </c>
    </row>
    <row r="54" spans="1:10" ht="18.75" customHeight="1" thickBot="1">
      <c r="A54" s="17"/>
      <c r="B54" s="17"/>
      <c r="C54" s="205" t="s">
        <v>9</v>
      </c>
      <c r="D54" s="206"/>
      <c r="E54" s="18">
        <f>SUM(E4:E53)</f>
        <v>133719</v>
      </c>
      <c r="F54" s="212" t="s">
        <v>5</v>
      </c>
      <c r="G54" s="213"/>
      <c r="H54" s="213"/>
      <c r="I54" s="213"/>
    </row>
    <row r="55" spans="1:10" ht="20.25" customHeight="1">
      <c r="A55" s="77" t="s">
        <v>20</v>
      </c>
      <c r="B55" s="204" t="s">
        <v>337</v>
      </c>
      <c r="C55" s="204"/>
      <c r="D55" s="204"/>
      <c r="E55" s="204"/>
      <c r="J55" s="16"/>
    </row>
    <row r="56" spans="1:10" ht="20.25" customHeight="1">
      <c r="A56" s="4" t="s">
        <v>0</v>
      </c>
      <c r="B56" s="4" t="s">
        <v>1</v>
      </c>
      <c r="C56" s="177" t="s">
        <v>2</v>
      </c>
      <c r="D56" s="177"/>
      <c r="E56" s="4" t="s">
        <v>3</v>
      </c>
      <c r="F56" s="177" t="s">
        <v>73</v>
      </c>
      <c r="G56" s="177"/>
      <c r="H56" s="8" t="s">
        <v>70</v>
      </c>
      <c r="I56" s="5" t="s">
        <v>4</v>
      </c>
    </row>
    <row r="57" spans="1:10" ht="20.25" customHeight="1">
      <c r="A57" s="217" t="s">
        <v>244</v>
      </c>
      <c r="B57" s="9" t="s">
        <v>22</v>
      </c>
      <c r="C57" s="158"/>
      <c r="D57" s="159"/>
      <c r="E57" s="47">
        <v>1656</v>
      </c>
      <c r="F57" s="160" t="s">
        <v>74</v>
      </c>
      <c r="G57" s="161"/>
      <c r="H57" s="8" t="s">
        <v>82</v>
      </c>
      <c r="I57" s="14" t="s">
        <v>377</v>
      </c>
    </row>
    <row r="58" spans="1:10" ht="20.25" customHeight="1">
      <c r="A58" s="219"/>
      <c r="B58" s="9" t="s">
        <v>63</v>
      </c>
      <c r="C58" s="177"/>
      <c r="D58" s="177"/>
      <c r="E58" s="40">
        <v>1300</v>
      </c>
      <c r="F58" s="160" t="s">
        <v>74</v>
      </c>
      <c r="G58" s="161"/>
      <c r="H58" s="8" t="s">
        <v>82</v>
      </c>
      <c r="I58" s="14" t="s">
        <v>28</v>
      </c>
    </row>
    <row r="59" spans="1:10" ht="20.25" customHeight="1">
      <c r="A59" s="219"/>
      <c r="B59" s="9" t="s">
        <v>63</v>
      </c>
      <c r="C59" s="158"/>
      <c r="D59" s="159"/>
      <c r="E59" s="40">
        <v>900</v>
      </c>
      <c r="F59" s="160" t="s">
        <v>74</v>
      </c>
      <c r="G59" s="161"/>
      <c r="H59" s="8" t="s">
        <v>82</v>
      </c>
      <c r="I59" s="14" t="s">
        <v>28</v>
      </c>
    </row>
    <row r="60" spans="1:10" ht="20.25" customHeight="1">
      <c r="A60" s="219"/>
      <c r="B60" s="9" t="s">
        <v>16</v>
      </c>
      <c r="C60" s="177"/>
      <c r="D60" s="177"/>
      <c r="E60" s="79">
        <v>400</v>
      </c>
      <c r="F60" s="160" t="s">
        <v>74</v>
      </c>
      <c r="G60" s="161"/>
      <c r="H60" s="81" t="s">
        <v>65</v>
      </c>
      <c r="I60" s="14" t="s">
        <v>38</v>
      </c>
    </row>
    <row r="61" spans="1:10" ht="20.25" customHeight="1">
      <c r="A61" s="218"/>
      <c r="B61" s="9" t="s">
        <v>51</v>
      </c>
      <c r="C61" s="158"/>
      <c r="D61" s="159"/>
      <c r="E61" s="79">
        <v>4060</v>
      </c>
      <c r="F61" s="160" t="s">
        <v>74</v>
      </c>
      <c r="G61" s="161"/>
      <c r="H61" s="81" t="s">
        <v>65</v>
      </c>
      <c r="I61" s="14" t="s">
        <v>61</v>
      </c>
    </row>
    <row r="62" spans="1:10" ht="20.25" customHeight="1">
      <c r="A62" s="217" t="s">
        <v>66</v>
      </c>
      <c r="B62" s="9" t="s">
        <v>63</v>
      </c>
      <c r="C62" s="158"/>
      <c r="D62" s="159"/>
      <c r="E62" s="40">
        <v>1594</v>
      </c>
      <c r="F62" s="160" t="s">
        <v>74</v>
      </c>
      <c r="G62" s="161"/>
      <c r="H62" s="8" t="s">
        <v>82</v>
      </c>
      <c r="I62" s="14" t="s">
        <v>378</v>
      </c>
    </row>
    <row r="63" spans="1:10" ht="20.25" customHeight="1">
      <c r="A63" s="218"/>
      <c r="B63" s="9" t="s">
        <v>63</v>
      </c>
      <c r="C63" s="158"/>
      <c r="D63" s="159"/>
      <c r="E63" s="40">
        <v>4000</v>
      </c>
      <c r="F63" s="160" t="s">
        <v>74</v>
      </c>
      <c r="G63" s="161"/>
      <c r="H63" s="81" t="s">
        <v>65</v>
      </c>
      <c r="I63" s="14" t="s">
        <v>305</v>
      </c>
    </row>
    <row r="64" spans="1:10" ht="20.25" customHeight="1">
      <c r="A64" s="209" t="s">
        <v>36</v>
      </c>
      <c r="B64" s="9" t="s">
        <v>63</v>
      </c>
      <c r="C64" s="177"/>
      <c r="D64" s="177"/>
      <c r="E64" s="40">
        <v>690</v>
      </c>
      <c r="F64" s="160" t="s">
        <v>74</v>
      </c>
      <c r="G64" s="161"/>
      <c r="H64" s="84" t="s">
        <v>14</v>
      </c>
      <c r="I64" s="14" t="s">
        <v>315</v>
      </c>
    </row>
    <row r="65" spans="1:9" ht="20.25" customHeight="1">
      <c r="A65" s="210"/>
      <c r="B65" s="9" t="s">
        <v>63</v>
      </c>
      <c r="C65" s="177"/>
      <c r="D65" s="177"/>
      <c r="E65" s="40">
        <v>560</v>
      </c>
      <c r="F65" s="160" t="s">
        <v>74</v>
      </c>
      <c r="G65" s="161"/>
      <c r="H65" s="84" t="s">
        <v>14</v>
      </c>
      <c r="I65" s="14" t="s">
        <v>315</v>
      </c>
    </row>
    <row r="66" spans="1:9" ht="20.25" customHeight="1">
      <c r="A66" s="210"/>
      <c r="B66" s="9" t="s">
        <v>63</v>
      </c>
      <c r="C66" s="177"/>
      <c r="D66" s="177"/>
      <c r="E66" s="40">
        <v>1797</v>
      </c>
      <c r="F66" s="160" t="s">
        <v>74</v>
      </c>
      <c r="G66" s="161"/>
      <c r="H66" s="84" t="s">
        <v>14</v>
      </c>
      <c r="I66" s="14" t="s">
        <v>325</v>
      </c>
    </row>
    <row r="67" spans="1:9" ht="20.25" customHeight="1">
      <c r="A67" s="210"/>
      <c r="B67" s="9" t="s">
        <v>22</v>
      </c>
      <c r="C67" s="158"/>
      <c r="D67" s="159"/>
      <c r="E67" s="47">
        <v>1394</v>
      </c>
      <c r="F67" s="160" t="s">
        <v>71</v>
      </c>
      <c r="G67" s="161"/>
      <c r="H67" s="8" t="s">
        <v>82</v>
      </c>
      <c r="I67" s="5" t="s">
        <v>328</v>
      </c>
    </row>
    <row r="68" spans="1:9" ht="20.25" customHeight="1">
      <c r="A68" s="43"/>
      <c r="B68" s="9" t="s">
        <v>27</v>
      </c>
      <c r="C68" s="177"/>
      <c r="D68" s="177"/>
      <c r="E68" s="74">
        <v>1695</v>
      </c>
      <c r="F68" s="160" t="s">
        <v>71</v>
      </c>
      <c r="G68" s="161"/>
      <c r="H68" s="8" t="s">
        <v>82</v>
      </c>
      <c r="I68" s="14" t="s">
        <v>329</v>
      </c>
    </row>
    <row r="69" spans="1:9" ht="20.25" customHeight="1">
      <c r="A69" s="209" t="s">
        <v>43</v>
      </c>
      <c r="B69" s="9" t="s">
        <v>38</v>
      </c>
      <c r="C69" s="158"/>
      <c r="D69" s="159"/>
      <c r="E69" s="79">
        <v>600</v>
      </c>
      <c r="F69" s="160" t="s">
        <v>74</v>
      </c>
      <c r="G69" s="161"/>
      <c r="H69" s="84" t="s">
        <v>14</v>
      </c>
      <c r="I69" s="14" t="s">
        <v>38</v>
      </c>
    </row>
    <row r="70" spans="1:9" ht="20.25" customHeight="1">
      <c r="A70" s="210"/>
      <c r="B70" s="9" t="s">
        <v>51</v>
      </c>
      <c r="C70" s="158"/>
      <c r="D70" s="159"/>
      <c r="E70" s="40">
        <v>2120</v>
      </c>
      <c r="F70" s="160" t="s">
        <v>74</v>
      </c>
      <c r="G70" s="161"/>
      <c r="H70" s="81" t="s">
        <v>65</v>
      </c>
      <c r="I70" s="14" t="s">
        <v>305</v>
      </c>
    </row>
    <row r="71" spans="1:9" ht="20.25" customHeight="1">
      <c r="A71" s="210"/>
      <c r="B71" s="9" t="s">
        <v>38</v>
      </c>
      <c r="C71" s="158"/>
      <c r="D71" s="159"/>
      <c r="E71" s="79">
        <v>600</v>
      </c>
      <c r="F71" s="160" t="s">
        <v>74</v>
      </c>
      <c r="G71" s="161"/>
      <c r="H71" s="81" t="s">
        <v>65</v>
      </c>
      <c r="I71" s="14" t="s">
        <v>38</v>
      </c>
    </row>
    <row r="72" spans="1:9" ht="20.25" customHeight="1">
      <c r="A72" s="211"/>
      <c r="B72" s="9" t="s">
        <v>51</v>
      </c>
      <c r="C72" s="158"/>
      <c r="D72" s="159"/>
      <c r="E72" s="40">
        <v>2760</v>
      </c>
      <c r="F72" s="160" t="s">
        <v>74</v>
      </c>
      <c r="G72" s="161"/>
      <c r="H72" s="81" t="s">
        <v>65</v>
      </c>
      <c r="I72" s="14" t="s">
        <v>305</v>
      </c>
    </row>
    <row r="73" spans="1:9" ht="20.25" customHeight="1">
      <c r="A73" s="209" t="s">
        <v>46</v>
      </c>
      <c r="B73" s="9" t="s">
        <v>63</v>
      </c>
      <c r="C73" s="160"/>
      <c r="D73" s="161"/>
      <c r="E73" s="40">
        <v>790</v>
      </c>
      <c r="F73" s="160" t="s">
        <v>74</v>
      </c>
      <c r="G73" s="161"/>
      <c r="H73" s="84" t="s">
        <v>14</v>
      </c>
      <c r="I73" s="14" t="s">
        <v>28</v>
      </c>
    </row>
    <row r="74" spans="1:9" ht="20.25" customHeight="1">
      <c r="A74" s="210"/>
      <c r="B74" s="9" t="s">
        <v>27</v>
      </c>
      <c r="C74" s="158"/>
      <c r="D74" s="159"/>
      <c r="E74" s="74">
        <v>6768</v>
      </c>
      <c r="F74" s="160" t="s">
        <v>74</v>
      </c>
      <c r="G74" s="161"/>
      <c r="H74" s="84" t="s">
        <v>14</v>
      </c>
      <c r="I74" s="14" t="s">
        <v>327</v>
      </c>
    </row>
    <row r="75" spans="1:9" ht="20.25" customHeight="1">
      <c r="A75" s="210"/>
      <c r="B75" s="9" t="s">
        <v>63</v>
      </c>
      <c r="C75" s="177"/>
      <c r="D75" s="177"/>
      <c r="E75" s="40">
        <v>1518</v>
      </c>
      <c r="F75" s="160" t="s">
        <v>71</v>
      </c>
      <c r="G75" s="161"/>
      <c r="H75" s="8" t="s">
        <v>82</v>
      </c>
      <c r="I75" s="14" t="s">
        <v>330</v>
      </c>
    </row>
    <row r="76" spans="1:9" ht="20.25" customHeight="1">
      <c r="A76" s="211"/>
      <c r="B76" s="9" t="s">
        <v>51</v>
      </c>
      <c r="C76" s="158"/>
      <c r="D76" s="159"/>
      <c r="E76" s="40">
        <v>1650</v>
      </c>
      <c r="F76" s="160" t="s">
        <v>74</v>
      </c>
      <c r="G76" s="161"/>
      <c r="H76" s="81" t="s">
        <v>65</v>
      </c>
      <c r="I76" s="14" t="s">
        <v>305</v>
      </c>
    </row>
    <row r="77" spans="1:9" ht="20.25" customHeight="1">
      <c r="A77" s="209" t="s">
        <v>331</v>
      </c>
      <c r="B77" s="9" t="s">
        <v>63</v>
      </c>
      <c r="C77" s="158"/>
      <c r="D77" s="159"/>
      <c r="E77" s="40">
        <v>900</v>
      </c>
      <c r="F77" s="160" t="s">
        <v>74</v>
      </c>
      <c r="G77" s="161"/>
      <c r="H77" s="84" t="s">
        <v>14</v>
      </c>
      <c r="I77" s="14" t="s">
        <v>28</v>
      </c>
    </row>
    <row r="78" spans="1:9" ht="20.25" customHeight="1">
      <c r="A78" s="210"/>
      <c r="B78" s="9" t="s">
        <v>63</v>
      </c>
      <c r="C78" s="158"/>
      <c r="D78" s="159"/>
      <c r="E78" s="40">
        <v>1750</v>
      </c>
      <c r="F78" s="160" t="s">
        <v>74</v>
      </c>
      <c r="G78" s="161"/>
      <c r="H78" s="84" t="s">
        <v>14</v>
      </c>
      <c r="I78" s="14" t="s">
        <v>28</v>
      </c>
    </row>
    <row r="79" spans="1:9" ht="20.25" customHeight="1">
      <c r="A79" s="210"/>
      <c r="B79" s="9" t="s">
        <v>16</v>
      </c>
      <c r="C79" s="177"/>
      <c r="D79" s="177"/>
      <c r="E79" s="79">
        <v>600</v>
      </c>
      <c r="F79" s="160" t="s">
        <v>74</v>
      </c>
      <c r="G79" s="161"/>
      <c r="H79" s="84" t="s">
        <v>14</v>
      </c>
      <c r="I79" s="14" t="s">
        <v>38</v>
      </c>
    </row>
    <row r="80" spans="1:9" ht="20.25" customHeight="1">
      <c r="A80" s="210"/>
      <c r="B80" s="9" t="s">
        <v>63</v>
      </c>
      <c r="C80" s="177"/>
      <c r="D80" s="177"/>
      <c r="E80" s="40">
        <v>724</v>
      </c>
      <c r="F80" s="160" t="s">
        <v>71</v>
      </c>
      <c r="G80" s="161"/>
      <c r="H80" s="8" t="s">
        <v>82</v>
      </c>
      <c r="I80" s="14" t="s">
        <v>330</v>
      </c>
    </row>
    <row r="81" spans="1:9" ht="20.25" customHeight="1">
      <c r="A81" s="210"/>
      <c r="B81" s="9" t="s">
        <v>51</v>
      </c>
      <c r="C81" s="158"/>
      <c r="D81" s="159"/>
      <c r="E81" s="79">
        <v>928</v>
      </c>
      <c r="F81" s="160" t="s">
        <v>74</v>
      </c>
      <c r="G81" s="161"/>
      <c r="H81" s="81" t="s">
        <v>65</v>
      </c>
      <c r="I81" s="14" t="s">
        <v>372</v>
      </c>
    </row>
    <row r="82" spans="1:9" ht="20.25" customHeight="1">
      <c r="A82" s="210"/>
      <c r="B82" s="9" t="s">
        <v>51</v>
      </c>
      <c r="C82" s="158"/>
      <c r="D82" s="159"/>
      <c r="E82" s="79">
        <v>280</v>
      </c>
      <c r="F82" s="160" t="s">
        <v>74</v>
      </c>
      <c r="G82" s="161"/>
      <c r="H82" s="81" t="s">
        <v>65</v>
      </c>
      <c r="I82" s="14" t="s">
        <v>372</v>
      </c>
    </row>
    <row r="83" spans="1:9" ht="20.25" customHeight="1">
      <c r="A83" s="210"/>
      <c r="B83" s="9" t="s">
        <v>51</v>
      </c>
      <c r="C83" s="158"/>
      <c r="D83" s="159"/>
      <c r="E83" s="40">
        <v>5100</v>
      </c>
      <c r="F83" s="160" t="s">
        <v>74</v>
      </c>
      <c r="G83" s="161"/>
      <c r="H83" s="81" t="s">
        <v>65</v>
      </c>
      <c r="I83" s="14" t="s">
        <v>373</v>
      </c>
    </row>
    <row r="84" spans="1:9" ht="20.25" customHeight="1">
      <c r="A84" s="211"/>
      <c r="B84" s="9" t="s">
        <v>51</v>
      </c>
      <c r="C84" s="158"/>
      <c r="D84" s="159"/>
      <c r="E84" s="40">
        <v>1100</v>
      </c>
      <c r="F84" s="160" t="s">
        <v>74</v>
      </c>
      <c r="G84" s="161"/>
      <c r="H84" s="81" t="s">
        <v>65</v>
      </c>
      <c r="I84" s="14" t="s">
        <v>305</v>
      </c>
    </row>
    <row r="85" spans="1:9" ht="20.25" customHeight="1">
      <c r="A85" s="209" t="s">
        <v>37</v>
      </c>
      <c r="B85" s="9" t="s">
        <v>63</v>
      </c>
      <c r="C85" s="158"/>
      <c r="D85" s="159"/>
      <c r="E85" s="40">
        <v>5457</v>
      </c>
      <c r="F85" s="160" t="s">
        <v>74</v>
      </c>
      <c r="G85" s="161"/>
      <c r="H85" s="84" t="s">
        <v>14</v>
      </c>
      <c r="I85" s="14" t="s">
        <v>332</v>
      </c>
    </row>
    <row r="86" spans="1:9" ht="20.25" customHeight="1">
      <c r="A86" s="210"/>
      <c r="B86" s="9" t="s">
        <v>63</v>
      </c>
      <c r="C86" s="158"/>
      <c r="D86" s="159"/>
      <c r="E86" s="40">
        <v>12478</v>
      </c>
      <c r="F86" s="160" t="s">
        <v>74</v>
      </c>
      <c r="G86" s="161"/>
      <c r="H86" s="84" t="s">
        <v>14</v>
      </c>
      <c r="I86" s="14" t="s">
        <v>332</v>
      </c>
    </row>
    <row r="87" spans="1:9" ht="20.25" customHeight="1">
      <c r="A87" s="210"/>
      <c r="B87" s="9" t="s">
        <v>22</v>
      </c>
      <c r="C87" s="158"/>
      <c r="D87" s="159"/>
      <c r="E87" s="47">
        <v>5855</v>
      </c>
      <c r="F87" s="160" t="s">
        <v>74</v>
      </c>
      <c r="G87" s="161"/>
      <c r="H87" s="84" t="s">
        <v>14</v>
      </c>
      <c r="I87" s="14" t="s">
        <v>68</v>
      </c>
    </row>
    <row r="88" spans="1:9" ht="20.25" customHeight="1">
      <c r="A88" s="210"/>
      <c r="B88" s="9" t="s">
        <v>62</v>
      </c>
      <c r="C88" s="160"/>
      <c r="D88" s="161"/>
      <c r="E88" s="40">
        <v>1080</v>
      </c>
      <c r="F88" s="160" t="s">
        <v>74</v>
      </c>
      <c r="G88" s="161"/>
      <c r="H88" s="84" t="s">
        <v>14</v>
      </c>
      <c r="I88" s="14" t="s">
        <v>333</v>
      </c>
    </row>
    <row r="89" spans="1:9" ht="20.25" customHeight="1">
      <c r="A89" s="210"/>
      <c r="B89" s="9" t="s">
        <v>16</v>
      </c>
      <c r="C89" s="160"/>
      <c r="D89" s="161"/>
      <c r="E89" s="79">
        <v>400</v>
      </c>
      <c r="F89" s="160" t="s">
        <v>74</v>
      </c>
      <c r="G89" s="161"/>
      <c r="H89" s="84" t="s">
        <v>14</v>
      </c>
      <c r="I89" s="14" t="s">
        <v>38</v>
      </c>
    </row>
    <row r="90" spans="1:9" ht="20.25" customHeight="1">
      <c r="A90" s="210"/>
      <c r="B90" s="9" t="s">
        <v>16</v>
      </c>
      <c r="C90" s="160"/>
      <c r="D90" s="161"/>
      <c r="E90" s="79">
        <v>400</v>
      </c>
      <c r="F90" s="160" t="s">
        <v>74</v>
      </c>
      <c r="G90" s="161"/>
      <c r="H90" s="84" t="s">
        <v>14</v>
      </c>
      <c r="I90" s="14" t="s">
        <v>38</v>
      </c>
    </row>
    <row r="91" spans="1:9" ht="20.25" customHeight="1">
      <c r="A91" s="210"/>
      <c r="B91" s="9" t="s">
        <v>22</v>
      </c>
      <c r="C91" s="55"/>
      <c r="D91" s="56"/>
      <c r="E91" s="47">
        <v>1000</v>
      </c>
      <c r="F91" s="160" t="s">
        <v>71</v>
      </c>
      <c r="G91" s="161"/>
      <c r="H91" s="8" t="s">
        <v>82</v>
      </c>
      <c r="I91" s="14" t="s">
        <v>328</v>
      </c>
    </row>
    <row r="92" spans="1:9" ht="20.25" customHeight="1">
      <c r="A92" s="210"/>
      <c r="B92" s="9" t="s">
        <v>63</v>
      </c>
      <c r="C92" s="55"/>
      <c r="D92" s="56"/>
      <c r="E92" s="40">
        <v>840</v>
      </c>
      <c r="F92" s="160" t="s">
        <v>71</v>
      </c>
      <c r="G92" s="161"/>
      <c r="H92" s="8" t="s">
        <v>82</v>
      </c>
      <c r="I92" s="14" t="s">
        <v>330</v>
      </c>
    </row>
    <row r="93" spans="1:9" ht="20.25" customHeight="1">
      <c r="A93" s="210"/>
      <c r="B93" s="9" t="s">
        <v>51</v>
      </c>
      <c r="C93" s="55"/>
      <c r="D93" s="56"/>
      <c r="E93" s="40">
        <v>1650</v>
      </c>
      <c r="F93" s="160" t="s">
        <v>74</v>
      </c>
      <c r="G93" s="161"/>
      <c r="H93" s="81" t="s">
        <v>65</v>
      </c>
      <c r="I93" s="14" t="s">
        <v>374</v>
      </c>
    </row>
    <row r="94" spans="1:9" ht="20.25" customHeight="1">
      <c r="A94" s="211"/>
      <c r="B94" s="9" t="s">
        <v>63</v>
      </c>
      <c r="C94" s="55"/>
      <c r="D94" s="56"/>
      <c r="E94" s="40">
        <v>2210</v>
      </c>
      <c r="F94" s="160" t="s">
        <v>74</v>
      </c>
      <c r="G94" s="161"/>
      <c r="H94" s="81" t="s">
        <v>65</v>
      </c>
      <c r="I94" s="14" t="s">
        <v>28</v>
      </c>
    </row>
    <row r="95" spans="1:9" ht="20.25" customHeight="1">
      <c r="A95" s="209" t="s">
        <v>334</v>
      </c>
      <c r="B95" s="9" t="s">
        <v>16</v>
      </c>
      <c r="C95" s="158"/>
      <c r="D95" s="159"/>
      <c r="E95" s="79">
        <v>400</v>
      </c>
      <c r="F95" s="160" t="s">
        <v>74</v>
      </c>
      <c r="G95" s="161"/>
      <c r="H95" s="84" t="s">
        <v>14</v>
      </c>
      <c r="I95" s="14" t="s">
        <v>38</v>
      </c>
    </row>
    <row r="96" spans="1:9" ht="20.25" customHeight="1">
      <c r="A96" s="210"/>
      <c r="B96" s="9" t="s">
        <v>16</v>
      </c>
      <c r="C96" s="177"/>
      <c r="D96" s="177"/>
      <c r="E96" s="79">
        <v>400</v>
      </c>
      <c r="F96" s="160" t="s">
        <v>74</v>
      </c>
      <c r="G96" s="161"/>
      <c r="H96" s="84" t="s">
        <v>14</v>
      </c>
      <c r="I96" s="14" t="s">
        <v>38</v>
      </c>
    </row>
    <row r="97" spans="1:17" ht="20.25" customHeight="1">
      <c r="A97" s="210"/>
      <c r="B97" s="9" t="s">
        <v>63</v>
      </c>
      <c r="C97" s="177"/>
      <c r="D97" s="177"/>
      <c r="E97" s="40">
        <v>4438</v>
      </c>
      <c r="F97" s="160" t="s">
        <v>74</v>
      </c>
      <c r="G97" s="161"/>
      <c r="H97" s="84" t="s">
        <v>14</v>
      </c>
      <c r="I97" s="14" t="s">
        <v>28</v>
      </c>
    </row>
    <row r="98" spans="1:17" ht="20.25" customHeight="1">
      <c r="A98" s="210"/>
      <c r="B98" s="9" t="s">
        <v>27</v>
      </c>
      <c r="C98" s="177"/>
      <c r="D98" s="177"/>
      <c r="E98" s="40">
        <v>9503</v>
      </c>
      <c r="F98" s="160" t="s">
        <v>74</v>
      </c>
      <c r="G98" s="161"/>
      <c r="H98" s="84" t="s">
        <v>14</v>
      </c>
      <c r="I98" s="14" t="s">
        <v>335</v>
      </c>
    </row>
    <row r="99" spans="1:17" ht="20.25" customHeight="1">
      <c r="A99" s="210"/>
      <c r="B99" s="9" t="s">
        <v>63</v>
      </c>
      <c r="C99" s="177"/>
      <c r="D99" s="177"/>
      <c r="E99" s="40">
        <v>1650</v>
      </c>
      <c r="F99" s="160" t="s">
        <v>74</v>
      </c>
      <c r="G99" s="161"/>
      <c r="H99" s="84" t="s">
        <v>14</v>
      </c>
      <c r="I99" s="14" t="s">
        <v>28</v>
      </c>
    </row>
    <row r="100" spans="1:17" ht="20.25" customHeight="1">
      <c r="A100" s="210"/>
      <c r="B100" s="9" t="s">
        <v>63</v>
      </c>
      <c r="C100" s="177"/>
      <c r="D100" s="177"/>
      <c r="E100" s="40">
        <v>3760</v>
      </c>
      <c r="F100" s="160" t="s">
        <v>74</v>
      </c>
      <c r="G100" s="161"/>
      <c r="H100" s="84" t="s">
        <v>14</v>
      </c>
      <c r="I100" s="14" t="s">
        <v>315</v>
      </c>
    </row>
    <row r="101" spans="1:17" ht="20.25" customHeight="1">
      <c r="A101" s="210"/>
      <c r="B101" s="9" t="s">
        <v>63</v>
      </c>
      <c r="C101" s="177"/>
      <c r="D101" s="177"/>
      <c r="E101" s="40">
        <v>4937</v>
      </c>
      <c r="F101" s="160" t="s">
        <v>74</v>
      </c>
      <c r="G101" s="161"/>
      <c r="H101" s="84" t="s">
        <v>14</v>
      </c>
      <c r="I101" s="14" t="s">
        <v>315</v>
      </c>
    </row>
    <row r="102" spans="1:17" ht="20.25" customHeight="1">
      <c r="A102" s="210"/>
      <c r="B102" s="9" t="s">
        <v>307</v>
      </c>
      <c r="C102" s="177"/>
      <c r="D102" s="177"/>
      <c r="E102" s="76">
        <v>30800</v>
      </c>
      <c r="F102" s="160" t="s">
        <v>74</v>
      </c>
      <c r="G102" s="161"/>
      <c r="H102" s="84" t="s">
        <v>14</v>
      </c>
      <c r="I102" s="14" t="s">
        <v>308</v>
      </c>
    </row>
    <row r="103" spans="1:17" ht="20.25" customHeight="1" thickBot="1">
      <c r="A103" s="43"/>
      <c r="B103" s="9" t="s">
        <v>51</v>
      </c>
      <c r="C103" s="177"/>
      <c r="D103" s="177"/>
      <c r="E103" s="40">
        <v>4200</v>
      </c>
      <c r="F103" s="160" t="s">
        <v>74</v>
      </c>
      <c r="G103" s="161"/>
      <c r="H103" s="81" t="s">
        <v>65</v>
      </c>
      <c r="I103" s="14" t="s">
        <v>375</v>
      </c>
    </row>
    <row r="104" spans="1:17" ht="20.25" customHeight="1" thickBot="1">
      <c r="A104" s="17"/>
      <c r="B104" s="17"/>
      <c r="C104" s="205" t="s">
        <v>9</v>
      </c>
      <c r="D104" s="206"/>
      <c r="E104" s="18">
        <f>SUM(E57:E103)</f>
        <v>139692</v>
      </c>
      <c r="F104" s="207"/>
      <c r="G104" s="208"/>
      <c r="H104" s="68" t="s">
        <v>200</v>
      </c>
      <c r="I104" s="52">
        <f>E54+E104</f>
        <v>273411</v>
      </c>
    </row>
    <row r="105" spans="1:17" ht="27" customHeight="1">
      <c r="A105" s="176" t="s">
        <v>336</v>
      </c>
      <c r="B105" s="176"/>
      <c r="C105" s="176"/>
      <c r="D105" s="176"/>
      <c r="E105" s="176"/>
      <c r="J105" s="16"/>
      <c r="M105" s="259">
        <f>E161+E162+E163+E164+E165+E166+E160</f>
        <v>44853</v>
      </c>
      <c r="N105" s="260"/>
      <c r="O105" s="260"/>
      <c r="P105" s="2" t="s">
        <v>317</v>
      </c>
    </row>
    <row r="106" spans="1:17" ht="27" customHeight="1">
      <c r="A106" s="160" t="s">
        <v>110</v>
      </c>
      <c r="B106" s="161"/>
      <c r="C106" s="160" t="s">
        <v>1</v>
      </c>
      <c r="D106" s="161"/>
      <c r="E106" s="4" t="s">
        <v>3</v>
      </c>
      <c r="F106" s="160"/>
      <c r="G106" s="161"/>
      <c r="H106" s="8" t="s">
        <v>70</v>
      </c>
      <c r="I106" s="5" t="s">
        <v>4</v>
      </c>
      <c r="M106" s="247">
        <f>E144+E147+E148+E149+E150+E151+E152+E153+E154+E155</f>
        <v>31740</v>
      </c>
      <c r="N106" s="248"/>
      <c r="O106" s="248"/>
      <c r="P106" s="2" t="s">
        <v>381</v>
      </c>
    </row>
    <row r="107" spans="1:17" ht="27" customHeight="1">
      <c r="A107" s="168"/>
      <c r="B107" s="169"/>
      <c r="C107" s="158"/>
      <c r="D107" s="159"/>
      <c r="E107" s="26"/>
      <c r="F107" s="158"/>
      <c r="G107" s="159"/>
      <c r="H107" s="8"/>
      <c r="I107" s="15"/>
      <c r="M107" s="242">
        <f>E112+E115+E119+E120+E121+E122+E124+E126+E129+E131+E133</f>
        <v>120725</v>
      </c>
      <c r="N107" s="243"/>
      <c r="O107" s="243"/>
      <c r="P107" s="2" t="s">
        <v>319</v>
      </c>
    </row>
    <row r="108" spans="1:17" ht="27" customHeight="1">
      <c r="A108" s="168"/>
      <c r="B108" s="169"/>
      <c r="C108" s="158"/>
      <c r="D108" s="159"/>
      <c r="E108" s="26"/>
      <c r="F108" s="158"/>
      <c r="G108" s="159"/>
      <c r="H108" s="8"/>
      <c r="I108" s="15"/>
      <c r="M108" s="249">
        <f>E109+E111+E114+E116+E132</f>
        <v>31123</v>
      </c>
      <c r="N108" s="250"/>
      <c r="O108" s="250"/>
      <c r="P108" s="251" t="s">
        <v>318</v>
      </c>
      <c r="Q108" s="251"/>
    </row>
    <row r="109" spans="1:17" ht="27" customHeight="1">
      <c r="A109" s="168">
        <v>46149</v>
      </c>
      <c r="B109" s="169"/>
      <c r="C109" s="158" t="s">
        <v>22</v>
      </c>
      <c r="D109" s="159"/>
      <c r="E109" s="47">
        <v>6203</v>
      </c>
      <c r="F109" s="158" t="s">
        <v>94</v>
      </c>
      <c r="G109" s="159"/>
      <c r="H109" s="8" t="s">
        <v>14</v>
      </c>
      <c r="I109" s="15" t="s">
        <v>68</v>
      </c>
      <c r="M109" s="256">
        <f>E113+E117+E125+E127+E128+E135+E146+E158+E159+E167+E168+E157+E169</f>
        <v>520619</v>
      </c>
      <c r="N109" s="246"/>
      <c r="O109" s="246"/>
      <c r="P109" s="2" t="s">
        <v>316</v>
      </c>
    </row>
    <row r="110" spans="1:17" ht="27" customHeight="1">
      <c r="A110" s="168">
        <v>46150</v>
      </c>
      <c r="B110" s="169"/>
      <c r="C110" s="158" t="s">
        <v>63</v>
      </c>
      <c r="D110" s="159"/>
      <c r="E110" s="40">
        <v>12100</v>
      </c>
      <c r="F110" s="158" t="s">
        <v>94</v>
      </c>
      <c r="G110" s="159"/>
      <c r="H110" s="8" t="s">
        <v>14</v>
      </c>
      <c r="I110" s="15" t="s">
        <v>28</v>
      </c>
      <c r="M110" s="244">
        <f>E107+E110+E118+E130+E134+E156</f>
        <v>59101</v>
      </c>
      <c r="N110" s="245"/>
      <c r="O110" s="245"/>
      <c r="P110" s="2" t="s">
        <v>320</v>
      </c>
    </row>
    <row r="111" spans="1:17" ht="27" customHeight="1" thickBot="1">
      <c r="A111" s="168">
        <v>46154</v>
      </c>
      <c r="B111" s="169"/>
      <c r="C111" s="158" t="s">
        <v>22</v>
      </c>
      <c r="D111" s="159"/>
      <c r="E111" s="47">
        <v>7997</v>
      </c>
      <c r="F111" s="158" t="s">
        <v>94</v>
      </c>
      <c r="G111" s="159"/>
      <c r="H111" s="8" t="s">
        <v>14</v>
      </c>
      <c r="I111" s="15" t="s">
        <v>68</v>
      </c>
      <c r="M111" s="257">
        <f>E123+E145</f>
        <v>54780</v>
      </c>
      <c r="N111" s="258"/>
      <c r="O111" s="258"/>
      <c r="P111" s="251" t="s">
        <v>308</v>
      </c>
      <c r="Q111" s="251"/>
    </row>
    <row r="112" spans="1:17" ht="27" customHeight="1" thickBot="1">
      <c r="A112" s="168">
        <v>46155</v>
      </c>
      <c r="B112" s="169"/>
      <c r="C112" s="158" t="s">
        <v>27</v>
      </c>
      <c r="D112" s="159"/>
      <c r="E112" s="74">
        <v>6073</v>
      </c>
      <c r="F112" s="158" t="s">
        <v>94</v>
      </c>
      <c r="G112" s="159"/>
      <c r="H112" s="8" t="s">
        <v>14</v>
      </c>
      <c r="I112" s="15" t="s">
        <v>306</v>
      </c>
      <c r="M112" s="254">
        <f>M107+M109+M108+M110+M111+M106+M105</f>
        <v>862941</v>
      </c>
      <c r="N112" s="255"/>
      <c r="O112" s="223"/>
    </row>
    <row r="113" spans="1:15" ht="27" customHeight="1">
      <c r="A113" s="168">
        <v>46160</v>
      </c>
      <c r="B113" s="169"/>
      <c r="C113" s="158" t="s">
        <v>63</v>
      </c>
      <c r="D113" s="159"/>
      <c r="E113" s="75">
        <v>25415</v>
      </c>
      <c r="F113" s="158" t="s">
        <v>94</v>
      </c>
      <c r="G113" s="159"/>
      <c r="H113" s="8" t="s">
        <v>14</v>
      </c>
      <c r="I113" s="15" t="s">
        <v>346</v>
      </c>
    </row>
    <row r="114" spans="1:15" ht="27" customHeight="1">
      <c r="A114" s="168">
        <v>46160</v>
      </c>
      <c r="B114" s="169"/>
      <c r="C114" s="158" t="s">
        <v>22</v>
      </c>
      <c r="D114" s="159"/>
      <c r="E114" s="47">
        <v>6228</v>
      </c>
      <c r="F114" s="158" t="s">
        <v>94</v>
      </c>
      <c r="G114" s="159"/>
      <c r="H114" s="8" t="s">
        <v>14</v>
      </c>
      <c r="I114" s="15" t="s">
        <v>68</v>
      </c>
      <c r="M114" s="251"/>
      <c r="N114" s="251"/>
      <c r="O114" s="251"/>
    </row>
    <row r="115" spans="1:15" ht="27" customHeight="1">
      <c r="A115" s="168">
        <v>46162</v>
      </c>
      <c r="B115" s="169"/>
      <c r="C115" s="158" t="s">
        <v>27</v>
      </c>
      <c r="D115" s="159"/>
      <c r="E115" s="74">
        <v>8204</v>
      </c>
      <c r="F115" s="158" t="s">
        <v>94</v>
      </c>
      <c r="G115" s="159"/>
      <c r="H115" s="8" t="s">
        <v>14</v>
      </c>
      <c r="I115" s="15" t="s">
        <v>312</v>
      </c>
    </row>
    <row r="116" spans="1:15" ht="27" customHeight="1">
      <c r="A116" s="168">
        <v>46163</v>
      </c>
      <c r="B116" s="169"/>
      <c r="C116" s="158" t="s">
        <v>22</v>
      </c>
      <c r="D116" s="159"/>
      <c r="E116" s="47">
        <v>5614</v>
      </c>
      <c r="F116" s="158" t="s">
        <v>94</v>
      </c>
      <c r="G116" s="159"/>
      <c r="H116" s="8" t="s">
        <v>14</v>
      </c>
      <c r="I116" s="15" t="s">
        <v>68</v>
      </c>
    </row>
    <row r="117" spans="1:15" ht="27" customHeight="1">
      <c r="A117" s="168">
        <v>46163</v>
      </c>
      <c r="B117" s="169"/>
      <c r="C117" s="158" t="s">
        <v>63</v>
      </c>
      <c r="D117" s="159"/>
      <c r="E117" s="75">
        <v>18600</v>
      </c>
      <c r="F117" s="158" t="s">
        <v>94</v>
      </c>
      <c r="G117" s="159"/>
      <c r="H117" s="8" t="s">
        <v>14</v>
      </c>
      <c r="I117" s="15" t="s">
        <v>345</v>
      </c>
    </row>
    <row r="118" spans="1:15" ht="27" customHeight="1">
      <c r="A118" s="168">
        <v>46163</v>
      </c>
      <c r="B118" s="169"/>
      <c r="C118" s="158" t="s">
        <v>63</v>
      </c>
      <c r="D118" s="159"/>
      <c r="E118" s="40">
        <v>3250</v>
      </c>
      <c r="F118" s="158" t="s">
        <v>94</v>
      </c>
      <c r="G118" s="159"/>
      <c r="H118" s="8" t="s">
        <v>14</v>
      </c>
      <c r="I118" s="15" t="s">
        <v>315</v>
      </c>
    </row>
    <row r="119" spans="1:15" ht="27" customHeight="1">
      <c r="A119" s="168">
        <v>46163</v>
      </c>
      <c r="B119" s="169"/>
      <c r="C119" s="158" t="s">
        <v>27</v>
      </c>
      <c r="D119" s="159"/>
      <c r="E119" s="74">
        <v>5874</v>
      </c>
      <c r="F119" s="158" t="s">
        <v>94</v>
      </c>
      <c r="G119" s="159"/>
      <c r="H119" s="8" t="s">
        <v>14</v>
      </c>
      <c r="I119" s="15" t="s">
        <v>312</v>
      </c>
    </row>
    <row r="120" spans="1:15" ht="27" customHeight="1">
      <c r="A120" s="168">
        <v>46163</v>
      </c>
      <c r="B120" s="169"/>
      <c r="C120" s="158" t="s">
        <v>27</v>
      </c>
      <c r="D120" s="159"/>
      <c r="E120" s="74">
        <v>5874</v>
      </c>
      <c r="F120" s="158" t="s">
        <v>94</v>
      </c>
      <c r="G120" s="159"/>
      <c r="H120" s="8" t="s">
        <v>14</v>
      </c>
      <c r="I120" s="15" t="s">
        <v>312</v>
      </c>
    </row>
    <row r="121" spans="1:15" ht="27" customHeight="1">
      <c r="A121" s="168">
        <v>46163</v>
      </c>
      <c r="B121" s="169"/>
      <c r="C121" s="158" t="s">
        <v>27</v>
      </c>
      <c r="D121" s="159"/>
      <c r="E121" s="74">
        <v>5874</v>
      </c>
      <c r="F121" s="158" t="s">
        <v>94</v>
      </c>
      <c r="G121" s="159"/>
      <c r="H121" s="8" t="s">
        <v>14</v>
      </c>
      <c r="I121" s="15" t="s">
        <v>312</v>
      </c>
    </row>
    <row r="122" spans="1:15" ht="27" customHeight="1">
      <c r="A122" s="168">
        <v>46163</v>
      </c>
      <c r="B122" s="169"/>
      <c r="C122" s="158" t="s">
        <v>27</v>
      </c>
      <c r="D122" s="159"/>
      <c r="E122" s="74">
        <v>9793</v>
      </c>
      <c r="F122" s="158" t="s">
        <v>94</v>
      </c>
      <c r="G122" s="159"/>
      <c r="H122" s="8" t="s">
        <v>14</v>
      </c>
      <c r="I122" s="15" t="s">
        <v>312</v>
      </c>
    </row>
    <row r="123" spans="1:15" ht="27" customHeight="1">
      <c r="A123" s="168">
        <v>46164</v>
      </c>
      <c r="B123" s="169"/>
      <c r="C123" s="158" t="s">
        <v>307</v>
      </c>
      <c r="D123" s="159"/>
      <c r="E123" s="76">
        <v>39600</v>
      </c>
      <c r="F123" s="158" t="s">
        <v>94</v>
      </c>
      <c r="G123" s="159"/>
      <c r="H123" s="8" t="s">
        <v>14</v>
      </c>
      <c r="I123" s="15" t="s">
        <v>308</v>
      </c>
    </row>
    <row r="124" spans="1:15" ht="27" customHeight="1">
      <c r="A124" s="168">
        <v>46164</v>
      </c>
      <c r="B124" s="169"/>
      <c r="C124" s="158" t="s">
        <v>27</v>
      </c>
      <c r="D124" s="159"/>
      <c r="E124" s="74">
        <v>2080</v>
      </c>
      <c r="F124" s="158" t="s">
        <v>94</v>
      </c>
      <c r="G124" s="159"/>
      <c r="H124" s="8" t="s">
        <v>14</v>
      </c>
      <c r="I124" s="15" t="s">
        <v>309</v>
      </c>
      <c r="M124" s="234"/>
      <c r="N124" s="234"/>
      <c r="O124" s="234"/>
    </row>
    <row r="125" spans="1:15" ht="27" customHeight="1">
      <c r="A125" s="168">
        <v>46164</v>
      </c>
      <c r="B125" s="169"/>
      <c r="C125" s="158" t="s">
        <v>63</v>
      </c>
      <c r="D125" s="159"/>
      <c r="E125" s="75">
        <v>50490</v>
      </c>
      <c r="F125" s="158" t="s">
        <v>94</v>
      </c>
      <c r="G125" s="159"/>
      <c r="H125" s="8" t="s">
        <v>14</v>
      </c>
      <c r="I125" s="15" t="s">
        <v>310</v>
      </c>
      <c r="M125" s="234"/>
      <c r="N125" s="235"/>
      <c r="O125" s="235"/>
    </row>
    <row r="126" spans="1:15" ht="27" customHeight="1">
      <c r="A126" s="168">
        <v>46165</v>
      </c>
      <c r="B126" s="169"/>
      <c r="C126" s="158" t="s">
        <v>27</v>
      </c>
      <c r="D126" s="159"/>
      <c r="E126" s="74">
        <v>8005</v>
      </c>
      <c r="F126" s="158" t="s">
        <v>94</v>
      </c>
      <c r="G126" s="159"/>
      <c r="H126" s="8" t="s">
        <v>14</v>
      </c>
      <c r="I126" s="15" t="s">
        <v>309</v>
      </c>
    </row>
    <row r="127" spans="1:15" ht="27" customHeight="1">
      <c r="A127" s="168">
        <v>46165</v>
      </c>
      <c r="B127" s="169"/>
      <c r="C127" s="158" t="s">
        <v>63</v>
      </c>
      <c r="D127" s="159"/>
      <c r="E127" s="75">
        <v>164290</v>
      </c>
      <c r="F127" s="158" t="s">
        <v>94</v>
      </c>
      <c r="G127" s="159"/>
      <c r="H127" s="8" t="s">
        <v>14</v>
      </c>
      <c r="I127" s="15" t="s">
        <v>310</v>
      </c>
    </row>
    <row r="128" spans="1:15" ht="27" customHeight="1">
      <c r="A128" s="168">
        <v>46165</v>
      </c>
      <c r="B128" s="169"/>
      <c r="C128" s="158" t="s">
        <v>63</v>
      </c>
      <c r="D128" s="159"/>
      <c r="E128" s="75">
        <v>50108</v>
      </c>
      <c r="F128" s="158" t="s">
        <v>94</v>
      </c>
      <c r="G128" s="159"/>
      <c r="H128" s="8" t="s">
        <v>14</v>
      </c>
      <c r="I128" s="15" t="s">
        <v>311</v>
      </c>
    </row>
    <row r="129" spans="1:15" ht="27" customHeight="1">
      <c r="A129" s="168">
        <v>46165</v>
      </c>
      <c r="B129" s="169"/>
      <c r="C129" s="158" t="s">
        <v>27</v>
      </c>
      <c r="D129" s="159"/>
      <c r="E129" s="74">
        <v>8908</v>
      </c>
      <c r="F129" s="158" t="s">
        <v>94</v>
      </c>
      <c r="G129" s="159"/>
      <c r="H129" s="8" t="s">
        <v>14</v>
      </c>
      <c r="I129" s="15" t="s">
        <v>312</v>
      </c>
    </row>
    <row r="130" spans="1:15" ht="27" customHeight="1">
      <c r="A130" s="168">
        <v>46165</v>
      </c>
      <c r="B130" s="169"/>
      <c r="C130" s="158" t="s">
        <v>63</v>
      </c>
      <c r="D130" s="159"/>
      <c r="E130" s="40">
        <v>10834</v>
      </c>
      <c r="F130" s="158" t="s">
        <v>94</v>
      </c>
      <c r="G130" s="159"/>
      <c r="H130" s="8" t="s">
        <v>14</v>
      </c>
      <c r="I130" s="15" t="s">
        <v>313</v>
      </c>
    </row>
    <row r="131" spans="1:15" ht="27" customHeight="1">
      <c r="A131" s="168">
        <v>46166</v>
      </c>
      <c r="B131" s="169"/>
      <c r="C131" s="158" t="s">
        <v>27</v>
      </c>
      <c r="D131" s="159"/>
      <c r="E131" s="74">
        <v>58164</v>
      </c>
      <c r="F131" s="158" t="s">
        <v>94</v>
      </c>
      <c r="G131" s="159"/>
      <c r="H131" s="8" t="s">
        <v>14</v>
      </c>
      <c r="I131" s="15" t="s">
        <v>314</v>
      </c>
    </row>
    <row r="132" spans="1:15" ht="27" customHeight="1">
      <c r="A132" s="168">
        <v>46170</v>
      </c>
      <c r="B132" s="169"/>
      <c r="C132" s="158" t="s">
        <v>22</v>
      </c>
      <c r="D132" s="159"/>
      <c r="E132" s="47">
        <v>5081</v>
      </c>
      <c r="F132" s="158" t="s">
        <v>94</v>
      </c>
      <c r="G132" s="159"/>
      <c r="H132" s="8" t="s">
        <v>14</v>
      </c>
      <c r="I132" s="15" t="s">
        <v>68</v>
      </c>
    </row>
    <row r="133" spans="1:15" ht="27" customHeight="1">
      <c r="A133" s="168">
        <v>46171</v>
      </c>
      <c r="B133" s="169"/>
      <c r="C133" s="158" t="s">
        <v>27</v>
      </c>
      <c r="D133" s="159"/>
      <c r="E133" s="74">
        <v>1876</v>
      </c>
      <c r="F133" s="158" t="s">
        <v>94</v>
      </c>
      <c r="G133" s="159"/>
      <c r="H133" s="8" t="s">
        <v>14</v>
      </c>
      <c r="I133" s="15" t="s">
        <v>309</v>
      </c>
    </row>
    <row r="134" spans="1:15" ht="27" customHeight="1">
      <c r="A134" s="168">
        <v>46173</v>
      </c>
      <c r="B134" s="169"/>
      <c r="C134" s="158" t="s">
        <v>63</v>
      </c>
      <c r="D134" s="159"/>
      <c r="E134" s="40">
        <v>29738</v>
      </c>
      <c r="F134" s="158" t="s">
        <v>94</v>
      </c>
      <c r="G134" s="159"/>
      <c r="H134" s="8" t="s">
        <v>14</v>
      </c>
      <c r="I134" s="15" t="s">
        <v>315</v>
      </c>
    </row>
    <row r="135" spans="1:15" ht="27" customHeight="1">
      <c r="A135" s="168">
        <v>46173</v>
      </c>
      <c r="B135" s="169"/>
      <c r="C135" s="158" t="s">
        <v>63</v>
      </c>
      <c r="D135" s="159"/>
      <c r="E135" s="75">
        <v>22815</v>
      </c>
      <c r="F135" s="158" t="s">
        <v>94</v>
      </c>
      <c r="G135" s="159"/>
      <c r="H135" s="8" t="s">
        <v>14</v>
      </c>
      <c r="I135" s="15" t="s">
        <v>310</v>
      </c>
    </row>
    <row r="136" spans="1:15" ht="27" customHeight="1">
      <c r="A136" s="168"/>
      <c r="B136" s="169"/>
      <c r="C136" s="158"/>
      <c r="D136" s="159"/>
      <c r="E136" s="26"/>
      <c r="F136" s="158"/>
      <c r="G136" s="159"/>
      <c r="H136" s="8"/>
      <c r="I136" s="15"/>
    </row>
    <row r="137" spans="1:15" ht="27" customHeight="1">
      <c r="A137" s="168"/>
      <c r="B137" s="169"/>
      <c r="C137" s="158"/>
      <c r="D137" s="159"/>
      <c r="E137" s="26"/>
      <c r="F137" s="158"/>
      <c r="G137" s="159"/>
      <c r="H137" s="8"/>
      <c r="I137" s="15"/>
    </row>
    <row r="138" spans="1:15" ht="27" customHeight="1">
      <c r="A138" s="168"/>
      <c r="B138" s="169"/>
      <c r="C138" s="158"/>
      <c r="D138" s="159"/>
      <c r="E138" s="26"/>
      <c r="F138" s="158"/>
      <c r="G138" s="159"/>
      <c r="H138" s="8"/>
      <c r="I138" s="15"/>
    </row>
    <row r="139" spans="1:15" ht="27" customHeight="1">
      <c r="A139" s="168"/>
      <c r="B139" s="169"/>
      <c r="C139" s="158"/>
      <c r="D139" s="159"/>
      <c r="E139" s="26"/>
      <c r="F139" s="158"/>
      <c r="G139" s="159"/>
      <c r="H139" s="8"/>
      <c r="I139" s="15"/>
    </row>
    <row r="140" spans="1:15" ht="27" customHeight="1" thickBot="1">
      <c r="A140" s="168"/>
      <c r="B140" s="169"/>
      <c r="C140" s="158"/>
      <c r="D140" s="159"/>
      <c r="E140" s="26"/>
      <c r="F140" s="158"/>
      <c r="G140" s="159"/>
      <c r="H140" s="8"/>
      <c r="I140" s="15"/>
      <c r="K140" s="234"/>
      <c r="L140" s="235"/>
      <c r="M140" s="235"/>
      <c r="N140" s="235"/>
      <c r="O140" s="45"/>
    </row>
    <row r="141" spans="1:15" ht="27" customHeight="1" thickBot="1">
      <c r="E141" s="53">
        <f>SUM(E107:E140)</f>
        <v>579088</v>
      </c>
      <c r="H141" s="2"/>
      <c r="I141" s="2"/>
    </row>
    <row r="142" spans="1:15" ht="33" customHeight="1">
      <c r="A142" s="176" t="s">
        <v>92</v>
      </c>
      <c r="B142" s="176"/>
      <c r="C142" s="176"/>
      <c r="D142" s="176"/>
      <c r="E142" s="176"/>
      <c r="F142" s="224"/>
      <c r="G142" s="224"/>
      <c r="H142" s="224"/>
      <c r="I142" s="42"/>
    </row>
    <row r="143" spans="1:15" ht="33" customHeight="1">
      <c r="A143" s="160" t="s">
        <v>111</v>
      </c>
      <c r="B143" s="161"/>
      <c r="C143" s="177" t="s">
        <v>1</v>
      </c>
      <c r="D143" s="177"/>
      <c r="E143" s="4" t="s">
        <v>3</v>
      </c>
      <c r="F143" s="177"/>
      <c r="G143" s="177"/>
      <c r="H143" s="8" t="s">
        <v>70</v>
      </c>
      <c r="I143" s="8" t="s">
        <v>4</v>
      </c>
    </row>
    <row r="144" spans="1:15" ht="33" customHeight="1">
      <c r="A144" s="168">
        <v>46143</v>
      </c>
      <c r="B144" s="169"/>
      <c r="C144" s="158" t="s">
        <v>16</v>
      </c>
      <c r="D144" s="159"/>
      <c r="E144" s="79">
        <v>3290</v>
      </c>
      <c r="F144" s="158" t="s">
        <v>86</v>
      </c>
      <c r="G144" s="159"/>
      <c r="H144" s="8" t="s">
        <v>14</v>
      </c>
      <c r="I144" s="15" t="s">
        <v>67</v>
      </c>
    </row>
    <row r="145" spans="1:9" ht="33" customHeight="1">
      <c r="A145" s="168">
        <v>46147</v>
      </c>
      <c r="B145" s="169"/>
      <c r="C145" s="170" t="s">
        <v>307</v>
      </c>
      <c r="D145" s="170"/>
      <c r="E145" s="76">
        <v>15180</v>
      </c>
      <c r="F145" s="158" t="s">
        <v>86</v>
      </c>
      <c r="G145" s="159"/>
      <c r="H145" s="8" t="s">
        <v>14</v>
      </c>
      <c r="I145" s="15" t="s">
        <v>308</v>
      </c>
    </row>
    <row r="146" spans="1:9" ht="33" customHeight="1">
      <c r="A146" s="164">
        <v>46149</v>
      </c>
      <c r="B146" s="165"/>
      <c r="C146" s="158" t="s">
        <v>63</v>
      </c>
      <c r="D146" s="159"/>
      <c r="E146" s="75">
        <v>7400</v>
      </c>
      <c r="F146" s="158" t="s">
        <v>86</v>
      </c>
      <c r="G146" s="159"/>
      <c r="H146" s="8" t="s">
        <v>14</v>
      </c>
      <c r="I146" s="15" t="s">
        <v>382</v>
      </c>
    </row>
    <row r="147" spans="1:9" ht="33" customHeight="1">
      <c r="A147" s="166"/>
      <c r="B147" s="167"/>
      <c r="C147" s="170" t="s">
        <v>16</v>
      </c>
      <c r="D147" s="170"/>
      <c r="E147" s="79">
        <v>3070</v>
      </c>
      <c r="F147" s="158" t="s">
        <v>86</v>
      </c>
      <c r="G147" s="159"/>
      <c r="H147" s="8" t="s">
        <v>14</v>
      </c>
      <c r="I147" s="15" t="s">
        <v>67</v>
      </c>
    </row>
    <row r="148" spans="1:9" ht="33" customHeight="1">
      <c r="A148" s="192">
        <v>46150</v>
      </c>
      <c r="B148" s="192"/>
      <c r="C148" s="170" t="s">
        <v>16</v>
      </c>
      <c r="D148" s="170"/>
      <c r="E148" s="79">
        <v>5600</v>
      </c>
      <c r="F148" s="158" t="s">
        <v>86</v>
      </c>
      <c r="G148" s="159"/>
      <c r="H148" s="8" t="s">
        <v>14</v>
      </c>
      <c r="I148" s="15" t="s">
        <v>67</v>
      </c>
    </row>
    <row r="149" spans="1:9" ht="33" customHeight="1">
      <c r="A149" s="164">
        <v>46151</v>
      </c>
      <c r="B149" s="165"/>
      <c r="C149" s="158" t="s">
        <v>16</v>
      </c>
      <c r="D149" s="159"/>
      <c r="E149" s="79">
        <v>6650</v>
      </c>
      <c r="F149" s="158" t="s">
        <v>86</v>
      </c>
      <c r="G149" s="159"/>
      <c r="H149" s="8" t="s">
        <v>14</v>
      </c>
      <c r="I149" s="15" t="s">
        <v>67</v>
      </c>
    </row>
    <row r="150" spans="1:9" ht="33" customHeight="1">
      <c r="A150" s="166"/>
      <c r="B150" s="167"/>
      <c r="C150" s="158" t="s">
        <v>16</v>
      </c>
      <c r="D150" s="159"/>
      <c r="E150" s="79">
        <v>1270</v>
      </c>
      <c r="F150" s="158" t="s">
        <v>86</v>
      </c>
      <c r="G150" s="159"/>
      <c r="H150" s="8" t="s">
        <v>14</v>
      </c>
      <c r="I150" s="15" t="s">
        <v>67</v>
      </c>
    </row>
    <row r="151" spans="1:9" ht="33" customHeight="1">
      <c r="A151" s="168">
        <v>46154</v>
      </c>
      <c r="B151" s="169"/>
      <c r="C151" s="158" t="s">
        <v>16</v>
      </c>
      <c r="D151" s="159"/>
      <c r="E151" s="79">
        <v>3290</v>
      </c>
      <c r="F151" s="158" t="s">
        <v>86</v>
      </c>
      <c r="G151" s="159"/>
      <c r="H151" s="8" t="s">
        <v>14</v>
      </c>
      <c r="I151" s="15" t="s">
        <v>67</v>
      </c>
    </row>
    <row r="152" spans="1:9" ht="33" customHeight="1">
      <c r="A152" s="168">
        <v>46154</v>
      </c>
      <c r="B152" s="169"/>
      <c r="C152" s="158" t="s">
        <v>16</v>
      </c>
      <c r="D152" s="159"/>
      <c r="E152" s="79">
        <v>1370</v>
      </c>
      <c r="F152" s="158" t="s">
        <v>86</v>
      </c>
      <c r="G152" s="159"/>
      <c r="H152" s="8" t="s">
        <v>14</v>
      </c>
      <c r="I152" s="15" t="s">
        <v>67</v>
      </c>
    </row>
    <row r="153" spans="1:9" ht="33" customHeight="1">
      <c r="A153" s="164">
        <v>46157</v>
      </c>
      <c r="B153" s="165"/>
      <c r="C153" s="158" t="s">
        <v>16</v>
      </c>
      <c r="D153" s="159"/>
      <c r="E153" s="79">
        <v>3010</v>
      </c>
      <c r="F153" s="158" t="s">
        <v>86</v>
      </c>
      <c r="G153" s="159"/>
      <c r="H153" s="8" t="s">
        <v>14</v>
      </c>
      <c r="I153" s="15" t="s">
        <v>67</v>
      </c>
    </row>
    <row r="154" spans="1:9" ht="33" customHeight="1">
      <c r="A154" s="171"/>
      <c r="B154" s="172"/>
      <c r="C154" s="158" t="s">
        <v>16</v>
      </c>
      <c r="D154" s="159"/>
      <c r="E154" s="79">
        <v>2260</v>
      </c>
      <c r="F154" s="158" t="s">
        <v>86</v>
      </c>
      <c r="G154" s="159"/>
      <c r="H154" s="8" t="s">
        <v>14</v>
      </c>
      <c r="I154" s="15" t="s">
        <v>67</v>
      </c>
    </row>
    <row r="155" spans="1:9" ht="33" customHeight="1">
      <c r="A155" s="166"/>
      <c r="B155" s="167"/>
      <c r="C155" s="158" t="s">
        <v>16</v>
      </c>
      <c r="D155" s="159"/>
      <c r="E155" s="79">
        <v>1930</v>
      </c>
      <c r="F155" s="158" t="s">
        <v>86</v>
      </c>
      <c r="G155" s="159"/>
      <c r="H155" s="8" t="s">
        <v>14</v>
      </c>
      <c r="I155" s="15" t="s">
        <v>67</v>
      </c>
    </row>
    <row r="156" spans="1:9" ht="33" customHeight="1">
      <c r="A156" s="168">
        <v>46161</v>
      </c>
      <c r="B156" s="169"/>
      <c r="C156" s="170" t="s">
        <v>63</v>
      </c>
      <c r="D156" s="170"/>
      <c r="E156" s="40">
        <v>3179</v>
      </c>
      <c r="F156" s="158" t="s">
        <v>86</v>
      </c>
      <c r="G156" s="159"/>
      <c r="H156" s="8" t="s">
        <v>14</v>
      </c>
      <c r="I156" s="15" t="s">
        <v>305</v>
      </c>
    </row>
    <row r="157" spans="1:9" ht="33" customHeight="1">
      <c r="A157" s="168">
        <v>46164</v>
      </c>
      <c r="B157" s="169"/>
      <c r="C157" s="170" t="s">
        <v>63</v>
      </c>
      <c r="D157" s="170"/>
      <c r="E157" s="75">
        <v>50490</v>
      </c>
      <c r="F157" s="158" t="s">
        <v>86</v>
      </c>
      <c r="G157" s="159"/>
      <c r="H157" s="8" t="s">
        <v>14</v>
      </c>
      <c r="I157" s="15" t="s">
        <v>310</v>
      </c>
    </row>
    <row r="158" spans="1:9" ht="33" customHeight="1">
      <c r="A158" s="168">
        <v>46161</v>
      </c>
      <c r="B158" s="169"/>
      <c r="C158" s="170" t="s">
        <v>63</v>
      </c>
      <c r="D158" s="170"/>
      <c r="E158" s="75">
        <v>12420</v>
      </c>
      <c r="F158" s="158" t="s">
        <v>86</v>
      </c>
      <c r="G158" s="159"/>
      <c r="H158" s="8" t="s">
        <v>14</v>
      </c>
      <c r="I158" s="15" t="s">
        <v>345</v>
      </c>
    </row>
    <row r="159" spans="1:9" ht="33" customHeight="1">
      <c r="A159" s="164">
        <v>46165</v>
      </c>
      <c r="B159" s="165"/>
      <c r="C159" s="170" t="s">
        <v>63</v>
      </c>
      <c r="D159" s="170"/>
      <c r="E159" s="75">
        <v>34000</v>
      </c>
      <c r="F159" s="158" t="s">
        <v>86</v>
      </c>
      <c r="G159" s="159"/>
      <c r="H159" s="8" t="s">
        <v>14</v>
      </c>
      <c r="I159" s="15" t="s">
        <v>383</v>
      </c>
    </row>
    <row r="160" spans="1:9" ht="33" customHeight="1">
      <c r="A160" s="166"/>
      <c r="B160" s="167"/>
      <c r="C160" s="170" t="s">
        <v>63</v>
      </c>
      <c r="D160" s="170"/>
      <c r="E160" s="85">
        <v>6734</v>
      </c>
      <c r="F160" s="158" t="s">
        <v>86</v>
      </c>
      <c r="G160" s="159"/>
      <c r="H160" s="8" t="s">
        <v>14</v>
      </c>
      <c r="I160" s="15" t="s">
        <v>305</v>
      </c>
    </row>
    <row r="161" spans="1:9" ht="33" customHeight="1">
      <c r="A161" s="164">
        <v>46166</v>
      </c>
      <c r="B161" s="165"/>
      <c r="C161" s="170" t="s">
        <v>27</v>
      </c>
      <c r="D161" s="170"/>
      <c r="E161" s="85">
        <v>14100</v>
      </c>
      <c r="F161" s="158" t="s">
        <v>86</v>
      </c>
      <c r="G161" s="159"/>
      <c r="H161" s="8" t="s">
        <v>14</v>
      </c>
      <c r="I161" s="15" t="s">
        <v>386</v>
      </c>
    </row>
    <row r="162" spans="1:9" ht="33" customHeight="1">
      <c r="A162" s="171"/>
      <c r="B162" s="172"/>
      <c r="C162" s="170" t="s">
        <v>51</v>
      </c>
      <c r="D162" s="170"/>
      <c r="E162" s="85">
        <v>7330</v>
      </c>
      <c r="F162" s="158" t="s">
        <v>86</v>
      </c>
      <c r="G162" s="159"/>
      <c r="H162" s="8" t="s">
        <v>14</v>
      </c>
      <c r="I162" s="15" t="s">
        <v>384</v>
      </c>
    </row>
    <row r="163" spans="1:9" ht="33" customHeight="1">
      <c r="A163" s="171"/>
      <c r="B163" s="172"/>
      <c r="C163" s="170" t="s">
        <v>27</v>
      </c>
      <c r="D163" s="170"/>
      <c r="E163" s="85">
        <v>5681</v>
      </c>
      <c r="F163" s="158" t="s">
        <v>86</v>
      </c>
      <c r="G163" s="159"/>
      <c r="H163" s="8" t="s">
        <v>14</v>
      </c>
      <c r="I163" s="15" t="s">
        <v>385</v>
      </c>
    </row>
    <row r="164" spans="1:9" ht="33" customHeight="1">
      <c r="A164" s="171"/>
      <c r="B164" s="172"/>
      <c r="C164" s="170" t="s">
        <v>51</v>
      </c>
      <c r="D164" s="170"/>
      <c r="E164" s="85">
        <v>4460</v>
      </c>
      <c r="F164" s="158" t="s">
        <v>86</v>
      </c>
      <c r="G164" s="159"/>
      <c r="H164" s="8" t="s">
        <v>14</v>
      </c>
      <c r="I164" s="15" t="s">
        <v>384</v>
      </c>
    </row>
    <row r="165" spans="1:9" ht="33" customHeight="1">
      <c r="A165" s="171"/>
      <c r="B165" s="172"/>
      <c r="C165" s="170" t="s">
        <v>27</v>
      </c>
      <c r="D165" s="170"/>
      <c r="E165" s="85">
        <v>1995</v>
      </c>
      <c r="F165" s="158" t="s">
        <v>86</v>
      </c>
      <c r="G165" s="159"/>
      <c r="H165" s="8" t="s">
        <v>14</v>
      </c>
      <c r="I165" s="15" t="s">
        <v>387</v>
      </c>
    </row>
    <row r="166" spans="1:9" ht="33" customHeight="1">
      <c r="A166" s="166"/>
      <c r="B166" s="167"/>
      <c r="C166" s="170" t="s">
        <v>27</v>
      </c>
      <c r="D166" s="170"/>
      <c r="E166" s="85">
        <v>4553</v>
      </c>
      <c r="F166" s="158" t="s">
        <v>86</v>
      </c>
      <c r="G166" s="159"/>
      <c r="H166" s="8" t="s">
        <v>14</v>
      </c>
      <c r="I166" s="15" t="s">
        <v>388</v>
      </c>
    </row>
    <row r="167" spans="1:9" ht="33" customHeight="1">
      <c r="A167" s="164">
        <v>46173</v>
      </c>
      <c r="B167" s="165"/>
      <c r="C167" s="158" t="s">
        <v>63</v>
      </c>
      <c r="D167" s="159"/>
      <c r="E167" s="75">
        <v>43140</v>
      </c>
      <c r="F167" s="158" t="s">
        <v>86</v>
      </c>
      <c r="G167" s="159"/>
      <c r="H167" s="8" t="s">
        <v>14</v>
      </c>
      <c r="I167" s="15" t="s">
        <v>389</v>
      </c>
    </row>
    <row r="168" spans="1:9" ht="33" customHeight="1">
      <c r="A168" s="171"/>
      <c r="B168" s="172"/>
      <c r="C168" s="170" t="s">
        <v>63</v>
      </c>
      <c r="D168" s="170"/>
      <c r="E168" s="75">
        <v>23136</v>
      </c>
      <c r="F168" s="158" t="s">
        <v>86</v>
      </c>
      <c r="G168" s="159"/>
      <c r="H168" s="8" t="s">
        <v>14</v>
      </c>
      <c r="I168" s="15" t="s">
        <v>390</v>
      </c>
    </row>
    <row r="169" spans="1:9" ht="33" customHeight="1">
      <c r="A169" s="166"/>
      <c r="B169" s="167"/>
      <c r="C169" s="170" t="s">
        <v>63</v>
      </c>
      <c r="D169" s="170"/>
      <c r="E169" s="75">
        <v>18315</v>
      </c>
      <c r="F169" s="158" t="s">
        <v>86</v>
      </c>
      <c r="G169" s="159"/>
      <c r="H169" s="8" t="s">
        <v>14</v>
      </c>
      <c r="I169" s="15" t="s">
        <v>310</v>
      </c>
    </row>
    <row r="170" spans="1:9" ht="33" customHeight="1" thickBot="1">
      <c r="A170" s="168"/>
      <c r="B170" s="169"/>
      <c r="C170" s="170"/>
      <c r="D170" s="170"/>
      <c r="E170" s="26"/>
      <c r="F170" s="158"/>
      <c r="G170" s="159"/>
      <c r="H170" s="8"/>
      <c r="I170" s="15"/>
    </row>
    <row r="171" spans="1:9" ht="33" customHeight="1" thickBot="1">
      <c r="E171" s="30">
        <f>SUM(E144:E170)</f>
        <v>283853</v>
      </c>
      <c r="G171" s="222" t="s">
        <v>9</v>
      </c>
      <c r="H171" s="223"/>
      <c r="I171" s="48">
        <f>E171+E141</f>
        <v>862941</v>
      </c>
    </row>
    <row r="172" spans="1:9" ht="36.75" customHeight="1">
      <c r="A172" s="176" t="s">
        <v>379</v>
      </c>
      <c r="B172" s="176"/>
      <c r="C172" s="176"/>
      <c r="D172" s="176"/>
      <c r="E172" s="176"/>
      <c r="F172" s="224"/>
      <c r="G172" s="224"/>
      <c r="H172" s="224"/>
      <c r="I172" s="42"/>
    </row>
    <row r="173" spans="1:9" ht="39.75" customHeight="1">
      <c r="A173" s="160" t="s">
        <v>111</v>
      </c>
      <c r="B173" s="161"/>
      <c r="C173" s="177" t="s">
        <v>1</v>
      </c>
      <c r="D173" s="177"/>
      <c r="E173" s="4" t="s">
        <v>3</v>
      </c>
      <c r="F173" s="177" t="s">
        <v>380</v>
      </c>
      <c r="G173" s="177"/>
      <c r="H173" s="8" t="s">
        <v>70</v>
      </c>
      <c r="I173" s="8" t="s">
        <v>4</v>
      </c>
    </row>
    <row r="174" spans="1:9" ht="39.75" customHeight="1">
      <c r="A174" s="168">
        <v>46137</v>
      </c>
      <c r="B174" s="169"/>
      <c r="C174" s="158" t="s">
        <v>51</v>
      </c>
      <c r="D174" s="159"/>
      <c r="E174" s="40">
        <v>5150</v>
      </c>
      <c r="F174" s="158" t="s">
        <v>94</v>
      </c>
      <c r="G174" s="159"/>
      <c r="H174" s="8" t="s">
        <v>14</v>
      </c>
      <c r="I174" s="15" t="s">
        <v>305</v>
      </c>
    </row>
    <row r="175" spans="1:9" ht="39.75" customHeight="1">
      <c r="A175" s="192"/>
      <c r="B175" s="192"/>
      <c r="C175" s="158"/>
      <c r="D175" s="159"/>
      <c r="E175" s="26"/>
      <c r="F175" s="158"/>
      <c r="G175" s="159"/>
      <c r="H175" s="8"/>
      <c r="I175" s="15"/>
    </row>
    <row r="176" spans="1:9" ht="39.75" customHeight="1">
      <c r="A176" s="192">
        <v>46131</v>
      </c>
      <c r="B176" s="192"/>
      <c r="C176" s="170" t="s">
        <v>16</v>
      </c>
      <c r="D176" s="170"/>
      <c r="E176" s="26">
        <v>2800</v>
      </c>
      <c r="F176" s="158" t="s">
        <v>86</v>
      </c>
      <c r="G176" s="159"/>
      <c r="H176" s="8" t="s">
        <v>14</v>
      </c>
      <c r="I176" s="15" t="s">
        <v>67</v>
      </c>
    </row>
    <row r="177" spans="1:9" ht="39.75" customHeight="1">
      <c r="A177" s="168">
        <v>46132</v>
      </c>
      <c r="B177" s="169"/>
      <c r="C177" s="170" t="s">
        <v>16</v>
      </c>
      <c r="D177" s="170"/>
      <c r="E177" s="26">
        <v>3370</v>
      </c>
      <c r="F177" s="158" t="s">
        <v>86</v>
      </c>
      <c r="G177" s="159"/>
      <c r="H177" s="8" t="s">
        <v>14</v>
      </c>
      <c r="I177" s="15" t="s">
        <v>67</v>
      </c>
    </row>
    <row r="178" spans="1:9" ht="39.75" customHeight="1">
      <c r="A178" s="168">
        <v>46133</v>
      </c>
      <c r="B178" s="169"/>
      <c r="C178" s="170" t="s">
        <v>16</v>
      </c>
      <c r="D178" s="170"/>
      <c r="E178" s="26">
        <v>3290</v>
      </c>
      <c r="F178" s="158" t="s">
        <v>86</v>
      </c>
      <c r="G178" s="159"/>
      <c r="H178" s="8" t="s">
        <v>14</v>
      </c>
      <c r="I178" s="15" t="s">
        <v>67</v>
      </c>
    </row>
    <row r="179" spans="1:9" ht="39.75" customHeight="1">
      <c r="A179" s="168">
        <v>46133</v>
      </c>
      <c r="B179" s="169"/>
      <c r="C179" s="170" t="s">
        <v>16</v>
      </c>
      <c r="D179" s="170"/>
      <c r="E179" s="26">
        <v>3290</v>
      </c>
      <c r="F179" s="158" t="s">
        <v>86</v>
      </c>
      <c r="G179" s="159"/>
      <c r="H179" s="8" t="s">
        <v>14</v>
      </c>
      <c r="I179" s="15" t="s">
        <v>67</v>
      </c>
    </row>
    <row r="180" spans="1:9" ht="39.75" customHeight="1">
      <c r="A180" s="168">
        <v>46135</v>
      </c>
      <c r="B180" s="169"/>
      <c r="C180" s="170" t="s">
        <v>16</v>
      </c>
      <c r="D180" s="170"/>
      <c r="E180" s="26">
        <v>3290</v>
      </c>
      <c r="F180" s="158" t="s">
        <v>86</v>
      </c>
      <c r="G180" s="159"/>
      <c r="H180" s="8" t="s">
        <v>14</v>
      </c>
      <c r="I180" s="15" t="s">
        <v>67</v>
      </c>
    </row>
    <row r="181" spans="1:9" ht="39.75" customHeight="1">
      <c r="A181" s="168">
        <v>46136</v>
      </c>
      <c r="B181" s="169"/>
      <c r="C181" s="170" t="s">
        <v>16</v>
      </c>
      <c r="D181" s="170"/>
      <c r="E181" s="26">
        <v>3290</v>
      </c>
      <c r="F181" s="158" t="s">
        <v>86</v>
      </c>
      <c r="G181" s="159"/>
      <c r="H181" s="8" t="s">
        <v>14</v>
      </c>
      <c r="I181" s="15" t="s">
        <v>67</v>
      </c>
    </row>
    <row r="182" spans="1:9" ht="39.75" customHeight="1">
      <c r="A182" s="168">
        <v>46137</v>
      </c>
      <c r="B182" s="169"/>
      <c r="C182" s="170" t="s">
        <v>16</v>
      </c>
      <c r="D182" s="170"/>
      <c r="E182" s="26">
        <v>3370</v>
      </c>
      <c r="F182" s="158" t="s">
        <v>86</v>
      </c>
      <c r="G182" s="159"/>
      <c r="H182" s="8" t="s">
        <v>14</v>
      </c>
      <c r="I182" s="15" t="s">
        <v>67</v>
      </c>
    </row>
    <row r="183" spans="1:9" ht="39.75" customHeight="1">
      <c r="A183" s="168">
        <v>46137</v>
      </c>
      <c r="B183" s="169"/>
      <c r="C183" s="170" t="s">
        <v>16</v>
      </c>
      <c r="D183" s="170"/>
      <c r="E183" s="26">
        <v>3290</v>
      </c>
      <c r="F183" s="158" t="s">
        <v>86</v>
      </c>
      <c r="G183" s="159"/>
      <c r="H183" s="8" t="s">
        <v>14</v>
      </c>
      <c r="I183" s="15" t="s">
        <v>67</v>
      </c>
    </row>
    <row r="184" spans="1:9" ht="39.75" customHeight="1">
      <c r="A184" s="168">
        <v>46139</v>
      </c>
      <c r="B184" s="169"/>
      <c r="C184" s="170" t="s">
        <v>16</v>
      </c>
      <c r="D184" s="170"/>
      <c r="E184" s="26">
        <v>3070</v>
      </c>
      <c r="F184" s="158" t="s">
        <v>86</v>
      </c>
      <c r="G184" s="159"/>
      <c r="H184" s="8" t="s">
        <v>14</v>
      </c>
      <c r="I184" s="15" t="s">
        <v>67</v>
      </c>
    </row>
    <row r="185" spans="1:9" ht="39.75" customHeight="1">
      <c r="A185" s="168">
        <v>46140</v>
      </c>
      <c r="B185" s="169"/>
      <c r="C185" s="170" t="s">
        <v>16</v>
      </c>
      <c r="D185" s="170"/>
      <c r="E185" s="26">
        <v>3290</v>
      </c>
      <c r="F185" s="158" t="s">
        <v>86</v>
      </c>
      <c r="G185" s="159"/>
      <c r="H185" s="8" t="s">
        <v>14</v>
      </c>
      <c r="I185" s="15" t="s">
        <v>67</v>
      </c>
    </row>
    <row r="186" spans="1:9" ht="39.75" customHeight="1">
      <c r="A186" s="168">
        <v>46142</v>
      </c>
      <c r="B186" s="169"/>
      <c r="C186" s="170" t="s">
        <v>16</v>
      </c>
      <c r="D186" s="170"/>
      <c r="E186" s="26">
        <v>3290</v>
      </c>
      <c r="F186" s="158" t="s">
        <v>86</v>
      </c>
      <c r="G186" s="159"/>
      <c r="H186" s="8" t="s">
        <v>75</v>
      </c>
      <c r="I186" s="15" t="s">
        <v>67</v>
      </c>
    </row>
    <row r="187" spans="1:9" ht="39.75" customHeight="1">
      <c r="A187" s="168"/>
      <c r="B187" s="169"/>
      <c r="C187" s="170"/>
      <c r="D187" s="170"/>
      <c r="E187" s="26"/>
      <c r="F187" s="158"/>
      <c r="G187" s="159"/>
      <c r="H187" s="8"/>
      <c r="I187" s="15"/>
    </row>
    <row r="188" spans="1:9" ht="39.75" customHeight="1">
      <c r="A188" s="164"/>
      <c r="B188" s="165"/>
      <c r="C188" s="170"/>
      <c r="D188" s="170"/>
      <c r="E188" s="26"/>
      <c r="F188" s="158"/>
      <c r="G188" s="159"/>
      <c r="H188" s="8"/>
      <c r="I188" s="15"/>
    </row>
    <row r="189" spans="1:9" ht="39.75" customHeight="1">
      <c r="A189" s="171"/>
      <c r="B189" s="172"/>
      <c r="C189" s="170"/>
      <c r="D189" s="170"/>
      <c r="E189" s="26"/>
      <c r="F189" s="158"/>
      <c r="G189" s="159"/>
      <c r="H189" s="8"/>
      <c r="I189" s="15"/>
    </row>
    <row r="190" spans="1:9" ht="39.75" customHeight="1">
      <c r="A190" s="166"/>
      <c r="B190" s="167"/>
      <c r="C190" s="170"/>
      <c r="D190" s="170"/>
      <c r="E190" s="26"/>
      <c r="F190" s="158"/>
      <c r="G190" s="159"/>
      <c r="H190" s="8"/>
      <c r="I190" s="15"/>
    </row>
    <row r="191" spans="1:9" ht="39.75" customHeight="1">
      <c r="A191" s="164"/>
      <c r="B191" s="165"/>
      <c r="C191" s="170"/>
      <c r="D191" s="170"/>
      <c r="E191" s="26"/>
      <c r="F191" s="158"/>
      <c r="G191" s="159"/>
      <c r="H191" s="8"/>
      <c r="I191" s="15"/>
    </row>
    <row r="192" spans="1:9" ht="39.75" customHeight="1">
      <c r="A192" s="166"/>
      <c r="B192" s="167"/>
      <c r="C192" s="170"/>
      <c r="D192" s="170"/>
      <c r="E192" s="26"/>
      <c r="F192" s="158"/>
      <c r="G192" s="159"/>
      <c r="H192" s="8"/>
      <c r="I192" s="15"/>
    </row>
    <row r="193" spans="1:9" ht="39.75" customHeight="1">
      <c r="A193" s="168"/>
      <c r="B193" s="169"/>
      <c r="C193" s="170"/>
      <c r="D193" s="170"/>
      <c r="E193" s="26"/>
      <c r="F193" s="158"/>
      <c r="G193" s="159"/>
      <c r="H193" s="8"/>
      <c r="I193" s="15"/>
    </row>
    <row r="194" spans="1:9" ht="39.75" customHeight="1">
      <c r="A194" s="192"/>
      <c r="B194" s="192"/>
      <c r="C194" s="170"/>
      <c r="D194" s="170"/>
      <c r="E194" s="26"/>
      <c r="F194" s="158"/>
      <c r="G194" s="159"/>
      <c r="H194" s="8"/>
      <c r="I194" s="15"/>
    </row>
    <row r="195" spans="1:9" ht="39.75" customHeight="1" thickBot="1">
      <c r="A195" s="192"/>
      <c r="B195" s="192"/>
      <c r="C195" s="170"/>
      <c r="D195" s="170"/>
      <c r="E195" s="26"/>
      <c r="F195" s="158"/>
      <c r="G195" s="159"/>
      <c r="H195" s="8"/>
      <c r="I195" s="15"/>
    </row>
    <row r="196" spans="1:9" ht="39.75" customHeight="1" thickBot="1">
      <c r="E196" s="30">
        <f>SUM(E174:E195)</f>
        <v>40790</v>
      </c>
      <c r="G196" s="222" t="s">
        <v>9</v>
      </c>
      <c r="H196" s="223"/>
      <c r="I196" s="48">
        <f>E196+E171</f>
        <v>324643</v>
      </c>
    </row>
    <row r="197" spans="1:9" ht="42" customHeight="1">
      <c r="A197" s="202" t="s">
        <v>100</v>
      </c>
      <c r="B197" s="202"/>
      <c r="C197" s="202"/>
      <c r="F197" s="203"/>
      <c r="G197" s="203"/>
      <c r="H197" s="203"/>
      <c r="I197" s="203"/>
    </row>
    <row r="198" spans="1:9" ht="42" customHeight="1">
      <c r="A198" s="6" t="s">
        <v>83</v>
      </c>
      <c r="B198" s="6" t="s">
        <v>1</v>
      </c>
      <c r="C198" s="158" t="s">
        <v>96</v>
      </c>
      <c r="D198" s="159"/>
      <c r="E198" s="6" t="s">
        <v>3</v>
      </c>
      <c r="F198" s="158" t="s">
        <v>76</v>
      </c>
      <c r="G198" s="159"/>
      <c r="H198" s="8" t="s">
        <v>283</v>
      </c>
      <c r="I198" s="8" t="s">
        <v>4</v>
      </c>
    </row>
    <row r="199" spans="1:9" ht="42" customHeight="1">
      <c r="A199" s="21" t="s">
        <v>46</v>
      </c>
      <c r="B199" s="6" t="s">
        <v>27</v>
      </c>
      <c r="C199" s="158" t="s">
        <v>80</v>
      </c>
      <c r="D199" s="159"/>
      <c r="E199" s="7">
        <v>127556</v>
      </c>
      <c r="F199" s="158" t="s">
        <v>77</v>
      </c>
      <c r="G199" s="159"/>
      <c r="H199" s="8" t="s">
        <v>338</v>
      </c>
      <c r="I199" s="15" t="s">
        <v>339</v>
      </c>
    </row>
    <row r="200" spans="1:9" ht="42" customHeight="1">
      <c r="A200" s="21"/>
      <c r="B200" s="6"/>
      <c r="C200" s="158"/>
      <c r="D200" s="159"/>
      <c r="E200" s="7"/>
      <c r="F200" s="158"/>
      <c r="G200" s="159"/>
      <c r="H200" s="8"/>
      <c r="I200" s="15"/>
    </row>
    <row r="201" spans="1:9" ht="42" customHeight="1">
      <c r="A201" s="21"/>
      <c r="B201" s="6"/>
      <c r="C201" s="158"/>
      <c r="D201" s="159"/>
      <c r="E201" s="7"/>
      <c r="F201" s="158"/>
      <c r="G201" s="159"/>
      <c r="H201" s="8"/>
      <c r="I201" s="15"/>
    </row>
    <row r="202" spans="1:9" ht="42" customHeight="1">
      <c r="A202" s="21"/>
      <c r="B202" s="6"/>
      <c r="C202" s="158"/>
      <c r="D202" s="159"/>
      <c r="E202" s="7"/>
      <c r="F202" s="158"/>
      <c r="G202" s="159"/>
      <c r="H202" s="8"/>
      <c r="I202" s="15"/>
    </row>
    <row r="203" spans="1:9" ht="42" customHeight="1">
      <c r="A203" s="21"/>
      <c r="B203" s="6"/>
      <c r="C203" s="158"/>
      <c r="D203" s="159"/>
      <c r="E203" s="7"/>
      <c r="F203" s="158"/>
      <c r="G203" s="159"/>
      <c r="H203" s="8"/>
      <c r="I203" s="15"/>
    </row>
    <row r="204" spans="1:9" ht="42" customHeight="1">
      <c r="A204" s="21"/>
      <c r="B204" s="6"/>
      <c r="C204" s="158"/>
      <c r="D204" s="159"/>
      <c r="E204" s="7"/>
      <c r="F204" s="158"/>
      <c r="G204" s="159"/>
      <c r="H204" s="8"/>
      <c r="I204" s="15"/>
    </row>
    <row r="205" spans="1:9" ht="42" customHeight="1">
      <c r="A205" s="21"/>
      <c r="B205" s="6"/>
      <c r="C205" s="158"/>
      <c r="D205" s="159"/>
      <c r="E205" s="7"/>
      <c r="F205" s="158"/>
      <c r="G205" s="159"/>
      <c r="H205" s="8"/>
      <c r="I205" s="15"/>
    </row>
    <row r="206" spans="1:9" ht="42" customHeight="1">
      <c r="A206" s="21"/>
      <c r="B206" s="6"/>
      <c r="C206" s="158"/>
      <c r="D206" s="159"/>
      <c r="E206" s="7"/>
      <c r="F206" s="158"/>
      <c r="G206" s="159"/>
      <c r="H206" s="8"/>
      <c r="I206" s="15"/>
    </row>
    <row r="207" spans="1:9" ht="42" customHeight="1">
      <c r="A207" s="21"/>
      <c r="B207" s="6"/>
      <c r="C207" s="158"/>
      <c r="D207" s="159"/>
      <c r="E207" s="7"/>
      <c r="F207" s="158"/>
      <c r="G207" s="159"/>
      <c r="H207" s="8"/>
      <c r="I207" s="15"/>
    </row>
    <row r="208" spans="1:9" ht="42" customHeight="1">
      <c r="A208" s="21"/>
      <c r="B208" s="6"/>
      <c r="C208" s="158"/>
      <c r="D208" s="159"/>
      <c r="E208" s="7"/>
      <c r="F208" s="158"/>
      <c r="G208" s="159"/>
      <c r="H208" s="8"/>
      <c r="I208" s="15"/>
    </row>
    <row r="209" spans="1:9" ht="42" customHeight="1">
      <c r="A209" s="21"/>
      <c r="B209" s="6"/>
      <c r="C209" s="158"/>
      <c r="D209" s="159"/>
      <c r="E209" s="7"/>
      <c r="F209" s="158"/>
      <c r="G209" s="159"/>
      <c r="H209" s="8"/>
      <c r="I209" s="15"/>
    </row>
    <row r="210" spans="1:9" ht="42" customHeight="1">
      <c r="A210" s="21"/>
      <c r="B210" s="6"/>
      <c r="C210" s="158"/>
      <c r="D210" s="159"/>
      <c r="E210" s="7"/>
      <c r="F210" s="158"/>
      <c r="G210" s="159"/>
      <c r="H210" s="8"/>
      <c r="I210" s="15"/>
    </row>
    <row r="211" spans="1:9" ht="42" customHeight="1">
      <c r="A211" s="21"/>
      <c r="B211" s="6"/>
      <c r="C211" s="158"/>
      <c r="D211" s="159"/>
      <c r="E211" s="7"/>
      <c r="F211" s="158"/>
      <c r="G211" s="159"/>
      <c r="H211" s="8"/>
      <c r="I211" s="15"/>
    </row>
    <row r="212" spans="1:9" ht="42" customHeight="1">
      <c r="A212" s="21"/>
      <c r="B212" s="6"/>
      <c r="C212" s="158"/>
      <c r="D212" s="159"/>
      <c r="E212" s="7"/>
      <c r="F212" s="158"/>
      <c r="G212" s="159"/>
      <c r="H212" s="8"/>
      <c r="I212" s="15"/>
    </row>
    <row r="213" spans="1:9" ht="42" customHeight="1">
      <c r="A213" s="21"/>
      <c r="B213" s="6"/>
      <c r="C213" s="158"/>
      <c r="D213" s="159"/>
      <c r="E213" s="7"/>
      <c r="F213" s="158"/>
      <c r="G213" s="159"/>
      <c r="H213" s="8"/>
      <c r="I213" s="15"/>
    </row>
    <row r="214" spans="1:9" ht="42" customHeight="1">
      <c r="A214" s="21"/>
      <c r="B214" s="6"/>
      <c r="C214" s="158"/>
      <c r="D214" s="159"/>
      <c r="E214" s="7"/>
      <c r="F214" s="158"/>
      <c r="G214" s="159"/>
      <c r="H214" s="8"/>
      <c r="I214" s="15"/>
    </row>
    <row r="215" spans="1:9" ht="42" customHeight="1">
      <c r="A215" s="21"/>
      <c r="B215" s="6"/>
      <c r="C215" s="158"/>
      <c r="D215" s="159"/>
      <c r="E215" s="7"/>
      <c r="F215" s="158"/>
      <c r="G215" s="159"/>
      <c r="H215" s="8"/>
      <c r="I215" s="15"/>
    </row>
    <row r="216" spans="1:9" ht="42" customHeight="1">
      <c r="A216" s="21"/>
      <c r="B216" s="6"/>
      <c r="C216" s="158"/>
      <c r="D216" s="159"/>
      <c r="E216" s="7"/>
      <c r="F216" s="158"/>
      <c r="G216" s="159"/>
      <c r="H216" s="8"/>
      <c r="I216" s="15"/>
    </row>
    <row r="217" spans="1:9" ht="42" customHeight="1">
      <c r="A217" s="21"/>
      <c r="B217" s="6"/>
      <c r="C217" s="158"/>
      <c r="D217" s="159"/>
      <c r="E217" s="7"/>
      <c r="F217" s="158"/>
      <c r="G217" s="159"/>
      <c r="H217" s="8"/>
      <c r="I217" s="15"/>
    </row>
    <row r="218" spans="1:9" ht="42" customHeight="1" thickBot="1">
      <c r="A218" s="36"/>
      <c r="B218" s="16"/>
      <c r="C218" s="173"/>
      <c r="D218" s="174"/>
      <c r="E218" s="38">
        <f>SUM(E199:E217)</f>
        <v>127556</v>
      </c>
      <c r="F218" s="175"/>
      <c r="G218" s="173"/>
      <c r="I218" s="37"/>
    </row>
    <row r="219" spans="1:9" ht="49.5" customHeight="1">
      <c r="E219" s="2"/>
      <c r="H219" s="2"/>
      <c r="I219" s="2"/>
    </row>
    <row r="220" spans="1:9" ht="49.5" customHeight="1">
      <c r="A220" s="190" t="s">
        <v>84</v>
      </c>
      <c r="B220" s="190"/>
      <c r="C220" s="190"/>
      <c r="D220" s="190"/>
      <c r="E220" s="190"/>
      <c r="F220" s="191"/>
      <c r="G220" s="191"/>
      <c r="H220" s="32"/>
      <c r="I220" s="32"/>
    </row>
    <row r="221" spans="1:9" ht="49.5" customHeight="1">
      <c r="A221" s="6" t="s">
        <v>0</v>
      </c>
      <c r="B221" s="6" t="s">
        <v>1</v>
      </c>
      <c r="C221" s="158" t="s">
        <v>2</v>
      </c>
      <c r="D221" s="159"/>
      <c r="E221" s="6" t="s">
        <v>3</v>
      </c>
      <c r="F221" s="158"/>
      <c r="G221" s="159"/>
      <c r="H221" s="8" t="s">
        <v>70</v>
      </c>
      <c r="I221" s="8" t="s">
        <v>4</v>
      </c>
    </row>
    <row r="222" spans="1:9" ht="49.5" customHeight="1">
      <c r="A222" s="10"/>
      <c r="B222" s="6"/>
      <c r="C222" s="158"/>
      <c r="D222" s="159"/>
      <c r="E222" s="22">
        <f>E54+E104</f>
        <v>273411</v>
      </c>
      <c r="F222" s="158"/>
      <c r="G222" s="159"/>
      <c r="H222" s="8"/>
      <c r="I222" s="24" t="s">
        <v>87</v>
      </c>
    </row>
    <row r="223" spans="1:9" ht="49.5" customHeight="1">
      <c r="A223" s="10"/>
      <c r="B223" s="6"/>
      <c r="C223" s="158"/>
      <c r="D223" s="159"/>
      <c r="E223" s="22">
        <f>E141+E171</f>
        <v>862941</v>
      </c>
      <c r="F223" s="158"/>
      <c r="G223" s="159"/>
      <c r="H223" s="8"/>
      <c r="I223" s="24" t="s">
        <v>71</v>
      </c>
    </row>
    <row r="224" spans="1:9" ht="49.5" customHeight="1">
      <c r="A224" s="10"/>
      <c r="B224" s="6"/>
      <c r="C224" s="158"/>
      <c r="D224" s="159"/>
      <c r="E224" s="22">
        <f>E196</f>
        <v>40790</v>
      </c>
      <c r="F224" s="158"/>
      <c r="G224" s="159"/>
      <c r="H224" s="8"/>
      <c r="I224" s="24" t="s">
        <v>391</v>
      </c>
    </row>
    <row r="225" spans="1:9" ht="49.5" customHeight="1">
      <c r="A225" s="10"/>
      <c r="B225" s="6"/>
      <c r="C225" s="158"/>
      <c r="D225" s="159"/>
      <c r="E225" s="22"/>
      <c r="F225" s="158"/>
      <c r="G225" s="159"/>
      <c r="H225" s="8"/>
      <c r="I225" s="24"/>
    </row>
    <row r="226" spans="1:9" ht="49.5" customHeight="1">
      <c r="A226" s="10"/>
      <c r="B226" s="6"/>
      <c r="C226" s="158"/>
      <c r="D226" s="159"/>
      <c r="E226" s="22"/>
      <c r="F226" s="158"/>
      <c r="G226" s="159"/>
      <c r="H226" s="8"/>
      <c r="I226" s="15"/>
    </row>
    <row r="227" spans="1:9" ht="49.5" customHeight="1">
      <c r="A227" s="20"/>
      <c r="B227" s="6"/>
      <c r="C227" s="158"/>
      <c r="D227" s="159"/>
      <c r="E227" s="62" t="e">
        <f>#REF!</f>
        <v>#REF!</v>
      </c>
      <c r="F227" s="158"/>
      <c r="G227" s="159"/>
      <c r="H227" s="8"/>
      <c r="I227" s="24" t="s">
        <v>121</v>
      </c>
    </row>
    <row r="228" spans="1:9" ht="49.5" customHeight="1" thickBot="1">
      <c r="A228" s="10"/>
      <c r="B228" s="6"/>
      <c r="C228" s="158"/>
      <c r="D228" s="159"/>
      <c r="E228" s="7"/>
      <c r="F228" s="158"/>
      <c r="G228" s="159"/>
      <c r="H228" s="8"/>
      <c r="I228" s="15"/>
    </row>
    <row r="229" spans="1:9" ht="49.5" customHeight="1" thickBot="1">
      <c r="A229" s="16"/>
      <c r="B229" s="16"/>
      <c r="C229" s="16"/>
      <c r="D229" s="16"/>
      <c r="E229" s="35" t="e">
        <f>SUM(E222:E227)</f>
        <v>#REF!</v>
      </c>
      <c r="F229" s="16"/>
      <c r="G229" s="16"/>
      <c r="H229" s="16"/>
      <c r="I229" s="19"/>
    </row>
    <row r="230" spans="1:9" ht="47.25" customHeight="1">
      <c r="E230" s="2"/>
      <c r="H230" s="2"/>
      <c r="I230" s="2"/>
    </row>
    <row r="231" spans="1:9" ht="47.25" customHeight="1">
      <c r="E231" s="2"/>
      <c r="H231" s="2"/>
      <c r="I231" s="2"/>
    </row>
    <row r="232" spans="1:9" ht="17.25" customHeight="1">
      <c r="E232" s="2"/>
      <c r="H232" s="2"/>
      <c r="I232" s="2"/>
    </row>
    <row r="233" spans="1:9" ht="17.25" customHeight="1">
      <c r="E233" s="2"/>
      <c r="H233" s="2"/>
      <c r="I233" s="2"/>
    </row>
    <row r="234" spans="1:9" s="16" customFormat="1" ht="17.25" customHeight="1"/>
    <row r="235" spans="1:9" ht="17.25" customHeight="1">
      <c r="E235" s="2"/>
      <c r="H235" s="2"/>
      <c r="I235" s="2"/>
    </row>
    <row r="236" spans="1:9" ht="17.25" customHeight="1">
      <c r="E236" s="2"/>
      <c r="H236" s="2"/>
      <c r="I236" s="2"/>
    </row>
    <row r="237" spans="1:9" ht="17.25" customHeight="1">
      <c r="E237" s="2"/>
      <c r="H237" s="2"/>
      <c r="I237" s="2"/>
    </row>
    <row r="238" spans="1:9" ht="17.25" customHeight="1">
      <c r="E238" s="2"/>
      <c r="H238" s="2"/>
      <c r="I238" s="2"/>
    </row>
    <row r="239" spans="1:9" ht="17.25" customHeight="1">
      <c r="E239" s="2"/>
      <c r="H239" s="2"/>
      <c r="I239" s="2"/>
    </row>
    <row r="240" spans="1:9" ht="17.25" customHeight="1">
      <c r="E240" s="2"/>
      <c r="H240" s="2"/>
      <c r="I240" s="2"/>
    </row>
    <row r="241" s="2" customFormat="1" ht="17.25" customHeight="1"/>
    <row r="242" s="2" customFormat="1" ht="17.25" customHeight="1"/>
    <row r="243" s="2" customFormat="1" ht="17.25" customHeight="1"/>
    <row r="244" s="2" customFormat="1" ht="17.25" customHeight="1"/>
    <row r="245" s="2" customFormat="1" ht="17.25" customHeight="1"/>
    <row r="246" s="2" customFormat="1" ht="17.25" customHeight="1"/>
    <row r="247" s="2" customFormat="1" ht="17.25" customHeight="1"/>
    <row r="248" s="2" customFormat="1" ht="17.25" customHeight="1"/>
    <row r="249" s="2" customFormat="1" ht="17.25" customHeight="1"/>
    <row r="250" s="2" customFormat="1" ht="17.25" customHeight="1"/>
    <row r="251" s="2" customFormat="1" ht="17.25" customHeight="1"/>
    <row r="252" s="2" customFormat="1" ht="17.25" customHeight="1"/>
    <row r="253" s="2" customFormat="1" ht="17.25" customHeight="1"/>
    <row r="254" s="2" customFormat="1" ht="17.25" customHeight="1"/>
    <row r="255" s="2" customFormat="1" ht="17.25" customHeight="1"/>
    <row r="256" s="2" customFormat="1" ht="17.25" customHeight="1"/>
    <row r="257" s="2" customFormat="1" ht="17.25" customHeight="1"/>
    <row r="258" s="2" customFormat="1" ht="17.25" customHeight="1"/>
    <row r="259" s="2" customFormat="1" ht="17.25" customHeight="1"/>
    <row r="260" s="2" customFormat="1" ht="17.25" customHeight="1"/>
    <row r="261" s="2" customFormat="1" ht="17.25" customHeight="1"/>
    <row r="262" s="2" customFormat="1" ht="17.25" customHeight="1"/>
    <row r="263" s="2" customFormat="1" ht="17.25" customHeight="1"/>
    <row r="264" s="2" customFormat="1" ht="17.25" customHeight="1"/>
    <row r="265" s="2" customFormat="1" ht="17.25" customHeight="1"/>
    <row r="266" s="2" customFormat="1" ht="17.25" customHeight="1"/>
    <row r="267" s="2" customFormat="1" ht="21" customHeight="1"/>
    <row r="268" s="2" customFormat="1" ht="21" customHeight="1"/>
    <row r="269" s="2" customFormat="1" ht="21" customHeight="1"/>
    <row r="270" s="2" customFormat="1" ht="21" customHeight="1"/>
    <row r="271" s="2" customFormat="1" ht="21" customHeight="1"/>
    <row r="272" s="2" customFormat="1" ht="21" customHeight="1"/>
    <row r="273" spans="1:109" ht="21" customHeight="1">
      <c r="E273" s="2"/>
      <c r="H273" s="2"/>
      <c r="I273" s="2"/>
    </row>
    <row r="274" spans="1:109" ht="21" customHeight="1">
      <c r="E274" s="2"/>
      <c r="H274" s="2"/>
      <c r="I274" s="2"/>
    </row>
    <row r="275" spans="1:109" ht="21" customHeight="1">
      <c r="E275" s="2"/>
      <c r="H275" s="2"/>
      <c r="I275" s="2"/>
    </row>
    <row r="276" spans="1:109" ht="21" customHeight="1">
      <c r="E276" s="2"/>
      <c r="H276" s="2"/>
      <c r="I276" s="2"/>
    </row>
    <row r="277" spans="1:109" s="16" customFormat="1" ht="21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</row>
    <row r="278" spans="1:109" ht="21" customHeight="1">
      <c r="E278" s="2"/>
      <c r="H278" s="2"/>
      <c r="I278" s="2"/>
    </row>
    <row r="279" spans="1:109" ht="21" customHeight="1">
      <c r="E279" s="2"/>
      <c r="H279" s="2"/>
      <c r="I279" s="2"/>
    </row>
    <row r="280" spans="1:109" ht="21" customHeight="1">
      <c r="E280" s="2"/>
      <c r="H280" s="2"/>
      <c r="I280" s="2"/>
    </row>
    <row r="281" spans="1:109" ht="21" customHeight="1">
      <c r="E281" s="2"/>
      <c r="H281" s="2"/>
      <c r="I281" s="2"/>
    </row>
    <row r="282" spans="1:109" ht="21" customHeight="1">
      <c r="E282" s="2"/>
      <c r="H282" s="2"/>
      <c r="I282" s="2"/>
    </row>
    <row r="283" spans="1:109" ht="21" customHeight="1">
      <c r="E283" s="2"/>
      <c r="H283" s="2"/>
      <c r="I283" s="2"/>
    </row>
    <row r="284" spans="1:109" ht="21" customHeight="1">
      <c r="E284" s="2"/>
      <c r="H284" s="2"/>
      <c r="I284" s="2"/>
    </row>
    <row r="285" spans="1:109" ht="21" customHeight="1">
      <c r="E285" s="2"/>
      <c r="H285" s="2"/>
      <c r="I285" s="2"/>
    </row>
    <row r="286" spans="1:109" ht="21" customHeight="1">
      <c r="E286" s="2"/>
      <c r="H286" s="2"/>
      <c r="I286" s="2"/>
    </row>
    <row r="287" spans="1:109" ht="21" customHeight="1">
      <c r="E287" s="2"/>
      <c r="H287" s="2"/>
      <c r="I287" s="2"/>
    </row>
    <row r="288" spans="1:109" ht="21" customHeight="1">
      <c r="E288" s="2"/>
      <c r="H288" s="2"/>
      <c r="I288" s="2"/>
    </row>
    <row r="289" s="2" customFormat="1" ht="21" customHeight="1"/>
    <row r="290" s="2" customFormat="1" ht="21" customHeight="1"/>
    <row r="291" s="2" customFormat="1" ht="21" customHeight="1"/>
    <row r="292" s="2" customFormat="1" ht="21" customHeight="1"/>
    <row r="293" s="2" customFormat="1" ht="21" customHeight="1"/>
    <row r="294" s="2" customFormat="1" ht="21" customHeight="1"/>
    <row r="295" s="2" customFormat="1" ht="21" customHeight="1"/>
    <row r="296" s="2" customFormat="1" ht="21" customHeight="1"/>
    <row r="297" s="2" customFormat="1" ht="21" customHeight="1"/>
    <row r="298" s="2" customFormat="1" ht="21" customHeight="1"/>
    <row r="299" s="2" customFormat="1" ht="21" customHeight="1"/>
    <row r="300" s="2" customFormat="1" ht="21" customHeight="1"/>
    <row r="301" s="2" customFormat="1" ht="21" customHeight="1"/>
    <row r="302" s="2" customFormat="1" ht="21" customHeight="1"/>
    <row r="303" s="2" customFormat="1" ht="21" customHeight="1"/>
    <row r="304" s="2" customFormat="1" ht="21" customHeight="1"/>
    <row r="305" s="2" customFormat="1" ht="21" customHeight="1"/>
    <row r="306" s="2" customFormat="1" ht="21" customHeight="1"/>
    <row r="307" s="2" customFormat="1" ht="21" customHeight="1"/>
    <row r="308" s="2" customFormat="1" ht="21" customHeight="1"/>
    <row r="309" s="2" customFormat="1" ht="21" customHeight="1"/>
    <row r="310" s="2" customFormat="1" ht="21" customHeight="1"/>
    <row r="311" s="2" customFormat="1" ht="21" customHeight="1"/>
    <row r="312" s="2" customFormat="1" ht="21" customHeight="1"/>
    <row r="313" s="2" customFormat="1" ht="21" customHeight="1"/>
    <row r="314" s="2" customFormat="1" ht="21" customHeight="1"/>
    <row r="315" s="2" customFormat="1" ht="21" customHeight="1"/>
    <row r="316" s="2" customFormat="1" ht="27" customHeight="1"/>
    <row r="317" s="2" customFormat="1" ht="33" customHeight="1"/>
    <row r="318" s="2" customFormat="1" ht="33" customHeight="1"/>
    <row r="319" s="2" customFormat="1" ht="33" customHeight="1"/>
    <row r="320" s="2" customFormat="1" ht="33" customHeight="1"/>
    <row r="321" spans="1:110" ht="33" customHeight="1">
      <c r="E321" s="2"/>
      <c r="H321" s="2"/>
      <c r="I321" s="2"/>
    </row>
    <row r="322" spans="1:110" ht="33" customHeight="1">
      <c r="E322" s="2"/>
      <c r="H322" s="2"/>
      <c r="I322" s="2"/>
    </row>
    <row r="323" spans="1:110" ht="33" customHeight="1">
      <c r="E323" s="2"/>
      <c r="H323" s="2"/>
      <c r="I323" s="2"/>
    </row>
    <row r="324" spans="1:110" ht="33" customHeight="1">
      <c r="E324" s="2"/>
      <c r="H324" s="2"/>
      <c r="I324" s="2"/>
    </row>
    <row r="325" spans="1:110" ht="33" customHeight="1">
      <c r="E325" s="2"/>
      <c r="H325" s="2"/>
      <c r="I325" s="2"/>
    </row>
    <row r="326" spans="1:110" s="16" customFormat="1" ht="33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</row>
    <row r="327" spans="1:110" ht="33" customHeight="1"/>
    <row r="328" spans="1:110" ht="33" customHeight="1"/>
    <row r="329" spans="1:110" ht="33" customHeight="1"/>
    <row r="330" spans="1:110" ht="33" customHeight="1">
      <c r="E330" s="2"/>
      <c r="H330" s="2"/>
      <c r="I330" s="2"/>
    </row>
    <row r="331" spans="1:110" ht="33" customHeight="1">
      <c r="E331" s="2"/>
      <c r="H331" s="2"/>
      <c r="I331" s="2"/>
    </row>
    <row r="332" spans="1:110" s="16" customFormat="1" ht="33" customHeight="1"/>
    <row r="333" spans="1:110" ht="33" customHeight="1">
      <c r="E333" s="2"/>
      <c r="H333" s="2"/>
      <c r="I333" s="2"/>
    </row>
    <row r="334" spans="1:110" ht="33" customHeight="1">
      <c r="E334" s="2"/>
      <c r="H334" s="2"/>
      <c r="I334" s="2"/>
    </row>
    <row r="335" spans="1:110" ht="33" customHeight="1">
      <c r="E335" s="2"/>
      <c r="H335" s="2"/>
      <c r="I335" s="2"/>
    </row>
    <row r="336" spans="1:110" ht="33" customHeight="1">
      <c r="E336" s="2"/>
      <c r="H336" s="2"/>
      <c r="I336" s="2"/>
    </row>
    <row r="337" spans="1:9" ht="33" customHeight="1">
      <c r="E337" s="2"/>
      <c r="H337" s="2"/>
      <c r="I337" s="2"/>
    </row>
    <row r="338" spans="1:9" ht="33" customHeight="1">
      <c r="E338" s="2"/>
      <c r="H338" s="2"/>
      <c r="I338" s="2"/>
    </row>
    <row r="339" spans="1:9" ht="33" customHeight="1">
      <c r="E339" s="2"/>
      <c r="H339" s="2"/>
      <c r="I339" s="2"/>
    </row>
    <row r="340" spans="1:9" ht="33" customHeight="1">
      <c r="E340" s="2"/>
      <c r="H340" s="2"/>
      <c r="I340" s="2"/>
    </row>
    <row r="341" spans="1:9" ht="33" customHeight="1">
      <c r="E341" s="2"/>
      <c r="H341" s="2"/>
      <c r="I341" s="2"/>
    </row>
    <row r="342" spans="1:9" ht="33" customHeight="1">
      <c r="E342" s="2"/>
      <c r="H342" s="2"/>
      <c r="I342" s="2"/>
    </row>
    <row r="343" spans="1:9" ht="33" customHeight="1">
      <c r="E343" s="2"/>
      <c r="H343" s="2"/>
      <c r="I343" s="2"/>
    </row>
    <row r="344" spans="1:9" ht="33" customHeight="1">
      <c r="E344" s="2"/>
      <c r="H344" s="2"/>
      <c r="I344" s="2"/>
    </row>
    <row r="345" spans="1:9" ht="33" customHeight="1">
      <c r="E345" s="2"/>
      <c r="H345" s="2"/>
      <c r="I345" s="2"/>
    </row>
    <row r="346" spans="1:9" ht="21" customHeight="1">
      <c r="E346" s="2"/>
      <c r="H346" s="2"/>
      <c r="I346" s="2"/>
    </row>
    <row r="347" spans="1:9" ht="23.25" customHeight="1">
      <c r="A347" s="190" t="s">
        <v>84</v>
      </c>
      <c r="B347" s="190"/>
      <c r="C347" s="190"/>
      <c r="D347" s="190"/>
      <c r="E347" s="190"/>
      <c r="F347" s="191"/>
      <c r="G347" s="191"/>
      <c r="H347" s="32"/>
      <c r="I347" s="32"/>
    </row>
    <row r="348" spans="1:9" ht="23.25" customHeight="1">
      <c r="A348" s="6" t="s">
        <v>0</v>
      </c>
      <c r="B348" s="6" t="s">
        <v>1</v>
      </c>
      <c r="C348" s="158" t="s">
        <v>2</v>
      </c>
      <c r="D348" s="159"/>
      <c r="E348" s="6" t="s">
        <v>3</v>
      </c>
      <c r="F348" s="158"/>
      <c r="G348" s="159"/>
      <c r="H348" s="8" t="s">
        <v>70</v>
      </c>
      <c r="I348" s="8" t="s">
        <v>4</v>
      </c>
    </row>
    <row r="349" spans="1:9" ht="23.25" customHeight="1">
      <c r="A349" s="10"/>
      <c r="B349" s="6"/>
      <c r="C349" s="158"/>
      <c r="D349" s="159"/>
      <c r="E349" s="22" t="e">
        <f>#REF!</f>
        <v>#REF!</v>
      </c>
      <c r="F349" s="158"/>
      <c r="G349" s="159"/>
      <c r="H349" s="8"/>
      <c r="I349" s="24" t="s">
        <v>87</v>
      </c>
    </row>
    <row r="350" spans="1:9" ht="23.25" customHeight="1">
      <c r="A350" s="10"/>
      <c r="B350" s="6"/>
      <c r="C350" s="158"/>
      <c r="D350" s="159"/>
      <c r="E350" s="22" t="e">
        <f>#REF!</f>
        <v>#REF!</v>
      </c>
      <c r="F350" s="158"/>
      <c r="G350" s="159"/>
      <c r="H350" s="8"/>
      <c r="I350" s="24" t="s">
        <v>85</v>
      </c>
    </row>
    <row r="351" spans="1:9" ht="23.25" customHeight="1">
      <c r="A351" s="10"/>
      <c r="B351" s="6"/>
      <c r="C351" s="158"/>
      <c r="D351" s="159"/>
      <c r="E351" s="22" t="e">
        <f>#REF!+#REF!</f>
        <v>#REF!</v>
      </c>
      <c r="F351" s="158"/>
      <c r="G351" s="159"/>
      <c r="H351" s="8"/>
      <c r="I351" s="24" t="s">
        <v>88</v>
      </c>
    </row>
    <row r="352" spans="1:9" ht="23.25" customHeight="1">
      <c r="A352" s="10"/>
      <c r="B352" s="6"/>
      <c r="C352" s="158"/>
      <c r="D352" s="159"/>
      <c r="E352" s="22" t="e">
        <f>#REF!</f>
        <v>#REF!</v>
      </c>
      <c r="F352" s="158"/>
      <c r="G352" s="159"/>
      <c r="H352" s="8"/>
      <c r="I352" s="24" t="s">
        <v>89</v>
      </c>
    </row>
    <row r="353" spans="1:119" ht="23.25" customHeight="1">
      <c r="A353" s="10"/>
      <c r="B353" s="6"/>
      <c r="C353" s="158"/>
      <c r="D353" s="159"/>
      <c r="E353" s="22" t="e">
        <f>#REF!</f>
        <v>#REF!</v>
      </c>
      <c r="F353" s="158"/>
      <c r="G353" s="159"/>
      <c r="H353" s="8"/>
      <c r="I353" s="24" t="s">
        <v>65</v>
      </c>
    </row>
    <row r="354" spans="1:119" ht="23.25" customHeight="1">
      <c r="A354" s="10"/>
      <c r="B354" s="6"/>
      <c r="C354" s="158"/>
      <c r="D354" s="159"/>
      <c r="E354" s="22" t="e">
        <f>#REF!+#REF!</f>
        <v>#REF!</v>
      </c>
      <c r="F354" s="158"/>
      <c r="G354" s="159"/>
      <c r="H354" s="8"/>
      <c r="I354" s="15" t="s">
        <v>71</v>
      </c>
    </row>
    <row r="355" spans="1:119" ht="23.25" customHeight="1">
      <c r="A355" s="20"/>
      <c r="B355" s="6"/>
      <c r="C355" s="158"/>
      <c r="D355" s="159"/>
      <c r="E355" s="7" t="e">
        <f>E141+#REF!</f>
        <v>#REF!</v>
      </c>
      <c r="F355" s="158"/>
      <c r="G355" s="159"/>
      <c r="H355" s="8"/>
      <c r="I355" s="15" t="s">
        <v>90</v>
      </c>
    </row>
    <row r="356" spans="1:119" s="16" customFormat="1" ht="23.25" customHeight="1" thickBot="1">
      <c r="A356" s="10"/>
      <c r="B356" s="6"/>
      <c r="C356" s="158"/>
      <c r="D356" s="159"/>
      <c r="E356" s="7"/>
      <c r="F356" s="158"/>
      <c r="G356" s="159"/>
      <c r="H356" s="8"/>
      <c r="I356" s="15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</row>
    <row r="357" spans="1:119" ht="23.25" customHeight="1" thickBot="1">
      <c r="A357" s="16"/>
      <c r="B357" s="16"/>
      <c r="C357" s="16"/>
      <c r="D357" s="16"/>
      <c r="E357" s="35" t="e">
        <f>SUM(E349:E355)</f>
        <v>#REF!</v>
      </c>
      <c r="F357" s="16"/>
      <c r="G357" s="16"/>
      <c r="H357" s="16"/>
      <c r="I357" s="19"/>
    </row>
    <row r="358" spans="1:119" ht="23.25" customHeight="1">
      <c r="E358" s="2"/>
      <c r="H358" s="2"/>
      <c r="I358" s="2"/>
    </row>
    <row r="359" spans="1:119" ht="23.25" customHeight="1">
      <c r="E359" s="2"/>
      <c r="H359" s="2"/>
      <c r="I359" s="2"/>
    </row>
    <row r="360" spans="1:119" ht="23.25" customHeight="1">
      <c r="E360" s="2"/>
      <c r="H360" s="2"/>
      <c r="I360" s="2"/>
    </row>
    <row r="361" spans="1:119" ht="23.25" customHeight="1">
      <c r="E361" s="2"/>
      <c r="H361" s="2"/>
      <c r="I361" s="2"/>
    </row>
    <row r="362" spans="1:119" s="16" customFormat="1" ht="23.25" customHeight="1"/>
    <row r="363" spans="1:119" ht="23.25" customHeight="1">
      <c r="E363" s="2"/>
      <c r="H363" s="2"/>
      <c r="I363" s="2"/>
    </row>
    <row r="364" spans="1:119" ht="23.25" customHeight="1">
      <c r="E364" s="2"/>
      <c r="H364" s="2"/>
      <c r="I364" s="2"/>
    </row>
    <row r="365" spans="1:119" ht="23.25" customHeight="1">
      <c r="E365" s="2"/>
      <c r="H365" s="2"/>
      <c r="I365" s="2"/>
    </row>
    <row r="366" spans="1:119" ht="23.25" customHeight="1">
      <c r="E366" s="2"/>
      <c r="H366" s="2"/>
      <c r="I366" s="2"/>
    </row>
    <row r="367" spans="1:119" ht="23.25" customHeight="1">
      <c r="E367" s="2"/>
      <c r="H367" s="2"/>
      <c r="I367" s="2"/>
    </row>
    <row r="368" spans="1:119" ht="23.25" customHeight="1">
      <c r="E368" s="2"/>
      <c r="H368" s="2"/>
      <c r="I368" s="2"/>
    </row>
    <row r="369" s="2" customFormat="1" ht="23.25" customHeight="1"/>
    <row r="370" s="2" customFormat="1" ht="23.25" customHeight="1"/>
    <row r="371" s="2" customFormat="1" ht="23.25" customHeight="1"/>
    <row r="372" s="2" customFormat="1" ht="23.25" customHeight="1"/>
    <row r="373" s="2" customFormat="1" ht="23.25" customHeight="1"/>
    <row r="374" s="2" customFormat="1" ht="23.25" customHeight="1"/>
    <row r="375" s="2" customFormat="1" ht="23.25" customHeight="1"/>
    <row r="376" s="2" customFormat="1" ht="23.25" customHeight="1"/>
    <row r="377" s="2" customFormat="1" ht="23.25" customHeight="1"/>
    <row r="378" s="2" customFormat="1" ht="23.25" customHeight="1"/>
    <row r="379" s="2" customFormat="1" ht="23.25" customHeight="1"/>
    <row r="380" s="2" customFormat="1" ht="23.25" customHeight="1"/>
    <row r="381" s="2" customFormat="1" ht="23.25" customHeight="1"/>
    <row r="382" s="2" customFormat="1" ht="23.25" customHeight="1"/>
    <row r="383" s="2" customFormat="1" ht="23.25" customHeight="1"/>
    <row r="384" s="2" customFormat="1" ht="23.25" customHeight="1"/>
    <row r="385" s="2" customFormat="1" ht="23.25" customHeight="1"/>
    <row r="386" s="2" customFormat="1" ht="23.25" customHeight="1"/>
    <row r="387" s="2" customFormat="1" ht="23.25" customHeight="1"/>
    <row r="388" s="2" customFormat="1" ht="23.25" customHeight="1"/>
    <row r="390" s="2" customFormat="1" ht="22.5" customHeight="1"/>
    <row r="391" s="2" customFormat="1" ht="22.5" customHeight="1"/>
    <row r="392" s="2" customFormat="1" ht="22.5" customHeight="1"/>
    <row r="393" s="2" customFormat="1" ht="22.5" customHeight="1"/>
    <row r="394" s="2" customFormat="1" ht="22.5" customHeight="1"/>
    <row r="395" s="2" customFormat="1" ht="22.5" customHeight="1"/>
    <row r="396" s="2" customFormat="1" ht="22.5" customHeight="1"/>
    <row r="397" s="2" customFormat="1" ht="22.5" customHeight="1"/>
    <row r="398" s="2" customFormat="1" ht="22.5" customHeight="1"/>
    <row r="399" s="2" customFormat="1" ht="22.5" customHeight="1"/>
    <row r="400" s="2" customFormat="1" ht="22.5" customHeight="1"/>
    <row r="401" spans="5:11" ht="22.5" customHeight="1">
      <c r="E401" s="2"/>
      <c r="H401" s="2"/>
      <c r="I401" s="2"/>
    </row>
    <row r="402" spans="5:11" ht="22.5" customHeight="1">
      <c r="E402" s="2"/>
      <c r="H402" s="2"/>
      <c r="I402" s="2"/>
    </row>
    <row r="403" spans="5:11" ht="22.5" customHeight="1">
      <c r="E403" s="2"/>
      <c r="H403" s="2"/>
      <c r="I403" s="2"/>
    </row>
    <row r="404" spans="5:11" ht="22.5" customHeight="1">
      <c r="E404" s="2"/>
      <c r="H404" s="2"/>
      <c r="I404" s="2"/>
    </row>
    <row r="405" spans="5:11" ht="22.5" customHeight="1">
      <c r="E405" s="2"/>
      <c r="H405" s="2"/>
      <c r="I405" s="2"/>
    </row>
    <row r="406" spans="5:11" ht="22.5" customHeight="1">
      <c r="E406" s="2"/>
      <c r="H406" s="2"/>
      <c r="I406" s="2"/>
    </row>
    <row r="407" spans="5:11" ht="22.5" customHeight="1">
      <c r="E407" s="2"/>
      <c r="H407" s="2"/>
      <c r="I407" s="2"/>
      <c r="K407" s="34"/>
    </row>
    <row r="408" spans="5:11" ht="22.5" customHeight="1">
      <c r="E408" s="2"/>
      <c r="H408" s="2"/>
      <c r="I408" s="2"/>
      <c r="K408" s="34"/>
    </row>
    <row r="409" spans="5:11" ht="22.5" customHeight="1">
      <c r="E409" s="2"/>
      <c r="H409" s="2"/>
      <c r="I409" s="2"/>
    </row>
    <row r="410" spans="5:11" ht="22.5" customHeight="1">
      <c r="E410" s="2"/>
      <c r="H410" s="2"/>
      <c r="I410" s="2"/>
    </row>
    <row r="411" spans="5:11" ht="22.5" customHeight="1">
      <c r="E411" s="2"/>
      <c r="H411" s="2"/>
      <c r="I411" s="2"/>
    </row>
    <row r="412" spans="5:11" ht="22.5" customHeight="1">
      <c r="E412" s="2"/>
      <c r="H412" s="2"/>
      <c r="I412" s="2"/>
      <c r="K412" s="34"/>
    </row>
    <row r="413" spans="5:11" ht="22.5" customHeight="1">
      <c r="E413" s="2"/>
      <c r="H413" s="2"/>
      <c r="I413" s="2"/>
      <c r="K413" s="34"/>
    </row>
    <row r="414" spans="5:11" ht="22.5" customHeight="1">
      <c r="E414" s="2"/>
      <c r="H414" s="2"/>
      <c r="I414" s="2"/>
    </row>
    <row r="415" spans="5:11" ht="22.5" customHeight="1">
      <c r="E415" s="2"/>
      <c r="H415" s="2"/>
      <c r="I415" s="2"/>
    </row>
    <row r="416" spans="5:11" ht="22.5" customHeight="1">
      <c r="E416" s="2"/>
      <c r="H416" s="2"/>
      <c r="I416" s="2"/>
    </row>
    <row r="417" s="2" customFormat="1" ht="22.5" customHeight="1"/>
    <row r="418" s="2" customFormat="1" ht="22.5" customHeight="1"/>
    <row r="419" s="2" customFormat="1" ht="22.5" customHeight="1"/>
    <row r="420" s="2" customFormat="1" ht="22.5" customHeight="1"/>
    <row r="421" s="2" customFormat="1" ht="22.5" customHeight="1"/>
    <row r="422" s="2" customFormat="1" ht="22.5" customHeight="1"/>
    <row r="423" s="2" customFormat="1" ht="22.5" customHeight="1"/>
    <row r="424" s="2" customFormat="1" ht="22.5" customHeight="1"/>
    <row r="425" s="2" customFormat="1" ht="22.5" customHeight="1"/>
    <row r="426" s="2" customFormat="1" ht="22.5" customHeight="1"/>
    <row r="427" s="2" customFormat="1" ht="22.5" customHeight="1"/>
    <row r="428" s="2" customFormat="1" ht="22.5" customHeight="1"/>
    <row r="429" s="2" customFormat="1" ht="22.5" customHeight="1"/>
    <row r="430" s="2" customFormat="1" ht="22.5" customHeight="1"/>
    <row r="431" s="2" customFormat="1" ht="22.5" customHeight="1"/>
    <row r="432" s="2" customFormat="1" ht="22.5" customHeight="1"/>
    <row r="433" spans="5:17" ht="22.5" customHeight="1">
      <c r="E433" s="2"/>
      <c r="H433" s="2"/>
      <c r="I433" s="2"/>
    </row>
    <row r="434" spans="5:17" ht="22.5" customHeight="1"/>
    <row r="436" spans="5:17" ht="81" customHeight="1">
      <c r="E436" s="2"/>
      <c r="H436" s="2"/>
      <c r="I436" s="2"/>
      <c r="M436" s="3"/>
      <c r="P436" s="11"/>
      <c r="Q436" s="12"/>
    </row>
    <row r="437" spans="5:17" ht="81" customHeight="1">
      <c r="E437" s="2"/>
      <c r="H437" s="2"/>
      <c r="I437" s="2"/>
      <c r="M437" s="3"/>
      <c r="P437" s="11"/>
      <c r="Q437" s="12"/>
    </row>
    <row r="438" spans="5:17" ht="81" customHeight="1">
      <c r="E438" s="2"/>
      <c r="H438" s="2"/>
      <c r="I438" s="2"/>
      <c r="M438" s="3"/>
      <c r="P438" s="11"/>
      <c r="Q438" s="12"/>
    </row>
    <row r="439" spans="5:17" ht="81" customHeight="1" thickBot="1">
      <c r="E439" s="2"/>
      <c r="H439" s="2"/>
      <c r="I439" s="2"/>
      <c r="M439" s="3"/>
      <c r="P439" s="11"/>
      <c r="Q439" s="12"/>
    </row>
    <row r="440" spans="5:17" ht="81" customHeight="1">
      <c r="E440" s="2"/>
      <c r="H440" s="2"/>
      <c r="I440" s="2"/>
      <c r="M440" s="3"/>
      <c r="O440" s="179" t="s">
        <v>9</v>
      </c>
      <c r="P440" s="182" t="e">
        <f>#REF!+#REF!+#REF!+E141</f>
        <v>#REF!</v>
      </c>
      <c r="Q440" s="183"/>
    </row>
    <row r="441" spans="5:17" ht="81" customHeight="1">
      <c r="E441" s="2"/>
      <c r="H441" s="2"/>
      <c r="I441" s="2"/>
      <c r="M441" s="3"/>
      <c r="O441" s="180"/>
      <c r="P441" s="184"/>
      <c r="Q441" s="185"/>
    </row>
    <row r="442" spans="5:17" ht="81" customHeight="1" thickBot="1">
      <c r="E442" s="2"/>
      <c r="H442" s="2"/>
      <c r="I442" s="2"/>
      <c r="M442" s="3"/>
      <c r="O442" s="181"/>
      <c r="P442" s="186"/>
      <c r="Q442" s="187"/>
    </row>
    <row r="443" spans="5:17" ht="81" customHeight="1">
      <c r="E443" s="2"/>
      <c r="H443" s="2"/>
      <c r="I443" s="2"/>
      <c r="M443" s="3"/>
      <c r="P443" s="11"/>
      <c r="Q443" s="12"/>
    </row>
    <row r="444" spans="5:17" ht="81" customHeight="1">
      <c r="E444" s="2"/>
      <c r="H444" s="2"/>
      <c r="I444" s="2"/>
      <c r="M444" s="3"/>
      <c r="P444" s="11"/>
      <c r="Q444" s="12"/>
    </row>
    <row r="445" spans="5:17" ht="81" customHeight="1">
      <c r="E445" s="2"/>
      <c r="H445" s="2"/>
      <c r="I445" s="2"/>
      <c r="M445" s="3"/>
      <c r="P445" s="11"/>
      <c r="Q445" s="12"/>
    </row>
    <row r="446" spans="5:17" ht="81" customHeight="1">
      <c r="E446" s="2"/>
      <c r="H446" s="2"/>
      <c r="I446" s="2"/>
      <c r="M446" s="3"/>
      <c r="P446" s="11"/>
      <c r="Q446" s="12"/>
    </row>
    <row r="452" spans="5:17" ht="57.75" customHeight="1"/>
    <row r="453" spans="5:17" ht="57.75" customHeight="1">
      <c r="E453" s="2"/>
      <c r="H453" s="2"/>
      <c r="I453" s="2"/>
      <c r="M453" s="3"/>
      <c r="P453" s="11"/>
      <c r="Q453" s="12"/>
    </row>
    <row r="454" spans="5:17" ht="57.75" customHeight="1">
      <c r="E454" s="2"/>
      <c r="H454" s="2"/>
      <c r="I454" s="2"/>
      <c r="M454" s="3"/>
      <c r="P454" s="11"/>
      <c r="Q454" s="12"/>
    </row>
    <row r="455" spans="5:17" ht="57.75" customHeight="1">
      <c r="E455" s="2"/>
      <c r="H455" s="2"/>
      <c r="I455" s="2"/>
      <c r="M455" s="3"/>
      <c r="P455" s="11"/>
      <c r="Q455" s="12"/>
    </row>
    <row r="456" spans="5:17" ht="57.75" customHeight="1">
      <c r="E456" s="2"/>
      <c r="H456" s="2"/>
      <c r="I456" s="2"/>
      <c r="M456" s="3"/>
      <c r="P456" s="11"/>
      <c r="Q456" s="12"/>
    </row>
    <row r="457" spans="5:17" ht="57.75" customHeight="1">
      <c r="E457" s="2"/>
      <c r="H457" s="2"/>
      <c r="I457" s="2"/>
      <c r="M457" s="3"/>
      <c r="P457" s="11"/>
      <c r="Q457" s="12"/>
    </row>
    <row r="458" spans="5:17" ht="57.75" customHeight="1">
      <c r="E458" s="2"/>
      <c r="H458" s="2"/>
      <c r="I458" s="2"/>
      <c r="M458" s="3"/>
      <c r="P458" s="11"/>
      <c r="Q458" s="12"/>
    </row>
    <row r="459" spans="5:17" ht="57.75" customHeight="1">
      <c r="E459" s="2"/>
      <c r="H459" s="2"/>
      <c r="I459" s="2"/>
      <c r="M459" s="3"/>
      <c r="P459" s="11"/>
      <c r="Q459" s="12"/>
    </row>
    <row r="460" spans="5:17" ht="57.75" customHeight="1">
      <c r="E460" s="2"/>
      <c r="H460" s="2"/>
      <c r="I460" s="2"/>
      <c r="M460" s="3"/>
      <c r="P460" s="11"/>
      <c r="Q460" s="12"/>
    </row>
    <row r="461" spans="5:17" ht="57.75" customHeight="1">
      <c r="E461" s="2"/>
      <c r="H461" s="2"/>
      <c r="I461" s="2"/>
      <c r="M461" s="3"/>
      <c r="P461" s="11"/>
      <c r="Q461" s="12"/>
    </row>
    <row r="462" spans="5:17" ht="57.75" customHeight="1">
      <c r="E462" s="2"/>
      <c r="H462" s="2"/>
      <c r="I462" s="2"/>
      <c r="M462" s="3"/>
      <c r="P462" s="11"/>
      <c r="Q462" s="12"/>
    </row>
    <row r="463" spans="5:17" ht="57.75" customHeight="1">
      <c r="E463" s="2"/>
      <c r="H463" s="2"/>
      <c r="I463" s="2"/>
      <c r="M463" s="3"/>
      <c r="P463" s="11"/>
      <c r="Q463" s="12"/>
    </row>
    <row r="466" spans="2:6" ht="21" customHeight="1">
      <c r="B466" s="188" t="e">
        <f>E350+E351+E352+E353</f>
        <v>#REF!</v>
      </c>
      <c r="C466" s="189"/>
      <c r="D466" s="189"/>
      <c r="E466" s="189"/>
      <c r="F466" s="189"/>
    </row>
    <row r="467" spans="2:6" ht="21" customHeight="1">
      <c r="B467" s="189"/>
      <c r="C467" s="189"/>
      <c r="D467" s="189"/>
      <c r="E467" s="189"/>
      <c r="F467" s="189"/>
    </row>
    <row r="468" spans="2:6" ht="21" customHeight="1">
      <c r="B468" s="189"/>
      <c r="C468" s="189"/>
      <c r="D468" s="189"/>
      <c r="E468" s="189"/>
      <c r="F468" s="189"/>
    </row>
  </sheetData>
  <mergeCells count="575">
    <mergeCell ref="B2:E2"/>
    <mergeCell ref="P16:Q16"/>
    <mergeCell ref="P18:Q18"/>
    <mergeCell ref="M24:O24"/>
    <mergeCell ref="M27:O27"/>
    <mergeCell ref="F112:G112"/>
    <mergeCell ref="K140:N140"/>
    <mergeCell ref="G171:H171"/>
    <mergeCell ref="M107:O107"/>
    <mergeCell ref="M124:O124"/>
    <mergeCell ref="P111:Q111"/>
    <mergeCell ref="P108:Q108"/>
    <mergeCell ref="F69:G69"/>
    <mergeCell ref="F76:G76"/>
    <mergeCell ref="F81:G81"/>
    <mergeCell ref="F83:G83"/>
    <mergeCell ref="F82:G82"/>
    <mergeCell ref="F84:G84"/>
    <mergeCell ref="F93:G93"/>
    <mergeCell ref="F94:G94"/>
    <mergeCell ref="M114:O114"/>
    <mergeCell ref="M29:O29"/>
    <mergeCell ref="M30:O30"/>
    <mergeCell ref="M106:O106"/>
    <mergeCell ref="M112:O112"/>
    <mergeCell ref="F197:I197"/>
    <mergeCell ref="M10:O10"/>
    <mergeCell ref="M12:O12"/>
    <mergeCell ref="M14:O14"/>
    <mergeCell ref="M16:O16"/>
    <mergeCell ref="M18:O18"/>
    <mergeCell ref="C69:D69"/>
    <mergeCell ref="C76:D76"/>
    <mergeCell ref="C81:D81"/>
    <mergeCell ref="C83:D83"/>
    <mergeCell ref="C82:D82"/>
    <mergeCell ref="C84:D84"/>
    <mergeCell ref="M31:O31"/>
    <mergeCell ref="C11:D11"/>
    <mergeCell ref="F11:G11"/>
    <mergeCell ref="C57:D57"/>
    <mergeCell ref="F57:G57"/>
    <mergeCell ref="C58:D58"/>
    <mergeCell ref="F58:G58"/>
    <mergeCell ref="C59:D59"/>
    <mergeCell ref="F59:G59"/>
    <mergeCell ref="C19:D19"/>
    <mergeCell ref="F18:G18"/>
    <mergeCell ref="A126:B126"/>
    <mergeCell ref="C126:D126"/>
    <mergeCell ref="F126:G126"/>
    <mergeCell ref="A112:B112"/>
    <mergeCell ref="C112:D112"/>
    <mergeCell ref="B1:E1"/>
    <mergeCell ref="A4:A5"/>
    <mergeCell ref="A13:A17"/>
    <mergeCell ref="C3:D3"/>
    <mergeCell ref="F3:G3"/>
    <mergeCell ref="C4:D4"/>
    <mergeCell ref="F4:G4"/>
    <mergeCell ref="C5:D5"/>
    <mergeCell ref="F5:G5"/>
    <mergeCell ref="C6:D6"/>
    <mergeCell ref="F6:G6"/>
    <mergeCell ref="C8:D8"/>
    <mergeCell ref="F8:G8"/>
    <mergeCell ref="C9:D9"/>
    <mergeCell ref="F9:G9"/>
    <mergeCell ref="C62:D62"/>
    <mergeCell ref="F62:G62"/>
    <mergeCell ref="F20:G20"/>
    <mergeCell ref="F19:G19"/>
    <mergeCell ref="A18:A20"/>
    <mergeCell ref="F10:G10"/>
    <mergeCell ref="M110:O110"/>
    <mergeCell ref="M111:O111"/>
    <mergeCell ref="M109:O109"/>
    <mergeCell ref="M108:O108"/>
    <mergeCell ref="A110:B110"/>
    <mergeCell ref="A115:B115"/>
    <mergeCell ref="A125:B125"/>
    <mergeCell ref="M125:O125"/>
    <mergeCell ref="C125:D125"/>
    <mergeCell ref="F125:G125"/>
    <mergeCell ref="C115:D115"/>
    <mergeCell ref="F115:G115"/>
    <mergeCell ref="A123:B123"/>
    <mergeCell ref="C123:D123"/>
    <mergeCell ref="F123:G123"/>
    <mergeCell ref="C12:D12"/>
    <mergeCell ref="F12:G12"/>
    <mergeCell ref="C16:D16"/>
    <mergeCell ref="F16:G16"/>
    <mergeCell ref="C17:D17"/>
    <mergeCell ref="F17:G17"/>
    <mergeCell ref="C18:D18"/>
    <mergeCell ref="C39:D39"/>
    <mergeCell ref="F39:G39"/>
    <mergeCell ref="C13:D13"/>
    <mergeCell ref="F13:G13"/>
    <mergeCell ref="C14:D14"/>
    <mergeCell ref="F14:G14"/>
    <mergeCell ref="C15:D15"/>
    <mergeCell ref="F15:G15"/>
    <mergeCell ref="C21:D21"/>
    <mergeCell ref="F21:G21"/>
    <mergeCell ref="C20:D20"/>
    <mergeCell ref="A45:A53"/>
    <mergeCell ref="F51:G51"/>
    <mergeCell ref="C53:D53"/>
    <mergeCell ref="F53:G53"/>
    <mergeCell ref="C45:D45"/>
    <mergeCell ref="F45:G45"/>
    <mergeCell ref="C46:D46"/>
    <mergeCell ref="F46:G46"/>
    <mergeCell ref="C43:D43"/>
    <mergeCell ref="F43:G43"/>
    <mergeCell ref="C44:D44"/>
    <mergeCell ref="F44:G44"/>
    <mergeCell ref="C50:D50"/>
    <mergeCell ref="F50:G50"/>
    <mergeCell ref="C51:D51"/>
    <mergeCell ref="C52:D52"/>
    <mergeCell ref="F52:G52"/>
    <mergeCell ref="C47:D47"/>
    <mergeCell ref="F47:G47"/>
    <mergeCell ref="C48:D48"/>
    <mergeCell ref="F48:G48"/>
    <mergeCell ref="C49:D49"/>
    <mergeCell ref="F49:G49"/>
    <mergeCell ref="A77:A84"/>
    <mergeCell ref="A64:A67"/>
    <mergeCell ref="F68:G68"/>
    <mergeCell ref="C70:D70"/>
    <mergeCell ref="F70:G70"/>
    <mergeCell ref="C73:D73"/>
    <mergeCell ref="F73:G73"/>
    <mergeCell ref="C74:D74"/>
    <mergeCell ref="F74:G74"/>
    <mergeCell ref="C75:D75"/>
    <mergeCell ref="F75:G75"/>
    <mergeCell ref="C64:D64"/>
    <mergeCell ref="F64:G64"/>
    <mergeCell ref="C65:D65"/>
    <mergeCell ref="F65:G65"/>
    <mergeCell ref="C66:D66"/>
    <mergeCell ref="F66:G66"/>
    <mergeCell ref="C67:D67"/>
    <mergeCell ref="F67:G67"/>
    <mergeCell ref="C68:D68"/>
    <mergeCell ref="A73:A76"/>
    <mergeCell ref="C72:D72"/>
    <mergeCell ref="F72:G72"/>
    <mergeCell ref="A69:A72"/>
    <mergeCell ref="C86:D86"/>
    <mergeCell ref="F86:G86"/>
    <mergeCell ref="C87:D87"/>
    <mergeCell ref="F87:G87"/>
    <mergeCell ref="C88:D88"/>
    <mergeCell ref="F88:G88"/>
    <mergeCell ref="C89:D89"/>
    <mergeCell ref="F89:G89"/>
    <mergeCell ref="C77:D77"/>
    <mergeCell ref="F77:G77"/>
    <mergeCell ref="C78:D78"/>
    <mergeCell ref="F78:G78"/>
    <mergeCell ref="C79:D79"/>
    <mergeCell ref="F79:G79"/>
    <mergeCell ref="C80:D80"/>
    <mergeCell ref="F80:G80"/>
    <mergeCell ref="C90:D90"/>
    <mergeCell ref="F90:G90"/>
    <mergeCell ref="F91:G91"/>
    <mergeCell ref="F92:G92"/>
    <mergeCell ref="A85:A94"/>
    <mergeCell ref="C95:D95"/>
    <mergeCell ref="F95:G95"/>
    <mergeCell ref="C96:D96"/>
    <mergeCell ref="A95:A102"/>
    <mergeCell ref="F96:G96"/>
    <mergeCell ref="C97:D97"/>
    <mergeCell ref="F97:G97"/>
    <mergeCell ref="C98:D98"/>
    <mergeCell ref="F98:G98"/>
    <mergeCell ref="C99:D99"/>
    <mergeCell ref="F99:G99"/>
    <mergeCell ref="C100:D100"/>
    <mergeCell ref="F100:G100"/>
    <mergeCell ref="C101:D101"/>
    <mergeCell ref="F101:G101"/>
    <mergeCell ref="C102:D102"/>
    <mergeCell ref="F102:G102"/>
    <mergeCell ref="C85:D85"/>
    <mergeCell ref="F85:G85"/>
    <mergeCell ref="C103:D103"/>
    <mergeCell ref="F103:G103"/>
    <mergeCell ref="A105:E105"/>
    <mergeCell ref="C110:D110"/>
    <mergeCell ref="F110:G110"/>
    <mergeCell ref="C104:D104"/>
    <mergeCell ref="F104:G104"/>
    <mergeCell ref="A106:B106"/>
    <mergeCell ref="C106:D106"/>
    <mergeCell ref="F106:G106"/>
    <mergeCell ref="A107:B107"/>
    <mergeCell ref="C107:D107"/>
    <mergeCell ref="F107:G107"/>
    <mergeCell ref="A108:B108"/>
    <mergeCell ref="C108:D108"/>
    <mergeCell ref="F108:G108"/>
    <mergeCell ref="A109:B109"/>
    <mergeCell ref="C109:D109"/>
    <mergeCell ref="F109:G109"/>
    <mergeCell ref="A121:B121"/>
    <mergeCell ref="C121:D121"/>
    <mergeCell ref="F121:G121"/>
    <mergeCell ref="A122:B122"/>
    <mergeCell ref="C122:D122"/>
    <mergeCell ref="F122:G122"/>
    <mergeCell ref="A124:B124"/>
    <mergeCell ref="C124:D124"/>
    <mergeCell ref="F124:G124"/>
    <mergeCell ref="A129:B129"/>
    <mergeCell ref="C129:D129"/>
    <mergeCell ref="F129:G129"/>
    <mergeCell ref="A130:B130"/>
    <mergeCell ref="C130:D130"/>
    <mergeCell ref="F130:G130"/>
    <mergeCell ref="A127:B127"/>
    <mergeCell ref="C127:D127"/>
    <mergeCell ref="F127:G127"/>
    <mergeCell ref="A128:B128"/>
    <mergeCell ref="C128:D128"/>
    <mergeCell ref="F128:G128"/>
    <mergeCell ref="A133:B133"/>
    <mergeCell ref="C133:D133"/>
    <mergeCell ref="F133:G133"/>
    <mergeCell ref="A134:B134"/>
    <mergeCell ref="C134:D134"/>
    <mergeCell ref="F134:G134"/>
    <mergeCell ref="A131:B131"/>
    <mergeCell ref="C131:D131"/>
    <mergeCell ref="F131:G131"/>
    <mergeCell ref="A132:B132"/>
    <mergeCell ref="C132:D132"/>
    <mergeCell ref="F132:G132"/>
    <mergeCell ref="A137:B137"/>
    <mergeCell ref="C137:D137"/>
    <mergeCell ref="F137:G137"/>
    <mergeCell ref="A138:B138"/>
    <mergeCell ref="C138:D138"/>
    <mergeCell ref="F138:G138"/>
    <mergeCell ref="A135:B135"/>
    <mergeCell ref="C135:D135"/>
    <mergeCell ref="F135:G135"/>
    <mergeCell ref="A136:B136"/>
    <mergeCell ref="C136:D136"/>
    <mergeCell ref="F136:G136"/>
    <mergeCell ref="A142:E142"/>
    <mergeCell ref="F142:H142"/>
    <mergeCell ref="A139:B139"/>
    <mergeCell ref="C139:D139"/>
    <mergeCell ref="F139:G139"/>
    <mergeCell ref="A143:B143"/>
    <mergeCell ref="C143:D143"/>
    <mergeCell ref="F143:G143"/>
    <mergeCell ref="A144:B144"/>
    <mergeCell ref="C144:D144"/>
    <mergeCell ref="F144:G144"/>
    <mergeCell ref="A140:B140"/>
    <mergeCell ref="C140:D140"/>
    <mergeCell ref="F140:G140"/>
    <mergeCell ref="A148:B148"/>
    <mergeCell ref="C148:D148"/>
    <mergeCell ref="F148:G148"/>
    <mergeCell ref="A149:B150"/>
    <mergeCell ref="C149:D149"/>
    <mergeCell ref="F149:G149"/>
    <mergeCell ref="C150:D150"/>
    <mergeCell ref="F150:G150"/>
    <mergeCell ref="C146:D146"/>
    <mergeCell ref="F146:G146"/>
    <mergeCell ref="C147:D147"/>
    <mergeCell ref="F147:G147"/>
    <mergeCell ref="A146:B147"/>
    <mergeCell ref="C153:D153"/>
    <mergeCell ref="F153:G153"/>
    <mergeCell ref="C154:D154"/>
    <mergeCell ref="F154:G154"/>
    <mergeCell ref="A151:B151"/>
    <mergeCell ref="C151:D151"/>
    <mergeCell ref="F151:G151"/>
    <mergeCell ref="A152:B152"/>
    <mergeCell ref="C152:D152"/>
    <mergeCell ref="F152:G152"/>
    <mergeCell ref="C159:D159"/>
    <mergeCell ref="F159:G159"/>
    <mergeCell ref="C160:D160"/>
    <mergeCell ref="F160:G160"/>
    <mergeCell ref="A156:B156"/>
    <mergeCell ref="C155:D155"/>
    <mergeCell ref="F155:G155"/>
    <mergeCell ref="A158:B158"/>
    <mergeCell ref="C158:D158"/>
    <mergeCell ref="F158:G158"/>
    <mergeCell ref="C165:D165"/>
    <mergeCell ref="F165:G165"/>
    <mergeCell ref="C166:D166"/>
    <mergeCell ref="F166:G166"/>
    <mergeCell ref="C167:D167"/>
    <mergeCell ref="F167:G167"/>
    <mergeCell ref="C161:D161"/>
    <mergeCell ref="F161:G161"/>
    <mergeCell ref="C162:D162"/>
    <mergeCell ref="F162:G162"/>
    <mergeCell ref="C163:D163"/>
    <mergeCell ref="F163:G163"/>
    <mergeCell ref="C164:D164"/>
    <mergeCell ref="F164:G164"/>
    <mergeCell ref="A175:B175"/>
    <mergeCell ref="C175:D175"/>
    <mergeCell ref="F175:G175"/>
    <mergeCell ref="C169:D169"/>
    <mergeCell ref="F169:G169"/>
    <mergeCell ref="C177:D177"/>
    <mergeCell ref="F177:G177"/>
    <mergeCell ref="C178:D178"/>
    <mergeCell ref="F178:G178"/>
    <mergeCell ref="C204:D204"/>
    <mergeCell ref="F204:G204"/>
    <mergeCell ref="C205:D205"/>
    <mergeCell ref="F205:G205"/>
    <mergeCell ref="C199:D199"/>
    <mergeCell ref="F199:G199"/>
    <mergeCell ref="C200:D200"/>
    <mergeCell ref="F200:G200"/>
    <mergeCell ref="C201:D201"/>
    <mergeCell ref="F201:G201"/>
    <mergeCell ref="C202:D202"/>
    <mergeCell ref="F202:G202"/>
    <mergeCell ref="C203:D203"/>
    <mergeCell ref="F203:G203"/>
    <mergeCell ref="F206:G206"/>
    <mergeCell ref="C207:D207"/>
    <mergeCell ref="F207:G207"/>
    <mergeCell ref="C208:D208"/>
    <mergeCell ref="F208:G208"/>
    <mergeCell ref="C209:D209"/>
    <mergeCell ref="F209:G209"/>
    <mergeCell ref="C210:D210"/>
    <mergeCell ref="F210:G210"/>
    <mergeCell ref="C218:D218"/>
    <mergeCell ref="F218:G218"/>
    <mergeCell ref="A197:C197"/>
    <mergeCell ref="C198:D198"/>
    <mergeCell ref="F198:G198"/>
    <mergeCell ref="A220:E220"/>
    <mergeCell ref="F220:G220"/>
    <mergeCell ref="C221:D221"/>
    <mergeCell ref="F221:G221"/>
    <mergeCell ref="C211:D211"/>
    <mergeCell ref="F211:G211"/>
    <mergeCell ref="C215:D215"/>
    <mergeCell ref="F215:G215"/>
    <mergeCell ref="C216:D216"/>
    <mergeCell ref="F216:G216"/>
    <mergeCell ref="C217:D217"/>
    <mergeCell ref="F217:G217"/>
    <mergeCell ref="C212:D212"/>
    <mergeCell ref="F212:G212"/>
    <mergeCell ref="C213:D213"/>
    <mergeCell ref="F213:G213"/>
    <mergeCell ref="C214:D214"/>
    <mergeCell ref="F214:G214"/>
    <mergeCell ref="C206:D206"/>
    <mergeCell ref="C222:D222"/>
    <mergeCell ref="F222:G222"/>
    <mergeCell ref="C223:D223"/>
    <mergeCell ref="F223:G223"/>
    <mergeCell ref="C227:D227"/>
    <mergeCell ref="F227:G227"/>
    <mergeCell ref="C228:D228"/>
    <mergeCell ref="F228:G228"/>
    <mergeCell ref="A347:E347"/>
    <mergeCell ref="F347:G347"/>
    <mergeCell ref="C224:D224"/>
    <mergeCell ref="F224:G224"/>
    <mergeCell ref="C225:D225"/>
    <mergeCell ref="F225:G225"/>
    <mergeCell ref="C226:D226"/>
    <mergeCell ref="F226:G226"/>
    <mergeCell ref="C351:D351"/>
    <mergeCell ref="F351:G351"/>
    <mergeCell ref="C352:D352"/>
    <mergeCell ref="F352:G352"/>
    <mergeCell ref="C353:D353"/>
    <mergeCell ref="F353:G353"/>
    <mergeCell ref="C348:D348"/>
    <mergeCell ref="F348:G348"/>
    <mergeCell ref="C349:D349"/>
    <mergeCell ref="F349:G349"/>
    <mergeCell ref="C350:D350"/>
    <mergeCell ref="F350:G350"/>
    <mergeCell ref="O440:O442"/>
    <mergeCell ref="P440:Q442"/>
    <mergeCell ref="B466:F468"/>
    <mergeCell ref="C354:D354"/>
    <mergeCell ref="F354:G354"/>
    <mergeCell ref="C355:D355"/>
    <mergeCell ref="F355:G355"/>
    <mergeCell ref="C356:D356"/>
    <mergeCell ref="F356:G356"/>
    <mergeCell ref="A111:B111"/>
    <mergeCell ref="C111:D111"/>
    <mergeCell ref="F111:G111"/>
    <mergeCell ref="A113:B113"/>
    <mergeCell ref="C113:D113"/>
    <mergeCell ref="F113:G113"/>
    <mergeCell ref="A176:B176"/>
    <mergeCell ref="C176:D176"/>
    <mergeCell ref="F176:G176"/>
    <mergeCell ref="A114:B114"/>
    <mergeCell ref="C114:D114"/>
    <mergeCell ref="F114:G114"/>
    <mergeCell ref="C168:D168"/>
    <mergeCell ref="F168:G168"/>
    <mergeCell ref="C170:D170"/>
    <mergeCell ref="F170:G170"/>
    <mergeCell ref="A172:E172"/>
    <mergeCell ref="F172:H172"/>
    <mergeCell ref="A173:B173"/>
    <mergeCell ref="C173:D173"/>
    <mergeCell ref="F173:G173"/>
    <mergeCell ref="A174:B174"/>
    <mergeCell ref="C174:D174"/>
    <mergeCell ref="F174:G174"/>
    <mergeCell ref="C179:D179"/>
    <mergeCell ref="F179:G179"/>
    <mergeCell ref="A180:B180"/>
    <mergeCell ref="C180:D180"/>
    <mergeCell ref="F180:G180"/>
    <mergeCell ref="A181:B181"/>
    <mergeCell ref="C181:D181"/>
    <mergeCell ref="F181:G181"/>
    <mergeCell ref="A182:B182"/>
    <mergeCell ref="C182:D182"/>
    <mergeCell ref="F182:G182"/>
    <mergeCell ref="A179:B179"/>
    <mergeCell ref="A183:B183"/>
    <mergeCell ref="C183:D183"/>
    <mergeCell ref="F183:G183"/>
    <mergeCell ref="A184:B184"/>
    <mergeCell ref="C184:D184"/>
    <mergeCell ref="F184:G184"/>
    <mergeCell ref="A185:B185"/>
    <mergeCell ref="C185:D185"/>
    <mergeCell ref="F185:G185"/>
    <mergeCell ref="A187:B187"/>
    <mergeCell ref="C187:D187"/>
    <mergeCell ref="F187:G187"/>
    <mergeCell ref="A188:B190"/>
    <mergeCell ref="C188:D188"/>
    <mergeCell ref="F188:G188"/>
    <mergeCell ref="C189:D189"/>
    <mergeCell ref="F189:G189"/>
    <mergeCell ref="C190:D190"/>
    <mergeCell ref="F190:G190"/>
    <mergeCell ref="G196:H196"/>
    <mergeCell ref="A177:B177"/>
    <mergeCell ref="A178:B178"/>
    <mergeCell ref="A161:B166"/>
    <mergeCell ref="A153:B155"/>
    <mergeCell ref="A159:B160"/>
    <mergeCell ref="A170:B170"/>
    <mergeCell ref="A167:B169"/>
    <mergeCell ref="A191:B192"/>
    <mergeCell ref="C191:D191"/>
    <mergeCell ref="F191:G191"/>
    <mergeCell ref="C192:D192"/>
    <mergeCell ref="F192:G192"/>
    <mergeCell ref="A193:B193"/>
    <mergeCell ref="C193:D193"/>
    <mergeCell ref="F193:G193"/>
    <mergeCell ref="A194:B195"/>
    <mergeCell ref="C194:D194"/>
    <mergeCell ref="F194:G194"/>
    <mergeCell ref="C195:D195"/>
    <mergeCell ref="F195:G195"/>
    <mergeCell ref="A186:B186"/>
    <mergeCell ref="C186:D186"/>
    <mergeCell ref="F186:G186"/>
    <mergeCell ref="M105:O105"/>
    <mergeCell ref="C156:D156"/>
    <mergeCell ref="F156:G156"/>
    <mergeCell ref="A157:B157"/>
    <mergeCell ref="C157:D157"/>
    <mergeCell ref="F157:G157"/>
    <mergeCell ref="A145:B145"/>
    <mergeCell ref="C145:D145"/>
    <mergeCell ref="F145:G145"/>
    <mergeCell ref="A117:B117"/>
    <mergeCell ref="C117:D117"/>
    <mergeCell ref="F117:G117"/>
    <mergeCell ref="A119:B119"/>
    <mergeCell ref="C119:D119"/>
    <mergeCell ref="F119:G119"/>
    <mergeCell ref="A120:B120"/>
    <mergeCell ref="C120:D120"/>
    <mergeCell ref="F120:G120"/>
    <mergeCell ref="A118:B118"/>
    <mergeCell ref="C118:D118"/>
    <mergeCell ref="F118:G118"/>
    <mergeCell ref="A116:B116"/>
    <mergeCell ref="C116:D116"/>
    <mergeCell ref="F116:G116"/>
    <mergeCell ref="A7:A12"/>
    <mergeCell ref="C22:D22"/>
    <mergeCell ref="F22:G22"/>
    <mergeCell ref="C23:D23"/>
    <mergeCell ref="F23:G23"/>
    <mergeCell ref="A23:A28"/>
    <mergeCell ref="C42:D42"/>
    <mergeCell ref="F42:G42"/>
    <mergeCell ref="A29:A44"/>
    <mergeCell ref="C37:D37"/>
    <mergeCell ref="F37:G37"/>
    <mergeCell ref="C31:D31"/>
    <mergeCell ref="F31:G31"/>
    <mergeCell ref="C32:D32"/>
    <mergeCell ref="F32:G32"/>
    <mergeCell ref="C33:D33"/>
    <mergeCell ref="F33:G33"/>
    <mergeCell ref="C35:D35"/>
    <mergeCell ref="F35:G35"/>
    <mergeCell ref="C40:D40"/>
    <mergeCell ref="F40:G40"/>
    <mergeCell ref="C24:D24"/>
    <mergeCell ref="F24:G24"/>
    <mergeCell ref="C25:D25"/>
    <mergeCell ref="C7:D7"/>
    <mergeCell ref="F7:G7"/>
    <mergeCell ref="B55:E55"/>
    <mergeCell ref="C54:D54"/>
    <mergeCell ref="F54:I54"/>
    <mergeCell ref="F25:G25"/>
    <mergeCell ref="C26:D26"/>
    <mergeCell ref="F26:G26"/>
    <mergeCell ref="C27:D27"/>
    <mergeCell ref="F27:G27"/>
    <mergeCell ref="C41:D41"/>
    <mergeCell ref="F41:G41"/>
    <mergeCell ref="C28:D28"/>
    <mergeCell ref="F28:G28"/>
    <mergeCell ref="C29:D29"/>
    <mergeCell ref="F29:G29"/>
    <mergeCell ref="C30:D30"/>
    <mergeCell ref="F30:G30"/>
    <mergeCell ref="C34:D34"/>
    <mergeCell ref="F34:G34"/>
    <mergeCell ref="C36:D36"/>
    <mergeCell ref="F36:G36"/>
    <mergeCell ref="C38:D38"/>
    <mergeCell ref="F38:G38"/>
    <mergeCell ref="C61:D61"/>
    <mergeCell ref="F61:G61"/>
    <mergeCell ref="A57:A61"/>
    <mergeCell ref="C63:D63"/>
    <mergeCell ref="F63:G63"/>
    <mergeCell ref="A62:A63"/>
    <mergeCell ref="C71:D71"/>
    <mergeCell ref="F71:G71"/>
    <mergeCell ref="C56:D56"/>
    <mergeCell ref="F56:G56"/>
    <mergeCell ref="C60:D60"/>
    <mergeCell ref="F60:G60"/>
  </mergeCells>
  <phoneticPr fontId="1"/>
  <pageMargins left="0.51" right="0.16" top="0.24" bottom="0.16" header="0.2" footer="0.16"/>
  <pageSetup paperSize="1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FADCC-1904-4A25-A0B9-E9B53729FA97}">
  <dimension ref="A1:D23"/>
  <sheetViews>
    <sheetView topLeftCell="A15" workbookViewId="0">
      <selection activeCell="A26" sqref="A25:A26"/>
    </sheetView>
  </sheetViews>
  <sheetFormatPr defaultRowHeight="18.75"/>
  <cols>
    <col min="1" max="1" width="17.75" customWidth="1"/>
    <col min="2" max="2" width="15.25" customWidth="1"/>
    <col min="3" max="3" width="16.5" customWidth="1"/>
    <col min="4" max="4" width="23.25" customWidth="1"/>
  </cols>
  <sheetData>
    <row r="1" spans="1:4" ht="32.25" customHeight="1">
      <c r="A1" s="101" t="s">
        <v>456</v>
      </c>
      <c r="B1" s="101" t="s">
        <v>457</v>
      </c>
      <c r="C1" s="101" t="s">
        <v>458</v>
      </c>
      <c r="D1" s="100" t="s">
        <v>4</v>
      </c>
    </row>
    <row r="2" spans="1:4" ht="32.25" customHeight="1">
      <c r="A2" s="99"/>
      <c r="B2" s="99"/>
      <c r="C2" s="99"/>
      <c r="D2" s="99"/>
    </row>
    <row r="3" spans="1:4" ht="32.25" customHeight="1">
      <c r="A3" s="99"/>
      <c r="B3" s="99"/>
      <c r="C3" s="99"/>
      <c r="D3" s="99"/>
    </row>
    <row r="4" spans="1:4" ht="32.25" customHeight="1">
      <c r="A4" s="99"/>
      <c r="B4" s="99"/>
      <c r="C4" s="99"/>
      <c r="D4" s="99"/>
    </row>
    <row r="5" spans="1:4" ht="32.25" customHeight="1">
      <c r="A5" s="99"/>
      <c r="B5" s="99"/>
      <c r="C5" s="99"/>
      <c r="D5" s="99"/>
    </row>
    <row r="6" spans="1:4" ht="32.25" customHeight="1">
      <c r="A6" s="99"/>
      <c r="B6" s="99"/>
      <c r="C6" s="99"/>
      <c r="D6" s="99"/>
    </row>
    <row r="7" spans="1:4" ht="32.25" customHeight="1">
      <c r="A7" s="99"/>
      <c r="B7" s="99"/>
      <c r="C7" s="99"/>
      <c r="D7" s="99"/>
    </row>
    <row r="8" spans="1:4" ht="32.25" customHeight="1">
      <c r="A8" s="99"/>
      <c r="B8" s="99"/>
      <c r="C8" s="99"/>
      <c r="D8" s="99"/>
    </row>
    <row r="9" spans="1:4" ht="32.25" customHeight="1">
      <c r="A9" s="99"/>
      <c r="B9" s="99"/>
      <c r="C9" s="99"/>
      <c r="D9" s="99"/>
    </row>
    <row r="10" spans="1:4" ht="32.25" customHeight="1">
      <c r="A10" s="99"/>
      <c r="B10" s="99"/>
      <c r="C10" s="99"/>
      <c r="D10" s="99"/>
    </row>
    <row r="11" spans="1:4" ht="32.25" customHeight="1">
      <c r="A11" s="99"/>
      <c r="B11" s="99"/>
      <c r="C11" s="99"/>
      <c r="D11" s="99"/>
    </row>
    <row r="12" spans="1:4" ht="32.25" customHeight="1">
      <c r="A12" s="99"/>
      <c r="B12" s="99"/>
      <c r="C12" s="99"/>
      <c r="D12" s="99"/>
    </row>
    <row r="13" spans="1:4" ht="32.25" customHeight="1">
      <c r="A13" s="99"/>
      <c r="B13" s="99"/>
      <c r="C13" s="99"/>
      <c r="D13" s="99"/>
    </row>
    <row r="14" spans="1:4" ht="32.25" customHeight="1">
      <c r="A14" s="99"/>
      <c r="B14" s="99"/>
      <c r="C14" s="99"/>
      <c r="D14" s="99"/>
    </row>
    <row r="15" spans="1:4" ht="32.25" customHeight="1">
      <c r="A15" s="99"/>
      <c r="B15" s="99"/>
      <c r="C15" s="99"/>
      <c r="D15" s="99"/>
    </row>
    <row r="16" spans="1:4" ht="32.25" customHeight="1">
      <c r="A16" s="99"/>
      <c r="B16" s="99"/>
      <c r="C16" s="99"/>
      <c r="D16" s="99"/>
    </row>
    <row r="17" spans="1:4" ht="32.25" customHeight="1">
      <c r="A17" s="99"/>
      <c r="B17" s="99"/>
      <c r="C17" s="99"/>
      <c r="D17" s="99"/>
    </row>
    <row r="18" spans="1:4" ht="32.25" customHeight="1">
      <c r="A18" s="99"/>
      <c r="B18" s="99"/>
      <c r="C18" s="99"/>
      <c r="D18" s="99"/>
    </row>
    <row r="19" spans="1:4" ht="32.25" customHeight="1">
      <c r="A19" s="99"/>
      <c r="B19" s="99"/>
      <c r="C19" s="99"/>
      <c r="D19" s="99"/>
    </row>
    <row r="20" spans="1:4" ht="32.25" customHeight="1">
      <c r="A20" s="99"/>
      <c r="B20" s="99"/>
      <c r="C20" s="99"/>
      <c r="D20" s="99"/>
    </row>
    <row r="21" spans="1:4" ht="32.25" customHeight="1">
      <c r="A21" s="99"/>
      <c r="B21" s="99"/>
      <c r="C21" s="99"/>
      <c r="D21" s="99"/>
    </row>
    <row r="22" spans="1:4" ht="32.25" customHeight="1">
      <c r="A22" s="99"/>
      <c r="B22" s="99"/>
      <c r="C22" s="99"/>
      <c r="D22" s="99"/>
    </row>
    <row r="23" spans="1:4" ht="32.25" customHeight="1">
      <c r="A23" s="99"/>
      <c r="B23" s="99"/>
      <c r="C23" s="99"/>
      <c r="D23" s="99"/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02D5-3C56-4E1A-BBC7-C1ABCB3840EE}">
  <dimension ref="A1:DO538"/>
  <sheetViews>
    <sheetView topLeftCell="A190" zoomScaleNormal="100" workbookViewId="0">
      <selection activeCell="H262" sqref="H262:I262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0" ht="23.25" customHeight="1">
      <c r="A1" s="1" t="s">
        <v>19</v>
      </c>
      <c r="B1" s="23" t="s">
        <v>214</v>
      </c>
      <c r="E1" s="27"/>
      <c r="J1" s="16"/>
    </row>
    <row r="2" spans="1:10" ht="23.2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0" ht="23.25" customHeight="1">
      <c r="A3" s="209" t="s">
        <v>53</v>
      </c>
      <c r="B3" s="9" t="s">
        <v>27</v>
      </c>
      <c r="C3" s="158"/>
      <c r="D3" s="159"/>
      <c r="E3" s="40">
        <v>1430</v>
      </c>
      <c r="F3" s="160" t="s">
        <v>74</v>
      </c>
      <c r="G3" s="161"/>
      <c r="H3" s="8" t="s">
        <v>14</v>
      </c>
      <c r="I3" s="14" t="s">
        <v>109</v>
      </c>
    </row>
    <row r="4" spans="1:10" ht="23.25" customHeight="1">
      <c r="A4" s="210"/>
      <c r="B4" s="9" t="s">
        <v>22</v>
      </c>
      <c r="C4" s="177"/>
      <c r="D4" s="177"/>
      <c r="E4" s="26">
        <v>2000</v>
      </c>
      <c r="F4" s="160" t="s">
        <v>74</v>
      </c>
      <c r="G4" s="161"/>
      <c r="H4" s="8" t="s">
        <v>23</v>
      </c>
      <c r="I4" s="14" t="s">
        <v>68</v>
      </c>
    </row>
    <row r="5" spans="1:10" ht="23.25" customHeight="1">
      <c r="A5" s="210"/>
      <c r="B5" s="9" t="s">
        <v>22</v>
      </c>
      <c r="C5" s="158"/>
      <c r="D5" s="159"/>
      <c r="E5" s="26">
        <v>2000</v>
      </c>
      <c r="F5" s="160" t="s">
        <v>74</v>
      </c>
      <c r="G5" s="161"/>
      <c r="H5" s="8" t="s">
        <v>13</v>
      </c>
      <c r="I5" s="14" t="s">
        <v>68</v>
      </c>
    </row>
    <row r="6" spans="1:10" ht="23.25" customHeight="1">
      <c r="A6" s="211"/>
      <c r="B6" s="9" t="s">
        <v>27</v>
      </c>
      <c r="C6" s="158"/>
      <c r="D6" s="159"/>
      <c r="E6" s="40">
        <v>4620</v>
      </c>
      <c r="F6" s="160" t="s">
        <v>74</v>
      </c>
      <c r="G6" s="161"/>
      <c r="H6" s="8" t="s">
        <v>14</v>
      </c>
      <c r="I6" s="14" t="s">
        <v>109</v>
      </c>
    </row>
    <row r="7" spans="1:10" ht="23.25" customHeight="1">
      <c r="A7" s="209" t="s">
        <v>215</v>
      </c>
      <c r="B7" s="9" t="s">
        <v>27</v>
      </c>
      <c r="C7" s="177"/>
      <c r="D7" s="177"/>
      <c r="E7" s="26">
        <v>13526</v>
      </c>
      <c r="F7" s="160" t="s">
        <v>74</v>
      </c>
      <c r="G7" s="161"/>
      <c r="H7" s="8" t="s">
        <v>75</v>
      </c>
      <c r="I7" s="14" t="s">
        <v>300</v>
      </c>
    </row>
    <row r="8" spans="1:10" ht="23.25" customHeight="1">
      <c r="A8" s="211"/>
      <c r="B8" s="9" t="s">
        <v>63</v>
      </c>
      <c r="C8" s="55"/>
      <c r="D8" s="56"/>
      <c r="E8" s="40">
        <v>750</v>
      </c>
      <c r="F8" s="160" t="s">
        <v>74</v>
      </c>
      <c r="G8" s="161"/>
      <c r="H8" s="8" t="s">
        <v>14</v>
      </c>
      <c r="I8" s="14" t="s">
        <v>28</v>
      </c>
    </row>
    <row r="9" spans="1:10" ht="23.25" customHeight="1">
      <c r="A9" s="209" t="s">
        <v>55</v>
      </c>
      <c r="B9" s="9" t="s">
        <v>51</v>
      </c>
      <c r="C9" s="170"/>
      <c r="D9" s="170"/>
      <c r="E9" s="26">
        <v>10638</v>
      </c>
      <c r="F9" s="160" t="s">
        <v>74</v>
      </c>
      <c r="G9" s="161"/>
      <c r="H9" s="8" t="s">
        <v>75</v>
      </c>
      <c r="I9" s="14" t="s">
        <v>216</v>
      </c>
    </row>
    <row r="10" spans="1:10" ht="23.25" customHeight="1">
      <c r="A10" s="211"/>
      <c r="B10" s="9" t="s">
        <v>63</v>
      </c>
      <c r="C10" s="177"/>
      <c r="D10" s="177"/>
      <c r="E10" s="26">
        <v>2800</v>
      </c>
      <c r="F10" s="160" t="s">
        <v>74</v>
      </c>
      <c r="G10" s="161"/>
      <c r="H10" s="8" t="s">
        <v>14</v>
      </c>
      <c r="I10" s="14" t="s">
        <v>217</v>
      </c>
    </row>
    <row r="11" spans="1:10" ht="23.25" customHeight="1">
      <c r="A11" s="214" t="s">
        <v>57</v>
      </c>
      <c r="B11" s="9" t="s">
        <v>63</v>
      </c>
      <c r="C11" s="177"/>
      <c r="D11" s="177"/>
      <c r="E11" s="26">
        <v>9339</v>
      </c>
      <c r="F11" s="160" t="s">
        <v>74</v>
      </c>
      <c r="G11" s="161"/>
      <c r="H11" s="8" t="s">
        <v>75</v>
      </c>
      <c r="I11" s="14" t="s">
        <v>218</v>
      </c>
    </row>
    <row r="12" spans="1:10" ht="23.25" customHeight="1">
      <c r="A12" s="215"/>
      <c r="B12" s="9" t="s">
        <v>63</v>
      </c>
      <c r="C12" s="177"/>
      <c r="D12" s="177"/>
      <c r="E12" s="40">
        <v>4331</v>
      </c>
      <c r="F12" s="160" t="s">
        <v>74</v>
      </c>
      <c r="G12" s="161"/>
      <c r="H12" s="8" t="s">
        <v>14</v>
      </c>
      <c r="I12" s="14" t="s">
        <v>219</v>
      </c>
    </row>
    <row r="13" spans="1:10" ht="23.25" customHeight="1">
      <c r="A13" s="216"/>
      <c r="B13" s="9" t="s">
        <v>22</v>
      </c>
      <c r="C13" s="177"/>
      <c r="D13" s="177"/>
      <c r="E13" s="26">
        <v>2000</v>
      </c>
      <c r="F13" s="160" t="s">
        <v>74</v>
      </c>
      <c r="G13" s="161"/>
      <c r="H13" s="8" t="s">
        <v>13</v>
      </c>
      <c r="I13" s="14" t="s">
        <v>68</v>
      </c>
    </row>
    <row r="14" spans="1:10" ht="23.25" customHeight="1">
      <c r="A14" s="209" t="s">
        <v>18</v>
      </c>
      <c r="B14" s="9" t="s">
        <v>22</v>
      </c>
      <c r="C14" s="177"/>
      <c r="D14" s="177"/>
      <c r="E14" s="40">
        <v>2000</v>
      </c>
      <c r="F14" s="160" t="s">
        <v>74</v>
      </c>
      <c r="G14" s="161"/>
      <c r="H14" s="8" t="s">
        <v>14</v>
      </c>
      <c r="I14" s="14" t="s">
        <v>220</v>
      </c>
    </row>
    <row r="15" spans="1:10" ht="23.25" customHeight="1">
      <c r="A15" s="210"/>
      <c r="B15" s="9" t="s">
        <v>27</v>
      </c>
      <c r="C15" s="177"/>
      <c r="D15" s="177"/>
      <c r="E15" s="26">
        <v>9980</v>
      </c>
      <c r="F15" s="160" t="s">
        <v>74</v>
      </c>
      <c r="G15" s="161"/>
      <c r="H15" s="8" t="s">
        <v>23</v>
      </c>
      <c r="I15" s="14" t="s">
        <v>221</v>
      </c>
    </row>
    <row r="16" spans="1:10" ht="23.25" customHeight="1">
      <c r="A16" s="211"/>
      <c r="B16" s="9" t="s">
        <v>27</v>
      </c>
      <c r="C16" s="177"/>
      <c r="D16" s="177"/>
      <c r="E16" s="40">
        <v>9920</v>
      </c>
      <c r="F16" s="160" t="s">
        <v>74</v>
      </c>
      <c r="G16" s="161"/>
      <c r="H16" s="8" t="s">
        <v>14</v>
      </c>
      <c r="I16" s="14" t="s">
        <v>109</v>
      </c>
    </row>
    <row r="17" spans="1:9" ht="23.25" customHeight="1">
      <c r="A17" s="209" t="s">
        <v>222</v>
      </c>
      <c r="B17" s="9" t="s">
        <v>22</v>
      </c>
      <c r="C17" s="177"/>
      <c r="D17" s="177"/>
      <c r="E17" s="26">
        <v>3185</v>
      </c>
      <c r="F17" s="160" t="s">
        <v>74</v>
      </c>
      <c r="G17" s="161"/>
      <c r="H17" s="8" t="s">
        <v>82</v>
      </c>
      <c r="I17" s="14" t="s">
        <v>68</v>
      </c>
    </row>
    <row r="18" spans="1:9" ht="23.25" customHeight="1">
      <c r="A18" s="210"/>
      <c r="B18" s="9" t="s">
        <v>22</v>
      </c>
      <c r="C18" s="177"/>
      <c r="D18" s="177"/>
      <c r="E18" s="26">
        <v>3000</v>
      </c>
      <c r="F18" s="160" t="s">
        <v>74</v>
      </c>
      <c r="G18" s="161"/>
      <c r="H18" s="8" t="s">
        <v>82</v>
      </c>
      <c r="I18" s="14" t="s">
        <v>68</v>
      </c>
    </row>
    <row r="19" spans="1:9" ht="23.25" customHeight="1">
      <c r="A19" s="210"/>
      <c r="B19" s="9" t="s">
        <v>27</v>
      </c>
      <c r="C19" s="177"/>
      <c r="D19" s="177"/>
      <c r="E19" s="26">
        <v>6230</v>
      </c>
      <c r="F19" s="160" t="s">
        <v>74</v>
      </c>
      <c r="G19" s="161"/>
      <c r="H19" s="8" t="s">
        <v>75</v>
      </c>
      <c r="I19" s="14" t="s">
        <v>223</v>
      </c>
    </row>
    <row r="20" spans="1:9" ht="23.25" customHeight="1">
      <c r="A20" s="211"/>
      <c r="B20" s="9" t="s">
        <v>63</v>
      </c>
      <c r="C20" s="177"/>
      <c r="D20" s="177"/>
      <c r="E20" s="26">
        <v>2500</v>
      </c>
      <c r="F20" s="160" t="s">
        <v>74</v>
      </c>
      <c r="G20" s="161"/>
      <c r="H20" s="8" t="s">
        <v>23</v>
      </c>
      <c r="I20" s="14" t="s">
        <v>224</v>
      </c>
    </row>
    <row r="21" spans="1:9" ht="23.25" customHeight="1">
      <c r="A21" s="209" t="s">
        <v>59</v>
      </c>
      <c r="B21" s="9" t="s">
        <v>22</v>
      </c>
      <c r="C21" s="177"/>
      <c r="D21" s="177"/>
      <c r="E21" s="26">
        <v>2000</v>
      </c>
      <c r="F21" s="160" t="s">
        <v>74</v>
      </c>
      <c r="G21" s="161"/>
      <c r="H21" s="8" t="s">
        <v>13</v>
      </c>
      <c r="I21" s="14" t="s">
        <v>68</v>
      </c>
    </row>
    <row r="22" spans="1:9" ht="23.25" customHeight="1">
      <c r="A22" s="211"/>
      <c r="B22" s="9" t="s">
        <v>225</v>
      </c>
      <c r="C22" s="158"/>
      <c r="D22" s="159"/>
      <c r="E22" s="26">
        <v>24200</v>
      </c>
      <c r="F22" s="160" t="s">
        <v>74</v>
      </c>
      <c r="G22" s="161"/>
      <c r="H22" s="8" t="s">
        <v>75</v>
      </c>
      <c r="I22" s="14" t="s">
        <v>226</v>
      </c>
    </row>
    <row r="23" spans="1:9" ht="23.25" customHeight="1">
      <c r="A23" s="209" t="s">
        <v>227</v>
      </c>
      <c r="B23" s="9" t="s">
        <v>16</v>
      </c>
      <c r="C23" s="177"/>
      <c r="D23" s="177"/>
      <c r="E23" s="47">
        <v>700</v>
      </c>
      <c r="F23" s="160" t="s">
        <v>74</v>
      </c>
      <c r="G23" s="161"/>
      <c r="H23" s="8" t="s">
        <v>65</v>
      </c>
      <c r="I23" s="14" t="s">
        <v>38</v>
      </c>
    </row>
    <row r="24" spans="1:9" ht="23.25" customHeight="1">
      <c r="A24" s="210"/>
      <c r="B24" s="9" t="s">
        <v>50</v>
      </c>
      <c r="C24" s="177"/>
      <c r="D24" s="177"/>
      <c r="E24" s="26">
        <v>85</v>
      </c>
      <c r="F24" s="160" t="s">
        <v>74</v>
      </c>
      <c r="G24" s="161"/>
      <c r="H24" s="8" t="s">
        <v>14</v>
      </c>
      <c r="I24" s="14" t="s">
        <v>228</v>
      </c>
    </row>
    <row r="25" spans="1:9" ht="23.25" customHeight="1">
      <c r="A25" s="211"/>
      <c r="B25" s="9" t="s">
        <v>63</v>
      </c>
      <c r="C25" s="158"/>
      <c r="D25" s="159"/>
      <c r="E25" s="40">
        <v>7512</v>
      </c>
      <c r="F25" s="160" t="s">
        <v>74</v>
      </c>
      <c r="G25" s="161"/>
      <c r="H25" s="8" t="s">
        <v>14</v>
      </c>
      <c r="I25" s="14" t="s">
        <v>229</v>
      </c>
    </row>
    <row r="26" spans="1:9" ht="23.25" customHeight="1">
      <c r="A26" s="209" t="s">
        <v>230</v>
      </c>
      <c r="B26" s="9" t="s">
        <v>63</v>
      </c>
      <c r="C26" s="158"/>
      <c r="D26" s="159"/>
      <c r="E26" s="26">
        <v>1839</v>
      </c>
      <c r="F26" s="160" t="s">
        <v>74</v>
      </c>
      <c r="G26" s="161"/>
      <c r="H26" s="8" t="s">
        <v>23</v>
      </c>
      <c r="I26" s="14" t="s">
        <v>167</v>
      </c>
    </row>
    <row r="27" spans="1:9" ht="23.25" customHeight="1">
      <c r="A27" s="211"/>
      <c r="B27" s="9" t="s">
        <v>63</v>
      </c>
      <c r="C27" s="177"/>
      <c r="D27" s="177"/>
      <c r="E27" s="26">
        <v>11264</v>
      </c>
      <c r="F27" s="160" t="s">
        <v>74</v>
      </c>
      <c r="G27" s="161"/>
      <c r="H27" s="8" t="s">
        <v>75</v>
      </c>
      <c r="I27" s="14" t="s">
        <v>231</v>
      </c>
    </row>
    <row r="28" spans="1:9" ht="23.25" customHeight="1">
      <c r="A28" s="209" t="s">
        <v>232</v>
      </c>
      <c r="B28" s="9" t="s">
        <v>27</v>
      </c>
      <c r="C28" s="177"/>
      <c r="D28" s="177"/>
      <c r="E28" s="47">
        <v>990</v>
      </c>
      <c r="F28" s="160" t="s">
        <v>74</v>
      </c>
      <c r="G28" s="161"/>
      <c r="H28" s="8" t="s">
        <v>65</v>
      </c>
      <c r="I28" s="14" t="s">
        <v>8</v>
      </c>
    </row>
    <row r="29" spans="1:9" ht="23.25" customHeight="1">
      <c r="A29" s="211"/>
      <c r="B29" s="9" t="s">
        <v>63</v>
      </c>
      <c r="C29" s="158"/>
      <c r="D29" s="159"/>
      <c r="E29" s="40">
        <v>2700</v>
      </c>
      <c r="F29" s="160" t="s">
        <v>74</v>
      </c>
      <c r="G29" s="161"/>
      <c r="H29" s="8" t="s">
        <v>14</v>
      </c>
      <c r="I29" s="14" t="s">
        <v>28</v>
      </c>
    </row>
    <row r="30" spans="1:9" ht="23.25" customHeight="1">
      <c r="A30" s="31" t="s">
        <v>233</v>
      </c>
      <c r="B30" s="9" t="s">
        <v>27</v>
      </c>
      <c r="C30" s="158"/>
      <c r="D30" s="159"/>
      <c r="E30" s="26">
        <v>6275</v>
      </c>
      <c r="F30" s="160" t="s">
        <v>74</v>
      </c>
      <c r="G30" s="161"/>
      <c r="H30" s="8" t="s">
        <v>75</v>
      </c>
      <c r="I30" s="14" t="s">
        <v>301</v>
      </c>
    </row>
    <row r="31" spans="1:9" ht="23.25" customHeight="1">
      <c r="A31" s="209" t="s">
        <v>234</v>
      </c>
      <c r="B31" s="9" t="s">
        <v>63</v>
      </c>
      <c r="C31" s="158"/>
      <c r="D31" s="159"/>
      <c r="E31" s="47">
        <v>2090</v>
      </c>
      <c r="F31" s="160" t="s">
        <v>74</v>
      </c>
      <c r="G31" s="161"/>
      <c r="H31" s="8" t="s">
        <v>65</v>
      </c>
      <c r="I31" s="14" t="s">
        <v>28</v>
      </c>
    </row>
    <row r="32" spans="1:9" ht="23.25" customHeight="1">
      <c r="A32" s="210"/>
      <c r="B32" s="9" t="s">
        <v>16</v>
      </c>
      <c r="C32" s="158"/>
      <c r="D32" s="159"/>
      <c r="E32" s="26">
        <v>700</v>
      </c>
      <c r="F32" s="160" t="s">
        <v>74</v>
      </c>
      <c r="G32" s="161"/>
      <c r="H32" s="8" t="s">
        <v>14</v>
      </c>
      <c r="I32" s="14" t="s">
        <v>38</v>
      </c>
    </row>
    <row r="33" spans="1:15" ht="23.25" customHeight="1">
      <c r="A33" s="211"/>
      <c r="B33" s="9" t="s">
        <v>22</v>
      </c>
      <c r="C33" s="158"/>
      <c r="D33" s="159"/>
      <c r="E33" s="26">
        <v>2000</v>
      </c>
      <c r="F33" s="160" t="s">
        <v>74</v>
      </c>
      <c r="G33" s="161"/>
      <c r="H33" s="8" t="s">
        <v>13</v>
      </c>
      <c r="I33" s="14" t="s">
        <v>68</v>
      </c>
    </row>
    <row r="34" spans="1:15" ht="23.25" customHeight="1">
      <c r="A34" s="31" t="s">
        <v>235</v>
      </c>
      <c r="B34" s="9" t="s">
        <v>22</v>
      </c>
      <c r="C34" s="158"/>
      <c r="D34" s="159"/>
      <c r="E34" s="40">
        <v>2000</v>
      </c>
      <c r="F34" s="160" t="s">
        <v>74</v>
      </c>
      <c r="G34" s="161"/>
      <c r="H34" s="8" t="s">
        <v>14</v>
      </c>
      <c r="I34" s="14" t="s">
        <v>68</v>
      </c>
    </row>
    <row r="35" spans="1:15" ht="23.25" customHeight="1">
      <c r="A35" s="209" t="s">
        <v>236</v>
      </c>
      <c r="B35" s="9" t="s">
        <v>63</v>
      </c>
      <c r="C35" s="158"/>
      <c r="D35" s="159"/>
      <c r="E35" s="26">
        <v>5544</v>
      </c>
      <c r="F35" s="160" t="s">
        <v>74</v>
      </c>
      <c r="G35" s="161"/>
      <c r="H35" s="8" t="s">
        <v>14</v>
      </c>
      <c r="I35" s="14" t="s">
        <v>237</v>
      </c>
    </row>
    <row r="36" spans="1:15" ht="23.25" customHeight="1">
      <c r="A36" s="211"/>
      <c r="B36" s="9" t="s">
        <v>16</v>
      </c>
      <c r="C36" s="158"/>
      <c r="D36" s="159"/>
      <c r="E36" s="40">
        <v>450</v>
      </c>
      <c r="F36" s="160" t="s">
        <v>74</v>
      </c>
      <c r="G36" s="161"/>
      <c r="H36" s="8" t="s">
        <v>14</v>
      </c>
      <c r="I36" s="14" t="s">
        <v>38</v>
      </c>
    </row>
    <row r="37" spans="1:15" ht="23.25" customHeight="1">
      <c r="A37" s="209" t="s">
        <v>238</v>
      </c>
      <c r="B37" s="9" t="s">
        <v>22</v>
      </c>
      <c r="C37" s="177"/>
      <c r="D37" s="177"/>
      <c r="E37" s="26">
        <v>3072</v>
      </c>
      <c r="F37" s="160" t="s">
        <v>74</v>
      </c>
      <c r="G37" s="161"/>
      <c r="H37" s="8" t="s">
        <v>23</v>
      </c>
      <c r="I37" s="14" t="s">
        <v>68</v>
      </c>
    </row>
    <row r="38" spans="1:15" ht="23.25" customHeight="1">
      <c r="A38" s="210"/>
      <c r="B38" s="9" t="s">
        <v>27</v>
      </c>
      <c r="C38" s="158"/>
      <c r="D38" s="159"/>
      <c r="E38" s="26">
        <v>330</v>
      </c>
      <c r="F38" s="160" t="s">
        <v>74</v>
      </c>
      <c r="G38" s="161"/>
      <c r="H38" s="8" t="s">
        <v>75</v>
      </c>
      <c r="I38" s="14" t="s">
        <v>8</v>
      </c>
    </row>
    <row r="39" spans="1:15" ht="23.25" customHeight="1">
      <c r="A39" s="210"/>
      <c r="B39" s="9" t="s">
        <v>27</v>
      </c>
      <c r="C39" s="177"/>
      <c r="D39" s="177"/>
      <c r="E39" s="26">
        <v>1314</v>
      </c>
      <c r="F39" s="160" t="s">
        <v>74</v>
      </c>
      <c r="G39" s="161"/>
      <c r="H39" s="8" t="s">
        <v>75</v>
      </c>
      <c r="I39" s="14" t="s">
        <v>8</v>
      </c>
    </row>
    <row r="40" spans="1:15" ht="23.25" customHeight="1">
      <c r="A40" s="210"/>
      <c r="B40" s="9" t="s">
        <v>63</v>
      </c>
      <c r="C40" s="177"/>
      <c r="D40" s="177"/>
      <c r="E40" s="40">
        <v>3158</v>
      </c>
      <c r="F40" s="160" t="s">
        <v>74</v>
      </c>
      <c r="G40" s="161"/>
      <c r="H40" s="8" t="s">
        <v>14</v>
      </c>
      <c r="I40" s="14" t="s">
        <v>28</v>
      </c>
    </row>
    <row r="41" spans="1:15" ht="23.25" customHeight="1">
      <c r="A41" s="210"/>
      <c r="B41" s="9" t="s">
        <v>27</v>
      </c>
      <c r="C41" s="158"/>
      <c r="D41" s="159"/>
      <c r="E41" s="26">
        <v>12250</v>
      </c>
      <c r="F41" s="160" t="s">
        <v>74</v>
      </c>
      <c r="G41" s="161"/>
      <c r="H41" s="8" t="s">
        <v>14</v>
      </c>
      <c r="I41" s="14" t="s">
        <v>239</v>
      </c>
    </row>
    <row r="42" spans="1:15" ht="23.25" customHeight="1" thickBot="1">
      <c r="A42" s="210"/>
      <c r="B42" s="9" t="s">
        <v>51</v>
      </c>
      <c r="C42" s="177"/>
      <c r="D42" s="177"/>
      <c r="E42" s="40">
        <v>1000</v>
      </c>
      <c r="F42" s="160" t="s">
        <v>74</v>
      </c>
      <c r="G42" s="161"/>
      <c r="H42" s="8" t="s">
        <v>14</v>
      </c>
      <c r="I42" s="14" t="s">
        <v>61</v>
      </c>
    </row>
    <row r="43" spans="1:15" ht="23.25" customHeight="1" thickBot="1">
      <c r="A43" s="17"/>
      <c r="B43" s="17"/>
      <c r="C43" s="205" t="s">
        <v>9</v>
      </c>
      <c r="D43" s="206"/>
      <c r="E43" s="18">
        <f>SUM(E3:E42)</f>
        <v>181722</v>
      </c>
      <c r="F43" s="212" t="s">
        <v>5</v>
      </c>
      <c r="G43" s="213"/>
      <c r="H43" s="213"/>
      <c r="I43" s="213"/>
    </row>
    <row r="44" spans="1:15" ht="24" customHeight="1">
      <c r="A44" s="1" t="s">
        <v>20</v>
      </c>
      <c r="B44" s="23" t="s">
        <v>214</v>
      </c>
      <c r="E44" s="27"/>
      <c r="J44" s="16"/>
    </row>
    <row r="45" spans="1:15" ht="24" customHeight="1">
      <c r="A45" s="4" t="s">
        <v>0</v>
      </c>
      <c r="B45" s="4" t="s">
        <v>1</v>
      </c>
      <c r="C45" s="177" t="s">
        <v>2</v>
      </c>
      <c r="D45" s="177"/>
      <c r="E45" s="4" t="s">
        <v>3</v>
      </c>
      <c r="F45" s="177" t="s">
        <v>73</v>
      </c>
      <c r="G45" s="177"/>
      <c r="H45" s="8" t="s">
        <v>70</v>
      </c>
      <c r="I45" s="5" t="s">
        <v>4</v>
      </c>
    </row>
    <row r="46" spans="1:15" ht="23.25" customHeight="1">
      <c r="A46" s="31" t="s">
        <v>48</v>
      </c>
      <c r="B46" s="9" t="s">
        <v>15</v>
      </c>
      <c r="C46" s="177"/>
      <c r="D46" s="177"/>
      <c r="E46" s="47">
        <v>3500</v>
      </c>
      <c r="F46" s="160" t="s">
        <v>74</v>
      </c>
      <c r="G46" s="161"/>
      <c r="H46" s="8" t="s">
        <v>65</v>
      </c>
      <c r="I46" s="14" t="s">
        <v>78</v>
      </c>
    </row>
    <row r="47" spans="1:15" ht="23.25" customHeight="1">
      <c r="A47" s="209" t="s">
        <v>240</v>
      </c>
      <c r="B47" s="9" t="s">
        <v>51</v>
      </c>
      <c r="C47" s="177"/>
      <c r="D47" s="177"/>
      <c r="E47" s="47">
        <v>11539</v>
      </c>
      <c r="F47" s="160" t="s">
        <v>74</v>
      </c>
      <c r="G47" s="161"/>
      <c r="H47" s="8" t="s">
        <v>65</v>
      </c>
      <c r="I47" s="14" t="s">
        <v>241</v>
      </c>
    </row>
    <row r="48" spans="1:15" ht="24" customHeight="1">
      <c r="A48" s="210"/>
      <c r="B48" s="9" t="s">
        <v>51</v>
      </c>
      <c r="C48" s="177"/>
      <c r="D48" s="177"/>
      <c r="E48" s="47">
        <v>1646</v>
      </c>
      <c r="F48" s="160" t="s">
        <v>74</v>
      </c>
      <c r="G48" s="161"/>
      <c r="H48" s="8" t="s">
        <v>65</v>
      </c>
      <c r="I48" s="14" t="s">
        <v>241</v>
      </c>
      <c r="O48" s="57" t="s">
        <v>65</v>
      </c>
    </row>
    <row r="49" spans="1:15" ht="24" customHeight="1">
      <c r="A49" s="210"/>
      <c r="B49" s="9" t="s">
        <v>62</v>
      </c>
      <c r="C49" s="158"/>
      <c r="D49" s="159"/>
      <c r="E49" s="40">
        <v>3590</v>
      </c>
      <c r="F49" s="160" t="s">
        <v>74</v>
      </c>
      <c r="G49" s="161"/>
      <c r="H49" s="8" t="s">
        <v>14</v>
      </c>
      <c r="I49" s="14" t="s">
        <v>28</v>
      </c>
      <c r="O49" s="58">
        <f>E23+E28+E31+E46+E47+E48</f>
        <v>20465</v>
      </c>
    </row>
    <row r="50" spans="1:15" ht="24" customHeight="1">
      <c r="A50" s="211"/>
      <c r="B50" s="9" t="s">
        <v>27</v>
      </c>
      <c r="C50" s="177"/>
      <c r="D50" s="177"/>
      <c r="E50" s="26">
        <v>1320</v>
      </c>
      <c r="F50" s="160" t="s">
        <v>74</v>
      </c>
      <c r="G50" s="161"/>
      <c r="H50" s="8" t="s">
        <v>75</v>
      </c>
      <c r="I50" s="14" t="s">
        <v>242</v>
      </c>
      <c r="O50" s="58"/>
    </row>
    <row r="51" spans="1:15" ht="24" customHeight="1">
      <c r="A51" s="209" t="s">
        <v>243</v>
      </c>
      <c r="B51" s="9" t="s">
        <v>27</v>
      </c>
      <c r="C51" s="158"/>
      <c r="D51" s="159"/>
      <c r="E51" s="26">
        <v>813</v>
      </c>
      <c r="F51" s="160" t="s">
        <v>74</v>
      </c>
      <c r="G51" s="161"/>
      <c r="H51" s="8" t="s">
        <v>75</v>
      </c>
      <c r="I51" s="14" t="s">
        <v>242</v>
      </c>
    </row>
    <row r="52" spans="1:15" ht="24" customHeight="1">
      <c r="A52" s="210"/>
      <c r="B52" s="9" t="s">
        <v>27</v>
      </c>
      <c r="C52" s="177"/>
      <c r="D52" s="177"/>
      <c r="E52" s="26">
        <v>8770</v>
      </c>
      <c r="F52" s="160" t="s">
        <v>74</v>
      </c>
      <c r="G52" s="161"/>
      <c r="H52" s="8" t="s">
        <v>75</v>
      </c>
      <c r="I52" s="14" t="s">
        <v>242</v>
      </c>
      <c r="O52" s="39" t="s">
        <v>88</v>
      </c>
    </row>
    <row r="53" spans="1:15" ht="24" customHeight="1">
      <c r="A53" s="210"/>
      <c r="B53" s="9" t="s">
        <v>27</v>
      </c>
      <c r="C53" s="158"/>
      <c r="D53" s="159"/>
      <c r="E53" s="26">
        <v>880</v>
      </c>
      <c r="F53" s="160" t="s">
        <v>74</v>
      </c>
      <c r="G53" s="161"/>
      <c r="H53" s="8" t="s">
        <v>75</v>
      </c>
      <c r="I53" s="14" t="s">
        <v>242</v>
      </c>
    </row>
    <row r="54" spans="1:15" ht="24" customHeight="1">
      <c r="A54" s="210"/>
      <c r="B54" s="9" t="s">
        <v>27</v>
      </c>
      <c r="C54" s="177"/>
      <c r="D54" s="177"/>
      <c r="E54" s="26">
        <v>4390</v>
      </c>
      <c r="F54" s="160" t="s">
        <v>74</v>
      </c>
      <c r="G54" s="161"/>
      <c r="H54" s="8" t="s">
        <v>75</v>
      </c>
      <c r="I54" s="14" t="s">
        <v>242</v>
      </c>
      <c r="O54" s="39" t="s">
        <v>88</v>
      </c>
    </row>
    <row r="55" spans="1:15" ht="24" customHeight="1">
      <c r="A55" s="210"/>
      <c r="B55" s="9" t="s">
        <v>22</v>
      </c>
      <c r="C55" s="158"/>
      <c r="D55" s="159"/>
      <c r="E55" s="26">
        <v>3000</v>
      </c>
      <c r="F55" s="160" t="s">
        <v>74</v>
      </c>
      <c r="G55" s="161"/>
      <c r="H55" s="8" t="s">
        <v>82</v>
      </c>
      <c r="I55" s="14" t="s">
        <v>68</v>
      </c>
      <c r="O55" s="58">
        <f>E3+E6+E8+E12+E14+E16+E25+E29+E34+E36+E40+E42+E49+E56+E61+E63+E64+E67+E72+E62+E76+E77+E73</f>
        <v>82327</v>
      </c>
    </row>
    <row r="56" spans="1:15" ht="24" customHeight="1">
      <c r="A56" s="211"/>
      <c r="B56" s="9" t="s">
        <v>22</v>
      </c>
      <c r="C56" s="158"/>
      <c r="D56" s="159"/>
      <c r="E56" s="40">
        <v>1000</v>
      </c>
      <c r="F56" s="160" t="s">
        <v>74</v>
      </c>
      <c r="G56" s="161"/>
      <c r="H56" s="8" t="s">
        <v>14</v>
      </c>
      <c r="I56" s="14" t="s">
        <v>68</v>
      </c>
      <c r="O56" s="58"/>
    </row>
    <row r="57" spans="1:15" ht="24" customHeight="1">
      <c r="A57" s="209" t="s">
        <v>49</v>
      </c>
      <c r="B57" s="9" t="s">
        <v>27</v>
      </c>
      <c r="C57" s="177"/>
      <c r="D57" s="177"/>
      <c r="E57" s="26">
        <v>2854</v>
      </c>
      <c r="F57" s="160" t="s">
        <v>74</v>
      </c>
      <c r="G57" s="161"/>
      <c r="H57" s="8" t="s">
        <v>75</v>
      </c>
      <c r="I57" s="14" t="s">
        <v>242</v>
      </c>
    </row>
    <row r="58" spans="1:15" ht="24" customHeight="1">
      <c r="A58" s="211"/>
      <c r="B58" s="9" t="s">
        <v>27</v>
      </c>
      <c r="C58" s="177"/>
      <c r="D58" s="177"/>
      <c r="E58" s="26">
        <v>3410</v>
      </c>
      <c r="F58" s="160" t="s">
        <v>74</v>
      </c>
      <c r="G58" s="161"/>
      <c r="H58" s="8" t="s">
        <v>75</v>
      </c>
      <c r="I58" s="14" t="s">
        <v>242</v>
      </c>
    </row>
    <row r="59" spans="1:15" ht="24" customHeight="1">
      <c r="A59" s="209" t="s">
        <v>24</v>
      </c>
      <c r="B59" s="9" t="s">
        <v>27</v>
      </c>
      <c r="C59" s="158"/>
      <c r="D59" s="159"/>
      <c r="E59" s="26">
        <v>1873</v>
      </c>
      <c r="F59" s="160" t="s">
        <v>74</v>
      </c>
      <c r="G59" s="161"/>
      <c r="H59" s="8" t="s">
        <v>75</v>
      </c>
      <c r="I59" s="14" t="s">
        <v>242</v>
      </c>
      <c r="O59" s="4"/>
    </row>
    <row r="60" spans="1:15" ht="24" customHeight="1">
      <c r="A60" s="211"/>
      <c r="B60" s="9" t="s">
        <v>27</v>
      </c>
      <c r="C60" s="158"/>
      <c r="D60" s="159"/>
      <c r="E60" s="26">
        <v>2200</v>
      </c>
      <c r="F60" s="160" t="s">
        <v>74</v>
      </c>
      <c r="G60" s="161"/>
      <c r="H60" s="8" t="s">
        <v>75</v>
      </c>
      <c r="I60" s="14" t="s">
        <v>242</v>
      </c>
      <c r="O60" s="4"/>
    </row>
    <row r="61" spans="1:15" ht="24" customHeight="1">
      <c r="A61" s="209" t="s">
        <v>244</v>
      </c>
      <c r="B61" s="9" t="s">
        <v>51</v>
      </c>
      <c r="C61" s="158"/>
      <c r="D61" s="159"/>
      <c r="E61" s="40">
        <v>4520</v>
      </c>
      <c r="F61" s="160" t="s">
        <v>74</v>
      </c>
      <c r="G61" s="161"/>
      <c r="H61" s="8" t="s">
        <v>14</v>
      </c>
      <c r="I61" s="14" t="s">
        <v>245</v>
      </c>
      <c r="O61" s="4"/>
    </row>
    <row r="62" spans="1:15" ht="24" customHeight="1">
      <c r="A62" s="210"/>
      <c r="B62" s="9" t="s">
        <v>62</v>
      </c>
      <c r="C62" s="160"/>
      <c r="D62" s="161"/>
      <c r="E62" s="40">
        <v>17420</v>
      </c>
      <c r="F62" s="160" t="s">
        <v>74</v>
      </c>
      <c r="G62" s="161"/>
      <c r="H62" s="8" t="s">
        <v>14</v>
      </c>
      <c r="I62" s="14" t="s">
        <v>246</v>
      </c>
    </row>
    <row r="63" spans="1:15" ht="24" customHeight="1">
      <c r="A63" s="211"/>
      <c r="B63" s="9" t="s">
        <v>27</v>
      </c>
      <c r="C63" s="160"/>
      <c r="D63" s="161"/>
      <c r="E63" s="40">
        <v>2498</v>
      </c>
      <c r="F63" s="160" t="s">
        <v>74</v>
      </c>
      <c r="G63" s="161"/>
      <c r="H63" s="8" t="s">
        <v>14</v>
      </c>
      <c r="I63" s="14" t="s">
        <v>257</v>
      </c>
    </row>
    <row r="64" spans="1:15" ht="24" customHeight="1">
      <c r="A64" s="209" t="s">
        <v>42</v>
      </c>
      <c r="B64" s="9" t="s">
        <v>27</v>
      </c>
      <c r="C64" s="160"/>
      <c r="D64" s="161"/>
      <c r="E64" s="40">
        <v>598</v>
      </c>
      <c r="F64" s="160" t="s">
        <v>74</v>
      </c>
      <c r="G64" s="161"/>
      <c r="H64" s="8" t="s">
        <v>14</v>
      </c>
      <c r="I64" s="14" t="s">
        <v>247</v>
      </c>
    </row>
    <row r="65" spans="1:9" ht="24" customHeight="1">
      <c r="A65" s="210"/>
      <c r="B65" s="9" t="s">
        <v>27</v>
      </c>
      <c r="C65" s="55"/>
      <c r="D65" s="56"/>
      <c r="E65" s="26">
        <v>11435</v>
      </c>
      <c r="F65" s="160" t="s">
        <v>74</v>
      </c>
      <c r="G65" s="161"/>
      <c r="H65" s="8" t="s">
        <v>75</v>
      </c>
      <c r="I65" s="14" t="s">
        <v>248</v>
      </c>
    </row>
    <row r="66" spans="1:9" ht="24" customHeight="1">
      <c r="A66" s="210"/>
      <c r="B66" s="9" t="s">
        <v>51</v>
      </c>
      <c r="C66" s="55"/>
      <c r="D66" s="56"/>
      <c r="E66" s="26">
        <v>4021</v>
      </c>
      <c r="F66" s="160" t="s">
        <v>74</v>
      </c>
      <c r="G66" s="161"/>
      <c r="H66" s="8" t="s">
        <v>23</v>
      </c>
      <c r="I66" s="14" t="s">
        <v>167</v>
      </c>
    </row>
    <row r="67" spans="1:9" ht="24" customHeight="1">
      <c r="A67" s="210"/>
      <c r="B67" s="9" t="s">
        <v>62</v>
      </c>
      <c r="C67" s="170"/>
      <c r="D67" s="170"/>
      <c r="E67" s="40">
        <v>5354</v>
      </c>
      <c r="F67" s="160" t="s">
        <v>74</v>
      </c>
      <c r="G67" s="161"/>
      <c r="H67" s="8" t="s">
        <v>14</v>
      </c>
      <c r="I67" s="14" t="s">
        <v>249</v>
      </c>
    </row>
    <row r="68" spans="1:9" ht="24" customHeight="1">
      <c r="A68" s="211"/>
      <c r="B68" s="9" t="s">
        <v>51</v>
      </c>
      <c r="C68" s="177"/>
      <c r="D68" s="177"/>
      <c r="E68" s="26">
        <v>2354</v>
      </c>
      <c r="F68" s="160" t="s">
        <v>74</v>
      </c>
      <c r="G68" s="161"/>
      <c r="H68" s="8" t="s">
        <v>23</v>
      </c>
      <c r="I68" s="14" t="s">
        <v>167</v>
      </c>
    </row>
    <row r="69" spans="1:9" ht="24" customHeight="1">
      <c r="A69" s="31" t="s">
        <v>36</v>
      </c>
      <c r="B69" s="9" t="s">
        <v>27</v>
      </c>
      <c r="C69" s="177"/>
      <c r="D69" s="177"/>
      <c r="E69" s="26">
        <v>45843</v>
      </c>
      <c r="F69" s="160" t="s">
        <v>71</v>
      </c>
      <c r="G69" s="161"/>
      <c r="H69" s="8" t="s">
        <v>75</v>
      </c>
      <c r="I69" s="14" t="s">
        <v>250</v>
      </c>
    </row>
    <row r="70" spans="1:9" ht="24" customHeight="1">
      <c r="A70" s="25" t="s">
        <v>251</v>
      </c>
      <c r="B70" s="9" t="s">
        <v>50</v>
      </c>
      <c r="C70" s="177"/>
      <c r="D70" s="177"/>
      <c r="E70" s="26">
        <v>185</v>
      </c>
      <c r="F70" s="160" t="s">
        <v>74</v>
      </c>
      <c r="G70" s="161"/>
      <c r="H70" s="8" t="s">
        <v>75</v>
      </c>
      <c r="I70" s="14" t="s">
        <v>12</v>
      </c>
    </row>
    <row r="71" spans="1:9" ht="24" customHeight="1">
      <c r="A71" s="209" t="s">
        <v>203</v>
      </c>
      <c r="B71" s="9" t="s">
        <v>27</v>
      </c>
      <c r="C71" s="177"/>
      <c r="D71" s="177"/>
      <c r="E71" s="26">
        <v>2088</v>
      </c>
      <c r="F71" s="160" t="s">
        <v>74</v>
      </c>
      <c r="G71" s="161"/>
      <c r="H71" s="8" t="s">
        <v>75</v>
      </c>
      <c r="I71" s="14" t="s">
        <v>242</v>
      </c>
    </row>
    <row r="72" spans="1:9" ht="24" customHeight="1">
      <c r="A72" s="210"/>
      <c r="B72" s="9" t="s">
        <v>16</v>
      </c>
      <c r="C72" s="177"/>
      <c r="D72" s="177"/>
      <c r="E72" s="40">
        <v>440</v>
      </c>
      <c r="F72" s="160" t="s">
        <v>74</v>
      </c>
      <c r="G72" s="161"/>
      <c r="H72" s="8" t="s">
        <v>14</v>
      </c>
      <c r="I72" s="14" t="s">
        <v>38</v>
      </c>
    </row>
    <row r="73" spans="1:9" ht="24" customHeight="1">
      <c r="A73" s="211"/>
      <c r="B73" s="9" t="s">
        <v>63</v>
      </c>
      <c r="C73" s="177"/>
      <c r="D73" s="177"/>
      <c r="E73" s="40">
        <v>1200</v>
      </c>
      <c r="F73" s="160" t="s">
        <v>74</v>
      </c>
      <c r="G73" s="161"/>
      <c r="H73" s="8" t="s">
        <v>14</v>
      </c>
      <c r="I73" s="14" t="s">
        <v>305</v>
      </c>
    </row>
    <row r="74" spans="1:9" ht="24" customHeight="1">
      <c r="A74" s="209" t="s">
        <v>7</v>
      </c>
      <c r="B74" s="9" t="s">
        <v>27</v>
      </c>
      <c r="C74" s="177"/>
      <c r="D74" s="177"/>
      <c r="E74" s="26">
        <v>7769</v>
      </c>
      <c r="F74" s="160" t="s">
        <v>74</v>
      </c>
      <c r="G74" s="161"/>
      <c r="H74" s="8" t="s">
        <v>75</v>
      </c>
      <c r="I74" s="14" t="s">
        <v>252</v>
      </c>
    </row>
    <row r="75" spans="1:9" ht="24" customHeight="1">
      <c r="A75" s="211"/>
      <c r="B75" s="9" t="s">
        <v>51</v>
      </c>
      <c r="C75" s="177"/>
      <c r="D75" s="177"/>
      <c r="E75" s="26">
        <v>2810</v>
      </c>
      <c r="F75" s="160" t="s">
        <v>74</v>
      </c>
      <c r="G75" s="161"/>
      <c r="H75" s="8" t="s">
        <v>75</v>
      </c>
      <c r="I75" s="14" t="s">
        <v>253</v>
      </c>
    </row>
    <row r="76" spans="1:9" ht="24" customHeight="1">
      <c r="A76" s="209" t="s">
        <v>6</v>
      </c>
      <c r="B76" s="9" t="s">
        <v>22</v>
      </c>
      <c r="C76" s="177"/>
      <c r="D76" s="177"/>
      <c r="E76" s="40">
        <v>5000</v>
      </c>
      <c r="F76" s="160" t="s">
        <v>74</v>
      </c>
      <c r="G76" s="161"/>
      <c r="H76" s="8" t="s">
        <v>14</v>
      </c>
      <c r="I76" s="14" t="s">
        <v>285</v>
      </c>
    </row>
    <row r="77" spans="1:9" ht="24" customHeight="1">
      <c r="A77" s="211"/>
      <c r="B77" s="9" t="s">
        <v>27</v>
      </c>
      <c r="C77" s="177"/>
      <c r="D77" s="177"/>
      <c r="E77" s="40">
        <v>836</v>
      </c>
      <c r="F77" s="160" t="s">
        <v>74</v>
      </c>
      <c r="G77" s="161"/>
      <c r="H77" s="8" t="s">
        <v>14</v>
      </c>
      <c r="I77" s="14" t="s">
        <v>286</v>
      </c>
    </row>
    <row r="78" spans="1:9" ht="24" customHeight="1">
      <c r="A78" s="25"/>
      <c r="B78" s="9"/>
      <c r="C78" s="177"/>
      <c r="D78" s="177"/>
      <c r="E78" s="26"/>
      <c r="F78" s="160"/>
      <c r="G78" s="161"/>
      <c r="H78" s="8"/>
      <c r="I78" s="14"/>
    </row>
    <row r="79" spans="1:9" ht="24" customHeight="1">
      <c r="A79" s="44"/>
      <c r="B79" s="9"/>
      <c r="C79" s="177"/>
      <c r="D79" s="177"/>
      <c r="E79" s="26"/>
      <c r="F79" s="160"/>
      <c r="G79" s="161"/>
      <c r="H79" s="8"/>
      <c r="I79" s="14"/>
    </row>
    <row r="80" spans="1:9" ht="24" customHeight="1">
      <c r="A80" s="44"/>
      <c r="B80" s="9"/>
      <c r="C80" s="177"/>
      <c r="D80" s="177"/>
      <c r="E80" s="26"/>
      <c r="F80" s="160"/>
      <c r="G80" s="161"/>
      <c r="H80" s="8"/>
      <c r="I80" s="14"/>
    </row>
    <row r="81" spans="1:10" ht="24" customHeight="1">
      <c r="A81" s="44"/>
      <c r="B81" s="9"/>
      <c r="C81" s="177"/>
      <c r="D81" s="177"/>
      <c r="E81" s="26"/>
      <c r="F81" s="160"/>
      <c r="G81" s="161"/>
      <c r="H81" s="8"/>
      <c r="I81" s="14"/>
    </row>
    <row r="82" spans="1:10" ht="24" customHeight="1">
      <c r="A82" s="44"/>
      <c r="B82" s="9"/>
      <c r="C82" s="177"/>
      <c r="D82" s="177"/>
      <c r="E82" s="26"/>
      <c r="F82" s="160"/>
      <c r="G82" s="161"/>
      <c r="H82" s="8"/>
      <c r="I82" s="14"/>
    </row>
    <row r="83" spans="1:10" ht="24" customHeight="1">
      <c r="A83" s="44"/>
      <c r="B83" s="9"/>
      <c r="C83" s="177"/>
      <c r="D83" s="177"/>
      <c r="E83" s="26"/>
      <c r="F83" s="160"/>
      <c r="G83" s="161"/>
      <c r="H83" s="8"/>
      <c r="I83" s="14"/>
    </row>
    <row r="84" spans="1:10" ht="24" customHeight="1" thickBot="1">
      <c r="A84" s="44"/>
      <c r="B84" s="9"/>
      <c r="C84" s="177"/>
      <c r="D84" s="177"/>
      <c r="E84" s="26"/>
      <c r="F84" s="160"/>
      <c r="G84" s="161"/>
      <c r="H84" s="8"/>
      <c r="I84" s="14"/>
    </row>
    <row r="85" spans="1:10" ht="24" customHeight="1" thickBot="1">
      <c r="A85" s="17"/>
      <c r="B85" s="17"/>
      <c r="C85" s="205" t="s">
        <v>9</v>
      </c>
      <c r="D85" s="206"/>
      <c r="E85" s="18">
        <f>SUM(E46:E84)</f>
        <v>165156</v>
      </c>
      <c r="F85" s="207"/>
      <c r="G85" s="208"/>
      <c r="H85" s="68" t="s">
        <v>200</v>
      </c>
      <c r="I85" s="52">
        <f>E43+E85</f>
        <v>346878</v>
      </c>
    </row>
    <row r="86" spans="1:10" ht="42" customHeight="1">
      <c r="A86" s="204" t="s">
        <v>102</v>
      </c>
      <c r="B86" s="204"/>
      <c r="C86" s="204"/>
      <c r="E86" s="27">
        <v>5</v>
      </c>
      <c r="J86" s="16"/>
    </row>
    <row r="87" spans="1:10" ht="42" customHeight="1">
      <c r="A87" s="4" t="s">
        <v>0</v>
      </c>
      <c r="B87" s="4" t="s">
        <v>1</v>
      </c>
      <c r="C87" s="160" t="s">
        <v>2</v>
      </c>
      <c r="D87" s="161"/>
      <c r="E87" s="4" t="s">
        <v>3</v>
      </c>
      <c r="F87" s="160" t="s">
        <v>73</v>
      </c>
      <c r="G87" s="161"/>
      <c r="H87" s="8" t="s">
        <v>70</v>
      </c>
      <c r="I87" s="5" t="s">
        <v>4</v>
      </c>
    </row>
    <row r="88" spans="1:10" ht="42" customHeight="1">
      <c r="A88" s="69">
        <v>46040</v>
      </c>
      <c r="B88" s="4" t="s">
        <v>27</v>
      </c>
      <c r="C88" s="177"/>
      <c r="D88" s="177"/>
      <c r="E88" s="26">
        <v>5678</v>
      </c>
      <c r="F88" s="160" t="s">
        <v>74</v>
      </c>
      <c r="G88" s="161"/>
      <c r="H88" s="8" t="s">
        <v>75</v>
      </c>
      <c r="I88" s="14" t="s">
        <v>254</v>
      </c>
    </row>
    <row r="89" spans="1:10" ht="42" customHeight="1">
      <c r="A89" s="70">
        <v>46041</v>
      </c>
      <c r="B89" s="4" t="s">
        <v>27</v>
      </c>
      <c r="C89" s="177"/>
      <c r="D89" s="177"/>
      <c r="E89" s="26">
        <v>31988</v>
      </c>
      <c r="F89" s="160" t="s">
        <v>74</v>
      </c>
      <c r="G89" s="161"/>
      <c r="H89" s="8" t="s">
        <v>75</v>
      </c>
      <c r="I89" s="14" t="s">
        <v>255</v>
      </c>
    </row>
    <row r="90" spans="1:10" ht="42" customHeight="1">
      <c r="A90" s="70">
        <v>46041</v>
      </c>
      <c r="B90" s="4" t="s">
        <v>27</v>
      </c>
      <c r="C90" s="158"/>
      <c r="D90" s="159"/>
      <c r="E90" s="26">
        <v>18847</v>
      </c>
      <c r="F90" s="160" t="s">
        <v>74</v>
      </c>
      <c r="G90" s="161"/>
      <c r="H90" s="8" t="s">
        <v>75</v>
      </c>
      <c r="I90" s="14" t="s">
        <v>255</v>
      </c>
    </row>
    <row r="91" spans="1:10" ht="42" customHeight="1">
      <c r="A91" s="70">
        <v>46042</v>
      </c>
      <c r="B91" s="9" t="s">
        <v>27</v>
      </c>
      <c r="C91" s="160"/>
      <c r="D91" s="161"/>
      <c r="E91" s="26">
        <v>22547</v>
      </c>
      <c r="F91" s="160" t="s">
        <v>74</v>
      </c>
      <c r="G91" s="161"/>
      <c r="H91" s="8" t="s">
        <v>14</v>
      </c>
      <c r="I91" s="14" t="s">
        <v>109</v>
      </c>
    </row>
    <row r="92" spans="1:10" ht="42" customHeight="1">
      <c r="A92" s="71">
        <v>46044</v>
      </c>
      <c r="B92" s="9" t="s">
        <v>27</v>
      </c>
      <c r="C92" s="160"/>
      <c r="D92" s="161"/>
      <c r="E92" s="26">
        <v>13153</v>
      </c>
      <c r="F92" s="160" t="s">
        <v>74</v>
      </c>
      <c r="G92" s="161"/>
      <c r="H92" s="8" t="s">
        <v>14</v>
      </c>
      <c r="I92" s="14" t="s">
        <v>256</v>
      </c>
    </row>
    <row r="93" spans="1:10" ht="42" customHeight="1">
      <c r="A93" s="70"/>
      <c r="B93" s="4"/>
      <c r="C93" s="160"/>
      <c r="D93" s="161"/>
      <c r="E93" s="26"/>
      <c r="F93" s="160"/>
      <c r="G93" s="161"/>
      <c r="H93" s="8"/>
      <c r="I93" s="14"/>
    </row>
    <row r="94" spans="1:10" ht="42" customHeight="1">
      <c r="A94" s="70">
        <v>46067</v>
      </c>
      <c r="B94" s="4" t="s">
        <v>15</v>
      </c>
      <c r="C94" s="160"/>
      <c r="D94" s="161"/>
      <c r="E94" s="26">
        <v>10110</v>
      </c>
      <c r="F94" s="160" t="s">
        <v>74</v>
      </c>
      <c r="G94" s="161"/>
      <c r="H94" s="8" t="s">
        <v>14</v>
      </c>
      <c r="I94" s="14" t="s">
        <v>25</v>
      </c>
    </row>
    <row r="95" spans="1:10" ht="42" customHeight="1">
      <c r="A95" s="71"/>
      <c r="B95" s="4"/>
      <c r="C95" s="160"/>
      <c r="D95" s="161"/>
      <c r="E95" s="26"/>
      <c r="F95" s="160"/>
      <c r="G95" s="161"/>
      <c r="H95" s="8"/>
      <c r="I95" s="14"/>
    </row>
    <row r="96" spans="1:10" ht="42" customHeight="1">
      <c r="A96" s="70"/>
      <c r="B96" s="4"/>
      <c r="C96" s="160"/>
      <c r="D96" s="161"/>
      <c r="E96" s="26"/>
      <c r="F96" s="160"/>
      <c r="G96" s="161"/>
      <c r="H96" s="8"/>
      <c r="I96" s="14"/>
    </row>
    <row r="97" spans="1:10" ht="42" customHeight="1">
      <c r="A97" s="71"/>
      <c r="B97" s="4"/>
      <c r="C97" s="160"/>
      <c r="D97" s="161"/>
      <c r="E97" s="26"/>
      <c r="F97" s="160"/>
      <c r="G97" s="161"/>
      <c r="H97" s="8"/>
      <c r="I97" s="14"/>
    </row>
    <row r="98" spans="1:10" ht="42" customHeight="1">
      <c r="A98" s="209"/>
      <c r="B98" s="4"/>
      <c r="C98" s="160"/>
      <c r="D98" s="161"/>
      <c r="E98" s="26"/>
      <c r="F98" s="160"/>
      <c r="G98" s="161"/>
      <c r="H98" s="8"/>
      <c r="I98" s="14"/>
    </row>
    <row r="99" spans="1:10" ht="42" customHeight="1">
      <c r="A99" s="211"/>
      <c r="B99" s="4"/>
      <c r="C99" s="160"/>
      <c r="D99" s="161"/>
      <c r="E99" s="26"/>
      <c r="F99" s="160"/>
      <c r="G99" s="161"/>
      <c r="H99" s="8"/>
      <c r="I99" s="14"/>
    </row>
    <row r="100" spans="1:10" ht="42" customHeight="1">
      <c r="A100" s="209"/>
      <c r="B100" s="4"/>
      <c r="C100" s="160"/>
      <c r="D100" s="161"/>
      <c r="E100" s="26"/>
      <c r="F100" s="160"/>
      <c r="G100" s="161"/>
      <c r="H100" s="8"/>
      <c r="I100" s="14"/>
    </row>
    <row r="101" spans="1:10" ht="42" customHeight="1">
      <c r="A101" s="211"/>
      <c r="B101" s="4"/>
      <c r="C101" s="160"/>
      <c r="D101" s="161"/>
      <c r="E101" s="26"/>
      <c r="F101" s="160"/>
      <c r="G101" s="161"/>
      <c r="H101" s="8"/>
      <c r="I101" s="14"/>
    </row>
    <row r="102" spans="1:10" ht="42" customHeight="1">
      <c r="A102" s="44"/>
      <c r="B102" s="4"/>
      <c r="C102" s="160"/>
      <c r="D102" s="161"/>
      <c r="E102" s="26"/>
      <c r="F102" s="160"/>
      <c r="G102" s="161"/>
      <c r="H102" s="8"/>
      <c r="I102" s="14"/>
    </row>
    <row r="103" spans="1:10" ht="42" customHeight="1">
      <c r="A103" s="44"/>
      <c r="B103" s="4"/>
      <c r="C103" s="177"/>
      <c r="D103" s="177"/>
      <c r="E103" s="13"/>
      <c r="F103" s="160"/>
      <c r="G103" s="161"/>
      <c r="H103" s="8"/>
      <c r="I103" s="14"/>
    </row>
    <row r="104" spans="1:10" ht="42" customHeight="1">
      <c r="A104" s="44"/>
      <c r="B104" s="4"/>
      <c r="C104" s="158"/>
      <c r="D104" s="159"/>
      <c r="E104" s="13"/>
      <c r="F104" s="160"/>
      <c r="G104" s="161"/>
      <c r="H104" s="8"/>
      <c r="I104" s="14"/>
    </row>
    <row r="105" spans="1:10" ht="42" customHeight="1">
      <c r="A105" s="44"/>
      <c r="B105" s="4"/>
      <c r="C105" s="158"/>
      <c r="D105" s="159"/>
      <c r="E105" s="13"/>
      <c r="F105" s="160"/>
      <c r="G105" s="161"/>
      <c r="H105" s="8"/>
      <c r="I105" s="14"/>
    </row>
    <row r="106" spans="1:10" ht="42" customHeight="1">
      <c r="A106" s="44"/>
      <c r="B106" s="4"/>
      <c r="C106" s="158"/>
      <c r="D106" s="159"/>
      <c r="E106" s="13"/>
      <c r="F106" s="160"/>
      <c r="G106" s="161"/>
      <c r="H106" s="8"/>
      <c r="I106" s="14"/>
    </row>
    <row r="107" spans="1:10" ht="42" customHeight="1">
      <c r="A107" s="44"/>
      <c r="B107" s="4"/>
      <c r="C107" s="177"/>
      <c r="D107" s="177"/>
      <c r="E107" s="13"/>
      <c r="F107" s="160"/>
      <c r="G107" s="161"/>
      <c r="H107" s="8"/>
      <c r="I107" s="14"/>
    </row>
    <row r="108" spans="1:10" ht="42" customHeight="1" thickBot="1">
      <c r="A108" s="44"/>
      <c r="B108" s="4"/>
      <c r="C108" s="225"/>
      <c r="D108" s="226"/>
      <c r="E108" s="13"/>
      <c r="F108" s="160"/>
      <c r="G108" s="161"/>
      <c r="H108" s="8"/>
      <c r="I108" s="14"/>
    </row>
    <row r="109" spans="1:10" ht="42" customHeight="1" thickBot="1">
      <c r="A109" s="17"/>
      <c r="B109" s="17"/>
      <c r="C109" s="205" t="s">
        <v>9</v>
      </c>
      <c r="D109" s="206"/>
      <c r="E109" s="18">
        <f>SUM(E88:E108)</f>
        <v>102323</v>
      </c>
      <c r="F109" s="49"/>
      <c r="G109" s="50"/>
      <c r="H109" s="51"/>
      <c r="I109" s="52"/>
    </row>
    <row r="110" spans="1:10" ht="38.25" customHeight="1">
      <c r="A110" s="1"/>
      <c r="B110" s="28" t="s">
        <v>92</v>
      </c>
      <c r="E110" s="27"/>
      <c r="J110" s="16"/>
    </row>
    <row r="111" spans="1:10" ht="38.25" customHeight="1">
      <c r="A111" s="160" t="s">
        <v>110</v>
      </c>
      <c r="B111" s="161"/>
      <c r="C111" s="160" t="s">
        <v>1</v>
      </c>
      <c r="D111" s="161"/>
      <c r="E111" s="4" t="s">
        <v>3</v>
      </c>
      <c r="F111" s="160"/>
      <c r="G111" s="161"/>
      <c r="H111" s="8" t="s">
        <v>70</v>
      </c>
      <c r="I111" s="5" t="s">
        <v>4</v>
      </c>
    </row>
    <row r="112" spans="1:10" ht="38.25" customHeight="1">
      <c r="A112" s="168">
        <v>46113</v>
      </c>
      <c r="B112" s="169"/>
      <c r="C112" s="158" t="s">
        <v>27</v>
      </c>
      <c r="D112" s="159"/>
      <c r="E112" s="26">
        <v>6680</v>
      </c>
      <c r="F112" s="158" t="s">
        <v>94</v>
      </c>
      <c r="G112" s="159"/>
      <c r="H112" s="8" t="s">
        <v>75</v>
      </c>
      <c r="I112" s="15" t="s">
        <v>258</v>
      </c>
    </row>
    <row r="113" spans="1:9" ht="38.25" customHeight="1">
      <c r="A113" s="168">
        <v>46113</v>
      </c>
      <c r="B113" s="169"/>
      <c r="C113" s="158" t="s">
        <v>16</v>
      </c>
      <c r="D113" s="159"/>
      <c r="E113" s="26">
        <v>1330</v>
      </c>
      <c r="F113" s="158" t="s">
        <v>86</v>
      </c>
      <c r="G113" s="159"/>
      <c r="H113" s="8" t="s">
        <v>65</v>
      </c>
      <c r="I113" s="15" t="s">
        <v>67</v>
      </c>
    </row>
    <row r="114" spans="1:9" ht="38.25" customHeight="1">
      <c r="A114" s="168">
        <v>46114</v>
      </c>
      <c r="B114" s="169"/>
      <c r="C114" s="158" t="s">
        <v>16</v>
      </c>
      <c r="D114" s="159"/>
      <c r="E114" s="26">
        <v>3370</v>
      </c>
      <c r="F114" s="158" t="s">
        <v>86</v>
      </c>
      <c r="G114" s="159"/>
      <c r="H114" s="8" t="s">
        <v>65</v>
      </c>
      <c r="I114" s="15" t="s">
        <v>67</v>
      </c>
    </row>
    <row r="115" spans="1:9" ht="38.25" customHeight="1">
      <c r="A115" s="168">
        <v>46115</v>
      </c>
      <c r="B115" s="169"/>
      <c r="C115" s="158" t="s">
        <v>27</v>
      </c>
      <c r="D115" s="159"/>
      <c r="E115" s="26">
        <v>4497</v>
      </c>
      <c r="F115" s="158" t="s">
        <v>94</v>
      </c>
      <c r="G115" s="159"/>
      <c r="H115" s="8" t="s">
        <v>75</v>
      </c>
      <c r="I115" s="15" t="s">
        <v>259</v>
      </c>
    </row>
    <row r="116" spans="1:9" ht="38.25" customHeight="1">
      <c r="A116" s="168">
        <v>46115</v>
      </c>
      <c r="B116" s="169"/>
      <c r="C116" s="158" t="s">
        <v>27</v>
      </c>
      <c r="D116" s="159"/>
      <c r="E116" s="26">
        <v>2998</v>
      </c>
      <c r="F116" s="158" t="s">
        <v>94</v>
      </c>
      <c r="G116" s="159"/>
      <c r="H116" s="8" t="s">
        <v>75</v>
      </c>
      <c r="I116" s="15" t="s">
        <v>259</v>
      </c>
    </row>
    <row r="117" spans="1:9" ht="38.25" customHeight="1">
      <c r="A117" s="168">
        <v>46116</v>
      </c>
      <c r="B117" s="169"/>
      <c r="C117" s="158" t="s">
        <v>63</v>
      </c>
      <c r="D117" s="159"/>
      <c r="E117" s="40">
        <v>10500</v>
      </c>
      <c r="F117" s="158" t="s">
        <v>94</v>
      </c>
      <c r="G117" s="159"/>
      <c r="H117" s="8" t="s">
        <v>14</v>
      </c>
      <c r="I117" s="15" t="s">
        <v>266</v>
      </c>
    </row>
    <row r="118" spans="1:9" ht="38.25" customHeight="1">
      <c r="A118" s="168">
        <v>46120</v>
      </c>
      <c r="B118" s="169"/>
      <c r="C118" s="158" t="s">
        <v>27</v>
      </c>
      <c r="D118" s="159"/>
      <c r="E118" s="26">
        <v>19280</v>
      </c>
      <c r="F118" s="158" t="s">
        <v>94</v>
      </c>
      <c r="G118" s="159"/>
      <c r="H118" s="8" t="s">
        <v>75</v>
      </c>
      <c r="I118" s="15" t="s">
        <v>260</v>
      </c>
    </row>
    <row r="119" spans="1:9" ht="38.25" customHeight="1">
      <c r="A119" s="168">
        <v>46122</v>
      </c>
      <c r="B119" s="169"/>
      <c r="C119" s="158" t="s">
        <v>27</v>
      </c>
      <c r="D119" s="159"/>
      <c r="E119" s="40">
        <v>3633</v>
      </c>
      <c r="F119" s="158" t="s">
        <v>94</v>
      </c>
      <c r="G119" s="159"/>
      <c r="H119" s="8" t="s">
        <v>14</v>
      </c>
      <c r="I119" s="15" t="s">
        <v>60</v>
      </c>
    </row>
    <row r="120" spans="1:9" ht="38.25" customHeight="1">
      <c r="A120" s="168">
        <v>46123</v>
      </c>
      <c r="B120" s="169"/>
      <c r="C120" s="158" t="s">
        <v>27</v>
      </c>
      <c r="D120" s="159"/>
      <c r="E120" s="26">
        <v>1180</v>
      </c>
      <c r="F120" s="158" t="s">
        <v>94</v>
      </c>
      <c r="G120" s="159"/>
      <c r="H120" s="8" t="s">
        <v>75</v>
      </c>
      <c r="I120" s="15" t="s">
        <v>261</v>
      </c>
    </row>
    <row r="121" spans="1:9" ht="38.25" customHeight="1">
      <c r="A121" s="168">
        <v>46124</v>
      </c>
      <c r="B121" s="169"/>
      <c r="C121" s="158" t="s">
        <v>27</v>
      </c>
      <c r="D121" s="159"/>
      <c r="E121" s="40">
        <v>19852</v>
      </c>
      <c r="F121" s="158" t="s">
        <v>94</v>
      </c>
      <c r="G121" s="159"/>
      <c r="H121" s="8" t="s">
        <v>14</v>
      </c>
      <c r="I121" s="15" t="s">
        <v>267</v>
      </c>
    </row>
    <row r="122" spans="1:9" ht="38.25" customHeight="1">
      <c r="A122" s="168">
        <v>46126</v>
      </c>
      <c r="B122" s="169"/>
      <c r="C122" s="158" t="s">
        <v>27</v>
      </c>
      <c r="D122" s="159"/>
      <c r="E122" s="40">
        <v>9678</v>
      </c>
      <c r="F122" s="158" t="s">
        <v>94</v>
      </c>
      <c r="G122" s="159"/>
      <c r="H122" s="8" t="s">
        <v>14</v>
      </c>
      <c r="I122" s="15" t="s">
        <v>268</v>
      </c>
    </row>
    <row r="123" spans="1:9" ht="38.25" customHeight="1">
      <c r="A123" s="168">
        <v>46127</v>
      </c>
      <c r="B123" s="169"/>
      <c r="C123" s="158" t="s">
        <v>16</v>
      </c>
      <c r="D123" s="159"/>
      <c r="E123" s="26">
        <v>2150</v>
      </c>
      <c r="F123" s="158" t="s">
        <v>86</v>
      </c>
      <c r="G123" s="159"/>
      <c r="H123" s="8" t="s">
        <v>65</v>
      </c>
      <c r="I123" s="15" t="s">
        <v>67</v>
      </c>
    </row>
    <row r="124" spans="1:9" ht="38.25" customHeight="1">
      <c r="A124" s="168">
        <v>46130</v>
      </c>
      <c r="B124" s="169"/>
      <c r="C124" s="158" t="s">
        <v>27</v>
      </c>
      <c r="D124" s="159"/>
      <c r="E124" s="40">
        <v>22033</v>
      </c>
      <c r="F124" s="158" t="s">
        <v>94</v>
      </c>
      <c r="G124" s="159"/>
      <c r="H124" s="8" t="s">
        <v>14</v>
      </c>
      <c r="I124" s="15" t="s">
        <v>268</v>
      </c>
    </row>
    <row r="125" spans="1:9" ht="38.25" customHeight="1">
      <c r="A125" s="168">
        <v>46130</v>
      </c>
      <c r="B125" s="169"/>
      <c r="C125" s="158" t="s">
        <v>27</v>
      </c>
      <c r="D125" s="159"/>
      <c r="E125" s="26">
        <v>10623</v>
      </c>
      <c r="F125" s="158" t="s">
        <v>94</v>
      </c>
      <c r="G125" s="159"/>
      <c r="H125" s="8" t="s">
        <v>75</v>
      </c>
      <c r="I125" s="15" t="s">
        <v>267</v>
      </c>
    </row>
    <row r="126" spans="1:9" ht="38.25" customHeight="1">
      <c r="A126" s="168">
        <v>46130</v>
      </c>
      <c r="B126" s="169"/>
      <c r="C126" s="158" t="s">
        <v>15</v>
      </c>
      <c r="D126" s="159"/>
      <c r="E126" s="26">
        <v>100000</v>
      </c>
      <c r="F126" s="158" t="s">
        <v>94</v>
      </c>
      <c r="G126" s="159"/>
      <c r="H126" s="8" t="s">
        <v>75</v>
      </c>
      <c r="I126" s="15" t="s">
        <v>262</v>
      </c>
    </row>
    <row r="127" spans="1:9" ht="38.25" customHeight="1">
      <c r="A127" s="168">
        <v>46132</v>
      </c>
      <c r="B127" s="169"/>
      <c r="C127" s="158" t="s">
        <v>27</v>
      </c>
      <c r="D127" s="159"/>
      <c r="E127" s="40">
        <v>7680</v>
      </c>
      <c r="F127" s="158" t="s">
        <v>94</v>
      </c>
      <c r="G127" s="159"/>
      <c r="H127" s="8" t="s">
        <v>14</v>
      </c>
      <c r="I127" s="15" t="s">
        <v>268</v>
      </c>
    </row>
    <row r="128" spans="1:9" ht="38.25" customHeight="1">
      <c r="A128" s="168">
        <v>46133</v>
      </c>
      <c r="B128" s="169"/>
      <c r="C128" s="158" t="s">
        <v>22</v>
      </c>
      <c r="D128" s="159"/>
      <c r="E128" s="40">
        <v>3040</v>
      </c>
      <c r="F128" s="158" t="s">
        <v>94</v>
      </c>
      <c r="G128" s="159"/>
      <c r="H128" s="8" t="s">
        <v>14</v>
      </c>
      <c r="I128" s="15" t="s">
        <v>268</v>
      </c>
    </row>
    <row r="129" spans="1:15" ht="38.25" customHeight="1">
      <c r="A129" s="168">
        <v>46133</v>
      </c>
      <c r="B129" s="169"/>
      <c r="C129" s="158" t="s">
        <v>22</v>
      </c>
      <c r="D129" s="159"/>
      <c r="E129" s="40">
        <v>4209</v>
      </c>
      <c r="F129" s="158" t="s">
        <v>94</v>
      </c>
      <c r="G129" s="159"/>
      <c r="H129" s="8" t="s">
        <v>14</v>
      </c>
      <c r="I129" s="15" t="s">
        <v>68</v>
      </c>
    </row>
    <row r="130" spans="1:15" ht="38.25" customHeight="1">
      <c r="A130" s="168">
        <v>46135</v>
      </c>
      <c r="B130" s="169"/>
      <c r="C130" s="158" t="s">
        <v>27</v>
      </c>
      <c r="D130" s="159"/>
      <c r="E130" s="26">
        <v>4200</v>
      </c>
      <c r="F130" s="158" t="s">
        <v>94</v>
      </c>
      <c r="G130" s="159"/>
      <c r="H130" s="8" t="s">
        <v>75</v>
      </c>
      <c r="I130" s="15" t="s">
        <v>263</v>
      </c>
    </row>
    <row r="131" spans="1:15" ht="38.25" customHeight="1">
      <c r="A131" s="168">
        <v>46136</v>
      </c>
      <c r="B131" s="169"/>
      <c r="C131" s="158" t="s">
        <v>15</v>
      </c>
      <c r="D131" s="159"/>
      <c r="E131" s="40">
        <v>11220</v>
      </c>
      <c r="F131" s="158" t="s">
        <v>94</v>
      </c>
      <c r="G131" s="159"/>
      <c r="H131" s="8" t="s">
        <v>14</v>
      </c>
      <c r="I131" s="15" t="s">
        <v>269</v>
      </c>
    </row>
    <row r="132" spans="1:15" ht="38.25" customHeight="1">
      <c r="A132" s="168">
        <v>46136</v>
      </c>
      <c r="B132" s="169"/>
      <c r="C132" s="158" t="s">
        <v>27</v>
      </c>
      <c r="D132" s="159"/>
      <c r="E132" s="26">
        <v>999</v>
      </c>
      <c r="F132" s="158" t="s">
        <v>94</v>
      </c>
      <c r="G132" s="159"/>
      <c r="H132" s="8" t="s">
        <v>75</v>
      </c>
      <c r="I132" s="15" t="s">
        <v>264</v>
      </c>
    </row>
    <row r="133" spans="1:15" ht="38.25" customHeight="1">
      <c r="A133" s="168">
        <v>46141</v>
      </c>
      <c r="B133" s="169"/>
      <c r="C133" s="158" t="s">
        <v>27</v>
      </c>
      <c r="D133" s="159"/>
      <c r="E133" s="26">
        <v>11110</v>
      </c>
      <c r="F133" s="158" t="s">
        <v>94</v>
      </c>
      <c r="G133" s="159"/>
      <c r="H133" s="8" t="s">
        <v>75</v>
      </c>
      <c r="I133" s="15" t="s">
        <v>265</v>
      </c>
    </row>
    <row r="134" spans="1:15" ht="38.25" customHeight="1" thickBot="1">
      <c r="A134" s="168">
        <v>46142</v>
      </c>
      <c r="B134" s="169"/>
      <c r="C134" s="158" t="s">
        <v>63</v>
      </c>
      <c r="D134" s="159"/>
      <c r="E134" s="40">
        <v>8415</v>
      </c>
      <c r="F134" s="158" t="s">
        <v>94</v>
      </c>
      <c r="G134" s="159"/>
      <c r="H134" s="8" t="s">
        <v>14</v>
      </c>
      <c r="I134" s="15" t="s">
        <v>266</v>
      </c>
      <c r="K134" s="244">
        <f>E117+E119+E121+E122+E124+E127+E128+E129+E131+E134</f>
        <v>100260</v>
      </c>
      <c r="L134" s="245"/>
      <c r="M134" s="245"/>
      <c r="N134" s="245"/>
      <c r="O134" s="45">
        <f>E135-K134</f>
        <v>168417</v>
      </c>
    </row>
    <row r="135" spans="1:15" ht="38.25" customHeight="1" thickBot="1">
      <c r="E135" s="53">
        <f>SUM(E112:E134)</f>
        <v>268677</v>
      </c>
      <c r="H135" s="2"/>
      <c r="I135" s="2"/>
    </row>
    <row r="136" spans="1:15" ht="36.75" customHeight="1">
      <c r="A136" s="176" t="s">
        <v>92</v>
      </c>
      <c r="B136" s="176"/>
      <c r="C136" s="176"/>
      <c r="D136" s="176"/>
      <c r="E136" s="176"/>
      <c r="F136" s="224"/>
      <c r="G136" s="224"/>
      <c r="H136" s="224"/>
      <c r="I136" s="42"/>
    </row>
    <row r="137" spans="1:15" ht="36.75" customHeight="1">
      <c r="A137" s="160" t="s">
        <v>111</v>
      </c>
      <c r="B137" s="161"/>
      <c r="C137" s="177" t="s">
        <v>1</v>
      </c>
      <c r="D137" s="177"/>
      <c r="E137" s="4" t="s">
        <v>3</v>
      </c>
      <c r="F137" s="177"/>
      <c r="G137" s="177"/>
      <c r="H137" s="8" t="s">
        <v>70</v>
      </c>
      <c r="I137" s="8" t="s">
        <v>4</v>
      </c>
    </row>
    <row r="138" spans="1:15" ht="36.75" customHeight="1">
      <c r="A138" s="192"/>
      <c r="B138" s="192"/>
      <c r="C138" s="158" t="s">
        <v>27</v>
      </c>
      <c r="D138" s="159"/>
      <c r="E138" s="26"/>
      <c r="F138" s="158"/>
      <c r="G138" s="159"/>
      <c r="H138" s="8" t="s">
        <v>75</v>
      </c>
      <c r="I138" s="15"/>
    </row>
    <row r="139" spans="1:15" ht="36.75" customHeight="1">
      <c r="A139" s="192"/>
      <c r="B139" s="192"/>
      <c r="C139" s="158" t="s">
        <v>27</v>
      </c>
      <c r="D139" s="159"/>
      <c r="E139" s="26"/>
      <c r="F139" s="158"/>
      <c r="G139" s="159"/>
      <c r="H139" s="8" t="s">
        <v>75</v>
      </c>
      <c r="I139" s="15"/>
    </row>
    <row r="140" spans="1:15" ht="36.75" customHeight="1">
      <c r="A140" s="192"/>
      <c r="B140" s="192"/>
      <c r="C140" s="170" t="s">
        <v>63</v>
      </c>
      <c r="D140" s="170"/>
      <c r="E140" s="26"/>
      <c r="F140" s="158"/>
      <c r="G140" s="159"/>
      <c r="H140" s="8" t="s">
        <v>75</v>
      </c>
      <c r="I140" s="15"/>
    </row>
    <row r="141" spans="1:15" ht="36.75" customHeight="1">
      <c r="A141" s="192"/>
      <c r="B141" s="192"/>
      <c r="C141" s="170" t="s">
        <v>27</v>
      </c>
      <c r="D141" s="170"/>
      <c r="E141" s="26"/>
      <c r="F141" s="158"/>
      <c r="G141" s="159"/>
      <c r="H141" s="8" t="s">
        <v>14</v>
      </c>
      <c r="I141" s="15"/>
    </row>
    <row r="142" spans="1:15" ht="36.75" customHeight="1">
      <c r="A142" s="164"/>
      <c r="B142" s="165"/>
      <c r="C142" s="158" t="s">
        <v>16</v>
      </c>
      <c r="D142" s="159"/>
      <c r="E142" s="26"/>
      <c r="F142" s="158"/>
      <c r="G142" s="159"/>
      <c r="H142" s="8" t="s">
        <v>14</v>
      </c>
      <c r="I142" s="15"/>
    </row>
    <row r="143" spans="1:15" ht="36.75" customHeight="1">
      <c r="A143" s="166"/>
      <c r="B143" s="167"/>
      <c r="C143" s="158" t="s">
        <v>16</v>
      </c>
      <c r="D143" s="159"/>
      <c r="E143" s="26"/>
      <c r="F143" s="158"/>
      <c r="G143" s="159"/>
      <c r="H143" s="8" t="s">
        <v>14</v>
      </c>
      <c r="I143" s="15"/>
    </row>
    <row r="144" spans="1:15" ht="36.75" customHeight="1">
      <c r="A144" s="168"/>
      <c r="B144" s="169"/>
      <c r="C144" s="170" t="s">
        <v>27</v>
      </c>
      <c r="D144" s="170"/>
      <c r="E144" s="26"/>
      <c r="F144" s="158"/>
      <c r="G144" s="159"/>
      <c r="H144" s="8" t="s">
        <v>14</v>
      </c>
      <c r="I144" s="15"/>
    </row>
    <row r="145" spans="1:9" ht="36.75" customHeight="1">
      <c r="A145" s="168"/>
      <c r="B145" s="169"/>
      <c r="C145" s="170" t="s">
        <v>27</v>
      </c>
      <c r="D145" s="170"/>
      <c r="E145" s="26"/>
      <c r="F145" s="158"/>
      <c r="G145" s="159"/>
      <c r="H145" s="8" t="s">
        <v>14</v>
      </c>
      <c r="I145" s="15"/>
    </row>
    <row r="146" spans="1:9" ht="36.75" customHeight="1">
      <c r="A146" s="168"/>
      <c r="B146" s="169"/>
      <c r="C146" s="170" t="s">
        <v>27</v>
      </c>
      <c r="D146" s="170"/>
      <c r="E146" s="26"/>
      <c r="F146" s="158"/>
      <c r="G146" s="159"/>
      <c r="H146" s="8" t="s">
        <v>14</v>
      </c>
      <c r="I146" s="15"/>
    </row>
    <row r="147" spans="1:9" ht="36.75" customHeight="1">
      <c r="A147" s="168"/>
      <c r="B147" s="169"/>
      <c r="C147" s="170" t="s">
        <v>27</v>
      </c>
      <c r="D147" s="170"/>
      <c r="E147" s="26"/>
      <c r="F147" s="158"/>
      <c r="G147" s="159"/>
      <c r="H147" s="8" t="s">
        <v>14</v>
      </c>
      <c r="I147" s="15"/>
    </row>
    <row r="148" spans="1:9" ht="36.75" customHeight="1">
      <c r="A148" s="168"/>
      <c r="B148" s="169"/>
      <c r="C148" s="170" t="s">
        <v>27</v>
      </c>
      <c r="D148" s="170"/>
      <c r="E148" s="26"/>
      <c r="F148" s="158"/>
      <c r="G148" s="159"/>
      <c r="H148" s="8" t="s">
        <v>14</v>
      </c>
      <c r="I148" s="15"/>
    </row>
    <row r="149" spans="1:9" ht="36.75" customHeight="1">
      <c r="A149" s="168"/>
      <c r="B149" s="169"/>
      <c r="C149" s="170" t="s">
        <v>63</v>
      </c>
      <c r="D149" s="170"/>
      <c r="E149" s="26"/>
      <c r="F149" s="158"/>
      <c r="G149" s="159"/>
      <c r="H149" s="8" t="s">
        <v>14</v>
      </c>
      <c r="I149" s="15"/>
    </row>
    <row r="150" spans="1:9" ht="36.75" customHeight="1">
      <c r="A150" s="168"/>
      <c r="B150" s="169"/>
      <c r="C150" s="170" t="s">
        <v>27</v>
      </c>
      <c r="D150" s="170"/>
      <c r="E150" s="26"/>
      <c r="F150" s="158"/>
      <c r="G150" s="159"/>
      <c r="H150" s="8" t="s">
        <v>14</v>
      </c>
      <c r="I150" s="15"/>
    </row>
    <row r="151" spans="1:9" ht="36.75" customHeight="1">
      <c r="A151" s="168"/>
      <c r="B151" s="169"/>
      <c r="C151" s="170" t="s">
        <v>27</v>
      </c>
      <c r="D151" s="170"/>
      <c r="E151" s="26"/>
      <c r="F151" s="158"/>
      <c r="G151" s="159"/>
      <c r="H151" s="8" t="s">
        <v>75</v>
      </c>
      <c r="I151" s="15"/>
    </row>
    <row r="152" spans="1:9" ht="36.75" customHeight="1">
      <c r="A152" s="168"/>
      <c r="B152" s="169"/>
      <c r="C152" s="170" t="s">
        <v>27</v>
      </c>
      <c r="D152" s="170"/>
      <c r="E152" s="26"/>
      <c r="F152" s="158"/>
      <c r="G152" s="159"/>
      <c r="H152" s="8" t="s">
        <v>75</v>
      </c>
      <c r="I152" s="15"/>
    </row>
    <row r="153" spans="1:9" ht="36.75" customHeight="1">
      <c r="A153" s="164"/>
      <c r="B153" s="165"/>
      <c r="C153" s="170" t="s">
        <v>27</v>
      </c>
      <c r="D153" s="170"/>
      <c r="E153" s="26"/>
      <c r="F153" s="158"/>
      <c r="G153" s="159"/>
      <c r="H153" s="8" t="s">
        <v>75</v>
      </c>
      <c r="I153" s="15"/>
    </row>
    <row r="154" spans="1:9" ht="36.75" customHeight="1">
      <c r="A154" s="171"/>
      <c r="B154" s="172"/>
      <c r="C154" s="170" t="s">
        <v>27</v>
      </c>
      <c r="D154" s="170"/>
      <c r="E154" s="26"/>
      <c r="F154" s="158"/>
      <c r="G154" s="159"/>
      <c r="H154" s="8" t="s">
        <v>14</v>
      </c>
      <c r="I154" s="15"/>
    </row>
    <row r="155" spans="1:9" ht="36.75" customHeight="1">
      <c r="A155" s="166"/>
      <c r="B155" s="167"/>
      <c r="C155" s="170" t="s">
        <v>27</v>
      </c>
      <c r="D155" s="170"/>
      <c r="E155" s="26"/>
      <c r="F155" s="158"/>
      <c r="G155" s="159"/>
      <c r="H155" s="8" t="s">
        <v>14</v>
      </c>
      <c r="I155" s="15"/>
    </row>
    <row r="156" spans="1:9" ht="36.75" customHeight="1">
      <c r="A156" s="164"/>
      <c r="B156" s="165"/>
      <c r="C156" s="170" t="s">
        <v>27</v>
      </c>
      <c r="D156" s="170"/>
      <c r="E156" s="26"/>
      <c r="F156" s="158"/>
      <c r="G156" s="159"/>
      <c r="H156" s="8" t="s">
        <v>75</v>
      </c>
      <c r="I156" s="15"/>
    </row>
    <row r="157" spans="1:9" ht="36.75" customHeight="1">
      <c r="A157" s="166"/>
      <c r="B157" s="167"/>
      <c r="C157" s="170" t="s">
        <v>27</v>
      </c>
      <c r="D157" s="170"/>
      <c r="E157" s="26"/>
      <c r="F157" s="158"/>
      <c r="G157" s="159"/>
      <c r="H157" s="8" t="s">
        <v>14</v>
      </c>
      <c r="I157" s="15"/>
    </row>
    <row r="158" spans="1:9" ht="36.75" customHeight="1">
      <c r="A158" s="168"/>
      <c r="B158" s="169"/>
      <c r="C158" s="158" t="s">
        <v>27</v>
      </c>
      <c r="D158" s="159"/>
      <c r="E158" s="26"/>
      <c r="F158" s="158"/>
      <c r="G158" s="159"/>
      <c r="H158" s="8" t="s">
        <v>14</v>
      </c>
      <c r="I158" s="15"/>
    </row>
    <row r="159" spans="1:9" ht="36.75" customHeight="1">
      <c r="A159" s="192"/>
      <c r="B159" s="192"/>
      <c r="C159" s="170" t="s">
        <v>27</v>
      </c>
      <c r="D159" s="170"/>
      <c r="E159" s="26"/>
      <c r="F159" s="158"/>
      <c r="G159" s="159"/>
      <c r="H159" s="8" t="s">
        <v>75</v>
      </c>
      <c r="I159" s="15"/>
    </row>
    <row r="160" spans="1:9" ht="36.75" customHeight="1">
      <c r="A160" s="192"/>
      <c r="B160" s="192"/>
      <c r="C160" s="170" t="s">
        <v>27</v>
      </c>
      <c r="D160" s="170"/>
      <c r="E160" s="26"/>
      <c r="F160" s="158"/>
      <c r="G160" s="159"/>
      <c r="H160" s="8" t="s">
        <v>75</v>
      </c>
      <c r="I160" s="15"/>
    </row>
    <row r="161" spans="1:13" ht="36.75" customHeight="1" thickBot="1">
      <c r="A161" s="168"/>
      <c r="B161" s="169"/>
      <c r="C161" s="170" t="s">
        <v>27</v>
      </c>
      <c r="D161" s="170"/>
      <c r="E161" s="26"/>
      <c r="F161" s="158"/>
      <c r="G161" s="159"/>
      <c r="H161" s="8" t="s">
        <v>14</v>
      </c>
      <c r="I161" s="15"/>
      <c r="K161" s="244">
        <f>E141+E147+E148+E149+E150+E154+E155+E157+E158+E161+E144+E145+E146</f>
        <v>0</v>
      </c>
      <c r="L161" s="245"/>
      <c r="M161" s="245"/>
    </row>
    <row r="162" spans="1:13" ht="36.75" customHeight="1" thickBot="1">
      <c r="E162" s="30">
        <f>SUM(E138:E161)</f>
        <v>0</v>
      </c>
      <c r="G162" s="222" t="s">
        <v>9</v>
      </c>
      <c r="H162" s="223"/>
      <c r="I162" s="48">
        <f>E162+E135</f>
        <v>268677</v>
      </c>
    </row>
    <row r="163" spans="1:13" ht="54" customHeight="1">
      <c r="A163" s="176" t="s">
        <v>108</v>
      </c>
      <c r="B163" s="176"/>
      <c r="C163" s="176"/>
      <c r="D163" s="176"/>
      <c r="E163" s="176"/>
      <c r="F163" s="221"/>
      <c r="G163" s="221"/>
      <c r="H163" s="221"/>
      <c r="I163" s="221"/>
    </row>
    <row r="164" spans="1:13" ht="32.25" customHeight="1">
      <c r="A164" s="160" t="s">
        <v>0</v>
      </c>
      <c r="B164" s="161"/>
      <c r="C164" s="177" t="s">
        <v>1</v>
      </c>
      <c r="D164" s="177"/>
      <c r="E164" s="4" t="s">
        <v>3</v>
      </c>
      <c r="F164" s="177" t="s">
        <v>71</v>
      </c>
      <c r="G164" s="177"/>
      <c r="H164" s="8" t="s">
        <v>70</v>
      </c>
      <c r="I164" s="8" t="s">
        <v>4</v>
      </c>
    </row>
    <row r="165" spans="1:13" ht="32.25" customHeight="1">
      <c r="A165" s="164"/>
      <c r="B165" s="165"/>
      <c r="C165" s="158" t="s">
        <v>16</v>
      </c>
      <c r="D165" s="159"/>
      <c r="E165" s="26"/>
      <c r="F165" s="158" t="s">
        <v>86</v>
      </c>
      <c r="G165" s="159"/>
      <c r="H165" s="8" t="s">
        <v>65</v>
      </c>
      <c r="I165" s="15" t="s">
        <v>67</v>
      </c>
    </row>
    <row r="166" spans="1:13" ht="32.25" customHeight="1">
      <c r="A166" s="166"/>
      <c r="B166" s="167"/>
      <c r="C166" s="158" t="s">
        <v>16</v>
      </c>
      <c r="D166" s="159"/>
      <c r="E166" s="26"/>
      <c r="F166" s="158" t="s">
        <v>86</v>
      </c>
      <c r="G166" s="159"/>
      <c r="H166" s="8" t="s">
        <v>65</v>
      </c>
      <c r="I166" s="15" t="s">
        <v>67</v>
      </c>
    </row>
    <row r="167" spans="1:13" ht="32.25" customHeight="1">
      <c r="A167" s="164"/>
      <c r="B167" s="165"/>
      <c r="C167" s="158" t="s">
        <v>16</v>
      </c>
      <c r="D167" s="159"/>
      <c r="E167" s="26"/>
      <c r="F167" s="158" t="s">
        <v>86</v>
      </c>
      <c r="G167" s="159"/>
      <c r="H167" s="8" t="s">
        <v>65</v>
      </c>
      <c r="I167" s="15" t="s">
        <v>67</v>
      </c>
    </row>
    <row r="168" spans="1:13" ht="32.25" customHeight="1">
      <c r="A168" s="166"/>
      <c r="B168" s="167"/>
      <c r="C168" s="158" t="s">
        <v>16</v>
      </c>
      <c r="D168" s="159"/>
      <c r="E168" s="26"/>
      <c r="F168" s="158" t="s">
        <v>86</v>
      </c>
      <c r="G168" s="159"/>
      <c r="H168" s="8" t="s">
        <v>65</v>
      </c>
      <c r="I168" s="15" t="s">
        <v>67</v>
      </c>
    </row>
    <row r="169" spans="1:13" ht="32.25" customHeight="1">
      <c r="A169" s="168"/>
      <c r="B169" s="169"/>
      <c r="C169" s="158" t="s">
        <v>16</v>
      </c>
      <c r="D169" s="159"/>
      <c r="E169" s="26"/>
      <c r="F169" s="158" t="s">
        <v>86</v>
      </c>
      <c r="G169" s="159"/>
      <c r="H169" s="8" t="s">
        <v>65</v>
      </c>
      <c r="I169" s="15" t="s">
        <v>67</v>
      </c>
    </row>
    <row r="170" spans="1:13" ht="32.25" customHeight="1">
      <c r="A170" s="164"/>
      <c r="B170" s="165"/>
      <c r="C170" s="158" t="s">
        <v>16</v>
      </c>
      <c r="D170" s="159"/>
      <c r="E170" s="26"/>
      <c r="F170" s="158" t="s">
        <v>86</v>
      </c>
      <c r="G170" s="159"/>
      <c r="H170" s="8" t="s">
        <v>65</v>
      </c>
      <c r="I170" s="15" t="s">
        <v>67</v>
      </c>
    </row>
    <row r="171" spans="1:13" ht="32.25" customHeight="1">
      <c r="A171" s="166"/>
      <c r="B171" s="167"/>
      <c r="C171" s="158" t="s">
        <v>16</v>
      </c>
      <c r="D171" s="159"/>
      <c r="E171" s="26"/>
      <c r="F171" s="158" t="s">
        <v>86</v>
      </c>
      <c r="G171" s="159"/>
      <c r="H171" s="8" t="s">
        <v>65</v>
      </c>
      <c r="I171" s="15" t="s">
        <v>67</v>
      </c>
    </row>
    <row r="172" spans="1:13" ht="32.25" customHeight="1">
      <c r="A172" s="164"/>
      <c r="B172" s="165"/>
      <c r="C172" s="158"/>
      <c r="D172" s="159"/>
      <c r="E172" s="26"/>
      <c r="F172" s="158"/>
      <c r="G172" s="159"/>
      <c r="H172" s="8"/>
      <c r="I172" s="15"/>
    </row>
    <row r="173" spans="1:13" ht="32.25" customHeight="1">
      <c r="A173" s="166"/>
      <c r="B173" s="167"/>
      <c r="C173" s="158"/>
      <c r="D173" s="159"/>
      <c r="E173" s="26"/>
      <c r="F173" s="158"/>
      <c r="G173" s="159"/>
      <c r="H173" s="8"/>
      <c r="I173" s="15"/>
    </row>
    <row r="174" spans="1:13" ht="32.25" customHeight="1">
      <c r="A174" s="164"/>
      <c r="B174" s="165"/>
      <c r="C174" s="158"/>
      <c r="D174" s="159"/>
      <c r="E174" s="26"/>
      <c r="F174" s="158"/>
      <c r="G174" s="159"/>
      <c r="H174" s="8"/>
      <c r="I174" s="15"/>
    </row>
    <row r="175" spans="1:13" ht="32.25" customHeight="1">
      <c r="A175" s="166"/>
      <c r="B175" s="167"/>
      <c r="C175" s="158"/>
      <c r="D175" s="159"/>
      <c r="E175" s="26"/>
      <c r="F175" s="158"/>
      <c r="G175" s="159"/>
      <c r="H175" s="8"/>
      <c r="I175" s="15"/>
    </row>
    <row r="176" spans="1:13" ht="32.25" customHeight="1">
      <c r="A176" s="164"/>
      <c r="B176" s="165"/>
      <c r="C176" s="158"/>
      <c r="D176" s="159"/>
      <c r="E176" s="26"/>
      <c r="F176" s="158"/>
      <c r="G176" s="159"/>
      <c r="H176" s="8"/>
      <c r="I176" s="15"/>
    </row>
    <row r="177" spans="1:9" ht="32.25" customHeight="1">
      <c r="A177" s="166"/>
      <c r="B177" s="167"/>
      <c r="C177" s="158"/>
      <c r="D177" s="159"/>
      <c r="E177" s="26"/>
      <c r="F177" s="158"/>
      <c r="G177" s="159"/>
      <c r="H177" s="8"/>
      <c r="I177" s="15"/>
    </row>
    <row r="178" spans="1:9" ht="32.25" customHeight="1">
      <c r="A178" s="164"/>
      <c r="B178" s="165"/>
      <c r="C178" s="158"/>
      <c r="D178" s="159"/>
      <c r="E178" s="26"/>
      <c r="F178" s="158"/>
      <c r="G178" s="159"/>
      <c r="H178" s="8"/>
      <c r="I178" s="15"/>
    </row>
    <row r="179" spans="1:9" ht="32.25" customHeight="1">
      <c r="A179" s="171"/>
      <c r="B179" s="172"/>
      <c r="C179" s="158"/>
      <c r="D179" s="159"/>
      <c r="E179" s="26"/>
      <c r="F179" s="158"/>
      <c r="G179" s="159"/>
      <c r="H179" s="8"/>
      <c r="I179" s="15"/>
    </row>
    <row r="180" spans="1:9" ht="32.25" customHeight="1">
      <c r="A180" s="166"/>
      <c r="B180" s="167"/>
      <c r="C180" s="158"/>
      <c r="D180" s="159"/>
      <c r="E180" s="26"/>
      <c r="F180" s="158"/>
      <c r="G180" s="159"/>
      <c r="H180" s="8"/>
      <c r="I180" s="15"/>
    </row>
    <row r="181" spans="1:9" ht="32.25" customHeight="1">
      <c r="A181" s="168"/>
      <c r="B181" s="169"/>
      <c r="C181" s="170"/>
      <c r="D181" s="170"/>
      <c r="E181" s="26"/>
      <c r="F181" s="158"/>
      <c r="G181" s="159"/>
      <c r="H181" s="8"/>
      <c r="I181" s="15"/>
    </row>
    <row r="182" spans="1:9" ht="32.25" customHeight="1">
      <c r="A182" s="168"/>
      <c r="B182" s="169"/>
      <c r="C182" s="170"/>
      <c r="D182" s="170"/>
      <c r="E182" s="26"/>
      <c r="F182" s="158"/>
      <c r="G182" s="159"/>
      <c r="H182" s="8"/>
      <c r="I182" s="15"/>
    </row>
    <row r="183" spans="1:9" ht="32.25" customHeight="1">
      <c r="A183" s="168"/>
      <c r="B183" s="169"/>
      <c r="C183" s="170"/>
      <c r="D183" s="170"/>
      <c r="E183" s="26"/>
      <c r="F183" s="158"/>
      <c r="G183" s="159"/>
      <c r="H183" s="8"/>
      <c r="I183" s="15"/>
    </row>
    <row r="184" spans="1:9" ht="32.25" customHeight="1">
      <c r="A184" s="60"/>
      <c r="B184" s="61"/>
      <c r="C184" s="170"/>
      <c r="D184" s="170"/>
      <c r="E184" s="26"/>
      <c r="F184" s="158"/>
      <c r="G184" s="159"/>
      <c r="H184" s="8"/>
      <c r="I184" s="15"/>
    </row>
    <row r="185" spans="1:9" ht="32.25" customHeight="1">
      <c r="A185" s="60"/>
      <c r="B185" s="61"/>
      <c r="C185" s="170"/>
      <c r="D185" s="170"/>
      <c r="E185" s="26"/>
      <c r="F185" s="158"/>
      <c r="G185" s="159"/>
      <c r="H185" s="8"/>
      <c r="I185" s="15"/>
    </row>
    <row r="186" spans="1:9" ht="32.25" customHeight="1">
      <c r="A186" s="60"/>
      <c r="B186" s="61"/>
      <c r="C186" s="170"/>
      <c r="D186" s="170"/>
      <c r="E186" s="26"/>
      <c r="F186" s="158"/>
      <c r="G186" s="159"/>
      <c r="H186" s="8"/>
      <c r="I186" s="15"/>
    </row>
    <row r="187" spans="1:9" ht="32.25" customHeight="1">
      <c r="A187" s="60"/>
      <c r="B187" s="61"/>
      <c r="C187" s="170"/>
      <c r="D187" s="170"/>
      <c r="E187" s="26"/>
      <c r="F187" s="158"/>
      <c r="G187" s="159"/>
      <c r="H187" s="8"/>
      <c r="I187" s="15"/>
    </row>
    <row r="188" spans="1:9" ht="32.25" customHeight="1">
      <c r="A188" s="60"/>
      <c r="B188" s="61"/>
      <c r="C188" s="170"/>
      <c r="D188" s="170"/>
      <c r="E188" s="26"/>
      <c r="F188" s="158"/>
      <c r="G188" s="159"/>
      <c r="H188" s="8"/>
      <c r="I188" s="15"/>
    </row>
    <row r="189" spans="1:9" ht="32.25" customHeight="1">
      <c r="A189" s="60"/>
      <c r="B189" s="61"/>
      <c r="C189" s="170"/>
      <c r="D189" s="170"/>
      <c r="E189" s="26"/>
      <c r="F189" s="158"/>
      <c r="G189" s="159"/>
      <c r="H189" s="8"/>
      <c r="I189" s="15"/>
    </row>
    <row r="190" spans="1:9" ht="32.25" customHeight="1">
      <c r="A190" s="60"/>
      <c r="B190" s="61"/>
      <c r="C190" s="170"/>
      <c r="D190" s="170"/>
      <c r="E190" s="26"/>
      <c r="F190" s="158"/>
      <c r="G190" s="159"/>
      <c r="H190" s="8"/>
      <c r="I190" s="15"/>
    </row>
    <row r="191" spans="1:9" ht="32.25" customHeight="1" thickBot="1">
      <c r="A191" s="60"/>
      <c r="B191" s="61"/>
      <c r="C191" s="170"/>
      <c r="D191" s="170"/>
      <c r="E191" s="26"/>
      <c r="F191" s="158"/>
      <c r="G191" s="159"/>
      <c r="H191" s="8"/>
      <c r="I191" s="15"/>
    </row>
    <row r="192" spans="1:9" ht="32.25" customHeight="1" thickBot="1">
      <c r="E192" s="53">
        <f>SUM(E165:E191)</f>
        <v>0</v>
      </c>
      <c r="H192" s="2"/>
      <c r="I192" s="45">
        <f>E192+E162+E135</f>
        <v>268677</v>
      </c>
    </row>
    <row r="193" spans="1:9" ht="48" customHeight="1">
      <c r="A193" s="176" t="s">
        <v>93</v>
      </c>
      <c r="B193" s="176"/>
      <c r="C193" s="176"/>
      <c r="D193" s="204"/>
      <c r="E193" s="204"/>
      <c r="F193" s="204"/>
    </row>
    <row r="194" spans="1:9" ht="48" customHeight="1">
      <c r="A194" s="160" t="s">
        <v>0</v>
      </c>
      <c r="B194" s="161"/>
      <c r="C194" s="177" t="s">
        <v>1</v>
      </c>
      <c r="D194" s="177"/>
      <c r="E194" s="4" t="s">
        <v>3</v>
      </c>
      <c r="F194" s="177"/>
      <c r="G194" s="177"/>
      <c r="H194" s="8" t="s">
        <v>70</v>
      </c>
      <c r="I194" s="5" t="s">
        <v>4</v>
      </c>
    </row>
    <row r="195" spans="1:9" ht="48" customHeight="1">
      <c r="A195" s="168">
        <v>46115</v>
      </c>
      <c r="B195" s="169"/>
      <c r="C195" s="158" t="s">
        <v>22</v>
      </c>
      <c r="D195" s="159"/>
      <c r="E195" s="26">
        <v>5457</v>
      </c>
      <c r="F195" s="158" t="s">
        <v>86</v>
      </c>
      <c r="G195" s="159"/>
      <c r="H195" s="8" t="s">
        <v>65</v>
      </c>
      <c r="I195" s="15" t="s">
        <v>68</v>
      </c>
    </row>
    <row r="196" spans="1:9" ht="48" customHeight="1">
      <c r="A196" s="168">
        <v>46121</v>
      </c>
      <c r="B196" s="169"/>
      <c r="C196" s="158" t="s">
        <v>22</v>
      </c>
      <c r="D196" s="159"/>
      <c r="E196" s="26">
        <v>6258</v>
      </c>
      <c r="F196" s="158" t="s">
        <v>86</v>
      </c>
      <c r="G196" s="159"/>
      <c r="H196" s="8" t="s">
        <v>65</v>
      </c>
      <c r="I196" s="15" t="s">
        <v>68</v>
      </c>
    </row>
    <row r="197" spans="1:9" ht="48" customHeight="1">
      <c r="A197" s="168">
        <v>46130</v>
      </c>
      <c r="B197" s="169"/>
      <c r="C197" s="158" t="s">
        <v>22</v>
      </c>
      <c r="D197" s="159"/>
      <c r="E197" s="26">
        <v>3027</v>
      </c>
      <c r="F197" s="158" t="s">
        <v>86</v>
      </c>
      <c r="G197" s="159"/>
      <c r="H197" s="8" t="s">
        <v>65</v>
      </c>
      <c r="I197" s="15" t="s">
        <v>68</v>
      </c>
    </row>
    <row r="198" spans="1:9" ht="48" customHeight="1">
      <c r="A198" s="168">
        <v>46138</v>
      </c>
      <c r="B198" s="169"/>
      <c r="C198" s="158" t="s">
        <v>50</v>
      </c>
      <c r="D198" s="159"/>
      <c r="E198" s="26">
        <v>39600</v>
      </c>
      <c r="F198" s="158" t="s">
        <v>86</v>
      </c>
      <c r="G198" s="159"/>
      <c r="H198" s="8" t="s">
        <v>65</v>
      </c>
      <c r="I198" s="15" t="s">
        <v>304</v>
      </c>
    </row>
    <row r="199" spans="1:9" ht="48" customHeight="1">
      <c r="A199" s="168">
        <v>46139</v>
      </c>
      <c r="B199" s="169"/>
      <c r="C199" s="158" t="s">
        <v>22</v>
      </c>
      <c r="D199" s="159"/>
      <c r="E199" s="26">
        <v>1862</v>
      </c>
      <c r="F199" s="158" t="s">
        <v>86</v>
      </c>
      <c r="G199" s="159"/>
      <c r="H199" s="8" t="s">
        <v>65</v>
      </c>
      <c r="I199" s="15" t="s">
        <v>68</v>
      </c>
    </row>
    <row r="200" spans="1:9" ht="48" customHeight="1">
      <c r="A200" s="168"/>
      <c r="B200" s="169"/>
      <c r="C200" s="158"/>
      <c r="D200" s="159"/>
      <c r="E200" s="26"/>
      <c r="F200" s="158"/>
      <c r="G200" s="159"/>
      <c r="H200" s="8"/>
      <c r="I200" s="15"/>
    </row>
    <row r="201" spans="1:9" ht="48" customHeight="1">
      <c r="A201" s="168"/>
      <c r="B201" s="169"/>
      <c r="C201" s="158"/>
      <c r="D201" s="159"/>
      <c r="E201" s="26"/>
      <c r="F201" s="158"/>
      <c r="G201" s="159"/>
      <c r="H201" s="8"/>
      <c r="I201" s="15"/>
    </row>
    <row r="202" spans="1:9" ht="48" customHeight="1">
      <c r="A202" s="168"/>
      <c r="B202" s="169"/>
      <c r="C202" s="158"/>
      <c r="D202" s="159"/>
      <c r="E202" s="26"/>
      <c r="F202" s="158"/>
      <c r="G202" s="159"/>
      <c r="H202" s="8"/>
      <c r="I202" s="15"/>
    </row>
    <row r="203" spans="1:9" ht="48" customHeight="1">
      <c r="A203" s="168"/>
      <c r="B203" s="169"/>
      <c r="C203" s="158"/>
      <c r="D203" s="159"/>
      <c r="E203" s="26"/>
      <c r="F203" s="158"/>
      <c r="G203" s="159"/>
      <c r="H203" s="8"/>
      <c r="I203" s="15"/>
    </row>
    <row r="204" spans="1:9" ht="48" customHeight="1">
      <c r="A204" s="168"/>
      <c r="B204" s="169"/>
      <c r="C204" s="158"/>
      <c r="D204" s="159"/>
      <c r="E204" s="26"/>
      <c r="F204" s="158"/>
      <c r="G204" s="159"/>
      <c r="H204" s="8"/>
      <c r="I204" s="15"/>
    </row>
    <row r="205" spans="1:9" ht="48" customHeight="1">
      <c r="A205" s="168"/>
      <c r="B205" s="169"/>
      <c r="C205" s="158"/>
      <c r="D205" s="159"/>
      <c r="E205" s="26"/>
      <c r="F205" s="158"/>
      <c r="G205" s="159"/>
      <c r="H205" s="8"/>
      <c r="I205" s="15"/>
    </row>
    <row r="206" spans="1:9" ht="48" customHeight="1">
      <c r="A206" s="168"/>
      <c r="B206" s="169"/>
      <c r="C206" s="158"/>
      <c r="D206" s="159"/>
      <c r="E206" s="26"/>
      <c r="F206" s="158"/>
      <c r="G206" s="159"/>
      <c r="H206" s="8"/>
      <c r="I206" s="15"/>
    </row>
    <row r="207" spans="1:9" ht="48" customHeight="1">
      <c r="A207" s="168"/>
      <c r="B207" s="169"/>
      <c r="C207" s="170"/>
      <c r="D207" s="170"/>
      <c r="E207" s="26"/>
      <c r="F207" s="158"/>
      <c r="G207" s="159"/>
      <c r="H207" s="8"/>
      <c r="I207" s="15"/>
    </row>
    <row r="208" spans="1:9" ht="48" customHeight="1">
      <c r="A208" s="168"/>
      <c r="B208" s="169"/>
      <c r="C208" s="170"/>
      <c r="D208" s="170"/>
      <c r="E208" s="26"/>
      <c r="F208" s="158"/>
      <c r="G208" s="159"/>
      <c r="H208" s="8"/>
      <c r="I208" s="15"/>
    </row>
    <row r="209" spans="1:10" ht="48" customHeight="1">
      <c r="A209" s="168"/>
      <c r="B209" s="169"/>
      <c r="C209" s="170"/>
      <c r="D209" s="170"/>
      <c r="E209" s="26"/>
      <c r="F209" s="158"/>
      <c r="G209" s="159"/>
      <c r="H209" s="8"/>
      <c r="I209" s="15"/>
      <c r="J209" s="16"/>
    </row>
    <row r="210" spans="1:10" ht="49.5" customHeight="1">
      <c r="A210" s="168"/>
      <c r="B210" s="169"/>
      <c r="C210" s="170"/>
      <c r="D210" s="170"/>
      <c r="E210" s="26"/>
      <c r="F210" s="158"/>
      <c r="G210" s="159"/>
      <c r="H210" s="8"/>
      <c r="I210" s="15"/>
    </row>
    <row r="211" spans="1:10" ht="48" customHeight="1">
      <c r="A211" s="168"/>
      <c r="B211" s="169"/>
      <c r="C211" s="170"/>
      <c r="D211" s="170"/>
      <c r="E211" s="26"/>
      <c r="F211" s="158"/>
      <c r="G211" s="159"/>
      <c r="H211" s="8"/>
      <c r="I211" s="15"/>
    </row>
    <row r="212" spans="1:10" ht="49.5" customHeight="1" thickBot="1">
      <c r="A212" s="168"/>
      <c r="B212" s="169"/>
      <c r="C212" s="170"/>
      <c r="D212" s="170"/>
      <c r="E212" s="26"/>
      <c r="F212" s="158"/>
      <c r="G212" s="159"/>
      <c r="H212" s="8"/>
      <c r="I212" s="15"/>
    </row>
    <row r="213" spans="1:10" ht="48" customHeight="1" thickBot="1">
      <c r="E213" s="30">
        <f>SUM(E195:E212)</f>
        <v>56204</v>
      </c>
      <c r="H213" s="17"/>
      <c r="I213" s="42"/>
    </row>
    <row r="214" spans="1:10" ht="70.5" customHeight="1">
      <c r="A214" s="176" t="s">
        <v>97</v>
      </c>
      <c r="B214" s="176"/>
      <c r="C214" s="176"/>
      <c r="D214" s="176"/>
      <c r="E214" s="176"/>
      <c r="H214" s="41"/>
      <c r="I214" s="42"/>
    </row>
    <row r="215" spans="1:10" ht="70.5" customHeight="1">
      <c r="A215" s="160" t="s">
        <v>0</v>
      </c>
      <c r="B215" s="161"/>
      <c r="C215" s="177" t="s">
        <v>1</v>
      </c>
      <c r="D215" s="177"/>
      <c r="E215" s="4" t="s">
        <v>3</v>
      </c>
      <c r="F215" s="177"/>
      <c r="G215" s="177"/>
      <c r="H215" s="8" t="s">
        <v>70</v>
      </c>
      <c r="I215" s="8" t="s">
        <v>4</v>
      </c>
    </row>
    <row r="216" spans="1:10" ht="70.5" customHeight="1">
      <c r="A216" s="168"/>
      <c r="B216" s="169"/>
      <c r="C216" s="170" t="s">
        <v>50</v>
      </c>
      <c r="D216" s="170"/>
      <c r="E216" s="26"/>
      <c r="F216" s="158" t="s">
        <v>86</v>
      </c>
      <c r="G216" s="159"/>
      <c r="H216" s="8" t="s">
        <v>65</v>
      </c>
      <c r="I216" s="15" t="s">
        <v>98</v>
      </c>
    </row>
    <row r="217" spans="1:10" ht="70.5" customHeight="1">
      <c r="A217" s="168"/>
      <c r="B217" s="169"/>
      <c r="C217" s="170"/>
      <c r="D217" s="170"/>
      <c r="E217" s="26"/>
      <c r="F217" s="158"/>
      <c r="G217" s="159"/>
      <c r="H217" s="8"/>
      <c r="I217" s="15"/>
    </row>
    <row r="218" spans="1:10" ht="70.5" customHeight="1">
      <c r="A218" s="168"/>
      <c r="B218" s="169"/>
      <c r="C218" s="170"/>
      <c r="D218" s="170"/>
      <c r="E218" s="26"/>
      <c r="F218" s="158"/>
      <c r="G218" s="159"/>
      <c r="H218" s="8"/>
      <c r="I218" s="15"/>
    </row>
    <row r="219" spans="1:10" ht="70.5" customHeight="1">
      <c r="A219" s="168"/>
      <c r="B219" s="169"/>
      <c r="C219" s="170"/>
      <c r="D219" s="170"/>
      <c r="E219" s="26"/>
      <c r="F219" s="158"/>
      <c r="G219" s="159"/>
      <c r="H219" s="8"/>
      <c r="I219" s="15"/>
    </row>
    <row r="220" spans="1:10" ht="70.5" customHeight="1">
      <c r="A220" s="168"/>
      <c r="B220" s="169"/>
      <c r="C220" s="170"/>
      <c r="D220" s="170"/>
      <c r="E220" s="26"/>
      <c r="F220" s="158"/>
      <c r="G220" s="159"/>
      <c r="H220" s="8"/>
      <c r="I220" s="15"/>
    </row>
    <row r="221" spans="1:10" ht="70.5" customHeight="1">
      <c r="A221" s="168"/>
      <c r="B221" s="169"/>
      <c r="C221" s="170"/>
      <c r="D221" s="170"/>
      <c r="E221" s="26"/>
      <c r="F221" s="158"/>
      <c r="G221" s="159"/>
      <c r="H221" s="8"/>
      <c r="I221" s="15"/>
    </row>
    <row r="222" spans="1:10" ht="70.5" customHeight="1">
      <c r="A222" s="168"/>
      <c r="B222" s="169"/>
      <c r="C222" s="170"/>
      <c r="D222" s="170"/>
      <c r="E222" s="29"/>
      <c r="F222" s="158"/>
      <c r="G222" s="159"/>
      <c r="H222" s="8"/>
      <c r="I222" s="15"/>
    </row>
    <row r="223" spans="1:10" ht="70.5" customHeight="1">
      <c r="A223" s="168"/>
      <c r="B223" s="169"/>
      <c r="C223" s="170"/>
      <c r="D223" s="170"/>
      <c r="E223" s="29"/>
      <c r="F223" s="158"/>
      <c r="G223" s="159"/>
      <c r="H223" s="8"/>
      <c r="I223" s="15"/>
    </row>
    <row r="224" spans="1:10" ht="70.5" customHeight="1">
      <c r="A224" s="168"/>
      <c r="B224" s="169"/>
      <c r="C224" s="170"/>
      <c r="D224" s="170"/>
      <c r="E224" s="29"/>
      <c r="F224" s="158"/>
      <c r="G224" s="159"/>
      <c r="H224" s="8"/>
      <c r="I224" s="15"/>
    </row>
    <row r="225" spans="1:9" ht="70.5" customHeight="1">
      <c r="A225" s="168"/>
      <c r="B225" s="169"/>
      <c r="C225" s="170"/>
      <c r="D225" s="170"/>
      <c r="E225" s="29"/>
      <c r="F225" s="158"/>
      <c r="G225" s="159"/>
      <c r="H225" s="8"/>
      <c r="I225" s="15"/>
    </row>
    <row r="226" spans="1:9" ht="93" customHeight="1" thickBot="1">
      <c r="A226" s="168"/>
      <c r="B226" s="169"/>
      <c r="C226" s="170"/>
      <c r="D226" s="170"/>
      <c r="E226" s="29"/>
      <c r="F226" s="158"/>
      <c r="G226" s="159"/>
      <c r="H226" s="8"/>
      <c r="I226" s="15"/>
    </row>
    <row r="227" spans="1:9" ht="70.5" customHeight="1" thickBot="1">
      <c r="E227" s="30">
        <f>SUM(E216:E222)</f>
        <v>0</v>
      </c>
      <c r="H227" s="2"/>
      <c r="I227" s="45">
        <f>E227+E213</f>
        <v>56204</v>
      </c>
    </row>
    <row r="228" spans="1:9" ht="42" customHeight="1">
      <c r="A228" s="202" t="s">
        <v>100</v>
      </c>
      <c r="B228" s="202"/>
      <c r="C228" s="202"/>
      <c r="F228" s="203"/>
      <c r="G228" s="203"/>
      <c r="H228" s="203"/>
      <c r="I228" s="203"/>
    </row>
    <row r="229" spans="1:9" ht="42" customHeight="1">
      <c r="A229" s="6" t="s">
        <v>83</v>
      </c>
      <c r="B229" s="6" t="s">
        <v>1</v>
      </c>
      <c r="C229" s="158" t="s">
        <v>96</v>
      </c>
      <c r="D229" s="159"/>
      <c r="E229" s="6" t="s">
        <v>3</v>
      </c>
      <c r="F229" s="158" t="s">
        <v>76</v>
      </c>
      <c r="G229" s="159"/>
      <c r="H229" s="8" t="s">
        <v>283</v>
      </c>
      <c r="I229" s="8" t="s">
        <v>4</v>
      </c>
    </row>
    <row r="230" spans="1:9" ht="42" customHeight="1">
      <c r="A230" s="21" t="s">
        <v>18</v>
      </c>
      <c r="B230" s="6" t="s">
        <v>156</v>
      </c>
      <c r="C230" s="158" t="s">
        <v>80</v>
      </c>
      <c r="D230" s="159"/>
      <c r="E230" s="7">
        <v>75000</v>
      </c>
      <c r="F230" s="158" t="s">
        <v>77</v>
      </c>
      <c r="G230" s="159"/>
      <c r="H230" s="8" t="s">
        <v>87</v>
      </c>
      <c r="I230" s="15" t="s">
        <v>145</v>
      </c>
    </row>
    <row r="231" spans="1:9" ht="42" customHeight="1">
      <c r="A231" s="21" t="s">
        <v>227</v>
      </c>
      <c r="B231" s="6" t="s">
        <v>63</v>
      </c>
      <c r="C231" s="158" t="s">
        <v>80</v>
      </c>
      <c r="D231" s="159"/>
      <c r="E231" s="7">
        <v>10000</v>
      </c>
      <c r="F231" s="158" t="s">
        <v>77</v>
      </c>
      <c r="G231" s="159"/>
      <c r="H231" s="8" t="s">
        <v>87</v>
      </c>
      <c r="I231" s="15" t="s">
        <v>270</v>
      </c>
    </row>
    <row r="232" spans="1:9" ht="42" customHeight="1">
      <c r="A232" s="21" t="s">
        <v>227</v>
      </c>
      <c r="B232" s="6" t="s">
        <v>63</v>
      </c>
      <c r="C232" s="158" t="s">
        <v>80</v>
      </c>
      <c r="D232" s="159"/>
      <c r="E232" s="7">
        <v>10000</v>
      </c>
      <c r="F232" s="158" t="s">
        <v>77</v>
      </c>
      <c r="G232" s="159"/>
      <c r="H232" s="8" t="s">
        <v>87</v>
      </c>
      <c r="I232" s="15" t="s">
        <v>302</v>
      </c>
    </row>
    <row r="233" spans="1:9" ht="42" customHeight="1">
      <c r="A233" s="21" t="s">
        <v>227</v>
      </c>
      <c r="B233" s="6" t="s">
        <v>63</v>
      </c>
      <c r="C233" s="158" t="s">
        <v>80</v>
      </c>
      <c r="D233" s="159"/>
      <c r="E233" s="7">
        <v>30000</v>
      </c>
      <c r="F233" s="158" t="s">
        <v>77</v>
      </c>
      <c r="G233" s="159"/>
      <c r="H233" s="8" t="s">
        <v>87</v>
      </c>
      <c r="I233" s="15" t="s">
        <v>271</v>
      </c>
    </row>
    <row r="234" spans="1:9" ht="42" customHeight="1">
      <c r="A234" s="21" t="s">
        <v>44</v>
      </c>
      <c r="B234" s="6" t="s">
        <v>156</v>
      </c>
      <c r="C234" s="158" t="s">
        <v>80</v>
      </c>
      <c r="D234" s="159"/>
      <c r="E234" s="7">
        <v>100000</v>
      </c>
      <c r="F234" s="158" t="s">
        <v>77</v>
      </c>
      <c r="G234" s="159"/>
      <c r="H234" s="8" t="s">
        <v>87</v>
      </c>
      <c r="I234" s="15" t="s">
        <v>145</v>
      </c>
    </row>
    <row r="235" spans="1:9" ht="42" customHeight="1">
      <c r="A235" s="21" t="s">
        <v>32</v>
      </c>
      <c r="B235" s="6" t="s">
        <v>280</v>
      </c>
      <c r="C235" s="158" t="s">
        <v>80</v>
      </c>
      <c r="D235" s="159"/>
      <c r="E235" s="7">
        <v>110220</v>
      </c>
      <c r="F235" s="158" t="s">
        <v>77</v>
      </c>
      <c r="G235" s="159"/>
      <c r="H235" s="8" t="s">
        <v>87</v>
      </c>
      <c r="I235" s="15" t="s">
        <v>81</v>
      </c>
    </row>
    <row r="236" spans="1:9" ht="42" customHeight="1">
      <c r="A236" s="21" t="s">
        <v>236</v>
      </c>
      <c r="B236" s="6" t="s">
        <v>16</v>
      </c>
      <c r="C236" s="158" t="s">
        <v>80</v>
      </c>
      <c r="D236" s="159"/>
      <c r="E236" s="7">
        <v>3000</v>
      </c>
      <c r="F236" s="158" t="s">
        <v>77</v>
      </c>
      <c r="G236" s="159"/>
      <c r="H236" s="8" t="s">
        <v>87</v>
      </c>
      <c r="I236" s="15" t="s">
        <v>273</v>
      </c>
    </row>
    <row r="237" spans="1:9" ht="42" customHeight="1">
      <c r="A237" s="21" t="s">
        <v>236</v>
      </c>
      <c r="B237" s="6" t="s">
        <v>16</v>
      </c>
      <c r="C237" s="158" t="s">
        <v>80</v>
      </c>
      <c r="D237" s="159"/>
      <c r="E237" s="7">
        <v>9000</v>
      </c>
      <c r="F237" s="158" t="s">
        <v>77</v>
      </c>
      <c r="G237" s="159"/>
      <c r="H237" s="8" t="s">
        <v>87</v>
      </c>
      <c r="I237" s="15" t="s">
        <v>272</v>
      </c>
    </row>
    <row r="238" spans="1:9" ht="42" customHeight="1">
      <c r="A238" s="21" t="s">
        <v>236</v>
      </c>
      <c r="B238" s="6" t="s">
        <v>16</v>
      </c>
      <c r="C238" s="158" t="s">
        <v>80</v>
      </c>
      <c r="D238" s="159"/>
      <c r="E238" s="7">
        <v>4500</v>
      </c>
      <c r="F238" s="158" t="s">
        <v>77</v>
      </c>
      <c r="G238" s="159"/>
      <c r="H238" s="8" t="s">
        <v>87</v>
      </c>
      <c r="I238" s="15" t="s">
        <v>274</v>
      </c>
    </row>
    <row r="239" spans="1:9" ht="42" customHeight="1">
      <c r="A239" s="21" t="s">
        <v>236</v>
      </c>
      <c r="B239" s="6" t="s">
        <v>72</v>
      </c>
      <c r="C239" s="158" t="s">
        <v>80</v>
      </c>
      <c r="D239" s="159"/>
      <c r="E239" s="7">
        <v>3626</v>
      </c>
      <c r="F239" s="158" t="s">
        <v>77</v>
      </c>
      <c r="G239" s="159"/>
      <c r="H239" s="8" t="s">
        <v>87</v>
      </c>
      <c r="I239" s="15" t="s">
        <v>275</v>
      </c>
    </row>
    <row r="240" spans="1:9" ht="42" customHeight="1">
      <c r="A240" s="21" t="s">
        <v>236</v>
      </c>
      <c r="B240" s="6" t="s">
        <v>72</v>
      </c>
      <c r="C240" s="158" t="s">
        <v>80</v>
      </c>
      <c r="D240" s="159"/>
      <c r="E240" s="7">
        <v>2395</v>
      </c>
      <c r="F240" s="158" t="s">
        <v>77</v>
      </c>
      <c r="G240" s="159"/>
      <c r="H240" s="8" t="s">
        <v>87</v>
      </c>
      <c r="I240" s="15" t="s">
        <v>276</v>
      </c>
    </row>
    <row r="241" spans="1:9" ht="42" customHeight="1">
      <c r="A241" s="21" t="s">
        <v>35</v>
      </c>
      <c r="B241" s="6" t="s">
        <v>225</v>
      </c>
      <c r="C241" s="158" t="s">
        <v>80</v>
      </c>
      <c r="D241" s="159"/>
      <c r="E241" s="7">
        <v>33350</v>
      </c>
      <c r="F241" s="158" t="s">
        <v>77</v>
      </c>
      <c r="G241" s="159"/>
      <c r="H241" s="8" t="s">
        <v>87</v>
      </c>
      <c r="I241" s="15" t="s">
        <v>277</v>
      </c>
    </row>
    <row r="242" spans="1:9" ht="42" customHeight="1">
      <c r="A242" s="21" t="s">
        <v>41</v>
      </c>
      <c r="B242" s="6" t="s">
        <v>72</v>
      </c>
      <c r="C242" s="158" t="s">
        <v>80</v>
      </c>
      <c r="D242" s="159"/>
      <c r="E242" s="7">
        <v>8613</v>
      </c>
      <c r="F242" s="158" t="s">
        <v>77</v>
      </c>
      <c r="G242" s="159"/>
      <c r="H242" s="8" t="s">
        <v>87</v>
      </c>
      <c r="I242" s="15" t="s">
        <v>154</v>
      </c>
    </row>
    <row r="243" spans="1:9" ht="42" customHeight="1">
      <c r="A243" s="21" t="s">
        <v>41</v>
      </c>
      <c r="B243" s="6" t="s">
        <v>84</v>
      </c>
      <c r="C243" s="158" t="s">
        <v>80</v>
      </c>
      <c r="D243" s="159"/>
      <c r="E243" s="7">
        <v>356919</v>
      </c>
      <c r="F243" s="158" t="s">
        <v>77</v>
      </c>
      <c r="G243" s="159"/>
      <c r="H243" s="8" t="s">
        <v>87</v>
      </c>
      <c r="I243" s="15" t="s">
        <v>278</v>
      </c>
    </row>
    <row r="244" spans="1:9" ht="42" customHeight="1">
      <c r="A244" s="21" t="s">
        <v>41</v>
      </c>
      <c r="B244" s="6" t="s">
        <v>156</v>
      </c>
      <c r="C244" s="158" t="s">
        <v>79</v>
      </c>
      <c r="D244" s="159"/>
      <c r="E244" s="7">
        <v>145000</v>
      </c>
      <c r="F244" s="158" t="s">
        <v>77</v>
      </c>
      <c r="G244" s="159"/>
      <c r="H244" s="8" t="s">
        <v>87</v>
      </c>
      <c r="I244" s="15" t="s">
        <v>145</v>
      </c>
    </row>
    <row r="245" spans="1:9" ht="42" customHeight="1">
      <c r="A245" s="21" t="s">
        <v>46</v>
      </c>
      <c r="B245" s="6" t="s">
        <v>27</v>
      </c>
      <c r="C245" s="158" t="s">
        <v>80</v>
      </c>
      <c r="D245" s="159"/>
      <c r="E245" s="7">
        <v>77121</v>
      </c>
      <c r="F245" s="158" t="s">
        <v>77</v>
      </c>
      <c r="G245" s="159"/>
      <c r="H245" s="8" t="s">
        <v>87</v>
      </c>
      <c r="I245" s="15" t="s">
        <v>279</v>
      </c>
    </row>
    <row r="246" spans="1:9" ht="42" customHeight="1">
      <c r="A246" s="21" t="s">
        <v>46</v>
      </c>
      <c r="B246" s="6" t="s">
        <v>107</v>
      </c>
      <c r="C246" s="158" t="s">
        <v>80</v>
      </c>
      <c r="D246" s="159"/>
      <c r="E246" s="7">
        <v>33000</v>
      </c>
      <c r="F246" s="158" t="s">
        <v>77</v>
      </c>
      <c r="G246" s="159"/>
      <c r="H246" s="8" t="s">
        <v>87</v>
      </c>
      <c r="I246" s="15" t="s">
        <v>284</v>
      </c>
    </row>
    <row r="247" spans="1:9" ht="42" customHeight="1">
      <c r="A247" s="21" t="s">
        <v>58</v>
      </c>
      <c r="B247" s="6" t="s">
        <v>156</v>
      </c>
      <c r="C247" s="158" t="s">
        <v>281</v>
      </c>
      <c r="D247" s="159"/>
      <c r="E247" s="7">
        <v>145000</v>
      </c>
      <c r="F247" s="158" t="s">
        <v>77</v>
      </c>
      <c r="G247" s="159"/>
      <c r="H247" s="8" t="s">
        <v>87</v>
      </c>
      <c r="I247" s="15" t="s">
        <v>282</v>
      </c>
    </row>
    <row r="248" spans="1:9" ht="42" customHeight="1">
      <c r="A248" s="21"/>
      <c r="B248" s="6"/>
      <c r="C248" s="158"/>
      <c r="D248" s="159"/>
      <c r="E248" s="7"/>
      <c r="F248" s="158"/>
      <c r="G248" s="159"/>
      <c r="H248" s="8"/>
      <c r="I248" s="15"/>
    </row>
    <row r="249" spans="1:9" ht="42" customHeight="1">
      <c r="A249" s="21"/>
      <c r="B249" s="6"/>
      <c r="C249" s="158"/>
      <c r="D249" s="159"/>
      <c r="E249" s="7"/>
      <c r="F249" s="158"/>
      <c r="G249" s="159"/>
      <c r="H249" s="8"/>
      <c r="I249" s="15"/>
    </row>
    <row r="250" spans="1:9" ht="42" customHeight="1">
      <c r="A250" s="21"/>
      <c r="B250" s="6"/>
      <c r="C250" s="158"/>
      <c r="D250" s="159"/>
      <c r="E250" s="7"/>
      <c r="F250" s="158"/>
      <c r="G250" s="159"/>
      <c r="H250" s="8"/>
      <c r="I250" s="15"/>
    </row>
    <row r="251" spans="1:9" ht="42" customHeight="1" thickBot="1">
      <c r="A251" s="36"/>
      <c r="B251" s="16"/>
      <c r="C251" s="173"/>
      <c r="D251" s="174"/>
      <c r="E251" s="38">
        <f>SUM(E230:E250)</f>
        <v>1156744</v>
      </c>
      <c r="F251" s="175"/>
      <c r="G251" s="173"/>
      <c r="I251" s="37"/>
    </row>
    <row r="252" spans="1:9" ht="26.25" customHeight="1">
      <c r="A252" s="176" t="s">
        <v>112</v>
      </c>
      <c r="B252" s="176"/>
      <c r="C252" s="176"/>
      <c r="D252" s="176"/>
      <c r="E252" s="176"/>
    </row>
    <row r="253" spans="1:9" ht="26.25" customHeight="1">
      <c r="A253" s="160" t="s">
        <v>110</v>
      </c>
      <c r="B253" s="161"/>
      <c r="C253" s="160" t="s">
        <v>1</v>
      </c>
      <c r="D253" s="161"/>
      <c r="E253" s="4" t="s">
        <v>113</v>
      </c>
      <c r="F253" s="160"/>
      <c r="G253" s="161"/>
      <c r="H253" s="193" t="s">
        <v>4</v>
      </c>
      <c r="I253" s="194"/>
    </row>
    <row r="254" spans="1:9" ht="26.25" customHeight="1">
      <c r="A254" s="164">
        <v>46113</v>
      </c>
      <c r="B254" s="165"/>
      <c r="C254" s="158" t="s">
        <v>50</v>
      </c>
      <c r="D254" s="159"/>
      <c r="E254" s="26">
        <v>6515</v>
      </c>
      <c r="F254" s="160" t="s">
        <v>114</v>
      </c>
      <c r="G254" s="161"/>
      <c r="H254" s="162"/>
      <c r="I254" s="163"/>
    </row>
    <row r="255" spans="1:9" ht="26.25" customHeight="1">
      <c r="A255" s="171"/>
      <c r="B255" s="172"/>
      <c r="C255" s="158" t="s">
        <v>27</v>
      </c>
      <c r="D255" s="159"/>
      <c r="E255" s="26">
        <v>1598</v>
      </c>
      <c r="F255" s="160" t="s">
        <v>287</v>
      </c>
      <c r="G255" s="161"/>
      <c r="H255" s="162" t="s">
        <v>288</v>
      </c>
      <c r="I255" s="163"/>
    </row>
    <row r="256" spans="1:9" ht="26.25" customHeight="1">
      <c r="A256" s="171"/>
      <c r="B256" s="172"/>
      <c r="C256" s="158" t="s">
        <v>27</v>
      </c>
      <c r="D256" s="159"/>
      <c r="E256" s="26">
        <v>13480</v>
      </c>
      <c r="F256" s="160" t="s">
        <v>181</v>
      </c>
      <c r="G256" s="161"/>
      <c r="H256" s="162" t="s">
        <v>190</v>
      </c>
      <c r="I256" s="163"/>
    </row>
    <row r="257" spans="1:9" ht="26.25" customHeight="1">
      <c r="A257" s="171"/>
      <c r="B257" s="172"/>
      <c r="C257" s="158" t="s">
        <v>27</v>
      </c>
      <c r="D257" s="159"/>
      <c r="E257" s="26">
        <v>3380</v>
      </c>
      <c r="F257" s="160" t="s">
        <v>181</v>
      </c>
      <c r="G257" s="161"/>
      <c r="H257" s="162" t="s">
        <v>289</v>
      </c>
      <c r="I257" s="163"/>
    </row>
    <row r="258" spans="1:9" ht="26.25" customHeight="1">
      <c r="A258" s="166"/>
      <c r="B258" s="167"/>
      <c r="C258" s="158" t="s">
        <v>27</v>
      </c>
      <c r="D258" s="159"/>
      <c r="E258" s="26">
        <v>550</v>
      </c>
      <c r="F258" s="160"/>
      <c r="G258" s="161"/>
      <c r="H258" s="162" t="s">
        <v>290</v>
      </c>
      <c r="I258" s="163"/>
    </row>
    <row r="259" spans="1:9" ht="26.25" customHeight="1">
      <c r="A259" s="168">
        <v>46114</v>
      </c>
      <c r="B259" s="169"/>
      <c r="C259" s="158" t="s">
        <v>27</v>
      </c>
      <c r="D259" s="159"/>
      <c r="E259" s="26">
        <v>1490</v>
      </c>
      <c r="F259" s="160" t="s">
        <v>181</v>
      </c>
      <c r="G259" s="161"/>
      <c r="H259" s="162" t="s">
        <v>291</v>
      </c>
      <c r="I259" s="163"/>
    </row>
    <row r="260" spans="1:9" ht="26.25" customHeight="1">
      <c r="A260" s="168">
        <v>46115</v>
      </c>
      <c r="B260" s="169"/>
      <c r="C260" s="158" t="s">
        <v>50</v>
      </c>
      <c r="D260" s="159"/>
      <c r="E260" s="26">
        <v>3000</v>
      </c>
      <c r="F260" s="160" t="s">
        <v>114</v>
      </c>
      <c r="G260" s="161"/>
      <c r="H260" s="162"/>
      <c r="I260" s="163"/>
    </row>
    <row r="261" spans="1:9" ht="26.25" customHeight="1">
      <c r="A261" s="168">
        <v>46116</v>
      </c>
      <c r="B261" s="169"/>
      <c r="C261" s="158" t="s">
        <v>50</v>
      </c>
      <c r="D261" s="159"/>
      <c r="E261" s="26">
        <v>1050</v>
      </c>
      <c r="F261" s="160" t="s">
        <v>292</v>
      </c>
      <c r="G261" s="161"/>
      <c r="H261" s="162"/>
      <c r="I261" s="163"/>
    </row>
    <row r="262" spans="1:9" ht="26.25" customHeight="1">
      <c r="A262" s="164">
        <v>46119</v>
      </c>
      <c r="B262" s="165"/>
      <c r="C262" s="170" t="s">
        <v>27</v>
      </c>
      <c r="D262" s="170"/>
      <c r="E262" s="26">
        <v>8950</v>
      </c>
      <c r="F262" s="160"/>
      <c r="G262" s="161"/>
      <c r="H262" s="162" t="s">
        <v>293</v>
      </c>
      <c r="I262" s="163"/>
    </row>
    <row r="263" spans="1:9" ht="26.25" customHeight="1">
      <c r="A263" s="171"/>
      <c r="B263" s="172"/>
      <c r="C263" s="170" t="s">
        <v>50</v>
      </c>
      <c r="D263" s="170"/>
      <c r="E263" s="26">
        <v>3360</v>
      </c>
      <c r="F263" s="160" t="s">
        <v>114</v>
      </c>
      <c r="G263" s="161"/>
      <c r="H263" s="162"/>
      <c r="I263" s="163"/>
    </row>
    <row r="264" spans="1:9" ht="26.25" customHeight="1">
      <c r="A264" s="166"/>
      <c r="B264" s="167"/>
      <c r="C264" s="170" t="s">
        <v>27</v>
      </c>
      <c r="D264" s="170"/>
      <c r="E264" s="26">
        <v>3781</v>
      </c>
      <c r="F264" s="160" t="s">
        <v>181</v>
      </c>
      <c r="G264" s="161"/>
      <c r="H264" s="162" t="s">
        <v>303</v>
      </c>
      <c r="I264" s="163"/>
    </row>
    <row r="265" spans="1:9" ht="26.25" customHeight="1">
      <c r="A265" s="164">
        <v>46121</v>
      </c>
      <c r="B265" s="165"/>
      <c r="C265" s="170" t="s">
        <v>50</v>
      </c>
      <c r="D265" s="170"/>
      <c r="E265" s="26">
        <v>4800</v>
      </c>
      <c r="F265" s="160" t="s">
        <v>114</v>
      </c>
      <c r="G265" s="161"/>
      <c r="H265" s="162"/>
      <c r="I265" s="163"/>
    </row>
    <row r="266" spans="1:9" ht="26.25" customHeight="1">
      <c r="A266" s="166"/>
      <c r="B266" s="167"/>
      <c r="C266" s="170" t="s">
        <v>50</v>
      </c>
      <c r="D266" s="170"/>
      <c r="E266" s="26">
        <v>4800</v>
      </c>
      <c r="F266" s="160" t="s">
        <v>114</v>
      </c>
      <c r="G266" s="161"/>
      <c r="H266" s="162"/>
      <c r="I266" s="163"/>
    </row>
    <row r="267" spans="1:9" ht="26.25" customHeight="1">
      <c r="A267" s="168">
        <v>46123</v>
      </c>
      <c r="B267" s="169"/>
      <c r="C267" s="170" t="s">
        <v>27</v>
      </c>
      <c r="D267" s="170"/>
      <c r="E267" s="26">
        <v>1680</v>
      </c>
      <c r="F267" s="160" t="s">
        <v>181</v>
      </c>
      <c r="G267" s="161"/>
      <c r="H267" s="162"/>
      <c r="I267" s="163"/>
    </row>
    <row r="268" spans="1:9" ht="26.25" customHeight="1">
      <c r="A268" s="164">
        <v>46126</v>
      </c>
      <c r="B268" s="165"/>
      <c r="C268" s="170" t="s">
        <v>64</v>
      </c>
      <c r="D268" s="170"/>
      <c r="E268" s="26">
        <v>45980</v>
      </c>
      <c r="F268" s="160"/>
      <c r="G268" s="161"/>
      <c r="H268" s="162" t="s">
        <v>294</v>
      </c>
      <c r="I268" s="163"/>
    </row>
    <row r="269" spans="1:9" ht="26.25" customHeight="1">
      <c r="A269" s="164">
        <v>46127</v>
      </c>
      <c r="B269" s="165"/>
      <c r="C269" s="170" t="s">
        <v>50</v>
      </c>
      <c r="D269" s="170"/>
      <c r="E269" s="26">
        <v>61902</v>
      </c>
      <c r="F269" s="160" t="s">
        <v>292</v>
      </c>
      <c r="G269" s="161"/>
      <c r="H269" s="162"/>
      <c r="I269" s="163"/>
    </row>
    <row r="270" spans="1:9" ht="26.25" customHeight="1">
      <c r="A270" s="171"/>
      <c r="B270" s="172"/>
      <c r="C270" s="170" t="s">
        <v>27</v>
      </c>
      <c r="D270" s="170"/>
      <c r="E270" s="26">
        <v>1100</v>
      </c>
      <c r="F270" s="160" t="s">
        <v>287</v>
      </c>
      <c r="G270" s="161"/>
      <c r="H270" s="162"/>
      <c r="I270" s="163"/>
    </row>
    <row r="271" spans="1:9" ht="26.25" customHeight="1">
      <c r="A271" s="166"/>
      <c r="B271" s="167"/>
      <c r="C271" s="170" t="s">
        <v>27</v>
      </c>
      <c r="D271" s="170"/>
      <c r="E271" s="26">
        <v>988</v>
      </c>
      <c r="F271" s="160" t="s">
        <v>295</v>
      </c>
      <c r="G271" s="161"/>
      <c r="H271" s="162"/>
      <c r="I271" s="163"/>
    </row>
    <row r="272" spans="1:9" ht="26.25" customHeight="1">
      <c r="A272" s="168">
        <v>46128</v>
      </c>
      <c r="B272" s="169"/>
      <c r="C272" s="170" t="s">
        <v>50</v>
      </c>
      <c r="D272" s="170"/>
      <c r="E272" s="26">
        <v>4800</v>
      </c>
      <c r="F272" s="160" t="s">
        <v>114</v>
      </c>
      <c r="G272" s="161"/>
      <c r="H272" s="162"/>
      <c r="I272" s="163"/>
    </row>
    <row r="273" spans="1:9" ht="26.25" customHeight="1">
      <c r="A273" s="164">
        <v>46131</v>
      </c>
      <c r="B273" s="165"/>
      <c r="C273" s="170" t="s">
        <v>50</v>
      </c>
      <c r="D273" s="170"/>
      <c r="E273" s="26">
        <v>4800</v>
      </c>
      <c r="F273" s="160" t="s">
        <v>114</v>
      </c>
      <c r="G273" s="161"/>
      <c r="H273" s="162"/>
      <c r="I273" s="163"/>
    </row>
    <row r="274" spans="1:9" ht="26.25" customHeight="1">
      <c r="A274" s="171"/>
      <c r="B274" s="172"/>
      <c r="C274" s="170" t="s">
        <v>27</v>
      </c>
      <c r="D274" s="170"/>
      <c r="E274" s="26">
        <v>1788</v>
      </c>
      <c r="F274" s="160" t="s">
        <v>287</v>
      </c>
      <c r="G274" s="161"/>
      <c r="H274" s="162" t="s">
        <v>120</v>
      </c>
      <c r="I274" s="163"/>
    </row>
    <row r="275" spans="1:9" ht="26.25" customHeight="1">
      <c r="A275" s="171"/>
      <c r="B275" s="172"/>
      <c r="C275" s="170" t="s">
        <v>27</v>
      </c>
      <c r="D275" s="170"/>
      <c r="E275" s="26">
        <v>999</v>
      </c>
      <c r="F275" s="160" t="s">
        <v>295</v>
      </c>
      <c r="G275" s="161"/>
      <c r="H275" s="162" t="s">
        <v>120</v>
      </c>
      <c r="I275" s="163"/>
    </row>
    <row r="276" spans="1:9" ht="26.25" customHeight="1">
      <c r="A276" s="166"/>
      <c r="B276" s="167"/>
      <c r="C276" s="170" t="s">
        <v>27</v>
      </c>
      <c r="D276" s="170"/>
      <c r="E276" s="26">
        <v>2750</v>
      </c>
      <c r="F276" s="160" t="s">
        <v>295</v>
      </c>
      <c r="G276" s="161"/>
      <c r="H276" s="162" t="s">
        <v>296</v>
      </c>
      <c r="I276" s="163"/>
    </row>
    <row r="277" spans="1:9" ht="26.25" customHeight="1">
      <c r="A277" s="168">
        <v>46135</v>
      </c>
      <c r="B277" s="169"/>
      <c r="C277" s="170" t="s">
        <v>50</v>
      </c>
      <c r="D277" s="170"/>
      <c r="E277" s="26">
        <v>1880</v>
      </c>
      <c r="F277" s="160" t="s">
        <v>295</v>
      </c>
      <c r="G277" s="161"/>
      <c r="H277" s="162" t="s">
        <v>297</v>
      </c>
      <c r="I277" s="163"/>
    </row>
    <row r="278" spans="1:9" ht="26.25" customHeight="1">
      <c r="A278" s="164">
        <v>46138</v>
      </c>
      <c r="B278" s="165"/>
      <c r="C278" s="170" t="s">
        <v>50</v>
      </c>
      <c r="D278" s="170"/>
      <c r="E278" s="26">
        <v>7800</v>
      </c>
      <c r="F278" s="160" t="s">
        <v>114</v>
      </c>
      <c r="G278" s="161"/>
      <c r="H278" s="162"/>
      <c r="I278" s="163"/>
    </row>
    <row r="279" spans="1:9" ht="26.25" customHeight="1">
      <c r="A279" s="171"/>
      <c r="B279" s="172"/>
      <c r="C279" s="170" t="s">
        <v>27</v>
      </c>
      <c r="D279" s="170"/>
      <c r="E279" s="26">
        <v>1101</v>
      </c>
      <c r="F279" s="160" t="s">
        <v>295</v>
      </c>
      <c r="G279" s="161"/>
      <c r="H279" s="162" t="s">
        <v>183</v>
      </c>
      <c r="I279" s="163"/>
    </row>
    <row r="280" spans="1:9" ht="26.25" customHeight="1">
      <c r="A280" s="166"/>
      <c r="B280" s="167"/>
      <c r="C280" s="170" t="s">
        <v>50</v>
      </c>
      <c r="D280" s="170"/>
      <c r="E280" s="26">
        <v>3000</v>
      </c>
      <c r="F280" s="160"/>
      <c r="G280" s="161"/>
      <c r="H280" s="162" t="s">
        <v>298</v>
      </c>
      <c r="I280" s="163"/>
    </row>
    <row r="281" spans="1:9" ht="26.25" customHeight="1">
      <c r="A281" s="164">
        <v>46140</v>
      </c>
      <c r="B281" s="165"/>
      <c r="C281" s="170" t="s">
        <v>50</v>
      </c>
      <c r="D281" s="170"/>
      <c r="E281" s="26">
        <v>450</v>
      </c>
      <c r="F281" s="160" t="s">
        <v>114</v>
      </c>
      <c r="G281" s="161"/>
      <c r="H281" s="162"/>
      <c r="I281" s="163"/>
    </row>
    <row r="282" spans="1:9" ht="26.25" customHeight="1">
      <c r="A282" s="166"/>
      <c r="B282" s="167"/>
      <c r="C282" s="170" t="s">
        <v>27</v>
      </c>
      <c r="D282" s="170"/>
      <c r="E282" s="26">
        <v>1490</v>
      </c>
      <c r="F282" s="160" t="s">
        <v>181</v>
      </c>
      <c r="G282" s="161"/>
      <c r="H282" s="162" t="s">
        <v>291</v>
      </c>
      <c r="I282" s="163"/>
    </row>
    <row r="283" spans="1:9" ht="26.25" customHeight="1">
      <c r="A283" s="168">
        <v>46141</v>
      </c>
      <c r="B283" s="169"/>
      <c r="C283" s="170" t="s">
        <v>27</v>
      </c>
      <c r="D283" s="170"/>
      <c r="E283" s="26">
        <v>2976</v>
      </c>
      <c r="F283" s="160" t="s">
        <v>181</v>
      </c>
      <c r="G283" s="161"/>
      <c r="H283" s="162" t="s">
        <v>299</v>
      </c>
      <c r="I283" s="163"/>
    </row>
    <row r="284" spans="1:9" ht="26.25" customHeight="1">
      <c r="A284" s="72"/>
      <c r="B284" s="73"/>
      <c r="C284" s="170"/>
      <c r="D284" s="170"/>
      <c r="E284" s="26"/>
      <c r="F284" s="160"/>
      <c r="G284" s="161"/>
      <c r="H284" s="162"/>
      <c r="I284" s="163"/>
    </row>
    <row r="285" spans="1:9" ht="26.25" customHeight="1">
      <c r="A285" s="168"/>
      <c r="B285" s="169"/>
      <c r="C285" s="170"/>
      <c r="D285" s="170"/>
      <c r="E285" s="26"/>
      <c r="F285" s="160"/>
      <c r="G285" s="161"/>
      <c r="H285" s="162"/>
      <c r="I285" s="163"/>
    </row>
    <row r="286" spans="1:9" ht="26.25" customHeight="1">
      <c r="A286" s="168"/>
      <c r="B286" s="169"/>
      <c r="C286" s="170"/>
      <c r="D286" s="170"/>
      <c r="E286" s="26"/>
      <c r="F286" s="160"/>
      <c r="G286" s="161"/>
      <c r="H286" s="162"/>
      <c r="I286" s="163"/>
    </row>
    <row r="287" spans="1:9" ht="26.25" customHeight="1" thickBot="1">
      <c r="A287" s="192"/>
      <c r="B287" s="192"/>
      <c r="C287" s="170"/>
      <c r="D287" s="170"/>
      <c r="E287" s="26"/>
      <c r="F287" s="160"/>
      <c r="G287" s="161"/>
      <c r="H287" s="162"/>
      <c r="I287" s="163"/>
    </row>
    <row r="288" spans="1:9" ht="26.25" customHeight="1" thickBot="1">
      <c r="E288" s="30">
        <f>SUM(E254:E287)</f>
        <v>202238</v>
      </c>
      <c r="H288" s="2" t="s">
        <v>191</v>
      </c>
      <c r="I288" s="67">
        <f>E254+E260+E263+E265+E266+E272+E273+E278+E281</f>
        <v>40325</v>
      </c>
    </row>
    <row r="289" spans="1:9" ht="49.5" customHeight="1">
      <c r="E289" s="2"/>
      <c r="H289" s="2"/>
      <c r="I289" s="2"/>
    </row>
    <row r="290" spans="1:9" ht="49.5" customHeight="1">
      <c r="A290" s="190" t="s">
        <v>84</v>
      </c>
      <c r="B290" s="190"/>
      <c r="C290" s="190"/>
      <c r="D290" s="190"/>
      <c r="E290" s="190"/>
      <c r="F290" s="191"/>
      <c r="G290" s="191"/>
      <c r="H290" s="32"/>
      <c r="I290" s="32"/>
    </row>
    <row r="291" spans="1:9" ht="49.5" customHeight="1">
      <c r="A291" s="6" t="s">
        <v>0</v>
      </c>
      <c r="B291" s="6" t="s">
        <v>1</v>
      </c>
      <c r="C291" s="158" t="s">
        <v>2</v>
      </c>
      <c r="D291" s="159"/>
      <c r="E291" s="6" t="s">
        <v>3</v>
      </c>
      <c r="F291" s="158"/>
      <c r="G291" s="159"/>
      <c r="H291" s="8" t="s">
        <v>70</v>
      </c>
      <c r="I291" s="8" t="s">
        <v>4</v>
      </c>
    </row>
    <row r="292" spans="1:9" ht="49.5" customHeight="1">
      <c r="A292" s="10"/>
      <c r="B292" s="6"/>
      <c r="C292" s="158"/>
      <c r="D292" s="159"/>
      <c r="E292" s="22">
        <f>E43+E85</f>
        <v>346878</v>
      </c>
      <c r="F292" s="158"/>
      <c r="G292" s="159"/>
      <c r="H292" s="8"/>
      <c r="I292" s="24" t="s">
        <v>87</v>
      </c>
    </row>
    <row r="293" spans="1:9" ht="49.5" customHeight="1">
      <c r="A293" s="10"/>
      <c r="B293" s="6"/>
      <c r="C293" s="158"/>
      <c r="D293" s="159"/>
      <c r="E293" s="22">
        <f>E135+E162+E213</f>
        <v>324881</v>
      </c>
      <c r="F293" s="158"/>
      <c r="G293" s="159"/>
      <c r="H293" s="8"/>
      <c r="I293" s="24" t="s">
        <v>71</v>
      </c>
    </row>
    <row r="294" spans="1:9" ht="49.5" customHeight="1">
      <c r="A294" s="10"/>
      <c r="B294" s="6"/>
      <c r="C294" s="158"/>
      <c r="D294" s="159"/>
      <c r="E294" s="22">
        <f>E227+E192</f>
        <v>0</v>
      </c>
      <c r="F294" s="158"/>
      <c r="G294" s="159"/>
      <c r="H294" s="8"/>
      <c r="I294" s="24" t="s">
        <v>101</v>
      </c>
    </row>
    <row r="295" spans="1:9" ht="49.5" customHeight="1">
      <c r="A295" s="10"/>
      <c r="B295" s="6"/>
      <c r="C295" s="158"/>
      <c r="D295" s="159"/>
      <c r="E295" s="22">
        <f>E109</f>
        <v>102323</v>
      </c>
      <c r="F295" s="158"/>
      <c r="G295" s="159"/>
      <c r="H295" s="8"/>
      <c r="I295" s="24" t="s">
        <v>119</v>
      </c>
    </row>
    <row r="296" spans="1:9" ht="49.5" customHeight="1">
      <c r="A296" s="10"/>
      <c r="B296" s="6"/>
      <c r="C296" s="158"/>
      <c r="D296" s="159"/>
      <c r="E296" s="22"/>
      <c r="F296" s="158"/>
      <c r="G296" s="159"/>
      <c r="H296" s="8"/>
      <c r="I296" s="15"/>
    </row>
    <row r="297" spans="1:9" ht="49.5" customHeight="1">
      <c r="A297" s="20"/>
      <c r="B297" s="6"/>
      <c r="C297" s="158"/>
      <c r="D297" s="159"/>
      <c r="E297" s="62">
        <f>E288</f>
        <v>202238</v>
      </c>
      <c r="F297" s="158"/>
      <c r="G297" s="159"/>
      <c r="H297" s="8"/>
      <c r="I297" s="24" t="s">
        <v>121</v>
      </c>
    </row>
    <row r="298" spans="1:9" ht="49.5" customHeight="1" thickBot="1">
      <c r="A298" s="10"/>
      <c r="B298" s="6"/>
      <c r="C298" s="158"/>
      <c r="D298" s="159"/>
      <c r="E298" s="7"/>
      <c r="F298" s="158"/>
      <c r="G298" s="159"/>
      <c r="H298" s="8"/>
      <c r="I298" s="15"/>
    </row>
    <row r="299" spans="1:9" ht="49.5" customHeight="1" thickBot="1">
      <c r="A299" s="16"/>
      <c r="B299" s="16"/>
      <c r="C299" s="16"/>
      <c r="D299" s="16"/>
      <c r="E299" s="35">
        <f>SUM(E292:E297)</f>
        <v>976320</v>
      </c>
      <c r="F299" s="16"/>
      <c r="G299" s="16"/>
      <c r="H299" s="16"/>
      <c r="I299" s="19"/>
    </row>
    <row r="300" spans="1:9" ht="47.25" customHeight="1">
      <c r="E300" s="2"/>
      <c r="H300" s="2"/>
      <c r="I300" s="2"/>
    </row>
    <row r="301" spans="1:9" ht="47.25" customHeight="1">
      <c r="E301" s="2"/>
      <c r="H301" s="2"/>
      <c r="I301" s="2"/>
    </row>
    <row r="302" spans="1:9" ht="17.25" customHeight="1">
      <c r="E302" s="2"/>
      <c r="H302" s="2"/>
      <c r="I302" s="2"/>
    </row>
    <row r="303" spans="1:9" ht="17.25" customHeight="1">
      <c r="E303" s="2"/>
      <c r="H303" s="2"/>
      <c r="I303" s="2"/>
    </row>
    <row r="304" spans="1:9" s="16" customFormat="1" ht="17.25" customHeight="1"/>
    <row r="305" s="2" customFormat="1" ht="17.25" customHeight="1"/>
    <row r="306" s="2" customFormat="1" ht="17.25" customHeight="1"/>
    <row r="307" s="2" customFormat="1" ht="17.25" customHeight="1"/>
    <row r="308" s="2" customFormat="1" ht="17.25" customHeight="1"/>
    <row r="309" s="2" customFormat="1" ht="17.25" customHeight="1"/>
    <row r="310" s="2" customFormat="1" ht="17.25" customHeight="1"/>
    <row r="311" s="2" customFormat="1" ht="17.25" customHeight="1"/>
    <row r="312" s="2" customFormat="1" ht="17.25" customHeight="1"/>
    <row r="313" s="2" customFormat="1" ht="17.25" customHeight="1"/>
    <row r="314" s="2" customFormat="1" ht="17.25" customHeight="1"/>
    <row r="315" s="2" customFormat="1" ht="17.25" customHeight="1"/>
    <row r="316" s="2" customFormat="1" ht="17.25" customHeight="1"/>
    <row r="317" s="2" customFormat="1" ht="17.25" customHeight="1"/>
    <row r="318" s="2" customFormat="1" ht="17.25" customHeight="1"/>
    <row r="319" s="2" customFormat="1" ht="17.25" customHeight="1"/>
    <row r="320" s="2" customFormat="1" ht="17.25" customHeight="1"/>
    <row r="321" s="2" customFormat="1" ht="17.25" customHeight="1"/>
    <row r="322" s="2" customFormat="1" ht="17.25" customHeight="1"/>
    <row r="323" s="2" customFormat="1" ht="17.25" customHeight="1"/>
    <row r="324" s="2" customFormat="1" ht="17.25" customHeight="1"/>
    <row r="325" s="2" customFormat="1" ht="17.25" customHeight="1"/>
    <row r="326" s="2" customFormat="1" ht="17.25" customHeight="1"/>
    <row r="327" s="2" customFormat="1" ht="17.25" customHeight="1"/>
    <row r="328" s="2" customFormat="1" ht="17.25" customHeight="1"/>
    <row r="329" s="2" customFormat="1" ht="17.25" customHeight="1"/>
    <row r="330" s="2" customFormat="1" ht="17.25" customHeight="1"/>
    <row r="331" s="2" customFormat="1" ht="17.25" customHeight="1"/>
    <row r="332" s="2" customFormat="1" ht="17.25" customHeight="1"/>
    <row r="333" s="2" customFormat="1" ht="17.25" customHeight="1"/>
    <row r="334" s="2" customFormat="1" ht="17.25" customHeight="1"/>
    <row r="335" s="2" customFormat="1" ht="17.25" customHeight="1"/>
    <row r="336" s="2" customFormat="1" ht="17.25" customHeight="1"/>
    <row r="337" spans="1:109" ht="21" customHeight="1">
      <c r="E337" s="2"/>
      <c r="H337" s="2"/>
      <c r="I337" s="2"/>
    </row>
    <row r="338" spans="1:109" ht="21" customHeight="1">
      <c r="E338" s="2"/>
      <c r="H338" s="2"/>
      <c r="I338" s="2"/>
    </row>
    <row r="339" spans="1:109" ht="21" customHeight="1">
      <c r="E339" s="2"/>
      <c r="H339" s="2"/>
      <c r="I339" s="2"/>
    </row>
    <row r="340" spans="1:109" ht="21" customHeight="1">
      <c r="E340" s="2"/>
      <c r="H340" s="2"/>
      <c r="I340" s="2"/>
    </row>
    <row r="341" spans="1:109" ht="21" customHeight="1">
      <c r="E341" s="2"/>
      <c r="H341" s="2"/>
      <c r="I341" s="2"/>
    </row>
    <row r="342" spans="1:109" ht="21" customHeight="1">
      <c r="E342" s="2"/>
      <c r="H342" s="2"/>
      <c r="I342" s="2"/>
    </row>
    <row r="343" spans="1:109" ht="21" customHeight="1">
      <c r="E343" s="2"/>
      <c r="H343" s="2"/>
      <c r="I343" s="2"/>
    </row>
    <row r="344" spans="1:109" ht="21" customHeight="1">
      <c r="E344" s="2"/>
      <c r="H344" s="2"/>
      <c r="I344" s="2"/>
    </row>
    <row r="345" spans="1:109" ht="21" customHeight="1">
      <c r="E345" s="2"/>
      <c r="H345" s="2"/>
      <c r="I345" s="2"/>
    </row>
    <row r="346" spans="1:109" ht="21" customHeight="1">
      <c r="E346" s="2"/>
      <c r="H346" s="2"/>
      <c r="I346" s="2"/>
    </row>
    <row r="347" spans="1:109" s="16" customFormat="1" ht="21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</row>
    <row r="348" spans="1:109" ht="21" customHeight="1">
      <c r="E348" s="2"/>
      <c r="H348" s="2"/>
      <c r="I348" s="2"/>
    </row>
    <row r="349" spans="1:109" ht="21" customHeight="1">
      <c r="E349" s="2"/>
      <c r="H349" s="2"/>
      <c r="I349" s="2"/>
    </row>
    <row r="350" spans="1:109" ht="21" customHeight="1">
      <c r="E350" s="2"/>
      <c r="H350" s="2"/>
      <c r="I350" s="2"/>
    </row>
    <row r="351" spans="1:109" ht="21" customHeight="1">
      <c r="E351" s="2"/>
      <c r="H351" s="2"/>
      <c r="I351" s="2"/>
    </row>
    <row r="352" spans="1:109" ht="21" customHeight="1">
      <c r="E352" s="2"/>
      <c r="H352" s="2"/>
      <c r="I352" s="2"/>
    </row>
    <row r="353" s="2" customFormat="1" ht="21" customHeight="1"/>
    <row r="354" s="2" customFormat="1" ht="21" customHeight="1"/>
    <row r="355" s="2" customFormat="1" ht="21" customHeight="1"/>
    <row r="356" s="2" customFormat="1" ht="21" customHeight="1"/>
    <row r="357" s="2" customFormat="1" ht="21" customHeight="1"/>
    <row r="358" s="2" customFormat="1" ht="21" customHeight="1"/>
    <row r="359" s="2" customFormat="1" ht="21" customHeight="1"/>
    <row r="360" s="2" customFormat="1" ht="21" customHeight="1"/>
    <row r="361" s="2" customFormat="1" ht="21" customHeight="1"/>
    <row r="362" s="2" customFormat="1" ht="21" customHeight="1"/>
    <row r="363" s="2" customFormat="1" ht="21" customHeight="1"/>
    <row r="364" s="2" customFormat="1" ht="21" customHeight="1"/>
    <row r="365" s="2" customFormat="1" ht="21" customHeight="1"/>
    <row r="366" s="2" customFormat="1" ht="21" customHeight="1"/>
    <row r="367" s="2" customFormat="1" ht="21" customHeight="1"/>
    <row r="368" s="2" customFormat="1" ht="21" customHeight="1"/>
    <row r="369" s="2" customFormat="1" ht="21" customHeight="1"/>
    <row r="370" s="2" customFormat="1" ht="21" customHeight="1"/>
    <row r="371" s="2" customFormat="1" ht="21" customHeight="1"/>
    <row r="372" s="2" customFormat="1" ht="21" customHeight="1"/>
    <row r="373" s="2" customFormat="1" ht="21" customHeight="1"/>
    <row r="374" s="2" customFormat="1" ht="21" customHeight="1"/>
    <row r="375" s="2" customFormat="1" ht="21" customHeight="1"/>
    <row r="376" s="2" customFormat="1" ht="21" customHeight="1"/>
    <row r="377" s="2" customFormat="1" ht="21" customHeight="1"/>
    <row r="378" s="2" customFormat="1" ht="21" customHeight="1"/>
    <row r="379" s="2" customFormat="1" ht="21" customHeight="1"/>
    <row r="380" s="2" customFormat="1" ht="21" customHeight="1"/>
    <row r="381" s="2" customFormat="1" ht="21" customHeight="1"/>
    <row r="382" s="2" customFormat="1" ht="21" customHeight="1"/>
    <row r="383" s="2" customFormat="1" ht="21" customHeight="1"/>
    <row r="384" s="2" customFormat="1" ht="21" customHeight="1"/>
    <row r="385" spans="1:110" ht="21" customHeight="1">
      <c r="E385" s="2"/>
      <c r="H385" s="2"/>
      <c r="I385" s="2"/>
    </row>
    <row r="386" spans="1:110" ht="27" customHeight="1">
      <c r="E386" s="2"/>
      <c r="H386" s="2"/>
      <c r="I386" s="2"/>
    </row>
    <row r="387" spans="1:110" ht="33" customHeight="1">
      <c r="E387" s="2"/>
      <c r="H387" s="2"/>
      <c r="I387" s="2"/>
    </row>
    <row r="388" spans="1:110" ht="33" customHeight="1">
      <c r="E388" s="2"/>
      <c r="H388" s="2"/>
      <c r="I388" s="2"/>
    </row>
    <row r="389" spans="1:110" ht="33" customHeight="1">
      <c r="E389" s="2"/>
      <c r="H389" s="2"/>
      <c r="I389" s="2"/>
    </row>
    <row r="390" spans="1:110" ht="33" customHeight="1">
      <c r="E390" s="2"/>
      <c r="H390" s="2"/>
      <c r="I390" s="2"/>
    </row>
    <row r="391" spans="1:110" ht="33" customHeight="1">
      <c r="E391" s="2"/>
      <c r="H391" s="2"/>
      <c r="I391" s="2"/>
    </row>
    <row r="392" spans="1:110" ht="33" customHeight="1">
      <c r="E392" s="2"/>
      <c r="H392" s="2"/>
      <c r="I392" s="2"/>
    </row>
    <row r="393" spans="1:110" ht="33" customHeight="1">
      <c r="E393" s="2"/>
      <c r="H393" s="2"/>
      <c r="I393" s="2"/>
    </row>
    <row r="394" spans="1:110" ht="33" customHeight="1">
      <c r="E394" s="2"/>
      <c r="H394" s="2"/>
      <c r="I394" s="2"/>
    </row>
    <row r="395" spans="1:110" ht="33" customHeight="1">
      <c r="E395" s="2"/>
      <c r="H395" s="2"/>
      <c r="I395" s="2"/>
    </row>
    <row r="396" spans="1:110" s="16" customFormat="1" ht="33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</row>
    <row r="397" spans="1:110" ht="33" customHeight="1"/>
    <row r="398" spans="1:110" ht="33" customHeight="1"/>
    <row r="399" spans="1:110" ht="33" customHeight="1"/>
    <row r="400" spans="1:110" ht="33" customHeight="1">
      <c r="E400" s="2"/>
      <c r="H400" s="2"/>
      <c r="I400" s="2"/>
    </row>
    <row r="401" s="2" customFormat="1" ht="33" customHeight="1"/>
    <row r="402" s="16" customFormat="1" ht="33" customHeight="1"/>
    <row r="403" s="2" customFormat="1" ht="33" customHeight="1"/>
    <row r="404" s="2" customFormat="1" ht="33" customHeight="1"/>
    <row r="405" s="2" customFormat="1" ht="33" customHeight="1"/>
    <row r="406" s="2" customFormat="1" ht="33" customHeight="1"/>
    <row r="407" s="2" customFormat="1" ht="33" customHeight="1"/>
    <row r="408" s="2" customFormat="1" ht="33" customHeight="1"/>
    <row r="409" s="2" customFormat="1" ht="33" customHeight="1"/>
    <row r="410" s="2" customFormat="1" ht="33" customHeight="1"/>
    <row r="411" s="2" customFormat="1" ht="33" customHeight="1"/>
    <row r="412" s="2" customFormat="1" ht="33" customHeight="1"/>
    <row r="413" s="2" customFormat="1" ht="33" customHeight="1"/>
    <row r="414" s="2" customFormat="1" ht="33" customHeight="1"/>
    <row r="415" s="2" customFormat="1" ht="33" customHeight="1"/>
    <row r="416" s="2" customFormat="1" ht="21" customHeight="1"/>
    <row r="417" spans="1:119" ht="23.25" customHeight="1">
      <c r="A417" s="190" t="s">
        <v>84</v>
      </c>
      <c r="B417" s="190"/>
      <c r="C417" s="190"/>
      <c r="D417" s="190"/>
      <c r="E417" s="190"/>
      <c r="F417" s="191"/>
      <c r="G417" s="191"/>
      <c r="H417" s="32"/>
      <c r="I417" s="32"/>
    </row>
    <row r="418" spans="1:119" ht="23.25" customHeight="1">
      <c r="A418" s="6" t="s">
        <v>0</v>
      </c>
      <c r="B418" s="6" t="s">
        <v>1</v>
      </c>
      <c r="C418" s="158" t="s">
        <v>2</v>
      </c>
      <c r="D418" s="159"/>
      <c r="E418" s="6" t="s">
        <v>3</v>
      </c>
      <c r="F418" s="158"/>
      <c r="G418" s="159"/>
      <c r="H418" s="8" t="s">
        <v>70</v>
      </c>
      <c r="I418" s="8" t="s">
        <v>4</v>
      </c>
    </row>
    <row r="419" spans="1:119" ht="23.25" customHeight="1">
      <c r="A419" s="10"/>
      <c r="B419" s="6"/>
      <c r="C419" s="158"/>
      <c r="D419" s="159"/>
      <c r="E419" s="22" t="e">
        <f>#REF!</f>
        <v>#REF!</v>
      </c>
      <c r="F419" s="158"/>
      <c r="G419" s="159"/>
      <c r="H419" s="8"/>
      <c r="I419" s="24" t="s">
        <v>87</v>
      </c>
    </row>
    <row r="420" spans="1:119" ht="23.25" customHeight="1">
      <c r="A420" s="10"/>
      <c r="B420" s="6"/>
      <c r="C420" s="158"/>
      <c r="D420" s="159"/>
      <c r="E420" s="22" t="e">
        <f>#REF!</f>
        <v>#REF!</v>
      </c>
      <c r="F420" s="158"/>
      <c r="G420" s="159"/>
      <c r="H420" s="8"/>
      <c r="I420" s="24" t="s">
        <v>85</v>
      </c>
    </row>
    <row r="421" spans="1:119" ht="23.25" customHeight="1">
      <c r="A421" s="10"/>
      <c r="B421" s="6"/>
      <c r="C421" s="158"/>
      <c r="D421" s="159"/>
      <c r="E421" s="22" t="e">
        <f>#REF!+#REF!</f>
        <v>#REF!</v>
      </c>
      <c r="F421" s="158"/>
      <c r="G421" s="159"/>
      <c r="H421" s="8"/>
      <c r="I421" s="24" t="s">
        <v>88</v>
      </c>
    </row>
    <row r="422" spans="1:119" ht="23.25" customHeight="1">
      <c r="A422" s="10"/>
      <c r="B422" s="6"/>
      <c r="C422" s="158"/>
      <c r="D422" s="159"/>
      <c r="E422" s="22" t="e">
        <f>#REF!</f>
        <v>#REF!</v>
      </c>
      <c r="F422" s="158"/>
      <c r="G422" s="159"/>
      <c r="H422" s="8"/>
      <c r="I422" s="24" t="s">
        <v>89</v>
      </c>
    </row>
    <row r="423" spans="1:119" ht="23.25" customHeight="1">
      <c r="A423" s="10"/>
      <c r="B423" s="6"/>
      <c r="C423" s="158"/>
      <c r="D423" s="159"/>
      <c r="E423" s="22" t="e">
        <f>#REF!</f>
        <v>#REF!</v>
      </c>
      <c r="F423" s="158"/>
      <c r="G423" s="159"/>
      <c r="H423" s="8"/>
      <c r="I423" s="24" t="s">
        <v>65</v>
      </c>
    </row>
    <row r="424" spans="1:119" ht="23.25" customHeight="1">
      <c r="A424" s="10"/>
      <c r="B424" s="6"/>
      <c r="C424" s="158"/>
      <c r="D424" s="159"/>
      <c r="E424" s="22" t="e">
        <f>#REF!+#REF!</f>
        <v>#REF!</v>
      </c>
      <c r="F424" s="158"/>
      <c r="G424" s="159"/>
      <c r="H424" s="8"/>
      <c r="I424" s="15" t="s">
        <v>71</v>
      </c>
    </row>
    <row r="425" spans="1:119" ht="23.25" customHeight="1">
      <c r="A425" s="20"/>
      <c r="B425" s="6"/>
      <c r="C425" s="158"/>
      <c r="D425" s="159"/>
      <c r="E425" s="7" t="e">
        <f>E135+#REF!</f>
        <v>#REF!</v>
      </c>
      <c r="F425" s="158"/>
      <c r="G425" s="159"/>
      <c r="H425" s="8"/>
      <c r="I425" s="15" t="s">
        <v>90</v>
      </c>
    </row>
    <row r="426" spans="1:119" s="16" customFormat="1" ht="23.25" customHeight="1" thickBot="1">
      <c r="A426" s="10"/>
      <c r="B426" s="6"/>
      <c r="C426" s="158"/>
      <c r="D426" s="159"/>
      <c r="E426" s="7"/>
      <c r="F426" s="158"/>
      <c r="G426" s="159"/>
      <c r="H426" s="8"/>
      <c r="I426" s="15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</row>
    <row r="427" spans="1:119" ht="23.25" customHeight="1" thickBot="1">
      <c r="A427" s="16"/>
      <c r="B427" s="16"/>
      <c r="C427" s="16"/>
      <c r="D427" s="16"/>
      <c r="E427" s="35" t="e">
        <f>SUM(E419:E425)</f>
        <v>#REF!</v>
      </c>
      <c r="F427" s="16"/>
      <c r="G427" s="16"/>
      <c r="H427" s="16"/>
      <c r="I427" s="19"/>
    </row>
    <row r="428" spans="1:119" ht="23.25" customHeight="1">
      <c r="E428" s="2"/>
      <c r="H428" s="2"/>
      <c r="I428" s="2"/>
    </row>
    <row r="429" spans="1:119" ht="23.25" customHeight="1">
      <c r="E429" s="2"/>
      <c r="H429" s="2"/>
      <c r="I429" s="2"/>
    </row>
    <row r="430" spans="1:119" ht="23.25" customHeight="1">
      <c r="E430" s="2"/>
      <c r="H430" s="2"/>
      <c r="I430" s="2"/>
    </row>
    <row r="431" spans="1:119" ht="23.25" customHeight="1">
      <c r="E431" s="2"/>
      <c r="H431" s="2"/>
      <c r="I431" s="2"/>
    </row>
    <row r="432" spans="1:119" s="16" customFormat="1" ht="23.25" customHeight="1"/>
    <row r="433" s="2" customFormat="1" ht="23.25" customHeight="1"/>
    <row r="434" s="2" customFormat="1" ht="23.25" customHeight="1"/>
    <row r="435" s="2" customFormat="1" ht="23.25" customHeight="1"/>
    <row r="436" s="2" customFormat="1" ht="23.25" customHeight="1"/>
    <row r="437" s="2" customFormat="1" ht="23.25" customHeight="1"/>
    <row r="438" s="2" customFormat="1" ht="23.25" customHeight="1"/>
    <row r="439" s="2" customFormat="1" ht="23.25" customHeight="1"/>
    <row r="440" s="2" customFormat="1" ht="23.25" customHeight="1"/>
    <row r="441" s="2" customFormat="1" ht="23.25" customHeight="1"/>
    <row r="442" s="2" customFormat="1" ht="23.25" customHeight="1"/>
    <row r="443" s="2" customFormat="1" ht="23.25" customHeight="1"/>
    <row r="444" s="2" customFormat="1" ht="23.25" customHeight="1"/>
    <row r="445" s="2" customFormat="1" ht="23.25" customHeight="1"/>
    <row r="446" s="2" customFormat="1" ht="23.25" customHeight="1"/>
    <row r="447" s="2" customFormat="1" ht="23.25" customHeight="1"/>
    <row r="448" s="2" customFormat="1" ht="23.25" customHeight="1"/>
    <row r="449" s="2" customFormat="1" ht="23.25" customHeight="1"/>
    <row r="450" s="2" customFormat="1" ht="23.25" customHeight="1"/>
    <row r="451" s="2" customFormat="1" ht="23.25" customHeight="1"/>
    <row r="452" s="2" customFormat="1" ht="23.25" customHeight="1"/>
    <row r="453" s="2" customFormat="1" ht="23.25" customHeight="1"/>
    <row r="454" s="2" customFormat="1" ht="23.25" customHeight="1"/>
    <row r="455" s="2" customFormat="1" ht="23.25" customHeight="1"/>
    <row r="456" s="2" customFormat="1" ht="23.25" customHeight="1"/>
    <row r="457" s="2" customFormat="1" ht="23.25" customHeight="1"/>
    <row r="458" s="2" customFormat="1" ht="23.25" customHeight="1"/>
    <row r="460" s="2" customFormat="1" ht="22.5" customHeight="1"/>
    <row r="461" s="2" customFormat="1" ht="22.5" customHeight="1"/>
    <row r="462" s="2" customFormat="1" ht="22.5" customHeight="1"/>
    <row r="463" s="2" customFormat="1" ht="22.5" customHeight="1"/>
    <row r="464" s="2" customFormat="1" ht="22.5" customHeight="1"/>
    <row r="465" spans="5:11" ht="22.5" customHeight="1">
      <c r="E465" s="2"/>
      <c r="H465" s="2"/>
      <c r="I465" s="2"/>
    </row>
    <row r="466" spans="5:11" ht="22.5" customHeight="1">
      <c r="E466" s="2"/>
      <c r="H466" s="2"/>
      <c r="I466" s="2"/>
    </row>
    <row r="467" spans="5:11" ht="22.5" customHeight="1">
      <c r="E467" s="2"/>
      <c r="H467" s="2"/>
      <c r="I467" s="2"/>
    </row>
    <row r="468" spans="5:11" ht="22.5" customHeight="1">
      <c r="E468" s="2"/>
      <c r="H468" s="2"/>
      <c r="I468" s="2"/>
    </row>
    <row r="469" spans="5:11" ht="22.5" customHeight="1">
      <c r="E469" s="2"/>
      <c r="H469" s="2"/>
      <c r="I469" s="2"/>
    </row>
    <row r="470" spans="5:11" ht="22.5" customHeight="1">
      <c r="E470" s="2"/>
      <c r="H470" s="2"/>
      <c r="I470" s="2"/>
    </row>
    <row r="471" spans="5:11" ht="22.5" customHeight="1">
      <c r="E471" s="2"/>
      <c r="H471" s="2"/>
      <c r="I471" s="2"/>
    </row>
    <row r="472" spans="5:11" ht="22.5" customHeight="1">
      <c r="E472" s="2"/>
      <c r="H472" s="2"/>
      <c r="I472" s="2"/>
    </row>
    <row r="473" spans="5:11" ht="22.5" customHeight="1">
      <c r="E473" s="2"/>
      <c r="H473" s="2"/>
      <c r="I473" s="2"/>
    </row>
    <row r="474" spans="5:11" ht="22.5" customHeight="1">
      <c r="E474" s="2"/>
      <c r="H474" s="2"/>
      <c r="I474" s="2"/>
    </row>
    <row r="475" spans="5:11" ht="22.5" customHeight="1">
      <c r="E475" s="2"/>
      <c r="H475" s="2"/>
      <c r="I475" s="2"/>
    </row>
    <row r="476" spans="5:11" ht="22.5" customHeight="1">
      <c r="E476" s="2"/>
      <c r="H476" s="2"/>
      <c r="I476" s="2"/>
    </row>
    <row r="477" spans="5:11" ht="22.5" customHeight="1">
      <c r="E477" s="2"/>
      <c r="H477" s="2"/>
      <c r="I477" s="2"/>
      <c r="K477" s="34"/>
    </row>
    <row r="478" spans="5:11" ht="22.5" customHeight="1">
      <c r="E478" s="2"/>
      <c r="H478" s="2"/>
      <c r="I478" s="2"/>
      <c r="K478" s="34"/>
    </row>
    <row r="479" spans="5:11" ht="22.5" customHeight="1">
      <c r="E479" s="2"/>
      <c r="H479" s="2"/>
      <c r="I479" s="2"/>
    </row>
    <row r="480" spans="5:11" ht="22.5" customHeight="1">
      <c r="E480" s="2"/>
      <c r="H480" s="2"/>
      <c r="I480" s="2"/>
    </row>
    <row r="481" spans="5:11" ht="22.5" customHeight="1">
      <c r="E481" s="2"/>
      <c r="H481" s="2"/>
      <c r="I481" s="2"/>
    </row>
    <row r="482" spans="5:11" ht="22.5" customHeight="1">
      <c r="E482" s="2"/>
      <c r="H482" s="2"/>
      <c r="I482" s="2"/>
      <c r="K482" s="34"/>
    </row>
    <row r="483" spans="5:11" ht="22.5" customHeight="1">
      <c r="E483" s="2"/>
      <c r="H483" s="2"/>
      <c r="I483" s="2"/>
      <c r="K483" s="34"/>
    </row>
    <row r="484" spans="5:11" ht="22.5" customHeight="1">
      <c r="E484" s="2"/>
      <c r="H484" s="2"/>
      <c r="I484" s="2"/>
    </row>
    <row r="485" spans="5:11" ht="22.5" customHeight="1">
      <c r="E485" s="2"/>
      <c r="H485" s="2"/>
      <c r="I485" s="2"/>
    </row>
    <row r="486" spans="5:11" ht="22.5" customHeight="1">
      <c r="E486" s="2"/>
      <c r="H486" s="2"/>
      <c r="I486" s="2"/>
    </row>
    <row r="487" spans="5:11" ht="22.5" customHeight="1">
      <c r="E487" s="2"/>
      <c r="H487" s="2"/>
      <c r="I487" s="2"/>
    </row>
    <row r="488" spans="5:11" ht="22.5" customHeight="1">
      <c r="E488" s="2"/>
      <c r="H488" s="2"/>
      <c r="I488" s="2"/>
    </row>
    <row r="489" spans="5:11" ht="22.5" customHeight="1">
      <c r="E489" s="2"/>
      <c r="H489" s="2"/>
      <c r="I489" s="2"/>
    </row>
    <row r="490" spans="5:11" ht="22.5" customHeight="1">
      <c r="E490" s="2"/>
      <c r="H490" s="2"/>
      <c r="I490" s="2"/>
    </row>
    <row r="491" spans="5:11" ht="22.5" customHeight="1">
      <c r="E491" s="2"/>
      <c r="H491" s="2"/>
      <c r="I491" s="2"/>
    </row>
    <row r="492" spans="5:11" ht="22.5" customHeight="1">
      <c r="E492" s="2"/>
      <c r="H492" s="2"/>
      <c r="I492" s="2"/>
    </row>
    <row r="493" spans="5:11" ht="22.5" customHeight="1">
      <c r="E493" s="2"/>
      <c r="H493" s="2"/>
      <c r="I493" s="2"/>
    </row>
    <row r="494" spans="5:11" ht="22.5" customHeight="1">
      <c r="E494" s="2"/>
      <c r="H494" s="2"/>
      <c r="I494" s="2"/>
    </row>
    <row r="495" spans="5:11" ht="22.5" customHeight="1">
      <c r="E495" s="2"/>
      <c r="H495" s="2"/>
      <c r="I495" s="2"/>
    </row>
    <row r="496" spans="5:11" ht="22.5" customHeight="1">
      <c r="E496" s="2"/>
      <c r="H496" s="2"/>
      <c r="I496" s="2"/>
    </row>
    <row r="497" spans="5:17" ht="22.5" customHeight="1">
      <c r="E497" s="2"/>
      <c r="H497" s="2"/>
      <c r="I497" s="2"/>
    </row>
    <row r="498" spans="5:17" ht="22.5" customHeight="1">
      <c r="E498" s="2"/>
      <c r="H498" s="2"/>
      <c r="I498" s="2"/>
    </row>
    <row r="499" spans="5:17" ht="22.5" customHeight="1">
      <c r="E499" s="2"/>
      <c r="H499" s="2"/>
      <c r="I499" s="2"/>
    </row>
    <row r="500" spans="5:17" ht="22.5" customHeight="1">
      <c r="E500" s="2"/>
      <c r="H500" s="2"/>
      <c r="I500" s="2"/>
    </row>
    <row r="501" spans="5:17" ht="22.5" customHeight="1">
      <c r="E501" s="2"/>
      <c r="H501" s="2"/>
      <c r="I501" s="2"/>
    </row>
    <row r="502" spans="5:17" ht="22.5" customHeight="1">
      <c r="E502" s="2"/>
      <c r="H502" s="2"/>
      <c r="I502" s="2"/>
    </row>
    <row r="503" spans="5:17" ht="22.5" customHeight="1">
      <c r="E503" s="2"/>
      <c r="H503" s="2"/>
      <c r="I503" s="2"/>
    </row>
    <row r="504" spans="5:17" ht="22.5" customHeight="1"/>
    <row r="506" spans="5:17" ht="81" customHeight="1">
      <c r="E506" s="2"/>
      <c r="H506" s="2"/>
      <c r="I506" s="2"/>
      <c r="M506" s="3"/>
      <c r="P506" s="11"/>
      <c r="Q506" s="12"/>
    </row>
    <row r="507" spans="5:17" ht="81" customHeight="1">
      <c r="E507" s="2"/>
      <c r="H507" s="2"/>
      <c r="I507" s="2"/>
      <c r="M507" s="3"/>
      <c r="P507" s="11"/>
      <c r="Q507" s="12"/>
    </row>
    <row r="508" spans="5:17" ht="81" customHeight="1">
      <c r="E508" s="2"/>
      <c r="H508" s="2"/>
      <c r="I508" s="2"/>
      <c r="M508" s="3"/>
      <c r="P508" s="11"/>
      <c r="Q508" s="12"/>
    </row>
    <row r="509" spans="5:17" ht="81" customHeight="1" thickBot="1">
      <c r="E509" s="2"/>
      <c r="H509" s="2"/>
      <c r="I509" s="2"/>
      <c r="M509" s="3"/>
      <c r="P509" s="11"/>
      <c r="Q509" s="12"/>
    </row>
    <row r="510" spans="5:17" ht="81" customHeight="1">
      <c r="E510" s="2"/>
      <c r="H510" s="2"/>
      <c r="I510" s="2"/>
      <c r="M510" s="3"/>
      <c r="O510" s="179" t="s">
        <v>9</v>
      </c>
      <c r="P510" s="182" t="e">
        <f>#REF!+#REF!+#REF!+E135</f>
        <v>#REF!</v>
      </c>
      <c r="Q510" s="183"/>
    </row>
    <row r="511" spans="5:17" ht="81" customHeight="1">
      <c r="E511" s="2"/>
      <c r="H511" s="2"/>
      <c r="I511" s="2"/>
      <c r="M511" s="3"/>
      <c r="O511" s="180"/>
      <c r="P511" s="184"/>
      <c r="Q511" s="185"/>
    </row>
    <row r="512" spans="5:17" ht="81" customHeight="1" thickBot="1">
      <c r="E512" s="2"/>
      <c r="H512" s="2"/>
      <c r="I512" s="2"/>
      <c r="M512" s="3"/>
      <c r="O512" s="181"/>
      <c r="P512" s="186"/>
      <c r="Q512" s="187"/>
    </row>
    <row r="513" spans="5:17" ht="81" customHeight="1">
      <c r="E513" s="2"/>
      <c r="H513" s="2"/>
      <c r="I513" s="2"/>
      <c r="M513" s="3"/>
      <c r="P513" s="11"/>
      <c r="Q513" s="12"/>
    </row>
    <row r="514" spans="5:17" ht="81" customHeight="1">
      <c r="E514" s="2"/>
      <c r="H514" s="2"/>
      <c r="I514" s="2"/>
      <c r="M514" s="3"/>
      <c r="P514" s="11"/>
      <c r="Q514" s="12"/>
    </row>
    <row r="515" spans="5:17" ht="81" customHeight="1">
      <c r="E515" s="2"/>
      <c r="H515" s="2"/>
      <c r="I515" s="2"/>
      <c r="M515" s="3"/>
      <c r="P515" s="11"/>
      <c r="Q515" s="12"/>
    </row>
    <row r="516" spans="5:17" ht="81" customHeight="1">
      <c r="E516" s="2"/>
      <c r="H516" s="2"/>
      <c r="I516" s="2"/>
      <c r="M516" s="3"/>
      <c r="P516" s="11"/>
      <c r="Q516" s="12"/>
    </row>
    <row r="522" spans="5:17" ht="57.75" customHeight="1"/>
    <row r="523" spans="5:17" ht="57.75" customHeight="1">
      <c r="E523" s="2"/>
      <c r="H523" s="2"/>
      <c r="I523" s="2"/>
      <c r="M523" s="3"/>
      <c r="P523" s="11"/>
      <c r="Q523" s="12"/>
    </row>
    <row r="524" spans="5:17" ht="57.75" customHeight="1">
      <c r="E524" s="2"/>
      <c r="H524" s="2"/>
      <c r="I524" s="2"/>
      <c r="M524" s="3"/>
      <c r="P524" s="11"/>
      <c r="Q524" s="12"/>
    </row>
    <row r="525" spans="5:17" ht="57.75" customHeight="1">
      <c r="E525" s="2"/>
      <c r="H525" s="2"/>
      <c r="I525" s="2"/>
      <c r="M525" s="3"/>
      <c r="P525" s="11"/>
      <c r="Q525" s="12"/>
    </row>
    <row r="526" spans="5:17" ht="57.75" customHeight="1">
      <c r="E526" s="2"/>
      <c r="H526" s="2"/>
      <c r="I526" s="2"/>
      <c r="M526" s="3"/>
      <c r="P526" s="11"/>
      <c r="Q526" s="12"/>
    </row>
    <row r="527" spans="5:17" ht="57.75" customHeight="1">
      <c r="E527" s="2"/>
      <c r="H527" s="2"/>
      <c r="I527" s="2"/>
      <c r="M527" s="3"/>
      <c r="P527" s="11"/>
      <c r="Q527" s="12"/>
    </row>
    <row r="528" spans="5:17" ht="57.75" customHeight="1">
      <c r="E528" s="2"/>
      <c r="H528" s="2"/>
      <c r="I528" s="2"/>
      <c r="M528" s="3"/>
      <c r="P528" s="11"/>
      <c r="Q528" s="12"/>
    </row>
    <row r="529" spans="2:17" ht="57.75" customHeight="1">
      <c r="E529" s="2"/>
      <c r="H529" s="2"/>
      <c r="I529" s="2"/>
      <c r="M529" s="3"/>
      <c r="P529" s="11"/>
      <c r="Q529" s="12"/>
    </row>
    <row r="530" spans="2:17" ht="57.75" customHeight="1">
      <c r="E530" s="2"/>
      <c r="H530" s="2"/>
      <c r="I530" s="2"/>
      <c r="M530" s="3"/>
      <c r="P530" s="11"/>
      <c r="Q530" s="12"/>
    </row>
    <row r="531" spans="2:17" ht="57.75" customHeight="1">
      <c r="E531" s="2"/>
      <c r="H531" s="2"/>
      <c r="I531" s="2"/>
      <c r="M531" s="3"/>
      <c r="P531" s="11"/>
      <c r="Q531" s="12"/>
    </row>
    <row r="532" spans="2:17" ht="57.75" customHeight="1">
      <c r="E532" s="2"/>
      <c r="H532" s="2"/>
      <c r="I532" s="2"/>
      <c r="M532" s="3"/>
      <c r="P532" s="11"/>
      <c r="Q532" s="12"/>
    </row>
    <row r="533" spans="2:17" ht="57.75" customHeight="1">
      <c r="E533" s="2"/>
      <c r="H533" s="2"/>
      <c r="I533" s="2"/>
      <c r="M533" s="3"/>
      <c r="P533" s="11"/>
      <c r="Q533" s="12"/>
    </row>
    <row r="536" spans="2:17" ht="21" customHeight="1">
      <c r="B536" s="188" t="e">
        <f>E420+E421+E422+E423</f>
        <v>#REF!</v>
      </c>
      <c r="C536" s="189"/>
      <c r="D536" s="189"/>
      <c r="E536" s="189"/>
      <c r="F536" s="189"/>
    </row>
    <row r="537" spans="2:17" ht="21" customHeight="1">
      <c r="B537" s="189"/>
      <c r="C537" s="189"/>
      <c r="D537" s="189"/>
      <c r="E537" s="189"/>
      <c r="F537" s="189"/>
    </row>
    <row r="538" spans="2:17" ht="21" customHeight="1">
      <c r="B538" s="189"/>
      <c r="C538" s="189"/>
      <c r="D538" s="189"/>
      <c r="E538" s="189"/>
      <c r="F538" s="189"/>
    </row>
  </sheetData>
  <mergeCells count="760">
    <mergeCell ref="F118:G118"/>
    <mergeCell ref="C124:D124"/>
    <mergeCell ref="F124:G124"/>
    <mergeCell ref="C127:D127"/>
    <mergeCell ref="F127:G127"/>
    <mergeCell ref="A71:A73"/>
    <mergeCell ref="C123:D123"/>
    <mergeCell ref="F123:G123"/>
    <mergeCell ref="A254:B258"/>
    <mergeCell ref="C71:D71"/>
    <mergeCell ref="F71:G71"/>
    <mergeCell ref="C72:D72"/>
    <mergeCell ref="F72:G72"/>
    <mergeCell ref="C74:D74"/>
    <mergeCell ref="F74:G74"/>
    <mergeCell ref="A76:A77"/>
    <mergeCell ref="A74:A75"/>
    <mergeCell ref="C89:D89"/>
    <mergeCell ref="F89:G89"/>
    <mergeCell ref="C90:D90"/>
    <mergeCell ref="F90:G90"/>
    <mergeCell ref="C91:D91"/>
    <mergeCell ref="F91:G91"/>
    <mergeCell ref="C85:D85"/>
    <mergeCell ref="A269:B271"/>
    <mergeCell ref="A272:B272"/>
    <mergeCell ref="A273:B276"/>
    <mergeCell ref="A125:B125"/>
    <mergeCell ref="C125:D125"/>
    <mergeCell ref="F125:G125"/>
    <mergeCell ref="C264:D264"/>
    <mergeCell ref="F264:G264"/>
    <mergeCell ref="A262:B264"/>
    <mergeCell ref="C128:D128"/>
    <mergeCell ref="F128:G128"/>
    <mergeCell ref="C129:D129"/>
    <mergeCell ref="F129:G129"/>
    <mergeCell ref="C131:D131"/>
    <mergeCell ref="F131:G131"/>
    <mergeCell ref="C134:D134"/>
    <mergeCell ref="F134:G134"/>
    <mergeCell ref="F142:G142"/>
    <mergeCell ref="A136:E136"/>
    <mergeCell ref="F136:H136"/>
    <mergeCell ref="A137:B137"/>
    <mergeCell ref="C137:D137"/>
    <mergeCell ref="F137:G137"/>
    <mergeCell ref="A134:B134"/>
    <mergeCell ref="K134:N134"/>
    <mergeCell ref="C235:D235"/>
    <mergeCell ref="F235:G235"/>
    <mergeCell ref="C249:D249"/>
    <mergeCell ref="F249:G249"/>
    <mergeCell ref="A119:B119"/>
    <mergeCell ref="C119:D119"/>
    <mergeCell ref="F119:G119"/>
    <mergeCell ref="A121:B121"/>
    <mergeCell ref="C121:D121"/>
    <mergeCell ref="F121:G121"/>
    <mergeCell ref="A122:B122"/>
    <mergeCell ref="C122:D122"/>
    <mergeCell ref="F122:G122"/>
    <mergeCell ref="C132:D132"/>
    <mergeCell ref="F132:G132"/>
    <mergeCell ref="C133:D133"/>
    <mergeCell ref="F133:G133"/>
    <mergeCell ref="C120:D120"/>
    <mergeCell ref="F120:G120"/>
    <mergeCell ref="C126:D126"/>
    <mergeCell ref="F126:G126"/>
    <mergeCell ref="C130:D130"/>
    <mergeCell ref="F130:G130"/>
    <mergeCell ref="A3:A6"/>
    <mergeCell ref="A7:A8"/>
    <mergeCell ref="A9:A10"/>
    <mergeCell ref="A11:A13"/>
    <mergeCell ref="A14:A16"/>
    <mergeCell ref="A21:A22"/>
    <mergeCell ref="A23:A25"/>
    <mergeCell ref="A26:A27"/>
    <mergeCell ref="A28:A29"/>
    <mergeCell ref="A17:A20"/>
    <mergeCell ref="C2:D2"/>
    <mergeCell ref="F2:G2"/>
    <mergeCell ref="C3:D3"/>
    <mergeCell ref="F3:G3"/>
    <mergeCell ref="C4:D4"/>
    <mergeCell ref="F4:G4"/>
    <mergeCell ref="F8:G8"/>
    <mergeCell ref="C9:D9"/>
    <mergeCell ref="F9:G9"/>
    <mergeCell ref="C10:D10"/>
    <mergeCell ref="F10:G10"/>
    <mergeCell ref="C5:D5"/>
    <mergeCell ref="F5:G5"/>
    <mergeCell ref="C6:D6"/>
    <mergeCell ref="F6:G6"/>
    <mergeCell ref="C7:D7"/>
    <mergeCell ref="F7:G7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A31:A33"/>
    <mergeCell ref="C36:D36"/>
    <mergeCell ref="F36:G36"/>
    <mergeCell ref="C37:D37"/>
    <mergeCell ref="F37:G37"/>
    <mergeCell ref="C38:D38"/>
    <mergeCell ref="F38:G38"/>
    <mergeCell ref="C32:D32"/>
    <mergeCell ref="F32:G32"/>
    <mergeCell ref="C33:D33"/>
    <mergeCell ref="F33:G33"/>
    <mergeCell ref="C34:D34"/>
    <mergeCell ref="F34:G34"/>
    <mergeCell ref="C35:D35"/>
    <mergeCell ref="F35:G35"/>
    <mergeCell ref="A35:A36"/>
    <mergeCell ref="A37:A42"/>
    <mergeCell ref="C46:D46"/>
    <mergeCell ref="F46:G46"/>
    <mergeCell ref="C47:D47"/>
    <mergeCell ref="F47:G47"/>
    <mergeCell ref="C48:D48"/>
    <mergeCell ref="F48:G48"/>
    <mergeCell ref="C39:D39"/>
    <mergeCell ref="F39:G39"/>
    <mergeCell ref="C43:D43"/>
    <mergeCell ref="F43:I43"/>
    <mergeCell ref="C45:D45"/>
    <mergeCell ref="F45:G45"/>
    <mergeCell ref="C40:D40"/>
    <mergeCell ref="F40:G40"/>
    <mergeCell ref="C41:D41"/>
    <mergeCell ref="F41:G41"/>
    <mergeCell ref="C42:D42"/>
    <mergeCell ref="F42:G42"/>
    <mergeCell ref="A47:A50"/>
    <mergeCell ref="C49:D49"/>
    <mergeCell ref="F49:G49"/>
    <mergeCell ref="C50:D50"/>
    <mergeCell ref="F50:G50"/>
    <mergeCell ref="C51:D51"/>
    <mergeCell ref="F51:G51"/>
    <mergeCell ref="C52:D52"/>
    <mergeCell ref="F52:G52"/>
    <mergeCell ref="C53:D53"/>
    <mergeCell ref="F53:G53"/>
    <mergeCell ref="C54:D54"/>
    <mergeCell ref="F54:G54"/>
    <mergeCell ref="A51:A56"/>
    <mergeCell ref="C55:D55"/>
    <mergeCell ref="F55:G55"/>
    <mergeCell ref="C56:D56"/>
    <mergeCell ref="F56:G56"/>
    <mergeCell ref="C57:D57"/>
    <mergeCell ref="F57:G57"/>
    <mergeCell ref="C58:D58"/>
    <mergeCell ref="F58:G58"/>
    <mergeCell ref="A57:A58"/>
    <mergeCell ref="C59:D59"/>
    <mergeCell ref="F59:G59"/>
    <mergeCell ref="C60:D60"/>
    <mergeCell ref="F60:G60"/>
    <mergeCell ref="C68:D68"/>
    <mergeCell ref="F68:G68"/>
    <mergeCell ref="A59:A60"/>
    <mergeCell ref="A61:A63"/>
    <mergeCell ref="A64:A68"/>
    <mergeCell ref="C69:D69"/>
    <mergeCell ref="F69:G69"/>
    <mergeCell ref="C62:D62"/>
    <mergeCell ref="F62:G62"/>
    <mergeCell ref="C63:D63"/>
    <mergeCell ref="F63:G63"/>
    <mergeCell ref="C64:D64"/>
    <mergeCell ref="F64:G64"/>
    <mergeCell ref="F65:G65"/>
    <mergeCell ref="F66:G66"/>
    <mergeCell ref="C67:D67"/>
    <mergeCell ref="F67:G67"/>
    <mergeCell ref="C61:D61"/>
    <mergeCell ref="F61:G61"/>
    <mergeCell ref="C70:D70"/>
    <mergeCell ref="F70:G70"/>
    <mergeCell ref="C81:D81"/>
    <mergeCell ref="F81:G81"/>
    <mergeCell ref="C82:D82"/>
    <mergeCell ref="F82:G82"/>
    <mergeCell ref="C83:D83"/>
    <mergeCell ref="F83:G83"/>
    <mergeCell ref="C84:D84"/>
    <mergeCell ref="F84:G84"/>
    <mergeCell ref="C78:D78"/>
    <mergeCell ref="F78:G78"/>
    <mergeCell ref="C73:D73"/>
    <mergeCell ref="F73:G73"/>
    <mergeCell ref="C79:D79"/>
    <mergeCell ref="F79:G79"/>
    <mergeCell ref="C80:D80"/>
    <mergeCell ref="F80:G80"/>
    <mergeCell ref="C75:D75"/>
    <mergeCell ref="F75:G75"/>
    <mergeCell ref="C76:D76"/>
    <mergeCell ref="F76:G76"/>
    <mergeCell ref="C77:D77"/>
    <mergeCell ref="F77:G77"/>
    <mergeCell ref="F85:G85"/>
    <mergeCell ref="A86:C86"/>
    <mergeCell ref="C87:D87"/>
    <mergeCell ref="F87:G87"/>
    <mergeCell ref="C88:D88"/>
    <mergeCell ref="F88:G88"/>
    <mergeCell ref="C92:D92"/>
    <mergeCell ref="F92:G92"/>
    <mergeCell ref="C93:D93"/>
    <mergeCell ref="F93:G93"/>
    <mergeCell ref="C94:D94"/>
    <mergeCell ref="F94:G94"/>
    <mergeCell ref="C95:D95"/>
    <mergeCell ref="F95:G95"/>
    <mergeCell ref="A100:A101"/>
    <mergeCell ref="C100:D100"/>
    <mergeCell ref="F100:G100"/>
    <mergeCell ref="C101:D101"/>
    <mergeCell ref="F101:G101"/>
    <mergeCell ref="C102:D102"/>
    <mergeCell ref="F102:G102"/>
    <mergeCell ref="C96:D96"/>
    <mergeCell ref="F96:G96"/>
    <mergeCell ref="C97:D97"/>
    <mergeCell ref="F97:G97"/>
    <mergeCell ref="A98:A99"/>
    <mergeCell ref="C98:D98"/>
    <mergeCell ref="F98:G98"/>
    <mergeCell ref="C99:D99"/>
    <mergeCell ref="F99:G99"/>
    <mergeCell ref="C106:D106"/>
    <mergeCell ref="F106:G106"/>
    <mergeCell ref="C107:D107"/>
    <mergeCell ref="F107:G107"/>
    <mergeCell ref="C108:D108"/>
    <mergeCell ref="F108:G108"/>
    <mergeCell ref="C103:D103"/>
    <mergeCell ref="F103:G103"/>
    <mergeCell ref="C104:D104"/>
    <mergeCell ref="F104:G104"/>
    <mergeCell ref="C105:D105"/>
    <mergeCell ref="F105:G105"/>
    <mergeCell ref="C109:D109"/>
    <mergeCell ref="A111:B111"/>
    <mergeCell ref="C111:D111"/>
    <mergeCell ref="F111:G111"/>
    <mergeCell ref="C113:D113"/>
    <mergeCell ref="F113:G113"/>
    <mergeCell ref="A115:B115"/>
    <mergeCell ref="A116:B116"/>
    <mergeCell ref="A118:B118"/>
    <mergeCell ref="A113:B113"/>
    <mergeCell ref="A117:B117"/>
    <mergeCell ref="C117:D117"/>
    <mergeCell ref="F117:G117"/>
    <mergeCell ref="A112:B112"/>
    <mergeCell ref="C112:D112"/>
    <mergeCell ref="F112:G112"/>
    <mergeCell ref="A114:B114"/>
    <mergeCell ref="C114:D114"/>
    <mergeCell ref="F114:G114"/>
    <mergeCell ref="C115:D115"/>
    <mergeCell ref="F115:G115"/>
    <mergeCell ref="C116:D116"/>
    <mergeCell ref="F116:G116"/>
    <mergeCell ref="C118:D118"/>
    <mergeCell ref="F139:G139"/>
    <mergeCell ref="F140:G140"/>
    <mergeCell ref="F141:G141"/>
    <mergeCell ref="A138:B138"/>
    <mergeCell ref="C138:D138"/>
    <mergeCell ref="F138:G138"/>
    <mergeCell ref="A139:B139"/>
    <mergeCell ref="C139:D139"/>
    <mergeCell ref="A142:B143"/>
    <mergeCell ref="C142:D142"/>
    <mergeCell ref="C143:D143"/>
    <mergeCell ref="A144:B144"/>
    <mergeCell ref="C144:D144"/>
    <mergeCell ref="F144:G144"/>
    <mergeCell ref="A140:B140"/>
    <mergeCell ref="C140:D140"/>
    <mergeCell ref="A141:B141"/>
    <mergeCell ref="C141:D141"/>
    <mergeCell ref="A147:B147"/>
    <mergeCell ref="C147:D147"/>
    <mergeCell ref="F147:G147"/>
    <mergeCell ref="F143:G143"/>
    <mergeCell ref="A148:B148"/>
    <mergeCell ref="C148:D148"/>
    <mergeCell ref="F148:G148"/>
    <mergeCell ref="A145:B145"/>
    <mergeCell ref="C145:D145"/>
    <mergeCell ref="F145:G145"/>
    <mergeCell ref="A146:B146"/>
    <mergeCell ref="C146:D146"/>
    <mergeCell ref="F146:G146"/>
    <mergeCell ref="A151:B151"/>
    <mergeCell ref="C151:D151"/>
    <mergeCell ref="F151:G151"/>
    <mergeCell ref="A152:B152"/>
    <mergeCell ref="C152:D152"/>
    <mergeCell ref="F152:G152"/>
    <mergeCell ref="A149:B149"/>
    <mergeCell ref="C149:D149"/>
    <mergeCell ref="F149:G149"/>
    <mergeCell ref="A150:B150"/>
    <mergeCell ref="C150:D150"/>
    <mergeCell ref="F150:G150"/>
    <mergeCell ref="A156:B157"/>
    <mergeCell ref="C156:D156"/>
    <mergeCell ref="F156:G156"/>
    <mergeCell ref="C157:D157"/>
    <mergeCell ref="F157:G157"/>
    <mergeCell ref="A158:B158"/>
    <mergeCell ref="C158:D158"/>
    <mergeCell ref="F158:G158"/>
    <mergeCell ref="A153:B155"/>
    <mergeCell ref="C153:D153"/>
    <mergeCell ref="F153:G153"/>
    <mergeCell ref="C154:D154"/>
    <mergeCell ref="F154:G154"/>
    <mergeCell ref="C155:D155"/>
    <mergeCell ref="F155:G155"/>
    <mergeCell ref="K161:M161"/>
    <mergeCell ref="G162:H162"/>
    <mergeCell ref="A163:E163"/>
    <mergeCell ref="F163:I163"/>
    <mergeCell ref="A164:B164"/>
    <mergeCell ref="C164:D164"/>
    <mergeCell ref="F164:G164"/>
    <mergeCell ref="A159:B160"/>
    <mergeCell ref="C159:D159"/>
    <mergeCell ref="F159:G159"/>
    <mergeCell ref="C160:D160"/>
    <mergeCell ref="F160:G160"/>
    <mergeCell ref="A161:B161"/>
    <mergeCell ref="C161:D161"/>
    <mergeCell ref="F161:G161"/>
    <mergeCell ref="A169:B169"/>
    <mergeCell ref="C169:D169"/>
    <mergeCell ref="F169:G169"/>
    <mergeCell ref="A170:B171"/>
    <mergeCell ref="C170:D170"/>
    <mergeCell ref="F170:G170"/>
    <mergeCell ref="C171:D171"/>
    <mergeCell ref="F171:G171"/>
    <mergeCell ref="A165:B166"/>
    <mergeCell ref="C165:D165"/>
    <mergeCell ref="F165:G165"/>
    <mergeCell ref="C166:D166"/>
    <mergeCell ref="F166:G166"/>
    <mergeCell ref="A167:B168"/>
    <mergeCell ref="C167:D167"/>
    <mergeCell ref="F167:G167"/>
    <mergeCell ref="C168:D168"/>
    <mergeCell ref="F168:G168"/>
    <mergeCell ref="A172:B173"/>
    <mergeCell ref="C172:D172"/>
    <mergeCell ref="F172:G172"/>
    <mergeCell ref="C173:D173"/>
    <mergeCell ref="F173:G173"/>
    <mergeCell ref="A174:B175"/>
    <mergeCell ref="C174:D174"/>
    <mergeCell ref="F174:G174"/>
    <mergeCell ref="C175:D175"/>
    <mergeCell ref="F175:G175"/>
    <mergeCell ref="A176:B177"/>
    <mergeCell ref="C176:D176"/>
    <mergeCell ref="F176:G176"/>
    <mergeCell ref="C177:D177"/>
    <mergeCell ref="F177:G177"/>
    <mergeCell ref="A178:B180"/>
    <mergeCell ref="C178:D178"/>
    <mergeCell ref="F178:G178"/>
    <mergeCell ref="C179:D179"/>
    <mergeCell ref="F179:G179"/>
    <mergeCell ref="A183:B183"/>
    <mergeCell ref="C183:D183"/>
    <mergeCell ref="F183:G183"/>
    <mergeCell ref="C184:D184"/>
    <mergeCell ref="F184:G184"/>
    <mergeCell ref="C185:D185"/>
    <mergeCell ref="F185:G185"/>
    <mergeCell ref="C180:D180"/>
    <mergeCell ref="F180:G180"/>
    <mergeCell ref="A181:B181"/>
    <mergeCell ref="C181:D181"/>
    <mergeCell ref="F181:G181"/>
    <mergeCell ref="A182:B182"/>
    <mergeCell ref="C182:D182"/>
    <mergeCell ref="F182:G182"/>
    <mergeCell ref="C189:D189"/>
    <mergeCell ref="F189:G189"/>
    <mergeCell ref="C190:D190"/>
    <mergeCell ref="F190:G190"/>
    <mergeCell ref="C191:D191"/>
    <mergeCell ref="F191:G191"/>
    <mergeCell ref="C186:D186"/>
    <mergeCell ref="F186:G186"/>
    <mergeCell ref="C187:D187"/>
    <mergeCell ref="F187:G187"/>
    <mergeCell ref="C188:D188"/>
    <mergeCell ref="F188:G188"/>
    <mergeCell ref="A196:B196"/>
    <mergeCell ref="C196:D196"/>
    <mergeCell ref="F196:G196"/>
    <mergeCell ref="A197:B197"/>
    <mergeCell ref="C197:D197"/>
    <mergeCell ref="F197:G197"/>
    <mergeCell ref="A193:C193"/>
    <mergeCell ref="D193:F193"/>
    <mergeCell ref="A194:B194"/>
    <mergeCell ref="C194:D194"/>
    <mergeCell ref="F194:G194"/>
    <mergeCell ref="A195:B195"/>
    <mergeCell ref="C195:D195"/>
    <mergeCell ref="F195:G195"/>
    <mergeCell ref="A200:B200"/>
    <mergeCell ref="C200:D200"/>
    <mergeCell ref="F200:G200"/>
    <mergeCell ref="A201:B201"/>
    <mergeCell ref="C201:D201"/>
    <mergeCell ref="F201:G201"/>
    <mergeCell ref="A198:B198"/>
    <mergeCell ref="C198:D198"/>
    <mergeCell ref="F198:G198"/>
    <mergeCell ref="A199:B199"/>
    <mergeCell ref="C199:D199"/>
    <mergeCell ref="F199:G199"/>
    <mergeCell ref="A204:B204"/>
    <mergeCell ref="C204:D204"/>
    <mergeCell ref="F204:G204"/>
    <mergeCell ref="A205:B205"/>
    <mergeCell ref="C205:D205"/>
    <mergeCell ref="F205:G205"/>
    <mergeCell ref="A202:B202"/>
    <mergeCell ref="C202:D202"/>
    <mergeCell ref="F202:G202"/>
    <mergeCell ref="A203:B203"/>
    <mergeCell ref="C203:D203"/>
    <mergeCell ref="F203:G203"/>
    <mergeCell ref="A208:B208"/>
    <mergeCell ref="C208:D208"/>
    <mergeCell ref="F208:G208"/>
    <mergeCell ref="A209:B209"/>
    <mergeCell ref="C209:D209"/>
    <mergeCell ref="F209:G209"/>
    <mergeCell ref="A206:B206"/>
    <mergeCell ref="C206:D206"/>
    <mergeCell ref="F206:G206"/>
    <mergeCell ref="A207:B207"/>
    <mergeCell ref="C207:D207"/>
    <mergeCell ref="F207:G207"/>
    <mergeCell ref="A212:B212"/>
    <mergeCell ref="C212:D212"/>
    <mergeCell ref="F212:G212"/>
    <mergeCell ref="A214:E214"/>
    <mergeCell ref="A215:B215"/>
    <mergeCell ref="C215:D215"/>
    <mergeCell ref="F215:G215"/>
    <mergeCell ref="A210:B210"/>
    <mergeCell ref="C210:D210"/>
    <mergeCell ref="F210:G210"/>
    <mergeCell ref="A211:B211"/>
    <mergeCell ref="C211:D211"/>
    <mergeCell ref="F211:G211"/>
    <mergeCell ref="A218:B218"/>
    <mergeCell ref="C218:D218"/>
    <mergeCell ref="F218:G218"/>
    <mergeCell ref="A219:B219"/>
    <mergeCell ref="C219:D219"/>
    <mergeCell ref="F219:G219"/>
    <mergeCell ref="A216:B216"/>
    <mergeCell ref="C216:D216"/>
    <mergeCell ref="F216:G216"/>
    <mergeCell ref="A217:B217"/>
    <mergeCell ref="C217:D217"/>
    <mergeCell ref="F217:G217"/>
    <mergeCell ref="A222:B222"/>
    <mergeCell ref="C222:D222"/>
    <mergeCell ref="F222:G222"/>
    <mergeCell ref="A223:B223"/>
    <mergeCell ref="C223:D223"/>
    <mergeCell ref="F223:G223"/>
    <mergeCell ref="A220:B220"/>
    <mergeCell ref="C220:D220"/>
    <mergeCell ref="F220:G220"/>
    <mergeCell ref="A221:B221"/>
    <mergeCell ref="C221:D221"/>
    <mergeCell ref="F221:G221"/>
    <mergeCell ref="A226:B226"/>
    <mergeCell ref="C226:D226"/>
    <mergeCell ref="F226:G226"/>
    <mergeCell ref="A228:C228"/>
    <mergeCell ref="F228:I228"/>
    <mergeCell ref="C229:D229"/>
    <mergeCell ref="F229:G229"/>
    <mergeCell ref="A224:B224"/>
    <mergeCell ref="C224:D224"/>
    <mergeCell ref="F224:G224"/>
    <mergeCell ref="A225:B225"/>
    <mergeCell ref="C225:D225"/>
    <mergeCell ref="F225:G225"/>
    <mergeCell ref="C233:D233"/>
    <mergeCell ref="F233:G233"/>
    <mergeCell ref="C234:D234"/>
    <mergeCell ref="F234:G234"/>
    <mergeCell ref="C236:D236"/>
    <mergeCell ref="F236:G236"/>
    <mergeCell ref="C230:D230"/>
    <mergeCell ref="F230:G230"/>
    <mergeCell ref="C231:D231"/>
    <mergeCell ref="F231:G231"/>
    <mergeCell ref="C232:D232"/>
    <mergeCell ref="F232:G232"/>
    <mergeCell ref="C240:D240"/>
    <mergeCell ref="F240:G240"/>
    <mergeCell ref="C241:D241"/>
    <mergeCell ref="F241:G241"/>
    <mergeCell ref="C242:D242"/>
    <mergeCell ref="F242:G242"/>
    <mergeCell ref="C237:D237"/>
    <mergeCell ref="F237:G237"/>
    <mergeCell ref="C238:D238"/>
    <mergeCell ref="F238:G238"/>
    <mergeCell ref="C239:D239"/>
    <mergeCell ref="F239:G239"/>
    <mergeCell ref="C244:D244"/>
    <mergeCell ref="F244:G244"/>
    <mergeCell ref="C247:D247"/>
    <mergeCell ref="F247:G247"/>
    <mergeCell ref="C248:D248"/>
    <mergeCell ref="F248:G248"/>
    <mergeCell ref="C243:D243"/>
    <mergeCell ref="F243:G243"/>
    <mergeCell ref="C245:D245"/>
    <mergeCell ref="F245:G245"/>
    <mergeCell ref="C246:D246"/>
    <mergeCell ref="F246:G246"/>
    <mergeCell ref="C250:D250"/>
    <mergeCell ref="F250:G250"/>
    <mergeCell ref="C251:D251"/>
    <mergeCell ref="F251:G251"/>
    <mergeCell ref="A252:E252"/>
    <mergeCell ref="A253:B253"/>
    <mergeCell ref="C253:D253"/>
    <mergeCell ref="F253:G253"/>
    <mergeCell ref="H253:I253"/>
    <mergeCell ref="C254:D254"/>
    <mergeCell ref="F254:G254"/>
    <mergeCell ref="H254:I254"/>
    <mergeCell ref="C255:D255"/>
    <mergeCell ref="F258:G258"/>
    <mergeCell ref="H258:I258"/>
    <mergeCell ref="A259:B259"/>
    <mergeCell ref="C259:D259"/>
    <mergeCell ref="F259:G259"/>
    <mergeCell ref="H259:I259"/>
    <mergeCell ref="F255:G255"/>
    <mergeCell ref="H255:I255"/>
    <mergeCell ref="C256:D256"/>
    <mergeCell ref="F256:G256"/>
    <mergeCell ref="H256:I256"/>
    <mergeCell ref="C257:D257"/>
    <mergeCell ref="F257:G257"/>
    <mergeCell ref="H257:I257"/>
    <mergeCell ref="C258:D258"/>
    <mergeCell ref="C262:D262"/>
    <mergeCell ref="F262:G262"/>
    <mergeCell ref="H262:I262"/>
    <mergeCell ref="C263:D263"/>
    <mergeCell ref="F263:G263"/>
    <mergeCell ref="H263:I263"/>
    <mergeCell ref="A260:B260"/>
    <mergeCell ref="C260:D260"/>
    <mergeCell ref="F260:G260"/>
    <mergeCell ref="H260:I260"/>
    <mergeCell ref="A261:B261"/>
    <mergeCell ref="C261:D261"/>
    <mergeCell ref="F261:G261"/>
    <mergeCell ref="H261:I261"/>
    <mergeCell ref="H264:I264"/>
    <mergeCell ref="A267:B267"/>
    <mergeCell ref="C267:D267"/>
    <mergeCell ref="F267:G267"/>
    <mergeCell ref="H267:I267"/>
    <mergeCell ref="A268:B268"/>
    <mergeCell ref="C268:D268"/>
    <mergeCell ref="F268:G268"/>
    <mergeCell ref="H268:I268"/>
    <mergeCell ref="A265:B266"/>
    <mergeCell ref="C265:D265"/>
    <mergeCell ref="F265:G265"/>
    <mergeCell ref="H265:I265"/>
    <mergeCell ref="C266:D266"/>
    <mergeCell ref="F266:G266"/>
    <mergeCell ref="H266:I266"/>
    <mergeCell ref="H271:I271"/>
    <mergeCell ref="C272:D272"/>
    <mergeCell ref="F272:G272"/>
    <mergeCell ref="H272:I272"/>
    <mergeCell ref="C273:D273"/>
    <mergeCell ref="F273:G273"/>
    <mergeCell ref="H273:I273"/>
    <mergeCell ref="C269:D269"/>
    <mergeCell ref="F269:G269"/>
    <mergeCell ref="H269:I269"/>
    <mergeCell ref="C270:D270"/>
    <mergeCell ref="F270:G270"/>
    <mergeCell ref="H270:I270"/>
    <mergeCell ref="C271:D271"/>
    <mergeCell ref="F271:G271"/>
    <mergeCell ref="C274:D274"/>
    <mergeCell ref="F274:G274"/>
    <mergeCell ref="H274:I274"/>
    <mergeCell ref="C275:D275"/>
    <mergeCell ref="F275:G275"/>
    <mergeCell ref="H275:I275"/>
    <mergeCell ref="C276:D276"/>
    <mergeCell ref="F276:G276"/>
    <mergeCell ref="C279:D279"/>
    <mergeCell ref="F279:G279"/>
    <mergeCell ref="H279:I279"/>
    <mergeCell ref="C280:D280"/>
    <mergeCell ref="F280:G280"/>
    <mergeCell ref="H280:I280"/>
    <mergeCell ref="H276:I276"/>
    <mergeCell ref="A277:B277"/>
    <mergeCell ref="C277:D277"/>
    <mergeCell ref="F277:G277"/>
    <mergeCell ref="H277:I277"/>
    <mergeCell ref="C278:D278"/>
    <mergeCell ref="F278:G278"/>
    <mergeCell ref="H278:I278"/>
    <mergeCell ref="A278:B280"/>
    <mergeCell ref="A281:B282"/>
    <mergeCell ref="A283:B283"/>
    <mergeCell ref="C284:D284"/>
    <mergeCell ref="F284:G284"/>
    <mergeCell ref="H284:I284"/>
    <mergeCell ref="A285:B285"/>
    <mergeCell ref="C285:D285"/>
    <mergeCell ref="F285:G285"/>
    <mergeCell ref="H285:I285"/>
    <mergeCell ref="C281:D281"/>
    <mergeCell ref="F281:G281"/>
    <mergeCell ref="H281:I281"/>
    <mergeCell ref="C282:D282"/>
    <mergeCell ref="F282:G282"/>
    <mergeCell ref="H282:I282"/>
    <mergeCell ref="C283:D283"/>
    <mergeCell ref="F283:G283"/>
    <mergeCell ref="H283:I283"/>
    <mergeCell ref="A286:B286"/>
    <mergeCell ref="C286:D286"/>
    <mergeCell ref="F286:G286"/>
    <mergeCell ref="H286:I286"/>
    <mergeCell ref="A287:B287"/>
    <mergeCell ref="C287:D287"/>
    <mergeCell ref="F287:G287"/>
    <mergeCell ref="H287:I287"/>
    <mergeCell ref="A290:E290"/>
    <mergeCell ref="F290:G290"/>
    <mergeCell ref="C291:D291"/>
    <mergeCell ref="F291:G291"/>
    <mergeCell ref="C292:D292"/>
    <mergeCell ref="F292:G292"/>
    <mergeCell ref="C296:D296"/>
    <mergeCell ref="F296:G296"/>
    <mergeCell ref="C297:D297"/>
    <mergeCell ref="F297:G297"/>
    <mergeCell ref="C298:D298"/>
    <mergeCell ref="F298:G298"/>
    <mergeCell ref="C293:D293"/>
    <mergeCell ref="F293:G293"/>
    <mergeCell ref="C294:D294"/>
    <mergeCell ref="F294:G294"/>
    <mergeCell ref="C295:D295"/>
    <mergeCell ref="F295:G295"/>
    <mergeCell ref="C420:D420"/>
    <mergeCell ref="F420:G420"/>
    <mergeCell ref="C421:D421"/>
    <mergeCell ref="F421:G421"/>
    <mergeCell ref="C422:D422"/>
    <mergeCell ref="F422:G422"/>
    <mergeCell ref="A417:E417"/>
    <mergeCell ref="F417:G417"/>
    <mergeCell ref="C418:D418"/>
    <mergeCell ref="F418:G418"/>
    <mergeCell ref="C419:D419"/>
    <mergeCell ref="F419:G419"/>
    <mergeCell ref="C426:D426"/>
    <mergeCell ref="F426:G426"/>
    <mergeCell ref="O510:O512"/>
    <mergeCell ref="P510:Q512"/>
    <mergeCell ref="B536:F538"/>
    <mergeCell ref="C423:D423"/>
    <mergeCell ref="F423:G423"/>
    <mergeCell ref="C424:D424"/>
    <mergeCell ref="F424:G424"/>
    <mergeCell ref="C425:D425"/>
    <mergeCell ref="F425:G425"/>
    <mergeCell ref="A120:B120"/>
    <mergeCell ref="A126:B126"/>
    <mergeCell ref="A130:B130"/>
    <mergeCell ref="A132:B132"/>
    <mergeCell ref="A133:B133"/>
    <mergeCell ref="A124:B124"/>
    <mergeCell ref="A127:B127"/>
    <mergeCell ref="A128:B128"/>
    <mergeCell ref="A129:B129"/>
    <mergeCell ref="A131:B131"/>
    <mergeCell ref="A123:B123"/>
  </mergeCells>
  <phoneticPr fontId="1"/>
  <pageMargins left="0.51" right="0.16" top="0.24" bottom="0.16" header="0.2" footer="0.16"/>
  <pageSetup paperSize="1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43698-ABFE-4B2B-9E93-0286D169738B}">
  <dimension ref="A1:DO549"/>
  <sheetViews>
    <sheetView topLeftCell="A243" zoomScaleNormal="100" workbookViewId="0">
      <selection activeCell="B242" sqref="B242"/>
    </sheetView>
  </sheetViews>
  <sheetFormatPr defaultColWidth="6.25" defaultRowHeight="21" customHeight="1"/>
  <cols>
    <col min="1" max="1" width="6.375" style="2" customWidth="1"/>
    <col min="2" max="2" width="13.25" style="2" customWidth="1"/>
    <col min="3" max="4" width="7.375" style="2" customWidth="1"/>
    <col min="5" max="5" width="15" style="3" customWidth="1"/>
    <col min="6" max="7" width="7.375" style="2" customWidth="1"/>
    <col min="8" max="8" width="10.5" style="11" customWidth="1"/>
    <col min="9" max="9" width="31" style="12" customWidth="1"/>
    <col min="10" max="10" width="3.625" style="2" customWidth="1"/>
    <col min="11" max="11" width="5.5" style="2" customWidth="1"/>
    <col min="12" max="12" width="2.875" style="2" customWidth="1"/>
    <col min="13" max="13" width="6.25" style="2"/>
    <col min="14" max="14" width="8" style="2" customWidth="1"/>
    <col min="15" max="15" width="12.25" style="2" customWidth="1"/>
    <col min="16" max="16" width="6.25" style="2"/>
    <col min="17" max="17" width="10.125" style="2" customWidth="1"/>
    <col min="18" max="18" width="10.375" style="2" customWidth="1"/>
    <col min="19" max="19" width="9.875" style="2" customWidth="1"/>
    <col min="20" max="20" width="33.25" style="2" customWidth="1"/>
    <col min="21" max="16384" width="6.25" style="2"/>
  </cols>
  <sheetData>
    <row r="1" spans="1:10" ht="24.75" customHeight="1">
      <c r="A1" s="1" t="s">
        <v>19</v>
      </c>
      <c r="B1" s="23" t="s">
        <v>172</v>
      </c>
      <c r="E1" s="27"/>
      <c r="J1" s="16"/>
    </row>
    <row r="2" spans="1:10" ht="24.75" customHeight="1">
      <c r="A2" s="4" t="s">
        <v>0</v>
      </c>
      <c r="B2" s="4" t="s">
        <v>1</v>
      </c>
      <c r="C2" s="177" t="s">
        <v>2</v>
      </c>
      <c r="D2" s="177"/>
      <c r="E2" s="4" t="s">
        <v>3</v>
      </c>
      <c r="F2" s="177" t="s">
        <v>73</v>
      </c>
      <c r="G2" s="177"/>
      <c r="H2" s="8" t="s">
        <v>70</v>
      </c>
      <c r="I2" s="5" t="s">
        <v>4</v>
      </c>
    </row>
    <row r="3" spans="1:10" ht="24.75" customHeight="1">
      <c r="A3" s="209" t="s">
        <v>53</v>
      </c>
      <c r="B3" s="9" t="s">
        <v>122</v>
      </c>
      <c r="C3" s="158"/>
      <c r="D3" s="159"/>
      <c r="E3" s="26">
        <v>8000</v>
      </c>
      <c r="F3" s="160" t="s">
        <v>74</v>
      </c>
      <c r="G3" s="161"/>
      <c r="H3" s="8" t="s">
        <v>75</v>
      </c>
      <c r="I3" s="14"/>
    </row>
    <row r="4" spans="1:10" ht="24.75" customHeight="1">
      <c r="A4" s="211"/>
      <c r="B4" s="9" t="s">
        <v>22</v>
      </c>
      <c r="C4" s="177"/>
      <c r="D4" s="177"/>
      <c r="E4" s="13">
        <v>3148</v>
      </c>
      <c r="F4" s="160" t="s">
        <v>74</v>
      </c>
      <c r="G4" s="161"/>
      <c r="H4" s="8" t="s">
        <v>23</v>
      </c>
      <c r="I4" s="14" t="s">
        <v>68</v>
      </c>
    </row>
    <row r="5" spans="1:10" ht="24.75" customHeight="1">
      <c r="A5" s="209" t="s">
        <v>54</v>
      </c>
      <c r="B5" s="9" t="s">
        <v>50</v>
      </c>
      <c r="C5" s="158"/>
      <c r="D5" s="159"/>
      <c r="E5" s="13">
        <v>780</v>
      </c>
      <c r="F5" s="160" t="s">
        <v>74</v>
      </c>
      <c r="G5" s="161"/>
      <c r="H5" s="8" t="s">
        <v>75</v>
      </c>
      <c r="I5" s="14" t="s">
        <v>123</v>
      </c>
    </row>
    <row r="6" spans="1:10" ht="24.75" customHeight="1">
      <c r="A6" s="210"/>
      <c r="B6" s="9" t="s">
        <v>51</v>
      </c>
      <c r="C6" s="158"/>
      <c r="D6" s="159"/>
      <c r="E6" s="13">
        <v>11388</v>
      </c>
      <c r="F6" s="160" t="s">
        <v>74</v>
      </c>
      <c r="G6" s="161"/>
      <c r="H6" s="8" t="s">
        <v>14</v>
      </c>
      <c r="I6" s="14" t="s">
        <v>124</v>
      </c>
    </row>
    <row r="7" spans="1:10" ht="24.75" customHeight="1">
      <c r="A7" s="211"/>
      <c r="B7" s="9" t="s">
        <v>22</v>
      </c>
      <c r="C7" s="177"/>
      <c r="D7" s="177"/>
      <c r="E7" s="13">
        <v>3000</v>
      </c>
      <c r="F7" s="160" t="s">
        <v>74</v>
      </c>
      <c r="G7" s="161"/>
      <c r="H7" s="8" t="s">
        <v>14</v>
      </c>
      <c r="I7" s="14" t="s">
        <v>68</v>
      </c>
    </row>
    <row r="8" spans="1:10" ht="24.75" customHeight="1">
      <c r="A8" s="209" t="s">
        <v>21</v>
      </c>
      <c r="B8" s="9" t="s">
        <v>63</v>
      </c>
      <c r="C8" s="55"/>
      <c r="D8" s="56"/>
      <c r="E8" s="40">
        <v>1120</v>
      </c>
      <c r="F8" s="160" t="s">
        <v>74</v>
      </c>
      <c r="G8" s="161"/>
      <c r="H8" s="8" t="s">
        <v>14</v>
      </c>
      <c r="I8" s="14" t="s">
        <v>91</v>
      </c>
    </row>
    <row r="9" spans="1:10" ht="24.75" customHeight="1">
      <c r="A9" s="210"/>
      <c r="B9" s="9" t="s">
        <v>27</v>
      </c>
      <c r="C9" s="170"/>
      <c r="D9" s="170"/>
      <c r="E9" s="40">
        <v>4934</v>
      </c>
      <c r="F9" s="160" t="s">
        <v>74</v>
      </c>
      <c r="G9" s="161"/>
      <c r="H9" s="8" t="s">
        <v>14</v>
      </c>
      <c r="I9" s="14" t="s">
        <v>125</v>
      </c>
    </row>
    <row r="10" spans="1:10" ht="24.75" customHeight="1">
      <c r="A10" s="211"/>
      <c r="B10" s="9" t="s">
        <v>27</v>
      </c>
      <c r="C10" s="177"/>
      <c r="D10" s="177"/>
      <c r="E10" s="40">
        <v>864</v>
      </c>
      <c r="F10" s="160" t="s">
        <v>74</v>
      </c>
      <c r="G10" s="161"/>
      <c r="H10" s="8" t="s">
        <v>14</v>
      </c>
      <c r="I10" s="14" t="s">
        <v>125</v>
      </c>
    </row>
    <row r="11" spans="1:10" ht="24.75" customHeight="1">
      <c r="A11" s="65" t="s">
        <v>10</v>
      </c>
      <c r="B11" s="9" t="s">
        <v>51</v>
      </c>
      <c r="C11" s="177"/>
      <c r="D11" s="177"/>
      <c r="E11" s="13">
        <v>16580</v>
      </c>
      <c r="F11" s="160" t="s">
        <v>74</v>
      </c>
      <c r="G11" s="161"/>
      <c r="H11" s="8" t="s">
        <v>75</v>
      </c>
      <c r="I11" s="14" t="s">
        <v>126</v>
      </c>
    </row>
    <row r="12" spans="1:10" ht="24.75" customHeight="1">
      <c r="A12" s="31" t="s">
        <v>56</v>
      </c>
      <c r="B12" s="9" t="s">
        <v>22</v>
      </c>
      <c r="C12" s="177"/>
      <c r="D12" s="177"/>
      <c r="E12" s="13">
        <v>4080</v>
      </c>
      <c r="F12" s="160" t="s">
        <v>74</v>
      </c>
      <c r="G12" s="161"/>
      <c r="H12" s="8" t="s">
        <v>23</v>
      </c>
      <c r="I12" s="14" t="s">
        <v>68</v>
      </c>
    </row>
    <row r="13" spans="1:10" ht="24.75" customHeight="1">
      <c r="A13" s="209" t="s">
        <v>57</v>
      </c>
      <c r="B13" s="9" t="s">
        <v>63</v>
      </c>
      <c r="C13" s="177"/>
      <c r="D13" s="177"/>
      <c r="E13" s="40">
        <v>4472</v>
      </c>
      <c r="F13" s="160" t="s">
        <v>74</v>
      </c>
      <c r="G13" s="161"/>
      <c r="H13" s="8" t="s">
        <v>14</v>
      </c>
      <c r="I13" s="14" t="s">
        <v>28</v>
      </c>
    </row>
    <row r="14" spans="1:10" ht="24.75" customHeight="1">
      <c r="A14" s="211"/>
      <c r="B14" s="9" t="s">
        <v>50</v>
      </c>
      <c r="C14" s="177"/>
      <c r="D14" s="177"/>
      <c r="E14" s="13">
        <v>430</v>
      </c>
      <c r="F14" s="160" t="s">
        <v>74</v>
      </c>
      <c r="G14" s="161"/>
      <c r="H14" s="8" t="s">
        <v>75</v>
      </c>
      <c r="I14" s="14" t="s">
        <v>17</v>
      </c>
    </row>
    <row r="15" spans="1:10" ht="24.75" customHeight="1">
      <c r="A15" s="31" t="s">
        <v>18</v>
      </c>
      <c r="B15" s="9" t="s">
        <v>63</v>
      </c>
      <c r="C15" s="177"/>
      <c r="D15" s="177"/>
      <c r="E15" s="13">
        <v>5589</v>
      </c>
      <c r="F15" s="160" t="s">
        <v>74</v>
      </c>
      <c r="G15" s="161"/>
      <c r="H15" s="8" t="s">
        <v>75</v>
      </c>
      <c r="I15" s="14" t="s">
        <v>169</v>
      </c>
    </row>
    <row r="16" spans="1:10" ht="24.75" customHeight="1">
      <c r="A16" s="63" t="s">
        <v>69</v>
      </c>
      <c r="B16" s="9" t="s">
        <v>15</v>
      </c>
      <c r="C16" s="177"/>
      <c r="D16" s="177"/>
      <c r="E16" s="13">
        <v>125590</v>
      </c>
      <c r="F16" s="160" t="s">
        <v>74</v>
      </c>
      <c r="G16" s="161"/>
      <c r="H16" s="8" t="s">
        <v>75</v>
      </c>
      <c r="I16" s="14" t="s">
        <v>131</v>
      </c>
    </row>
    <row r="17" spans="1:9" ht="24.75" customHeight="1">
      <c r="A17" s="209" t="s">
        <v>59</v>
      </c>
      <c r="B17" s="9" t="s">
        <v>22</v>
      </c>
      <c r="C17" s="177"/>
      <c r="D17" s="177"/>
      <c r="E17" s="40">
        <v>3000</v>
      </c>
      <c r="F17" s="160" t="s">
        <v>74</v>
      </c>
      <c r="G17" s="161"/>
      <c r="H17" s="8" t="s">
        <v>14</v>
      </c>
      <c r="I17" s="14" t="s">
        <v>68</v>
      </c>
    </row>
    <row r="18" spans="1:9" ht="24.75" customHeight="1">
      <c r="A18" s="210"/>
      <c r="B18" s="9" t="s">
        <v>22</v>
      </c>
      <c r="C18" s="177"/>
      <c r="D18" s="177"/>
      <c r="E18" s="40">
        <v>5000</v>
      </c>
      <c r="F18" s="160" t="s">
        <v>74</v>
      </c>
      <c r="G18" s="161"/>
      <c r="H18" s="8" t="s">
        <v>14</v>
      </c>
      <c r="I18" s="14" t="s">
        <v>127</v>
      </c>
    </row>
    <row r="19" spans="1:9" ht="24.75" customHeight="1">
      <c r="A19" s="210"/>
      <c r="B19" s="9" t="s">
        <v>15</v>
      </c>
      <c r="C19" s="177"/>
      <c r="D19" s="177"/>
      <c r="E19" s="40">
        <v>8380</v>
      </c>
      <c r="F19" s="160" t="s">
        <v>74</v>
      </c>
      <c r="G19" s="161"/>
      <c r="H19" s="8" t="s">
        <v>14</v>
      </c>
      <c r="I19" s="14" t="s">
        <v>78</v>
      </c>
    </row>
    <row r="20" spans="1:9" ht="24.75" customHeight="1">
      <c r="A20" s="211"/>
      <c r="B20" s="9" t="s">
        <v>27</v>
      </c>
      <c r="C20" s="177"/>
      <c r="D20" s="177"/>
      <c r="E20" s="13">
        <v>21225</v>
      </c>
      <c r="F20" s="160" t="s">
        <v>74</v>
      </c>
      <c r="G20" s="161"/>
      <c r="H20" s="8" t="s">
        <v>75</v>
      </c>
      <c r="I20" s="14" t="s">
        <v>128</v>
      </c>
    </row>
    <row r="21" spans="1:9" ht="24.75" customHeight="1">
      <c r="A21" s="209" t="s">
        <v>29</v>
      </c>
      <c r="B21" s="9" t="s">
        <v>15</v>
      </c>
      <c r="C21" s="177"/>
      <c r="D21" s="177"/>
      <c r="E21" s="40">
        <v>4500</v>
      </c>
      <c r="F21" s="160" t="s">
        <v>74</v>
      </c>
      <c r="G21" s="161"/>
      <c r="H21" s="8" t="s">
        <v>14</v>
      </c>
      <c r="I21" s="14" t="s">
        <v>78</v>
      </c>
    </row>
    <row r="22" spans="1:9" ht="24.75" customHeight="1">
      <c r="A22" s="210"/>
      <c r="B22" s="9" t="s">
        <v>51</v>
      </c>
      <c r="C22" s="158"/>
      <c r="D22" s="159"/>
      <c r="E22" s="13">
        <v>1700</v>
      </c>
      <c r="F22" s="160" t="s">
        <v>74</v>
      </c>
      <c r="G22" s="161"/>
      <c r="H22" s="8" t="s">
        <v>75</v>
      </c>
      <c r="I22" s="14" t="s">
        <v>61</v>
      </c>
    </row>
    <row r="23" spans="1:9" ht="24.75" customHeight="1">
      <c r="A23" s="210"/>
      <c r="B23" s="9" t="s">
        <v>15</v>
      </c>
      <c r="C23" s="177"/>
      <c r="D23" s="177"/>
      <c r="E23" s="40">
        <v>4500</v>
      </c>
      <c r="F23" s="160" t="s">
        <v>74</v>
      </c>
      <c r="G23" s="161"/>
      <c r="H23" s="8" t="s">
        <v>14</v>
      </c>
      <c r="I23" s="14" t="s">
        <v>25</v>
      </c>
    </row>
    <row r="24" spans="1:9" ht="24.75" customHeight="1">
      <c r="A24" s="211"/>
      <c r="B24" s="9" t="s">
        <v>27</v>
      </c>
      <c r="C24" s="177"/>
      <c r="D24" s="177"/>
      <c r="E24" s="13">
        <v>19199</v>
      </c>
      <c r="F24" s="160" t="s">
        <v>74</v>
      </c>
      <c r="G24" s="161"/>
      <c r="H24" s="8" t="s">
        <v>14</v>
      </c>
      <c r="I24" s="14" t="s">
        <v>109</v>
      </c>
    </row>
    <row r="25" spans="1:9" ht="24.75" customHeight="1">
      <c r="A25" s="209" t="s">
        <v>30</v>
      </c>
      <c r="B25" s="9" t="s">
        <v>27</v>
      </c>
      <c r="C25" s="158"/>
      <c r="D25" s="159"/>
      <c r="E25" s="40">
        <v>770</v>
      </c>
      <c r="F25" s="160" t="s">
        <v>74</v>
      </c>
      <c r="G25" s="161"/>
      <c r="H25" s="8" t="s">
        <v>14</v>
      </c>
      <c r="I25" s="14" t="s">
        <v>109</v>
      </c>
    </row>
    <row r="26" spans="1:9" ht="24.75" customHeight="1">
      <c r="A26" s="210"/>
      <c r="B26" s="9" t="s">
        <v>50</v>
      </c>
      <c r="C26" s="158"/>
      <c r="D26" s="159"/>
      <c r="E26" s="13">
        <v>2493</v>
      </c>
      <c r="F26" s="160" t="s">
        <v>74</v>
      </c>
      <c r="G26" s="161"/>
      <c r="H26" s="8" t="s">
        <v>14</v>
      </c>
      <c r="I26" s="14" t="s">
        <v>99</v>
      </c>
    </row>
    <row r="27" spans="1:9" ht="24.75" customHeight="1">
      <c r="A27" s="210"/>
      <c r="B27" s="9" t="s">
        <v>27</v>
      </c>
      <c r="C27" s="177"/>
      <c r="D27" s="177"/>
      <c r="E27" s="40">
        <v>2960</v>
      </c>
      <c r="F27" s="160" t="s">
        <v>74</v>
      </c>
      <c r="G27" s="161"/>
      <c r="H27" s="8" t="s">
        <v>14</v>
      </c>
      <c r="I27" s="14" t="s">
        <v>109</v>
      </c>
    </row>
    <row r="28" spans="1:9" ht="24.75" customHeight="1">
      <c r="A28" s="209" t="s">
        <v>30</v>
      </c>
      <c r="B28" s="9" t="s">
        <v>22</v>
      </c>
      <c r="C28" s="177"/>
      <c r="D28" s="177"/>
      <c r="E28" s="13">
        <v>30000</v>
      </c>
      <c r="F28" s="160" t="s">
        <v>74</v>
      </c>
      <c r="G28" s="161"/>
      <c r="H28" s="8" t="s">
        <v>75</v>
      </c>
      <c r="I28" s="14" t="s">
        <v>103</v>
      </c>
    </row>
    <row r="29" spans="1:9" ht="24.75" customHeight="1">
      <c r="A29" s="210"/>
      <c r="B29" s="9" t="s">
        <v>22</v>
      </c>
      <c r="C29" s="158"/>
      <c r="D29" s="159"/>
      <c r="E29" s="13">
        <v>1810</v>
      </c>
      <c r="F29" s="160" t="s">
        <v>74</v>
      </c>
      <c r="G29" s="161"/>
      <c r="H29" s="8" t="s">
        <v>23</v>
      </c>
      <c r="I29" s="14" t="s">
        <v>68</v>
      </c>
    </row>
    <row r="30" spans="1:9" ht="24.75" customHeight="1">
      <c r="A30" s="210"/>
      <c r="B30" s="9" t="s">
        <v>50</v>
      </c>
      <c r="C30" s="158"/>
      <c r="D30" s="159"/>
      <c r="E30" s="13">
        <v>185</v>
      </c>
      <c r="F30" s="160" t="s">
        <v>74</v>
      </c>
      <c r="G30" s="161"/>
      <c r="H30" s="8" t="s">
        <v>75</v>
      </c>
      <c r="I30" s="14" t="s">
        <v>12</v>
      </c>
    </row>
    <row r="31" spans="1:9" ht="24.75" customHeight="1">
      <c r="A31" s="211"/>
      <c r="B31" s="9" t="s">
        <v>27</v>
      </c>
      <c r="C31" s="158"/>
      <c r="D31" s="159"/>
      <c r="E31" s="47">
        <v>2094</v>
      </c>
      <c r="F31" s="160" t="s">
        <v>74</v>
      </c>
      <c r="G31" s="161"/>
      <c r="H31" s="8" t="s">
        <v>65</v>
      </c>
      <c r="I31" s="14" t="s">
        <v>157</v>
      </c>
    </row>
    <row r="32" spans="1:9" ht="24.75" customHeight="1">
      <c r="A32" s="209" t="s">
        <v>40</v>
      </c>
      <c r="B32" s="9" t="s">
        <v>63</v>
      </c>
      <c r="C32" s="158"/>
      <c r="D32" s="159"/>
      <c r="E32" s="13">
        <v>1252</v>
      </c>
      <c r="F32" s="160" t="s">
        <v>74</v>
      </c>
      <c r="G32" s="161"/>
      <c r="H32" s="8" t="s">
        <v>75</v>
      </c>
      <c r="I32" s="14" t="s">
        <v>129</v>
      </c>
    </row>
    <row r="33" spans="1:15" ht="24.75" customHeight="1">
      <c r="A33" s="211"/>
      <c r="B33" s="9" t="s">
        <v>22</v>
      </c>
      <c r="C33" s="158"/>
      <c r="D33" s="159"/>
      <c r="E33" s="13">
        <v>3902</v>
      </c>
      <c r="F33" s="160" t="s">
        <v>74</v>
      </c>
      <c r="G33" s="161"/>
      <c r="H33" s="33" t="s">
        <v>82</v>
      </c>
      <c r="I33" s="14" t="s">
        <v>201</v>
      </c>
    </row>
    <row r="34" spans="1:15" ht="24.75" customHeight="1">
      <c r="A34" s="209" t="s">
        <v>44</v>
      </c>
      <c r="B34" s="9" t="s">
        <v>27</v>
      </c>
      <c r="C34" s="158"/>
      <c r="D34" s="159"/>
      <c r="E34" s="13">
        <v>770</v>
      </c>
      <c r="F34" s="160" t="s">
        <v>74</v>
      </c>
      <c r="G34" s="161"/>
      <c r="H34" s="8" t="s">
        <v>75</v>
      </c>
      <c r="I34" s="14" t="s">
        <v>8</v>
      </c>
    </row>
    <row r="35" spans="1:15" ht="24.75" customHeight="1">
      <c r="A35" s="210"/>
      <c r="B35" s="9" t="s">
        <v>27</v>
      </c>
      <c r="C35" s="158"/>
      <c r="D35" s="159"/>
      <c r="E35" s="40">
        <v>976</v>
      </c>
      <c r="F35" s="160" t="s">
        <v>74</v>
      </c>
      <c r="G35" s="161"/>
      <c r="H35" s="8" t="s">
        <v>14</v>
      </c>
      <c r="I35" s="14" t="s">
        <v>109</v>
      </c>
    </row>
    <row r="36" spans="1:15" ht="24.75" customHeight="1">
      <c r="A36" s="210"/>
      <c r="B36" s="9" t="s">
        <v>22</v>
      </c>
      <c r="C36" s="158"/>
      <c r="D36" s="159"/>
      <c r="E36" s="40">
        <v>3000</v>
      </c>
      <c r="F36" s="160" t="s">
        <v>74</v>
      </c>
      <c r="G36" s="161"/>
      <c r="H36" s="8" t="s">
        <v>14</v>
      </c>
      <c r="I36" s="14" t="s">
        <v>68</v>
      </c>
    </row>
    <row r="37" spans="1:15" ht="24.75" customHeight="1">
      <c r="A37" s="210"/>
      <c r="B37" s="9" t="s">
        <v>27</v>
      </c>
      <c r="C37" s="177"/>
      <c r="D37" s="177"/>
      <c r="E37" s="40">
        <v>7838</v>
      </c>
      <c r="F37" s="160" t="s">
        <v>74</v>
      </c>
      <c r="G37" s="161"/>
      <c r="H37" s="8" t="s">
        <v>14</v>
      </c>
      <c r="I37" s="14" t="s">
        <v>109</v>
      </c>
    </row>
    <row r="38" spans="1:15" ht="24.75" customHeight="1">
      <c r="A38" s="211"/>
      <c r="B38" s="9" t="s">
        <v>15</v>
      </c>
      <c r="C38" s="158"/>
      <c r="D38" s="159"/>
      <c r="E38" s="47">
        <v>7942</v>
      </c>
      <c r="F38" s="160" t="s">
        <v>74</v>
      </c>
      <c r="G38" s="161"/>
      <c r="H38" s="8" t="s">
        <v>65</v>
      </c>
      <c r="I38" s="14" t="s">
        <v>25</v>
      </c>
    </row>
    <row r="39" spans="1:15" ht="24.75" customHeight="1" thickBot="1">
      <c r="A39" s="31" t="s">
        <v>31</v>
      </c>
      <c r="B39" s="9" t="s">
        <v>51</v>
      </c>
      <c r="C39" s="177"/>
      <c r="D39" s="177"/>
      <c r="E39" s="13">
        <v>1898</v>
      </c>
      <c r="F39" s="160" t="s">
        <v>74</v>
      </c>
      <c r="G39" s="161"/>
      <c r="H39" s="8" t="s">
        <v>23</v>
      </c>
      <c r="I39" s="14" t="s">
        <v>130</v>
      </c>
    </row>
    <row r="40" spans="1:15" ht="24.75" customHeight="1" thickBot="1">
      <c r="A40" s="17"/>
      <c r="B40" s="17"/>
      <c r="C40" s="205" t="s">
        <v>9</v>
      </c>
      <c r="D40" s="206"/>
      <c r="E40" s="18">
        <f>SUM(E3:E39)</f>
        <v>325369</v>
      </c>
      <c r="F40" s="212" t="s">
        <v>5</v>
      </c>
      <c r="G40" s="213"/>
      <c r="H40" s="213"/>
      <c r="I40" s="213"/>
    </row>
    <row r="41" spans="1:15" ht="24" customHeight="1">
      <c r="A41" s="1"/>
      <c r="B41" s="23"/>
      <c r="E41" s="27"/>
      <c r="J41" s="16"/>
    </row>
    <row r="42" spans="1:15" ht="24" customHeight="1">
      <c r="A42" s="1" t="s">
        <v>20</v>
      </c>
      <c r="B42" s="23" t="s">
        <v>172</v>
      </c>
      <c r="E42" s="27"/>
      <c r="J42" s="16"/>
    </row>
    <row r="43" spans="1:15" ht="24" customHeight="1">
      <c r="A43" s="4" t="s">
        <v>0</v>
      </c>
      <c r="B43" s="4" t="s">
        <v>1</v>
      </c>
      <c r="C43" s="177" t="s">
        <v>2</v>
      </c>
      <c r="D43" s="177"/>
      <c r="E43" s="4" t="s">
        <v>3</v>
      </c>
      <c r="F43" s="177" t="s">
        <v>73</v>
      </c>
      <c r="G43" s="177"/>
      <c r="H43" s="8" t="s">
        <v>70</v>
      </c>
      <c r="I43" s="5" t="s">
        <v>4</v>
      </c>
    </row>
    <row r="44" spans="1:15" ht="23.25" customHeight="1">
      <c r="A44" s="209" t="s">
        <v>45</v>
      </c>
      <c r="B44" s="9" t="s">
        <v>16</v>
      </c>
      <c r="C44" s="177"/>
      <c r="D44" s="177"/>
      <c r="E44" s="40">
        <v>550</v>
      </c>
      <c r="F44" s="160" t="s">
        <v>74</v>
      </c>
      <c r="G44" s="161"/>
      <c r="H44" s="8" t="s">
        <v>14</v>
      </c>
      <c r="I44" s="14" t="s">
        <v>38</v>
      </c>
    </row>
    <row r="45" spans="1:15" ht="23.25" customHeight="1">
      <c r="A45" s="211"/>
      <c r="B45" s="9" t="s">
        <v>27</v>
      </c>
      <c r="C45" s="177"/>
      <c r="D45" s="177"/>
      <c r="E45" s="40">
        <v>3480</v>
      </c>
      <c r="F45" s="160" t="s">
        <v>74</v>
      </c>
      <c r="G45" s="161"/>
      <c r="H45" s="8" t="s">
        <v>14</v>
      </c>
      <c r="I45" s="14" t="s">
        <v>60</v>
      </c>
    </row>
    <row r="46" spans="1:15" ht="24" customHeight="1">
      <c r="A46" s="25" t="s">
        <v>32</v>
      </c>
      <c r="B46" s="9" t="s">
        <v>16</v>
      </c>
      <c r="C46" s="177"/>
      <c r="D46" s="177"/>
      <c r="E46" s="47">
        <v>700</v>
      </c>
      <c r="F46" s="160" t="s">
        <v>74</v>
      </c>
      <c r="G46" s="161"/>
      <c r="H46" s="8" t="s">
        <v>65</v>
      </c>
      <c r="I46" s="14" t="s">
        <v>38</v>
      </c>
      <c r="O46" s="57" t="s">
        <v>65</v>
      </c>
    </row>
    <row r="47" spans="1:15" ht="24" customHeight="1">
      <c r="A47" s="25" t="s">
        <v>48</v>
      </c>
      <c r="B47" s="9" t="s">
        <v>22</v>
      </c>
      <c r="C47" s="158"/>
      <c r="D47" s="159"/>
      <c r="E47" s="13">
        <v>2000</v>
      </c>
      <c r="F47" s="160" t="s">
        <v>74</v>
      </c>
      <c r="G47" s="161"/>
      <c r="H47" s="8" t="s">
        <v>75</v>
      </c>
      <c r="I47" s="14" t="s">
        <v>68</v>
      </c>
      <c r="O47" s="58">
        <f>E31+E46+E68+E73+E38</f>
        <v>60608</v>
      </c>
    </row>
    <row r="48" spans="1:15" ht="24" customHeight="1">
      <c r="A48" s="54" t="s">
        <v>34</v>
      </c>
      <c r="B48" s="9" t="s">
        <v>22</v>
      </c>
      <c r="C48" s="177"/>
      <c r="D48" s="177"/>
      <c r="E48" s="13">
        <v>3799</v>
      </c>
      <c r="F48" s="160" t="s">
        <v>74</v>
      </c>
      <c r="G48" s="161"/>
      <c r="H48" s="8" t="s">
        <v>23</v>
      </c>
      <c r="I48" s="14" t="s">
        <v>68</v>
      </c>
      <c r="O48" s="58"/>
    </row>
    <row r="49" spans="1:15" ht="24" customHeight="1">
      <c r="A49" s="209" t="s">
        <v>35</v>
      </c>
      <c r="B49" s="9" t="s">
        <v>27</v>
      </c>
      <c r="C49" s="158"/>
      <c r="D49" s="159"/>
      <c r="E49" s="13">
        <v>553</v>
      </c>
      <c r="F49" s="160" t="s">
        <v>74</v>
      </c>
      <c r="G49" s="161"/>
      <c r="H49" s="8" t="s">
        <v>75</v>
      </c>
      <c r="I49" s="14" t="s">
        <v>8</v>
      </c>
    </row>
    <row r="50" spans="1:15" ht="24" customHeight="1">
      <c r="A50" s="210"/>
      <c r="B50" s="9" t="s">
        <v>27</v>
      </c>
      <c r="C50" s="177"/>
      <c r="D50" s="177"/>
      <c r="E50" s="13">
        <v>440</v>
      </c>
      <c r="F50" s="160" t="s">
        <v>74</v>
      </c>
      <c r="G50" s="161"/>
      <c r="H50" s="8" t="s">
        <v>75</v>
      </c>
      <c r="I50" s="14" t="s">
        <v>8</v>
      </c>
      <c r="O50" s="39" t="s">
        <v>88</v>
      </c>
    </row>
    <row r="51" spans="1:15" ht="24" customHeight="1">
      <c r="A51" s="210"/>
      <c r="B51" s="9" t="s">
        <v>27</v>
      </c>
      <c r="C51" s="158"/>
      <c r="D51" s="159"/>
      <c r="E51" s="13">
        <v>6270</v>
      </c>
      <c r="F51" s="160" t="s">
        <v>74</v>
      </c>
      <c r="G51" s="161"/>
      <c r="H51" s="8" t="s">
        <v>75</v>
      </c>
      <c r="I51" s="14" t="s">
        <v>193</v>
      </c>
    </row>
    <row r="52" spans="1:15" ht="24" customHeight="1">
      <c r="A52" s="211"/>
      <c r="B52" s="9" t="s">
        <v>27</v>
      </c>
      <c r="C52" s="177"/>
      <c r="D52" s="177"/>
      <c r="E52" s="13">
        <v>3690</v>
      </c>
      <c r="F52" s="160" t="s">
        <v>74</v>
      </c>
      <c r="G52" s="161"/>
      <c r="H52" s="8" t="s">
        <v>75</v>
      </c>
      <c r="I52" s="14" t="s">
        <v>194</v>
      </c>
      <c r="O52" s="39" t="s">
        <v>88</v>
      </c>
    </row>
    <row r="53" spans="1:15" ht="24" customHeight="1">
      <c r="A53" s="31" t="s">
        <v>49</v>
      </c>
      <c r="B53" s="9" t="s">
        <v>16</v>
      </c>
      <c r="C53" s="158"/>
      <c r="D53" s="159"/>
      <c r="E53" s="40">
        <v>800</v>
      </c>
      <c r="F53" s="160" t="s">
        <v>74</v>
      </c>
      <c r="G53" s="161"/>
      <c r="H53" s="8" t="s">
        <v>14</v>
      </c>
      <c r="I53" s="14" t="s">
        <v>38</v>
      </c>
      <c r="O53" s="58">
        <f>E8+E9+E10+E13+E17+E18+E19+E21+E23+E25+E27+E35+E36+E37+E44+E45+E53+E55+E56+E58+E59+E61+E62+E65+E66+E75+E81</f>
        <v>83864</v>
      </c>
    </row>
    <row r="54" spans="1:15" ht="24" customHeight="1">
      <c r="A54" s="209" t="s">
        <v>41</v>
      </c>
      <c r="B54" s="9" t="s">
        <v>51</v>
      </c>
      <c r="C54" s="158"/>
      <c r="D54" s="159"/>
      <c r="E54" s="13">
        <v>6800</v>
      </c>
      <c r="F54" s="160" t="s">
        <v>74</v>
      </c>
      <c r="G54" s="161"/>
      <c r="H54" s="8" t="s">
        <v>75</v>
      </c>
      <c r="I54" s="14" t="s">
        <v>158</v>
      </c>
      <c r="O54" s="58"/>
    </row>
    <row r="55" spans="1:15" ht="24" customHeight="1">
      <c r="A55" s="210"/>
      <c r="B55" s="9" t="s">
        <v>16</v>
      </c>
      <c r="C55" s="177"/>
      <c r="D55" s="177"/>
      <c r="E55" s="40">
        <v>700</v>
      </c>
      <c r="F55" s="160" t="s">
        <v>74</v>
      </c>
      <c r="G55" s="161"/>
      <c r="H55" s="8" t="s">
        <v>14</v>
      </c>
      <c r="I55" s="14" t="s">
        <v>38</v>
      </c>
    </row>
    <row r="56" spans="1:15" ht="24" customHeight="1">
      <c r="A56" s="211"/>
      <c r="B56" s="9" t="s">
        <v>16</v>
      </c>
      <c r="C56" s="177"/>
      <c r="D56" s="177"/>
      <c r="E56" s="40">
        <v>300</v>
      </c>
      <c r="F56" s="160" t="s">
        <v>74</v>
      </c>
      <c r="G56" s="161"/>
      <c r="H56" s="8" t="s">
        <v>14</v>
      </c>
      <c r="I56" s="14" t="s">
        <v>38</v>
      </c>
    </row>
    <row r="57" spans="1:15" ht="24" customHeight="1">
      <c r="A57" s="209" t="s">
        <v>39</v>
      </c>
      <c r="B57" s="9" t="s">
        <v>16</v>
      </c>
      <c r="C57" s="158"/>
      <c r="D57" s="159"/>
      <c r="E57" s="13">
        <v>5100</v>
      </c>
      <c r="F57" s="160" t="s">
        <v>74</v>
      </c>
      <c r="G57" s="161"/>
      <c r="H57" s="8" t="s">
        <v>47</v>
      </c>
      <c r="I57" s="14" t="s">
        <v>159</v>
      </c>
      <c r="O57" s="4"/>
    </row>
    <row r="58" spans="1:15" ht="24" customHeight="1">
      <c r="A58" s="210"/>
      <c r="B58" s="9" t="s">
        <v>27</v>
      </c>
      <c r="C58" s="158"/>
      <c r="D58" s="159"/>
      <c r="E58" s="40">
        <v>1958</v>
      </c>
      <c r="F58" s="160" t="s">
        <v>74</v>
      </c>
      <c r="G58" s="161"/>
      <c r="H58" s="8" t="s">
        <v>14</v>
      </c>
      <c r="I58" s="14" t="s">
        <v>109</v>
      </c>
      <c r="O58" s="4"/>
    </row>
    <row r="59" spans="1:15" ht="24" customHeight="1">
      <c r="A59" s="211"/>
      <c r="B59" s="9" t="s">
        <v>27</v>
      </c>
      <c r="C59" s="158"/>
      <c r="D59" s="159"/>
      <c r="E59" s="40">
        <v>6820</v>
      </c>
      <c r="F59" s="160" t="s">
        <v>74</v>
      </c>
      <c r="G59" s="161"/>
      <c r="H59" s="8" t="s">
        <v>14</v>
      </c>
      <c r="I59" s="14" t="s">
        <v>162</v>
      </c>
      <c r="O59" s="4"/>
    </row>
    <row r="60" spans="1:15" ht="24" customHeight="1">
      <c r="A60" s="209" t="s">
        <v>42</v>
      </c>
      <c r="B60" s="9" t="s">
        <v>22</v>
      </c>
      <c r="C60" s="160"/>
      <c r="D60" s="161"/>
      <c r="E60" s="13">
        <v>2000</v>
      </c>
      <c r="F60" s="160" t="s">
        <v>74</v>
      </c>
      <c r="G60" s="161"/>
      <c r="H60" s="64" t="s">
        <v>82</v>
      </c>
      <c r="I60" s="14" t="s">
        <v>68</v>
      </c>
    </row>
    <row r="61" spans="1:15" ht="24" customHeight="1">
      <c r="A61" s="211"/>
      <c r="B61" s="9" t="s">
        <v>62</v>
      </c>
      <c r="C61" s="160"/>
      <c r="D61" s="161"/>
      <c r="E61" s="40">
        <v>2080</v>
      </c>
      <c r="F61" s="160" t="s">
        <v>74</v>
      </c>
      <c r="G61" s="161"/>
      <c r="H61" s="8" t="s">
        <v>14</v>
      </c>
      <c r="I61" s="14" t="s">
        <v>28</v>
      </c>
    </row>
    <row r="62" spans="1:15" ht="24" customHeight="1">
      <c r="A62" s="209" t="s">
        <v>36</v>
      </c>
      <c r="B62" s="9" t="s">
        <v>22</v>
      </c>
      <c r="C62" s="55"/>
      <c r="D62" s="56"/>
      <c r="E62" s="40">
        <v>4000</v>
      </c>
      <c r="F62" s="160" t="s">
        <v>74</v>
      </c>
      <c r="G62" s="161"/>
      <c r="H62" s="8" t="s">
        <v>14</v>
      </c>
      <c r="I62" s="14" t="s">
        <v>68</v>
      </c>
    </row>
    <row r="63" spans="1:15" ht="24" customHeight="1">
      <c r="A63" s="210"/>
      <c r="B63" s="9" t="s">
        <v>22</v>
      </c>
      <c r="C63" s="55"/>
      <c r="D63" s="56"/>
      <c r="E63" s="13">
        <v>2920</v>
      </c>
      <c r="F63" s="160" t="s">
        <v>74</v>
      </c>
      <c r="G63" s="161"/>
      <c r="H63" s="8" t="s">
        <v>23</v>
      </c>
      <c r="I63" s="14" t="s">
        <v>68</v>
      </c>
    </row>
    <row r="64" spans="1:15" ht="24" customHeight="1">
      <c r="A64" s="210"/>
      <c r="B64" s="9" t="s">
        <v>50</v>
      </c>
      <c r="C64" s="170"/>
      <c r="D64" s="170"/>
      <c r="E64" s="13">
        <v>185</v>
      </c>
      <c r="F64" s="160" t="s">
        <v>74</v>
      </c>
      <c r="G64" s="161"/>
      <c r="H64" s="8" t="s">
        <v>75</v>
      </c>
      <c r="I64" s="14" t="s">
        <v>12</v>
      </c>
    </row>
    <row r="65" spans="1:9" ht="24" customHeight="1">
      <c r="A65" s="210"/>
      <c r="B65" s="9" t="s">
        <v>27</v>
      </c>
      <c r="C65" s="177"/>
      <c r="D65" s="177"/>
      <c r="E65" s="40">
        <v>976</v>
      </c>
      <c r="F65" s="160" t="s">
        <v>74</v>
      </c>
      <c r="G65" s="161"/>
      <c r="H65" s="8" t="s">
        <v>14</v>
      </c>
      <c r="I65" s="14" t="s">
        <v>163</v>
      </c>
    </row>
    <row r="66" spans="1:9" ht="24" customHeight="1">
      <c r="A66" s="210"/>
      <c r="B66" s="9" t="s">
        <v>27</v>
      </c>
      <c r="C66" s="177"/>
      <c r="D66" s="177"/>
      <c r="E66" s="40">
        <v>5576</v>
      </c>
      <c r="F66" s="160" t="s">
        <v>74</v>
      </c>
      <c r="G66" s="161"/>
      <c r="H66" s="8" t="s">
        <v>14</v>
      </c>
      <c r="I66" s="14" t="s">
        <v>164</v>
      </c>
    </row>
    <row r="67" spans="1:9" ht="24" customHeight="1">
      <c r="A67" s="211"/>
      <c r="B67" s="9" t="s">
        <v>62</v>
      </c>
      <c r="C67" s="177"/>
      <c r="D67" s="177"/>
      <c r="E67" s="26">
        <v>6402</v>
      </c>
      <c r="F67" s="160" t="s">
        <v>74</v>
      </c>
      <c r="G67" s="161"/>
      <c r="H67" s="8" t="s">
        <v>14</v>
      </c>
      <c r="I67" s="14" t="s">
        <v>28</v>
      </c>
    </row>
    <row r="68" spans="1:9" ht="24" customHeight="1">
      <c r="A68" s="209" t="s">
        <v>43</v>
      </c>
      <c r="B68" s="9" t="s">
        <v>27</v>
      </c>
      <c r="C68" s="177"/>
      <c r="D68" s="177"/>
      <c r="E68" s="47">
        <v>16100</v>
      </c>
      <c r="F68" s="160" t="s">
        <v>74</v>
      </c>
      <c r="G68" s="161"/>
      <c r="H68" s="8" t="s">
        <v>65</v>
      </c>
      <c r="I68" s="14" t="s">
        <v>160</v>
      </c>
    </row>
    <row r="69" spans="1:9" ht="24" customHeight="1">
      <c r="A69" s="210"/>
      <c r="B69" s="9" t="s">
        <v>22</v>
      </c>
      <c r="C69" s="177"/>
      <c r="D69" s="177"/>
      <c r="E69" s="13">
        <v>3750</v>
      </c>
      <c r="F69" s="160" t="s">
        <v>74</v>
      </c>
      <c r="G69" s="161"/>
      <c r="H69" s="8" t="s">
        <v>23</v>
      </c>
      <c r="I69" s="14" t="s">
        <v>68</v>
      </c>
    </row>
    <row r="70" spans="1:9" ht="24" customHeight="1">
      <c r="A70" s="211"/>
      <c r="B70" s="9" t="s">
        <v>22</v>
      </c>
      <c r="C70" s="177"/>
      <c r="D70" s="177"/>
      <c r="E70" s="13">
        <v>2000</v>
      </c>
      <c r="F70" s="160" t="s">
        <v>74</v>
      </c>
      <c r="G70" s="161"/>
      <c r="H70" s="8" t="s">
        <v>13</v>
      </c>
      <c r="I70" s="14" t="s">
        <v>68</v>
      </c>
    </row>
    <row r="71" spans="1:9" ht="24" customHeight="1">
      <c r="A71" s="209" t="s">
        <v>46</v>
      </c>
      <c r="B71" s="9" t="s">
        <v>51</v>
      </c>
      <c r="C71" s="177"/>
      <c r="D71" s="177"/>
      <c r="E71" s="13">
        <v>9420</v>
      </c>
      <c r="F71" s="160" t="s">
        <v>74</v>
      </c>
      <c r="G71" s="161"/>
      <c r="H71" s="8" t="s">
        <v>75</v>
      </c>
      <c r="I71" s="14" t="s">
        <v>161</v>
      </c>
    </row>
    <row r="72" spans="1:9" ht="24" customHeight="1">
      <c r="A72" s="210"/>
      <c r="B72" s="9" t="s">
        <v>63</v>
      </c>
      <c r="C72" s="177"/>
      <c r="D72" s="177"/>
      <c r="E72" s="13">
        <v>9741</v>
      </c>
      <c r="F72" s="160" t="s">
        <v>74</v>
      </c>
      <c r="G72" s="161"/>
      <c r="H72" s="8" t="s">
        <v>75</v>
      </c>
      <c r="I72" s="14" t="s">
        <v>165</v>
      </c>
    </row>
    <row r="73" spans="1:9" ht="24" customHeight="1">
      <c r="A73" s="211"/>
      <c r="B73" s="9" t="s">
        <v>27</v>
      </c>
      <c r="C73" s="177"/>
      <c r="D73" s="177"/>
      <c r="E73" s="47">
        <v>33772</v>
      </c>
      <c r="F73" s="160" t="s">
        <v>74</v>
      </c>
      <c r="G73" s="161"/>
      <c r="H73" s="8" t="s">
        <v>65</v>
      </c>
      <c r="I73" s="14" t="s">
        <v>171</v>
      </c>
    </row>
    <row r="74" spans="1:9" ht="24" customHeight="1">
      <c r="A74" s="25" t="s">
        <v>7</v>
      </c>
      <c r="B74" s="9" t="s">
        <v>27</v>
      </c>
      <c r="C74" s="177"/>
      <c r="D74" s="177"/>
      <c r="E74" s="13">
        <v>660</v>
      </c>
      <c r="F74" s="160" t="s">
        <v>74</v>
      </c>
      <c r="G74" s="161"/>
      <c r="H74" s="8" t="s">
        <v>75</v>
      </c>
      <c r="I74" s="14" t="s">
        <v>8</v>
      </c>
    </row>
    <row r="75" spans="1:9" ht="24" customHeight="1">
      <c r="A75" s="209" t="s">
        <v>6</v>
      </c>
      <c r="B75" s="9" t="s">
        <v>27</v>
      </c>
      <c r="C75" s="177"/>
      <c r="D75" s="177"/>
      <c r="E75" s="40">
        <v>2960</v>
      </c>
      <c r="F75" s="160" t="s">
        <v>74</v>
      </c>
      <c r="G75" s="161"/>
      <c r="H75" s="8" t="s">
        <v>14</v>
      </c>
      <c r="I75" s="14" t="s">
        <v>166</v>
      </c>
    </row>
    <row r="76" spans="1:9" ht="24" customHeight="1">
      <c r="A76" s="210"/>
      <c r="B76" s="9" t="s">
        <v>62</v>
      </c>
      <c r="C76" s="177"/>
      <c r="D76" s="177"/>
      <c r="E76" s="26">
        <v>1560</v>
      </c>
      <c r="F76" s="160" t="s">
        <v>74</v>
      </c>
      <c r="G76" s="161"/>
      <c r="H76" s="8" t="s">
        <v>23</v>
      </c>
      <c r="I76" s="14" t="s">
        <v>167</v>
      </c>
    </row>
    <row r="77" spans="1:9" ht="24" customHeight="1">
      <c r="A77" s="211"/>
      <c r="B77" s="9" t="s">
        <v>27</v>
      </c>
      <c r="C77" s="177"/>
      <c r="D77" s="177"/>
      <c r="E77" s="13">
        <v>7660</v>
      </c>
      <c r="F77" s="160" t="s">
        <v>74</v>
      </c>
      <c r="G77" s="161"/>
      <c r="H77" s="8" t="s">
        <v>75</v>
      </c>
      <c r="I77" s="14" t="s">
        <v>180</v>
      </c>
    </row>
    <row r="78" spans="1:9" ht="24" customHeight="1">
      <c r="A78" s="209" t="s">
        <v>26</v>
      </c>
      <c r="B78" s="9" t="s">
        <v>27</v>
      </c>
      <c r="C78" s="177"/>
      <c r="D78" s="177"/>
      <c r="E78" s="13">
        <v>22482</v>
      </c>
      <c r="F78" s="160" t="s">
        <v>74</v>
      </c>
      <c r="G78" s="161"/>
      <c r="H78" s="8" t="s">
        <v>75</v>
      </c>
      <c r="I78" s="14" t="s">
        <v>168</v>
      </c>
    </row>
    <row r="79" spans="1:9" ht="24" customHeight="1">
      <c r="A79" s="210"/>
      <c r="B79" s="9" t="s">
        <v>50</v>
      </c>
      <c r="C79" s="177"/>
      <c r="D79" s="177"/>
      <c r="E79" s="13">
        <v>4400</v>
      </c>
      <c r="F79" s="160" t="s">
        <v>74</v>
      </c>
      <c r="G79" s="161"/>
      <c r="H79" s="8" t="s">
        <v>75</v>
      </c>
      <c r="I79" s="14" t="s">
        <v>11</v>
      </c>
    </row>
    <row r="80" spans="1:9" ht="24" customHeight="1">
      <c r="A80" s="210"/>
      <c r="B80" s="9" t="s">
        <v>50</v>
      </c>
      <c r="C80" s="177"/>
      <c r="D80" s="177"/>
      <c r="E80" s="13">
        <v>3300</v>
      </c>
      <c r="F80" s="160" t="s">
        <v>74</v>
      </c>
      <c r="G80" s="161"/>
      <c r="H80" s="8" t="s">
        <v>75</v>
      </c>
      <c r="I80" s="14" t="s">
        <v>11</v>
      </c>
    </row>
    <row r="81" spans="1:10" ht="24" customHeight="1" thickBot="1">
      <c r="A81" s="211"/>
      <c r="B81" s="9" t="s">
        <v>52</v>
      </c>
      <c r="C81" s="177"/>
      <c r="D81" s="177"/>
      <c r="E81" s="40">
        <v>1350</v>
      </c>
      <c r="F81" s="160" t="s">
        <v>74</v>
      </c>
      <c r="G81" s="161"/>
      <c r="H81" s="8" t="s">
        <v>14</v>
      </c>
      <c r="I81" s="14" t="s">
        <v>170</v>
      </c>
    </row>
    <row r="82" spans="1:10" ht="24" customHeight="1" thickBot="1">
      <c r="A82" s="17"/>
      <c r="B82" s="17"/>
      <c r="C82" s="205" t="s">
        <v>9</v>
      </c>
      <c r="D82" s="206"/>
      <c r="E82" s="18">
        <f>SUM(E44:E81)</f>
        <v>187254</v>
      </c>
      <c r="F82" s="207"/>
      <c r="G82" s="208"/>
      <c r="H82" s="68" t="s">
        <v>200</v>
      </c>
      <c r="I82" s="52">
        <f>E40+E82</f>
        <v>512623</v>
      </c>
    </row>
    <row r="83" spans="1:10" ht="42" customHeight="1">
      <c r="A83" s="204" t="s">
        <v>102</v>
      </c>
      <c r="B83" s="204"/>
      <c r="C83" s="204"/>
      <c r="E83" s="27"/>
      <c r="J83" s="16"/>
    </row>
    <row r="84" spans="1:10" ht="42" customHeight="1">
      <c r="A84" s="4" t="s">
        <v>0</v>
      </c>
      <c r="B84" s="4" t="s">
        <v>1</v>
      </c>
      <c r="C84" s="160" t="s">
        <v>2</v>
      </c>
      <c r="D84" s="161"/>
      <c r="E84" s="4" t="s">
        <v>3</v>
      </c>
      <c r="F84" s="160" t="s">
        <v>73</v>
      </c>
      <c r="G84" s="161"/>
      <c r="H84" s="8" t="s">
        <v>70</v>
      </c>
      <c r="I84" s="5" t="s">
        <v>4</v>
      </c>
    </row>
    <row r="85" spans="1:10" ht="42" customHeight="1">
      <c r="A85" s="59"/>
      <c r="B85" s="4" t="s">
        <v>16</v>
      </c>
      <c r="C85" s="177"/>
      <c r="D85" s="177"/>
      <c r="E85" s="26"/>
      <c r="F85" s="160" t="s">
        <v>74</v>
      </c>
      <c r="G85" s="161"/>
      <c r="H85" s="8" t="s">
        <v>14</v>
      </c>
      <c r="I85" s="14"/>
    </row>
    <row r="86" spans="1:10" ht="42" customHeight="1">
      <c r="A86" s="59"/>
      <c r="B86" s="4" t="s">
        <v>27</v>
      </c>
      <c r="C86" s="177"/>
      <c r="D86" s="177"/>
      <c r="E86" s="26"/>
      <c r="F86" s="160" t="s">
        <v>74</v>
      </c>
      <c r="G86" s="161"/>
      <c r="H86" s="8" t="s">
        <v>14</v>
      </c>
      <c r="I86" s="14"/>
    </row>
    <row r="87" spans="1:10" ht="42" customHeight="1">
      <c r="A87" s="44"/>
      <c r="B87" s="4"/>
      <c r="C87" s="158"/>
      <c r="D87" s="159"/>
      <c r="E87" s="26"/>
      <c r="F87" s="160"/>
      <c r="G87" s="161"/>
      <c r="H87" s="8"/>
      <c r="I87" s="14"/>
    </row>
    <row r="88" spans="1:10" ht="42" customHeight="1">
      <c r="A88" s="44"/>
      <c r="B88" s="9" t="s">
        <v>27</v>
      </c>
      <c r="C88" s="160"/>
      <c r="D88" s="161"/>
      <c r="E88" s="26"/>
      <c r="F88" s="160" t="s">
        <v>74</v>
      </c>
      <c r="G88" s="161"/>
      <c r="H88" s="8" t="s">
        <v>75</v>
      </c>
      <c r="I88" s="14"/>
    </row>
    <row r="89" spans="1:10" ht="42" customHeight="1">
      <c r="A89" s="43"/>
      <c r="B89" s="9" t="s">
        <v>52</v>
      </c>
      <c r="C89" s="160"/>
      <c r="D89" s="161"/>
      <c r="E89" s="26"/>
      <c r="F89" s="160" t="s">
        <v>74</v>
      </c>
      <c r="G89" s="161"/>
      <c r="H89" s="8" t="s">
        <v>14</v>
      </c>
      <c r="I89" s="14"/>
    </row>
    <row r="90" spans="1:10" ht="42" customHeight="1">
      <c r="A90" s="44"/>
      <c r="B90" s="4" t="s">
        <v>27</v>
      </c>
      <c r="C90" s="160"/>
      <c r="D90" s="161"/>
      <c r="E90" s="26"/>
      <c r="F90" s="160" t="s">
        <v>74</v>
      </c>
      <c r="G90" s="161"/>
      <c r="H90" s="8" t="s">
        <v>14</v>
      </c>
      <c r="I90" s="14"/>
    </row>
    <row r="91" spans="1:10" ht="42" customHeight="1">
      <c r="A91" s="209"/>
      <c r="B91" s="4" t="s">
        <v>27</v>
      </c>
      <c r="C91" s="160"/>
      <c r="D91" s="161"/>
      <c r="E91" s="26"/>
      <c r="F91" s="160" t="s">
        <v>74</v>
      </c>
      <c r="G91" s="161"/>
      <c r="H91" s="8" t="s">
        <v>14</v>
      </c>
      <c r="I91" s="14"/>
    </row>
    <row r="92" spans="1:10" ht="42" customHeight="1">
      <c r="A92" s="211"/>
      <c r="B92" s="4" t="s">
        <v>15</v>
      </c>
      <c r="C92" s="160"/>
      <c r="D92" s="161"/>
      <c r="E92" s="26"/>
      <c r="F92" s="160" t="s">
        <v>74</v>
      </c>
      <c r="G92" s="161"/>
      <c r="H92" s="8" t="s">
        <v>65</v>
      </c>
      <c r="I92" s="14"/>
    </row>
    <row r="93" spans="1:10" ht="42" customHeight="1">
      <c r="A93" s="44"/>
      <c r="B93" s="4" t="s">
        <v>27</v>
      </c>
      <c r="C93" s="160"/>
      <c r="D93" s="161"/>
      <c r="E93" s="26"/>
      <c r="F93" s="160" t="s">
        <v>74</v>
      </c>
      <c r="G93" s="161"/>
      <c r="H93" s="8" t="s">
        <v>75</v>
      </c>
      <c r="I93" s="14"/>
    </row>
    <row r="94" spans="1:10" ht="42" customHeight="1">
      <c r="A94" s="43"/>
      <c r="B94" s="4" t="s">
        <v>22</v>
      </c>
      <c r="C94" s="160"/>
      <c r="D94" s="161"/>
      <c r="E94" s="26"/>
      <c r="F94" s="160" t="s">
        <v>74</v>
      </c>
      <c r="G94" s="161"/>
      <c r="H94" s="8" t="s">
        <v>23</v>
      </c>
      <c r="I94" s="14"/>
    </row>
    <row r="95" spans="1:10" ht="42" customHeight="1">
      <c r="A95" s="209"/>
      <c r="B95" s="4" t="s">
        <v>27</v>
      </c>
      <c r="C95" s="160"/>
      <c r="D95" s="161"/>
      <c r="E95" s="26"/>
      <c r="F95" s="160" t="s">
        <v>74</v>
      </c>
      <c r="G95" s="161"/>
      <c r="H95" s="8" t="s">
        <v>14</v>
      </c>
      <c r="I95" s="14"/>
    </row>
    <row r="96" spans="1:10" ht="42" customHeight="1">
      <c r="A96" s="211"/>
      <c r="B96" s="4" t="s">
        <v>63</v>
      </c>
      <c r="C96" s="160"/>
      <c r="D96" s="161"/>
      <c r="E96" s="26"/>
      <c r="F96" s="160" t="s">
        <v>74</v>
      </c>
      <c r="G96" s="161"/>
      <c r="H96" s="8" t="s">
        <v>75</v>
      </c>
      <c r="I96" s="14"/>
    </row>
    <row r="97" spans="1:10" ht="42" customHeight="1">
      <c r="A97" s="209"/>
      <c r="B97" s="4" t="s">
        <v>63</v>
      </c>
      <c r="C97" s="160"/>
      <c r="D97" s="161"/>
      <c r="E97" s="26"/>
      <c r="F97" s="160" t="s">
        <v>74</v>
      </c>
      <c r="G97" s="161"/>
      <c r="H97" s="8" t="s">
        <v>14</v>
      </c>
      <c r="I97" s="14"/>
    </row>
    <row r="98" spans="1:10" ht="42" customHeight="1">
      <c r="A98" s="211"/>
      <c r="B98" s="4" t="s">
        <v>22</v>
      </c>
      <c r="C98" s="160"/>
      <c r="D98" s="161"/>
      <c r="E98" s="26"/>
      <c r="F98" s="160" t="s">
        <v>74</v>
      </c>
      <c r="G98" s="161"/>
      <c r="H98" s="8" t="s">
        <v>13</v>
      </c>
      <c r="I98" s="14"/>
    </row>
    <row r="99" spans="1:10" ht="42" customHeight="1">
      <c r="A99" s="44"/>
      <c r="B99" s="4" t="s">
        <v>50</v>
      </c>
      <c r="C99" s="160"/>
      <c r="D99" s="161"/>
      <c r="E99" s="26"/>
      <c r="F99" s="160" t="s">
        <v>74</v>
      </c>
      <c r="G99" s="161"/>
      <c r="H99" s="8" t="s">
        <v>14</v>
      </c>
      <c r="I99" s="14"/>
    </row>
    <row r="100" spans="1:10" ht="42" customHeight="1">
      <c r="A100" s="44"/>
      <c r="B100" s="4"/>
      <c r="C100" s="177"/>
      <c r="D100" s="177"/>
      <c r="E100" s="13"/>
      <c r="F100" s="160"/>
      <c r="G100" s="161"/>
      <c r="H100" s="8"/>
      <c r="I100" s="14"/>
    </row>
    <row r="101" spans="1:10" ht="42" customHeight="1">
      <c r="A101" s="44"/>
      <c r="B101" s="4"/>
      <c r="C101" s="158"/>
      <c r="D101" s="159"/>
      <c r="E101" s="13"/>
      <c r="F101" s="160"/>
      <c r="G101" s="161"/>
      <c r="H101" s="8"/>
      <c r="I101" s="14"/>
    </row>
    <row r="102" spans="1:10" ht="42" customHeight="1">
      <c r="A102" s="44"/>
      <c r="B102" s="4"/>
      <c r="C102" s="158"/>
      <c r="D102" s="159"/>
      <c r="E102" s="13"/>
      <c r="F102" s="160"/>
      <c r="G102" s="161"/>
      <c r="H102" s="8"/>
      <c r="I102" s="14"/>
    </row>
    <row r="103" spans="1:10" ht="42" customHeight="1">
      <c r="A103" s="44"/>
      <c r="B103" s="4"/>
      <c r="C103" s="158"/>
      <c r="D103" s="159"/>
      <c r="E103" s="13"/>
      <c r="F103" s="160"/>
      <c r="G103" s="161"/>
      <c r="H103" s="8"/>
      <c r="I103" s="14"/>
    </row>
    <row r="104" spans="1:10" ht="42" customHeight="1">
      <c r="A104" s="44"/>
      <c r="B104" s="4"/>
      <c r="C104" s="177"/>
      <c r="D104" s="177"/>
      <c r="E104" s="13"/>
      <c r="F104" s="160"/>
      <c r="G104" s="161"/>
      <c r="H104" s="8"/>
      <c r="I104" s="14"/>
    </row>
    <row r="105" spans="1:10" ht="42" customHeight="1" thickBot="1">
      <c r="A105" s="44"/>
      <c r="B105" s="4"/>
      <c r="C105" s="225"/>
      <c r="D105" s="226"/>
      <c r="E105" s="13"/>
      <c r="F105" s="160"/>
      <c r="G105" s="161"/>
      <c r="H105" s="8"/>
      <c r="I105" s="14"/>
    </row>
    <row r="106" spans="1:10" ht="42" customHeight="1" thickBot="1">
      <c r="A106" s="17"/>
      <c r="B106" s="17"/>
      <c r="C106" s="205" t="s">
        <v>9</v>
      </c>
      <c r="D106" s="206"/>
      <c r="E106" s="18">
        <f>SUM(E85:E105)</f>
        <v>0</v>
      </c>
      <c r="F106" s="49"/>
      <c r="G106" s="50"/>
      <c r="H106" s="51"/>
      <c r="I106" s="52"/>
    </row>
    <row r="107" spans="1:10" ht="39.75" customHeight="1">
      <c r="A107" s="1"/>
      <c r="B107" s="28" t="s">
        <v>92</v>
      </c>
      <c r="E107" s="27"/>
      <c r="J107" s="16"/>
    </row>
    <row r="108" spans="1:10" ht="39.75" customHeight="1">
      <c r="A108" s="160" t="s">
        <v>110</v>
      </c>
      <c r="B108" s="161"/>
      <c r="C108" s="160" t="s">
        <v>1</v>
      </c>
      <c r="D108" s="161"/>
      <c r="E108" s="4" t="s">
        <v>3</v>
      </c>
      <c r="F108" s="160"/>
      <c r="G108" s="161"/>
      <c r="H108" s="8" t="s">
        <v>70</v>
      </c>
      <c r="I108" s="5" t="s">
        <v>4</v>
      </c>
    </row>
    <row r="109" spans="1:10" ht="39.75" customHeight="1">
      <c r="A109" s="60"/>
      <c r="B109" s="61"/>
      <c r="C109" s="158"/>
      <c r="D109" s="159"/>
      <c r="E109" s="26"/>
      <c r="F109" s="158"/>
      <c r="G109" s="159"/>
      <c r="H109" s="8"/>
      <c r="I109" s="15"/>
    </row>
    <row r="110" spans="1:10" ht="39.75" customHeight="1">
      <c r="A110" s="60"/>
      <c r="B110" s="61"/>
      <c r="C110" s="158"/>
      <c r="D110" s="159"/>
      <c r="E110" s="26"/>
      <c r="F110" s="158"/>
      <c r="G110" s="159"/>
      <c r="H110" s="8"/>
      <c r="I110" s="15"/>
    </row>
    <row r="111" spans="1:10" ht="39.75" customHeight="1">
      <c r="A111" s="60"/>
      <c r="B111" s="61"/>
      <c r="C111" s="158"/>
      <c r="D111" s="159"/>
      <c r="E111" s="26"/>
      <c r="F111" s="158"/>
      <c r="G111" s="159"/>
      <c r="H111" s="8"/>
      <c r="I111" s="15"/>
    </row>
    <row r="112" spans="1:10" ht="39.75" customHeight="1">
      <c r="A112" s="60"/>
      <c r="B112" s="61"/>
      <c r="C112" s="158"/>
      <c r="D112" s="159"/>
      <c r="E112" s="26"/>
      <c r="F112" s="158"/>
      <c r="G112" s="159"/>
      <c r="H112" s="8"/>
      <c r="I112" s="15"/>
    </row>
    <row r="113" spans="1:9" ht="39.75" customHeight="1">
      <c r="A113" s="60"/>
      <c r="B113" s="61"/>
      <c r="C113" s="158"/>
      <c r="D113" s="159"/>
      <c r="E113" s="26"/>
      <c r="F113" s="158"/>
      <c r="G113" s="159"/>
      <c r="H113" s="8"/>
      <c r="I113" s="15"/>
    </row>
    <row r="114" spans="1:9" ht="39.75" customHeight="1">
      <c r="A114" s="60"/>
      <c r="B114" s="61"/>
      <c r="C114" s="158"/>
      <c r="D114" s="159"/>
      <c r="E114" s="26"/>
      <c r="F114" s="158"/>
      <c r="G114" s="159"/>
      <c r="H114" s="8"/>
      <c r="I114" s="15"/>
    </row>
    <row r="115" spans="1:9" ht="39.75" customHeight="1">
      <c r="A115" s="60"/>
      <c r="B115" s="61"/>
      <c r="C115" s="158"/>
      <c r="D115" s="159"/>
      <c r="E115" s="26"/>
      <c r="F115" s="158"/>
      <c r="G115" s="159"/>
      <c r="H115" s="8"/>
      <c r="I115" s="15"/>
    </row>
    <row r="116" spans="1:9" ht="39.75" customHeight="1">
      <c r="A116" s="60"/>
      <c r="B116" s="61"/>
      <c r="C116" s="158"/>
      <c r="D116" s="159"/>
      <c r="E116" s="26"/>
      <c r="F116" s="158"/>
      <c r="G116" s="159"/>
      <c r="H116" s="8"/>
      <c r="I116" s="15"/>
    </row>
    <row r="117" spans="1:9" ht="39.75" customHeight="1">
      <c r="A117" s="60"/>
      <c r="B117" s="61"/>
      <c r="C117" s="158"/>
      <c r="D117" s="159"/>
      <c r="E117" s="26"/>
      <c r="F117" s="158"/>
      <c r="G117" s="159"/>
      <c r="H117" s="8"/>
      <c r="I117" s="15"/>
    </row>
    <row r="118" spans="1:9" ht="39.75" customHeight="1">
      <c r="A118" s="60"/>
      <c r="B118" s="61"/>
      <c r="C118" s="158"/>
      <c r="D118" s="159"/>
      <c r="E118" s="26"/>
      <c r="F118" s="158"/>
      <c r="G118" s="159"/>
      <c r="H118" s="8"/>
      <c r="I118" s="15"/>
    </row>
    <row r="119" spans="1:9" ht="39.75" customHeight="1">
      <c r="A119" s="60"/>
      <c r="B119" s="61"/>
      <c r="C119" s="158"/>
      <c r="D119" s="159"/>
      <c r="E119" s="26"/>
      <c r="F119" s="158"/>
      <c r="G119" s="159"/>
      <c r="H119" s="8"/>
      <c r="I119" s="15"/>
    </row>
    <row r="120" spans="1:9" ht="39.75" customHeight="1">
      <c r="A120" s="60"/>
      <c r="B120" s="61"/>
      <c r="C120" s="158"/>
      <c r="D120" s="159"/>
      <c r="E120" s="26"/>
      <c r="F120" s="158"/>
      <c r="G120" s="159"/>
      <c r="H120" s="8"/>
      <c r="I120" s="15"/>
    </row>
    <row r="121" spans="1:9" ht="39.75" customHeight="1">
      <c r="A121" s="60"/>
      <c r="B121" s="61"/>
      <c r="C121" s="158"/>
      <c r="D121" s="159"/>
      <c r="E121" s="26"/>
      <c r="F121" s="158"/>
      <c r="G121" s="159"/>
      <c r="H121" s="8"/>
      <c r="I121" s="15"/>
    </row>
    <row r="122" spans="1:9" ht="39.75" customHeight="1">
      <c r="A122" s="60"/>
      <c r="B122" s="61"/>
      <c r="C122" s="158"/>
      <c r="D122" s="159"/>
      <c r="E122" s="26"/>
      <c r="F122" s="158"/>
      <c r="G122" s="159"/>
      <c r="H122" s="8"/>
      <c r="I122" s="15"/>
    </row>
    <row r="123" spans="1:9" ht="39.75" customHeight="1">
      <c r="A123" s="60"/>
      <c r="B123" s="61"/>
      <c r="C123" s="158"/>
      <c r="D123" s="159"/>
      <c r="E123" s="26"/>
      <c r="F123" s="158"/>
      <c r="G123" s="159"/>
      <c r="H123" s="8"/>
      <c r="I123" s="15"/>
    </row>
    <row r="124" spans="1:9" ht="39.75" customHeight="1">
      <c r="A124" s="60"/>
      <c r="B124" s="61"/>
      <c r="C124" s="158"/>
      <c r="D124" s="159"/>
      <c r="E124" s="26"/>
      <c r="F124" s="158"/>
      <c r="G124" s="159"/>
      <c r="H124" s="8"/>
      <c r="I124" s="15"/>
    </row>
    <row r="125" spans="1:9" ht="39.75" customHeight="1">
      <c r="A125" s="60"/>
      <c r="B125" s="61"/>
      <c r="C125" s="158"/>
      <c r="D125" s="159"/>
      <c r="E125" s="26"/>
      <c r="F125" s="158"/>
      <c r="G125" s="159"/>
      <c r="H125" s="8"/>
      <c r="I125" s="15"/>
    </row>
    <row r="126" spans="1:9" ht="39.75" customHeight="1">
      <c r="A126" s="60"/>
      <c r="B126" s="61"/>
      <c r="C126" s="158"/>
      <c r="D126" s="159"/>
      <c r="E126" s="26"/>
      <c r="F126" s="158"/>
      <c r="G126" s="159"/>
      <c r="H126" s="8"/>
      <c r="I126" s="15"/>
    </row>
    <row r="127" spans="1:9" ht="39.75" customHeight="1">
      <c r="A127" s="60"/>
      <c r="B127" s="61"/>
      <c r="C127" s="158"/>
      <c r="D127" s="159"/>
      <c r="E127" s="26"/>
      <c r="F127" s="158"/>
      <c r="G127" s="159"/>
      <c r="H127" s="8"/>
      <c r="I127" s="15"/>
    </row>
    <row r="128" spans="1:9" ht="39.75" customHeight="1">
      <c r="A128" s="168"/>
      <c r="B128" s="169"/>
      <c r="C128" s="158"/>
      <c r="D128" s="159"/>
      <c r="E128" s="26"/>
      <c r="F128" s="158"/>
      <c r="G128" s="159"/>
      <c r="H128" s="8"/>
      <c r="I128" s="15"/>
    </row>
    <row r="129" spans="1:9" ht="39.75" customHeight="1">
      <c r="A129" s="168"/>
      <c r="B129" s="169"/>
      <c r="C129" s="158"/>
      <c r="D129" s="159"/>
      <c r="E129" s="26"/>
      <c r="F129" s="158"/>
      <c r="G129" s="159"/>
      <c r="H129" s="8"/>
      <c r="I129" s="15"/>
    </row>
    <row r="130" spans="1:9" ht="39.75" customHeight="1" thickBot="1">
      <c r="A130" s="168"/>
      <c r="B130" s="169"/>
      <c r="C130" s="158"/>
      <c r="D130" s="159"/>
      <c r="E130" s="26"/>
      <c r="F130" s="158"/>
      <c r="G130" s="159"/>
      <c r="H130" s="8"/>
      <c r="I130" s="15"/>
    </row>
    <row r="131" spans="1:9" ht="39.75" customHeight="1" thickBot="1">
      <c r="E131" s="53">
        <f>SUM(E109:E130)</f>
        <v>0</v>
      </c>
      <c r="H131" s="2"/>
      <c r="I131" s="2"/>
    </row>
    <row r="132" spans="1:9" ht="36.75" customHeight="1">
      <c r="A132" s="176" t="s">
        <v>92</v>
      </c>
      <c r="B132" s="176"/>
      <c r="C132" s="176"/>
      <c r="D132" s="176"/>
      <c r="E132" s="176"/>
      <c r="F132" s="224"/>
      <c r="G132" s="224"/>
      <c r="H132" s="224"/>
      <c r="I132" s="42"/>
    </row>
    <row r="133" spans="1:9" ht="36.75" customHeight="1">
      <c r="A133" s="160" t="s">
        <v>111</v>
      </c>
      <c r="B133" s="161"/>
      <c r="C133" s="177" t="s">
        <v>1</v>
      </c>
      <c r="D133" s="177"/>
      <c r="E133" s="4" t="s">
        <v>3</v>
      </c>
      <c r="F133" s="177"/>
      <c r="G133" s="177"/>
      <c r="H133" s="8" t="s">
        <v>70</v>
      </c>
      <c r="I133" s="8" t="s">
        <v>4</v>
      </c>
    </row>
    <row r="134" spans="1:9" ht="36.75" customHeight="1">
      <c r="A134" s="192">
        <v>46084</v>
      </c>
      <c r="B134" s="192"/>
      <c r="C134" s="158" t="s">
        <v>27</v>
      </c>
      <c r="D134" s="159"/>
      <c r="E134" s="26">
        <v>33000</v>
      </c>
      <c r="F134" s="158" t="s">
        <v>94</v>
      </c>
      <c r="G134" s="159"/>
      <c r="H134" s="8" t="s">
        <v>75</v>
      </c>
      <c r="I134" s="15" t="s">
        <v>104</v>
      </c>
    </row>
    <row r="135" spans="1:9" ht="36.75" customHeight="1">
      <c r="A135" s="168">
        <v>46084</v>
      </c>
      <c r="B135" s="169"/>
      <c r="C135" s="158" t="s">
        <v>27</v>
      </c>
      <c r="D135" s="159"/>
      <c r="E135" s="26">
        <v>33000</v>
      </c>
      <c r="F135" s="158" t="s">
        <v>94</v>
      </c>
      <c r="G135" s="159"/>
      <c r="H135" s="8" t="s">
        <v>75</v>
      </c>
      <c r="I135" s="15" t="s">
        <v>104</v>
      </c>
    </row>
    <row r="136" spans="1:9" ht="36.75" customHeight="1">
      <c r="A136" s="168">
        <v>46086</v>
      </c>
      <c r="B136" s="169"/>
      <c r="C136" s="170" t="s">
        <v>63</v>
      </c>
      <c r="D136" s="170"/>
      <c r="E136" s="26">
        <v>8550</v>
      </c>
      <c r="F136" s="158" t="s">
        <v>94</v>
      </c>
      <c r="G136" s="159"/>
      <c r="H136" s="8" t="s">
        <v>75</v>
      </c>
      <c r="I136" s="15" t="s">
        <v>173</v>
      </c>
    </row>
    <row r="137" spans="1:9" ht="36.75" customHeight="1">
      <c r="A137" s="168">
        <v>46089</v>
      </c>
      <c r="B137" s="169"/>
      <c r="C137" s="170" t="s">
        <v>27</v>
      </c>
      <c r="D137" s="170"/>
      <c r="E137" s="40">
        <v>14476</v>
      </c>
      <c r="F137" s="158" t="s">
        <v>95</v>
      </c>
      <c r="G137" s="159"/>
      <c r="H137" s="8" t="s">
        <v>14</v>
      </c>
      <c r="I137" s="15" t="s">
        <v>60</v>
      </c>
    </row>
    <row r="138" spans="1:9" ht="36.75" customHeight="1">
      <c r="A138" s="164">
        <v>46089</v>
      </c>
      <c r="B138" s="165"/>
      <c r="C138" s="158" t="s">
        <v>16</v>
      </c>
      <c r="D138" s="159"/>
      <c r="E138" s="26">
        <v>1410</v>
      </c>
      <c r="F138" s="158" t="s">
        <v>86</v>
      </c>
      <c r="G138" s="159"/>
      <c r="H138" s="8" t="s">
        <v>14</v>
      </c>
      <c r="I138" s="15" t="s">
        <v>67</v>
      </c>
    </row>
    <row r="139" spans="1:9" ht="36.75" customHeight="1">
      <c r="A139" s="166"/>
      <c r="B139" s="167"/>
      <c r="C139" s="158" t="s">
        <v>16</v>
      </c>
      <c r="D139" s="159"/>
      <c r="E139" s="26">
        <v>1050</v>
      </c>
      <c r="F139" s="158" t="s">
        <v>86</v>
      </c>
      <c r="G139" s="159"/>
      <c r="H139" s="8" t="s">
        <v>14</v>
      </c>
      <c r="I139" s="15" t="s">
        <v>67</v>
      </c>
    </row>
    <row r="140" spans="1:9" ht="36.75" customHeight="1">
      <c r="A140" s="168">
        <v>46091</v>
      </c>
      <c r="B140" s="169"/>
      <c r="C140" s="170" t="s">
        <v>27</v>
      </c>
      <c r="D140" s="170"/>
      <c r="E140" s="40">
        <v>14492</v>
      </c>
      <c r="F140" s="158" t="s">
        <v>95</v>
      </c>
      <c r="G140" s="159"/>
      <c r="H140" s="8" t="s">
        <v>14</v>
      </c>
      <c r="I140" s="15" t="s">
        <v>109</v>
      </c>
    </row>
    <row r="141" spans="1:9" ht="36.75" customHeight="1">
      <c r="A141" s="168">
        <v>46092</v>
      </c>
      <c r="B141" s="169"/>
      <c r="C141" s="170" t="s">
        <v>27</v>
      </c>
      <c r="D141" s="170"/>
      <c r="E141" s="40">
        <v>796</v>
      </c>
      <c r="F141" s="158" t="s">
        <v>95</v>
      </c>
      <c r="G141" s="159"/>
      <c r="H141" s="8" t="s">
        <v>14</v>
      </c>
      <c r="I141" s="15" t="s">
        <v>109</v>
      </c>
    </row>
    <row r="142" spans="1:9" ht="36.75" customHeight="1">
      <c r="A142" s="168">
        <v>46092</v>
      </c>
      <c r="B142" s="169"/>
      <c r="C142" s="170" t="s">
        <v>27</v>
      </c>
      <c r="D142" s="170"/>
      <c r="E142" s="40">
        <v>11220</v>
      </c>
      <c r="F142" s="158" t="s">
        <v>95</v>
      </c>
      <c r="G142" s="159"/>
      <c r="H142" s="8" t="s">
        <v>14</v>
      </c>
      <c r="I142" s="15" t="s">
        <v>202</v>
      </c>
    </row>
    <row r="143" spans="1:9" ht="36.75" customHeight="1">
      <c r="A143" s="168">
        <v>46094</v>
      </c>
      <c r="B143" s="169"/>
      <c r="C143" s="170" t="s">
        <v>27</v>
      </c>
      <c r="D143" s="170"/>
      <c r="E143" s="40">
        <v>7280</v>
      </c>
      <c r="F143" s="158" t="s">
        <v>95</v>
      </c>
      <c r="G143" s="159"/>
      <c r="H143" s="8" t="s">
        <v>14</v>
      </c>
      <c r="I143" s="15" t="s">
        <v>202</v>
      </c>
    </row>
    <row r="144" spans="1:9" ht="36.75" customHeight="1">
      <c r="A144" s="168">
        <v>46099</v>
      </c>
      <c r="B144" s="169"/>
      <c r="C144" s="170" t="s">
        <v>27</v>
      </c>
      <c r="D144" s="170"/>
      <c r="E144" s="40">
        <v>15464</v>
      </c>
      <c r="F144" s="158" t="s">
        <v>95</v>
      </c>
      <c r="G144" s="159"/>
      <c r="H144" s="8" t="s">
        <v>14</v>
      </c>
      <c r="I144" s="15" t="s">
        <v>109</v>
      </c>
    </row>
    <row r="145" spans="1:13" ht="36.75" customHeight="1">
      <c r="A145" s="168">
        <v>46100</v>
      </c>
      <c r="B145" s="169"/>
      <c r="C145" s="170" t="s">
        <v>63</v>
      </c>
      <c r="D145" s="170"/>
      <c r="E145" s="40">
        <v>8900</v>
      </c>
      <c r="F145" s="158" t="s">
        <v>95</v>
      </c>
      <c r="G145" s="159"/>
      <c r="H145" s="8" t="s">
        <v>14</v>
      </c>
      <c r="I145" s="15" t="s">
        <v>174</v>
      </c>
    </row>
    <row r="146" spans="1:13" ht="36.75" customHeight="1">
      <c r="A146" s="168">
        <v>46101</v>
      </c>
      <c r="B146" s="169"/>
      <c r="C146" s="170" t="s">
        <v>27</v>
      </c>
      <c r="D146" s="170"/>
      <c r="E146" s="40">
        <v>8960</v>
      </c>
      <c r="F146" s="158" t="s">
        <v>95</v>
      </c>
      <c r="G146" s="159"/>
      <c r="H146" s="8" t="s">
        <v>14</v>
      </c>
      <c r="I146" s="15" t="s">
        <v>109</v>
      </c>
    </row>
    <row r="147" spans="1:13" ht="36.75" customHeight="1">
      <c r="A147" s="168">
        <v>46102</v>
      </c>
      <c r="B147" s="169"/>
      <c r="C147" s="170" t="s">
        <v>27</v>
      </c>
      <c r="D147" s="170"/>
      <c r="E147" s="26">
        <v>3321</v>
      </c>
      <c r="F147" s="158" t="s">
        <v>95</v>
      </c>
      <c r="G147" s="159"/>
      <c r="H147" s="8" t="s">
        <v>75</v>
      </c>
      <c r="I147" s="15" t="s">
        <v>175</v>
      </c>
    </row>
    <row r="148" spans="1:13" ht="36.75" customHeight="1">
      <c r="A148" s="192">
        <v>46103</v>
      </c>
      <c r="B148" s="192"/>
      <c r="C148" s="170" t="s">
        <v>27</v>
      </c>
      <c r="D148" s="170"/>
      <c r="E148" s="26">
        <v>16480</v>
      </c>
      <c r="F148" s="158" t="s">
        <v>95</v>
      </c>
      <c r="G148" s="159"/>
      <c r="H148" s="8" t="s">
        <v>75</v>
      </c>
      <c r="I148" s="15" t="s">
        <v>176</v>
      </c>
    </row>
    <row r="149" spans="1:13" ht="36.75" customHeight="1">
      <c r="A149" s="164">
        <v>46105</v>
      </c>
      <c r="B149" s="165"/>
      <c r="C149" s="170" t="s">
        <v>27</v>
      </c>
      <c r="D149" s="170"/>
      <c r="E149" s="26">
        <v>1990</v>
      </c>
      <c r="F149" s="158" t="s">
        <v>94</v>
      </c>
      <c r="G149" s="159"/>
      <c r="H149" s="8" t="s">
        <v>75</v>
      </c>
      <c r="I149" s="15" t="s">
        <v>177</v>
      </c>
    </row>
    <row r="150" spans="1:13" ht="36.75" customHeight="1">
      <c r="A150" s="171"/>
      <c r="B150" s="172"/>
      <c r="C150" s="170" t="s">
        <v>27</v>
      </c>
      <c r="D150" s="170"/>
      <c r="E150" s="40">
        <v>10488</v>
      </c>
      <c r="F150" s="158" t="s">
        <v>94</v>
      </c>
      <c r="G150" s="159"/>
      <c r="H150" s="8" t="s">
        <v>14</v>
      </c>
      <c r="I150" s="15" t="s">
        <v>125</v>
      </c>
    </row>
    <row r="151" spans="1:13" ht="36.75" customHeight="1">
      <c r="A151" s="166"/>
      <c r="B151" s="167"/>
      <c r="C151" s="170" t="s">
        <v>27</v>
      </c>
      <c r="D151" s="170"/>
      <c r="E151" s="40">
        <v>5214</v>
      </c>
      <c r="F151" s="158" t="s">
        <v>94</v>
      </c>
      <c r="G151" s="159"/>
      <c r="H151" s="8" t="s">
        <v>14</v>
      </c>
      <c r="I151" s="15" t="s">
        <v>109</v>
      </c>
    </row>
    <row r="152" spans="1:13" ht="36.75" customHeight="1">
      <c r="A152" s="164">
        <v>46106</v>
      </c>
      <c r="B152" s="165"/>
      <c r="C152" s="170" t="s">
        <v>27</v>
      </c>
      <c r="D152" s="170"/>
      <c r="E152" s="26">
        <v>2998</v>
      </c>
      <c r="F152" s="158" t="s">
        <v>94</v>
      </c>
      <c r="G152" s="159"/>
      <c r="H152" s="8" t="s">
        <v>75</v>
      </c>
      <c r="I152" s="15" t="s">
        <v>178</v>
      </c>
    </row>
    <row r="153" spans="1:13" ht="36.75" customHeight="1">
      <c r="A153" s="166"/>
      <c r="B153" s="167"/>
      <c r="C153" s="170" t="s">
        <v>27</v>
      </c>
      <c r="D153" s="170"/>
      <c r="E153" s="40">
        <v>4378</v>
      </c>
      <c r="F153" s="158" t="s">
        <v>94</v>
      </c>
      <c r="G153" s="159"/>
      <c r="H153" s="8" t="s">
        <v>14</v>
      </c>
      <c r="I153" s="15" t="s">
        <v>192</v>
      </c>
    </row>
    <row r="154" spans="1:13" ht="36.75" customHeight="1">
      <c r="A154" s="168">
        <v>46108</v>
      </c>
      <c r="B154" s="169"/>
      <c r="C154" s="158" t="s">
        <v>27</v>
      </c>
      <c r="D154" s="159"/>
      <c r="E154" s="40">
        <v>7109</v>
      </c>
      <c r="F154" s="158" t="s">
        <v>86</v>
      </c>
      <c r="G154" s="159"/>
      <c r="H154" s="8" t="s">
        <v>14</v>
      </c>
      <c r="I154" s="15" t="s">
        <v>109</v>
      </c>
    </row>
    <row r="155" spans="1:13" ht="36.75" customHeight="1">
      <c r="A155" s="192">
        <v>46109</v>
      </c>
      <c r="B155" s="192"/>
      <c r="C155" s="170" t="s">
        <v>27</v>
      </c>
      <c r="D155" s="170"/>
      <c r="E155" s="26">
        <v>11560</v>
      </c>
      <c r="F155" s="158" t="s">
        <v>95</v>
      </c>
      <c r="G155" s="159"/>
      <c r="H155" s="8" t="s">
        <v>75</v>
      </c>
      <c r="I155" s="15" t="s">
        <v>179</v>
      </c>
    </row>
    <row r="156" spans="1:13" ht="36.75" customHeight="1">
      <c r="A156" s="192"/>
      <c r="B156" s="192"/>
      <c r="C156" s="170" t="s">
        <v>27</v>
      </c>
      <c r="D156" s="170"/>
      <c r="E156" s="26">
        <v>9336</v>
      </c>
      <c r="F156" s="158" t="s">
        <v>94</v>
      </c>
      <c r="G156" s="159"/>
      <c r="H156" s="8" t="s">
        <v>75</v>
      </c>
      <c r="I156" s="15" t="s">
        <v>179</v>
      </c>
    </row>
    <row r="157" spans="1:13" ht="36.75" customHeight="1" thickBot="1">
      <c r="A157" s="168">
        <v>46112</v>
      </c>
      <c r="B157" s="169"/>
      <c r="C157" s="170" t="s">
        <v>27</v>
      </c>
      <c r="D157" s="170"/>
      <c r="E157" s="40">
        <v>25826</v>
      </c>
      <c r="F157" s="158" t="s">
        <v>94</v>
      </c>
      <c r="G157" s="159"/>
      <c r="H157" s="8" t="s">
        <v>14</v>
      </c>
      <c r="I157" s="15" t="s">
        <v>109</v>
      </c>
      <c r="K157" s="244">
        <f>E137+E143+E144+E145+E146+E150+E151+E153+E154+E157+E140+E141+E142</f>
        <v>134603</v>
      </c>
      <c r="L157" s="245"/>
      <c r="M157" s="245"/>
    </row>
    <row r="158" spans="1:13" ht="36.75" customHeight="1" thickBot="1">
      <c r="E158" s="30">
        <f>SUM(E134:E157)</f>
        <v>257298</v>
      </c>
      <c r="G158" s="222" t="s">
        <v>9</v>
      </c>
      <c r="H158" s="223"/>
      <c r="I158" s="48">
        <f>E158+E131</f>
        <v>257298</v>
      </c>
    </row>
    <row r="159" spans="1:13" ht="54" customHeight="1">
      <c r="A159" s="176" t="s">
        <v>108</v>
      </c>
      <c r="B159" s="176"/>
      <c r="C159" s="176"/>
      <c r="D159" s="176"/>
      <c r="E159" s="176"/>
      <c r="F159" s="221"/>
      <c r="G159" s="221"/>
      <c r="H159" s="221"/>
      <c r="I159" s="221"/>
    </row>
    <row r="160" spans="1:13" ht="32.25" customHeight="1">
      <c r="A160" s="160" t="s">
        <v>0</v>
      </c>
      <c r="B160" s="161"/>
      <c r="C160" s="177" t="s">
        <v>1</v>
      </c>
      <c r="D160" s="177"/>
      <c r="E160" s="4" t="s">
        <v>3</v>
      </c>
      <c r="F160" s="177" t="s">
        <v>71</v>
      </c>
      <c r="G160" s="177"/>
      <c r="H160" s="8" t="s">
        <v>70</v>
      </c>
      <c r="I160" s="8" t="s">
        <v>4</v>
      </c>
    </row>
    <row r="161" spans="1:9" ht="32.25" customHeight="1">
      <c r="A161" s="164">
        <v>46071</v>
      </c>
      <c r="B161" s="165"/>
      <c r="C161" s="158" t="s">
        <v>16</v>
      </c>
      <c r="D161" s="159"/>
      <c r="E161" s="26">
        <v>3620</v>
      </c>
      <c r="F161" s="158" t="s">
        <v>86</v>
      </c>
      <c r="G161" s="159"/>
      <c r="H161" s="8" t="s">
        <v>65</v>
      </c>
      <c r="I161" s="15" t="s">
        <v>67</v>
      </c>
    </row>
    <row r="162" spans="1:9" ht="32.25" customHeight="1">
      <c r="A162" s="166"/>
      <c r="B162" s="167"/>
      <c r="C162" s="158" t="s">
        <v>16</v>
      </c>
      <c r="D162" s="159"/>
      <c r="E162" s="26">
        <v>1480</v>
      </c>
      <c r="F162" s="158" t="s">
        <v>86</v>
      </c>
      <c r="G162" s="159"/>
      <c r="H162" s="8" t="s">
        <v>65</v>
      </c>
      <c r="I162" s="15" t="s">
        <v>67</v>
      </c>
    </row>
    <row r="163" spans="1:9" ht="32.25" customHeight="1">
      <c r="A163" s="164">
        <v>46076</v>
      </c>
      <c r="B163" s="165"/>
      <c r="C163" s="158" t="s">
        <v>16</v>
      </c>
      <c r="D163" s="159"/>
      <c r="E163" s="26">
        <v>1040</v>
      </c>
      <c r="F163" s="158" t="s">
        <v>86</v>
      </c>
      <c r="G163" s="159"/>
      <c r="H163" s="8" t="s">
        <v>65</v>
      </c>
      <c r="I163" s="15" t="s">
        <v>67</v>
      </c>
    </row>
    <row r="164" spans="1:9" ht="32.25" customHeight="1">
      <c r="A164" s="166"/>
      <c r="B164" s="167"/>
      <c r="C164" s="158" t="s">
        <v>16</v>
      </c>
      <c r="D164" s="159"/>
      <c r="E164" s="26">
        <v>100</v>
      </c>
      <c r="F164" s="158" t="s">
        <v>86</v>
      </c>
      <c r="G164" s="159"/>
      <c r="H164" s="8" t="s">
        <v>65</v>
      </c>
      <c r="I164" s="15" t="s">
        <v>67</v>
      </c>
    </row>
    <row r="165" spans="1:9" ht="32.25" customHeight="1">
      <c r="A165" s="168">
        <v>46077</v>
      </c>
      <c r="B165" s="169"/>
      <c r="C165" s="158" t="s">
        <v>16</v>
      </c>
      <c r="D165" s="159"/>
      <c r="E165" s="26">
        <v>3070</v>
      </c>
      <c r="F165" s="158" t="s">
        <v>86</v>
      </c>
      <c r="G165" s="159"/>
      <c r="H165" s="8" t="s">
        <v>65</v>
      </c>
      <c r="I165" s="15" t="s">
        <v>67</v>
      </c>
    </row>
    <row r="166" spans="1:9" ht="32.25" customHeight="1">
      <c r="A166" s="164">
        <v>46078</v>
      </c>
      <c r="B166" s="165"/>
      <c r="C166" s="158" t="s">
        <v>16</v>
      </c>
      <c r="D166" s="159"/>
      <c r="E166" s="26">
        <v>1630</v>
      </c>
      <c r="F166" s="158" t="s">
        <v>86</v>
      </c>
      <c r="G166" s="159"/>
      <c r="H166" s="8" t="s">
        <v>65</v>
      </c>
      <c r="I166" s="15" t="s">
        <v>67</v>
      </c>
    </row>
    <row r="167" spans="1:9" ht="32.25" customHeight="1">
      <c r="A167" s="166"/>
      <c r="B167" s="167"/>
      <c r="C167" s="158" t="s">
        <v>16</v>
      </c>
      <c r="D167" s="159"/>
      <c r="E167" s="26">
        <v>1480</v>
      </c>
      <c r="F167" s="158" t="s">
        <v>86</v>
      </c>
      <c r="G167" s="159"/>
      <c r="H167" s="8" t="s">
        <v>65</v>
      </c>
      <c r="I167" s="15" t="s">
        <v>67</v>
      </c>
    </row>
    <row r="168" spans="1:9" ht="32.25" customHeight="1">
      <c r="A168" s="164"/>
      <c r="B168" s="165"/>
      <c r="C168" s="158"/>
      <c r="D168" s="159"/>
      <c r="E168" s="26"/>
      <c r="F168" s="158"/>
      <c r="G168" s="159"/>
      <c r="H168" s="8"/>
      <c r="I168" s="15"/>
    </row>
    <row r="169" spans="1:9" ht="32.25" customHeight="1">
      <c r="A169" s="166"/>
      <c r="B169" s="167"/>
      <c r="C169" s="158"/>
      <c r="D169" s="159"/>
      <c r="E169" s="26"/>
      <c r="F169" s="158"/>
      <c r="G169" s="159"/>
      <c r="H169" s="8"/>
      <c r="I169" s="15"/>
    </row>
    <row r="170" spans="1:9" ht="32.25" customHeight="1">
      <c r="A170" s="164"/>
      <c r="B170" s="165"/>
      <c r="C170" s="158"/>
      <c r="D170" s="159"/>
      <c r="E170" s="26"/>
      <c r="F170" s="158"/>
      <c r="G170" s="159"/>
      <c r="H170" s="8"/>
      <c r="I170" s="15"/>
    </row>
    <row r="171" spans="1:9" ht="32.25" customHeight="1">
      <c r="A171" s="166"/>
      <c r="B171" s="167"/>
      <c r="C171" s="158"/>
      <c r="D171" s="159"/>
      <c r="E171" s="26"/>
      <c r="F171" s="158"/>
      <c r="G171" s="159"/>
      <c r="H171" s="8"/>
      <c r="I171" s="15"/>
    </row>
    <row r="172" spans="1:9" ht="32.25" customHeight="1">
      <c r="A172" s="164"/>
      <c r="B172" s="165"/>
      <c r="C172" s="158"/>
      <c r="D172" s="159"/>
      <c r="E172" s="26"/>
      <c r="F172" s="158"/>
      <c r="G172" s="159"/>
      <c r="H172" s="8"/>
      <c r="I172" s="15"/>
    </row>
    <row r="173" spans="1:9" ht="32.25" customHeight="1">
      <c r="A173" s="166"/>
      <c r="B173" s="167"/>
      <c r="C173" s="158"/>
      <c r="D173" s="159"/>
      <c r="E173" s="26"/>
      <c r="F173" s="158"/>
      <c r="G173" s="159"/>
      <c r="H173" s="8"/>
      <c r="I173" s="15"/>
    </row>
    <row r="174" spans="1:9" ht="32.25" customHeight="1">
      <c r="A174" s="164"/>
      <c r="B174" s="165"/>
      <c r="C174" s="158"/>
      <c r="D174" s="159"/>
      <c r="E174" s="26"/>
      <c r="F174" s="158"/>
      <c r="G174" s="159"/>
      <c r="H174" s="8"/>
      <c r="I174" s="15"/>
    </row>
    <row r="175" spans="1:9" ht="32.25" customHeight="1">
      <c r="A175" s="171"/>
      <c r="B175" s="172"/>
      <c r="C175" s="158"/>
      <c r="D175" s="159"/>
      <c r="E175" s="26"/>
      <c r="F175" s="158"/>
      <c r="G175" s="159"/>
      <c r="H175" s="8"/>
      <c r="I175" s="15"/>
    </row>
    <row r="176" spans="1:9" ht="32.25" customHeight="1">
      <c r="A176" s="166"/>
      <c r="B176" s="167"/>
      <c r="C176" s="158"/>
      <c r="D176" s="159"/>
      <c r="E176" s="26"/>
      <c r="F176" s="158"/>
      <c r="G176" s="159"/>
      <c r="H176" s="8"/>
      <c r="I176" s="15"/>
    </row>
    <row r="177" spans="1:9" ht="32.25" customHeight="1">
      <c r="A177" s="168"/>
      <c r="B177" s="169"/>
      <c r="C177" s="170"/>
      <c r="D177" s="170"/>
      <c r="E177" s="26"/>
      <c r="F177" s="158"/>
      <c r="G177" s="159"/>
      <c r="H177" s="8"/>
      <c r="I177" s="15"/>
    </row>
    <row r="178" spans="1:9" ht="32.25" customHeight="1">
      <c r="A178" s="168"/>
      <c r="B178" s="169"/>
      <c r="C178" s="170"/>
      <c r="D178" s="170"/>
      <c r="E178" s="26"/>
      <c r="F178" s="158"/>
      <c r="G178" s="159"/>
      <c r="H178" s="8"/>
      <c r="I178" s="15"/>
    </row>
    <row r="179" spans="1:9" ht="32.25" customHeight="1">
      <c r="A179" s="168"/>
      <c r="B179" s="169"/>
      <c r="C179" s="170"/>
      <c r="D179" s="170"/>
      <c r="E179" s="26"/>
      <c r="F179" s="158"/>
      <c r="G179" s="159"/>
      <c r="H179" s="8"/>
      <c r="I179" s="15"/>
    </row>
    <row r="180" spans="1:9" ht="32.25" customHeight="1">
      <c r="A180" s="60"/>
      <c r="B180" s="61"/>
      <c r="C180" s="170"/>
      <c r="D180" s="170"/>
      <c r="E180" s="26"/>
      <c r="F180" s="158"/>
      <c r="G180" s="159"/>
      <c r="H180" s="8"/>
      <c r="I180" s="15"/>
    </row>
    <row r="181" spans="1:9" ht="32.25" customHeight="1">
      <c r="A181" s="60"/>
      <c r="B181" s="61"/>
      <c r="C181" s="170"/>
      <c r="D181" s="170"/>
      <c r="E181" s="26"/>
      <c r="F181" s="158"/>
      <c r="G181" s="159"/>
      <c r="H181" s="8"/>
      <c r="I181" s="15"/>
    </row>
    <row r="182" spans="1:9" ht="32.25" customHeight="1">
      <c r="A182" s="60"/>
      <c r="B182" s="61"/>
      <c r="C182" s="170"/>
      <c r="D182" s="170"/>
      <c r="E182" s="26"/>
      <c r="F182" s="158"/>
      <c r="G182" s="159"/>
      <c r="H182" s="8"/>
      <c r="I182" s="15"/>
    </row>
    <row r="183" spans="1:9" ht="32.25" customHeight="1">
      <c r="A183" s="60"/>
      <c r="B183" s="61"/>
      <c r="C183" s="170"/>
      <c r="D183" s="170"/>
      <c r="E183" s="26"/>
      <c r="F183" s="158"/>
      <c r="G183" s="159"/>
      <c r="H183" s="8"/>
      <c r="I183" s="15"/>
    </row>
    <row r="184" spans="1:9" ht="32.25" customHeight="1">
      <c r="A184" s="60"/>
      <c r="B184" s="61"/>
      <c r="C184" s="170"/>
      <c r="D184" s="170"/>
      <c r="E184" s="26"/>
      <c r="F184" s="158"/>
      <c r="G184" s="159"/>
      <c r="H184" s="8"/>
      <c r="I184" s="15"/>
    </row>
    <row r="185" spans="1:9" ht="32.25" customHeight="1">
      <c r="A185" s="60"/>
      <c r="B185" s="61"/>
      <c r="C185" s="170"/>
      <c r="D185" s="170"/>
      <c r="E185" s="26"/>
      <c r="F185" s="158"/>
      <c r="G185" s="159"/>
      <c r="H185" s="8"/>
      <c r="I185" s="15"/>
    </row>
    <row r="186" spans="1:9" ht="32.25" customHeight="1">
      <c r="A186" s="60"/>
      <c r="B186" s="61"/>
      <c r="C186" s="170"/>
      <c r="D186" s="170"/>
      <c r="E186" s="26"/>
      <c r="F186" s="158"/>
      <c r="G186" s="159"/>
      <c r="H186" s="8"/>
      <c r="I186" s="15"/>
    </row>
    <row r="187" spans="1:9" ht="32.25" customHeight="1" thickBot="1">
      <c r="A187" s="60"/>
      <c r="B187" s="61"/>
      <c r="C187" s="170"/>
      <c r="D187" s="170"/>
      <c r="E187" s="26"/>
      <c r="F187" s="158"/>
      <c r="G187" s="159"/>
      <c r="H187" s="8"/>
      <c r="I187" s="15"/>
    </row>
    <row r="188" spans="1:9" ht="32.25" customHeight="1" thickBot="1">
      <c r="E188" s="53">
        <f>SUM(E161:E187)</f>
        <v>12420</v>
      </c>
      <c r="H188" s="2"/>
      <c r="I188" s="45">
        <f>E188+E158+E131</f>
        <v>269718</v>
      </c>
    </row>
    <row r="189" spans="1:9" ht="48" customHeight="1">
      <c r="A189" s="176" t="s">
        <v>93</v>
      </c>
      <c r="B189" s="176"/>
      <c r="C189" s="176"/>
      <c r="D189" s="204"/>
      <c r="E189" s="204"/>
      <c r="F189" s="204"/>
    </row>
    <row r="190" spans="1:9" ht="48" customHeight="1">
      <c r="A190" s="160" t="s">
        <v>0</v>
      </c>
      <c r="B190" s="161"/>
      <c r="C190" s="177" t="s">
        <v>1</v>
      </c>
      <c r="D190" s="177"/>
      <c r="E190" s="4" t="s">
        <v>3</v>
      </c>
      <c r="F190" s="177"/>
      <c r="G190" s="177"/>
      <c r="H190" s="8" t="s">
        <v>70</v>
      </c>
      <c r="I190" s="5" t="s">
        <v>4</v>
      </c>
    </row>
    <row r="191" spans="1:9" ht="48" customHeight="1">
      <c r="A191" s="168">
        <v>46083</v>
      </c>
      <c r="B191" s="169"/>
      <c r="C191" s="158" t="s">
        <v>22</v>
      </c>
      <c r="D191" s="159"/>
      <c r="E191" s="26">
        <v>2297</v>
      </c>
      <c r="F191" s="158" t="s">
        <v>86</v>
      </c>
      <c r="G191" s="159"/>
      <c r="H191" s="8" t="s">
        <v>65</v>
      </c>
      <c r="I191" s="15" t="s">
        <v>68</v>
      </c>
    </row>
    <row r="192" spans="1:9" ht="48" customHeight="1">
      <c r="A192" s="168">
        <v>46094</v>
      </c>
      <c r="B192" s="169"/>
      <c r="C192" s="158" t="s">
        <v>22</v>
      </c>
      <c r="D192" s="159"/>
      <c r="E192" s="26">
        <v>3313</v>
      </c>
      <c r="F192" s="158" t="s">
        <v>86</v>
      </c>
      <c r="G192" s="159"/>
      <c r="H192" s="8" t="s">
        <v>65</v>
      </c>
      <c r="I192" s="15" t="s">
        <v>68</v>
      </c>
    </row>
    <row r="193" spans="1:10" ht="48" customHeight="1">
      <c r="A193" s="168">
        <v>46099</v>
      </c>
      <c r="B193" s="169"/>
      <c r="C193" s="158" t="s">
        <v>22</v>
      </c>
      <c r="D193" s="159"/>
      <c r="E193" s="26">
        <v>3092</v>
      </c>
      <c r="F193" s="158" t="s">
        <v>86</v>
      </c>
      <c r="G193" s="159"/>
      <c r="H193" s="8" t="s">
        <v>65</v>
      </c>
      <c r="I193" s="15" t="s">
        <v>68</v>
      </c>
    </row>
    <row r="194" spans="1:10" ht="48" customHeight="1">
      <c r="A194" s="168">
        <v>46100</v>
      </c>
      <c r="B194" s="169"/>
      <c r="C194" s="158" t="s">
        <v>22</v>
      </c>
      <c r="D194" s="159"/>
      <c r="E194" s="26">
        <v>1911</v>
      </c>
      <c r="F194" s="158" t="s">
        <v>86</v>
      </c>
      <c r="G194" s="159"/>
      <c r="H194" s="8" t="s">
        <v>65</v>
      </c>
      <c r="I194" s="15" t="s">
        <v>68</v>
      </c>
    </row>
    <row r="195" spans="1:10" ht="48" customHeight="1">
      <c r="A195" s="168">
        <v>46102</v>
      </c>
      <c r="B195" s="169"/>
      <c r="C195" s="158" t="s">
        <v>22</v>
      </c>
      <c r="D195" s="159"/>
      <c r="E195" s="26">
        <v>2796</v>
      </c>
      <c r="F195" s="158" t="s">
        <v>86</v>
      </c>
      <c r="G195" s="159"/>
      <c r="H195" s="8" t="s">
        <v>65</v>
      </c>
      <c r="I195" s="15" t="s">
        <v>68</v>
      </c>
    </row>
    <row r="196" spans="1:10" ht="48" customHeight="1">
      <c r="A196" s="168">
        <v>46107</v>
      </c>
      <c r="B196" s="169"/>
      <c r="C196" s="158" t="s">
        <v>22</v>
      </c>
      <c r="D196" s="159"/>
      <c r="E196" s="26">
        <v>3838</v>
      </c>
      <c r="F196" s="158" t="s">
        <v>86</v>
      </c>
      <c r="G196" s="159"/>
      <c r="H196" s="8" t="s">
        <v>65</v>
      </c>
      <c r="I196" s="15" t="s">
        <v>68</v>
      </c>
    </row>
    <row r="197" spans="1:10" ht="48" customHeight="1">
      <c r="A197" s="168"/>
      <c r="B197" s="169"/>
      <c r="C197" s="158"/>
      <c r="D197" s="159"/>
      <c r="E197" s="26"/>
      <c r="F197" s="158"/>
      <c r="G197" s="159"/>
      <c r="H197" s="8"/>
      <c r="I197" s="15"/>
    </row>
    <row r="198" spans="1:10" ht="48" customHeight="1">
      <c r="A198" s="168"/>
      <c r="B198" s="169"/>
      <c r="C198" s="158"/>
      <c r="D198" s="159"/>
      <c r="E198" s="26"/>
      <c r="F198" s="158"/>
      <c r="G198" s="159"/>
      <c r="H198" s="8"/>
      <c r="I198" s="15"/>
    </row>
    <row r="199" spans="1:10" ht="48" customHeight="1">
      <c r="A199" s="168"/>
      <c r="B199" s="169"/>
      <c r="C199" s="158"/>
      <c r="D199" s="159"/>
      <c r="E199" s="26"/>
      <c r="F199" s="158"/>
      <c r="G199" s="159"/>
      <c r="H199" s="8"/>
      <c r="I199" s="15"/>
    </row>
    <row r="200" spans="1:10" ht="48" customHeight="1">
      <c r="A200" s="168"/>
      <c r="B200" s="169"/>
      <c r="C200" s="158"/>
      <c r="D200" s="159"/>
      <c r="E200" s="26"/>
      <c r="F200" s="158"/>
      <c r="G200" s="159"/>
      <c r="H200" s="8"/>
      <c r="I200" s="15"/>
    </row>
    <row r="201" spans="1:10" ht="48" customHeight="1">
      <c r="A201" s="168"/>
      <c r="B201" s="169"/>
      <c r="C201" s="158"/>
      <c r="D201" s="159"/>
      <c r="E201" s="26"/>
      <c r="F201" s="158"/>
      <c r="G201" s="159"/>
      <c r="H201" s="8"/>
      <c r="I201" s="15"/>
    </row>
    <row r="202" spans="1:10" ht="48" customHeight="1">
      <c r="A202" s="168"/>
      <c r="B202" s="169"/>
      <c r="C202" s="158"/>
      <c r="D202" s="159"/>
      <c r="E202" s="26"/>
      <c r="F202" s="158"/>
      <c r="G202" s="159"/>
      <c r="H202" s="8"/>
      <c r="I202" s="15"/>
    </row>
    <row r="203" spans="1:10" ht="48" customHeight="1">
      <c r="A203" s="168"/>
      <c r="B203" s="169"/>
      <c r="C203" s="170"/>
      <c r="D203" s="170"/>
      <c r="E203" s="26"/>
      <c r="F203" s="158"/>
      <c r="G203" s="159"/>
      <c r="H203" s="8"/>
      <c r="I203" s="15"/>
    </row>
    <row r="204" spans="1:10" ht="48" customHeight="1">
      <c r="A204" s="168"/>
      <c r="B204" s="169"/>
      <c r="C204" s="170"/>
      <c r="D204" s="170"/>
      <c r="E204" s="26"/>
      <c r="F204" s="158"/>
      <c r="G204" s="159"/>
      <c r="H204" s="8"/>
      <c r="I204" s="15"/>
    </row>
    <row r="205" spans="1:10" ht="48" customHeight="1">
      <c r="A205" s="168"/>
      <c r="B205" s="169"/>
      <c r="C205" s="170"/>
      <c r="D205" s="170"/>
      <c r="E205" s="26"/>
      <c r="F205" s="158"/>
      <c r="G205" s="159"/>
      <c r="H205" s="8"/>
      <c r="I205" s="15"/>
      <c r="J205" s="16"/>
    </row>
    <row r="206" spans="1:10" ht="49.5" customHeight="1">
      <c r="A206" s="168"/>
      <c r="B206" s="169"/>
      <c r="C206" s="170"/>
      <c r="D206" s="170"/>
      <c r="E206" s="26"/>
      <c r="F206" s="158"/>
      <c r="G206" s="159"/>
      <c r="H206" s="8"/>
      <c r="I206" s="15"/>
    </row>
    <row r="207" spans="1:10" ht="48" customHeight="1">
      <c r="A207" s="168"/>
      <c r="B207" s="169"/>
      <c r="C207" s="170"/>
      <c r="D207" s="170"/>
      <c r="E207" s="26"/>
      <c r="F207" s="158"/>
      <c r="G207" s="159"/>
      <c r="H207" s="8"/>
      <c r="I207" s="15"/>
    </row>
    <row r="208" spans="1:10" ht="49.5" customHeight="1" thickBot="1">
      <c r="A208" s="168"/>
      <c r="B208" s="169"/>
      <c r="C208" s="170"/>
      <c r="D208" s="170"/>
      <c r="E208" s="26"/>
      <c r="F208" s="158"/>
      <c r="G208" s="159"/>
      <c r="H208" s="8"/>
      <c r="I208" s="15"/>
    </row>
    <row r="209" spans="1:9" ht="48" customHeight="1" thickBot="1">
      <c r="E209" s="30">
        <f>SUM(E191:E208)</f>
        <v>17247</v>
      </c>
      <c r="H209" s="17"/>
      <c r="I209" s="42"/>
    </row>
    <row r="210" spans="1:9" ht="70.5" customHeight="1">
      <c r="A210" s="176" t="s">
        <v>97</v>
      </c>
      <c r="B210" s="176"/>
      <c r="C210" s="176"/>
      <c r="D210" s="176"/>
      <c r="E210" s="176"/>
      <c r="H210" s="41"/>
      <c r="I210" s="42"/>
    </row>
    <row r="211" spans="1:9" ht="70.5" customHeight="1">
      <c r="A211" s="160" t="s">
        <v>0</v>
      </c>
      <c r="B211" s="161"/>
      <c r="C211" s="177" t="s">
        <v>1</v>
      </c>
      <c r="D211" s="177"/>
      <c r="E211" s="4" t="s">
        <v>3</v>
      </c>
      <c r="F211" s="177"/>
      <c r="G211" s="177"/>
      <c r="H211" s="8" t="s">
        <v>70</v>
      </c>
      <c r="I211" s="8" t="s">
        <v>4</v>
      </c>
    </row>
    <row r="212" spans="1:9" ht="70.5" customHeight="1">
      <c r="A212" s="168">
        <v>46081</v>
      </c>
      <c r="B212" s="169"/>
      <c r="C212" s="170" t="s">
        <v>50</v>
      </c>
      <c r="D212" s="170"/>
      <c r="E212" s="26">
        <v>5756</v>
      </c>
      <c r="F212" s="158" t="s">
        <v>86</v>
      </c>
      <c r="G212" s="159"/>
      <c r="H212" s="8" t="s">
        <v>65</v>
      </c>
      <c r="I212" s="15" t="s">
        <v>98</v>
      </c>
    </row>
    <row r="213" spans="1:9" ht="70.5" customHeight="1">
      <c r="A213" s="168"/>
      <c r="B213" s="169"/>
      <c r="C213" s="170"/>
      <c r="D213" s="170"/>
      <c r="E213" s="26"/>
      <c r="F213" s="158"/>
      <c r="G213" s="159"/>
      <c r="H213" s="8"/>
      <c r="I213" s="15"/>
    </row>
    <row r="214" spans="1:9" ht="70.5" customHeight="1">
      <c r="A214" s="168"/>
      <c r="B214" s="169"/>
      <c r="C214" s="170"/>
      <c r="D214" s="170"/>
      <c r="E214" s="26"/>
      <c r="F214" s="158"/>
      <c r="G214" s="159"/>
      <c r="H214" s="8"/>
      <c r="I214" s="15"/>
    </row>
    <row r="215" spans="1:9" ht="70.5" customHeight="1">
      <c r="A215" s="168"/>
      <c r="B215" s="169"/>
      <c r="C215" s="170"/>
      <c r="D215" s="170"/>
      <c r="E215" s="26"/>
      <c r="F215" s="158"/>
      <c r="G215" s="159"/>
      <c r="H215" s="8"/>
      <c r="I215" s="15"/>
    </row>
    <row r="216" spans="1:9" ht="70.5" customHeight="1">
      <c r="A216" s="168"/>
      <c r="B216" s="169"/>
      <c r="C216" s="170"/>
      <c r="D216" s="170"/>
      <c r="E216" s="26"/>
      <c r="F216" s="158"/>
      <c r="G216" s="159"/>
      <c r="H216" s="8"/>
      <c r="I216" s="15"/>
    </row>
    <row r="217" spans="1:9" ht="70.5" customHeight="1">
      <c r="A217" s="168"/>
      <c r="B217" s="169"/>
      <c r="C217" s="170"/>
      <c r="D217" s="170"/>
      <c r="E217" s="26"/>
      <c r="F217" s="158"/>
      <c r="G217" s="159"/>
      <c r="H217" s="8"/>
      <c r="I217" s="15"/>
    </row>
    <row r="218" spans="1:9" ht="70.5" customHeight="1">
      <c r="A218" s="168"/>
      <c r="B218" s="169"/>
      <c r="C218" s="170"/>
      <c r="D218" s="170"/>
      <c r="E218" s="29"/>
      <c r="F218" s="158"/>
      <c r="G218" s="159"/>
      <c r="H218" s="8"/>
      <c r="I218" s="15"/>
    </row>
    <row r="219" spans="1:9" ht="70.5" customHeight="1">
      <c r="A219" s="168"/>
      <c r="B219" s="169"/>
      <c r="C219" s="170"/>
      <c r="D219" s="170"/>
      <c r="E219" s="29"/>
      <c r="F219" s="158"/>
      <c r="G219" s="159"/>
      <c r="H219" s="8"/>
      <c r="I219" s="15"/>
    </row>
    <row r="220" spans="1:9" ht="70.5" customHeight="1">
      <c r="A220" s="168"/>
      <c r="B220" s="169"/>
      <c r="C220" s="170"/>
      <c r="D220" s="170"/>
      <c r="E220" s="29"/>
      <c r="F220" s="158"/>
      <c r="G220" s="159"/>
      <c r="H220" s="8"/>
      <c r="I220" s="15"/>
    </row>
    <row r="221" spans="1:9" ht="70.5" customHeight="1">
      <c r="A221" s="168"/>
      <c r="B221" s="169"/>
      <c r="C221" s="170"/>
      <c r="D221" s="170"/>
      <c r="E221" s="29"/>
      <c r="F221" s="158"/>
      <c r="G221" s="159"/>
      <c r="H221" s="8"/>
      <c r="I221" s="15"/>
    </row>
    <row r="222" spans="1:9" ht="93" customHeight="1" thickBot="1">
      <c r="A222" s="168"/>
      <c r="B222" s="169"/>
      <c r="C222" s="170"/>
      <c r="D222" s="170"/>
      <c r="E222" s="29"/>
      <c r="F222" s="158"/>
      <c r="G222" s="159"/>
      <c r="H222" s="8"/>
      <c r="I222" s="15"/>
    </row>
    <row r="223" spans="1:9" ht="70.5" customHeight="1" thickBot="1">
      <c r="E223" s="30">
        <f>SUM(E212:E218)</f>
        <v>5756</v>
      </c>
      <c r="H223" s="2"/>
      <c r="I223" s="45">
        <f>E223+E209</f>
        <v>23003</v>
      </c>
    </row>
    <row r="224" spans="1:9" ht="26.25" customHeight="1">
      <c r="A224" s="202" t="s">
        <v>100</v>
      </c>
      <c r="B224" s="202"/>
      <c r="C224" s="202"/>
      <c r="F224" s="203"/>
      <c r="G224" s="203"/>
      <c r="H224" s="203"/>
      <c r="I224" s="203"/>
    </row>
    <row r="225" spans="1:9" ht="26.25" customHeight="1">
      <c r="A225" s="6" t="s">
        <v>83</v>
      </c>
      <c r="B225" s="6" t="s">
        <v>1</v>
      </c>
      <c r="C225" s="158" t="s">
        <v>96</v>
      </c>
      <c r="D225" s="159"/>
      <c r="E225" s="6" t="s">
        <v>3</v>
      </c>
      <c r="F225" s="158" t="s">
        <v>76</v>
      </c>
      <c r="G225" s="159"/>
      <c r="H225" s="8"/>
      <c r="I225" s="8" t="s">
        <v>4</v>
      </c>
    </row>
    <row r="226" spans="1:9" ht="26.25" customHeight="1">
      <c r="A226" s="21" t="s">
        <v>54</v>
      </c>
      <c r="B226" s="6" t="s">
        <v>27</v>
      </c>
      <c r="C226" s="158" t="s">
        <v>80</v>
      </c>
      <c r="D226" s="159"/>
      <c r="E226" s="7">
        <v>45540</v>
      </c>
      <c r="F226" s="158" t="s">
        <v>77</v>
      </c>
      <c r="G226" s="159"/>
      <c r="H226" s="8" t="s">
        <v>87</v>
      </c>
      <c r="I226" s="15" t="s">
        <v>132</v>
      </c>
    </row>
    <row r="227" spans="1:9" ht="26.25" customHeight="1">
      <c r="A227" s="21" t="s">
        <v>54</v>
      </c>
      <c r="B227" s="6" t="s">
        <v>27</v>
      </c>
      <c r="C227" s="158" t="s">
        <v>80</v>
      </c>
      <c r="D227" s="159"/>
      <c r="E227" s="7">
        <v>32160</v>
      </c>
      <c r="F227" s="158" t="s">
        <v>77</v>
      </c>
      <c r="G227" s="159"/>
      <c r="H227" s="8" t="s">
        <v>87</v>
      </c>
      <c r="I227" s="15" t="s">
        <v>133</v>
      </c>
    </row>
    <row r="228" spans="1:9" ht="26.25" customHeight="1">
      <c r="A228" s="21" t="s">
        <v>54</v>
      </c>
      <c r="B228" s="6" t="s">
        <v>27</v>
      </c>
      <c r="C228" s="158" t="s">
        <v>80</v>
      </c>
      <c r="D228" s="159"/>
      <c r="E228" s="7">
        <v>20020</v>
      </c>
      <c r="F228" s="158" t="s">
        <v>77</v>
      </c>
      <c r="G228" s="159"/>
      <c r="H228" s="8" t="s">
        <v>87</v>
      </c>
      <c r="I228" s="15" t="s">
        <v>134</v>
      </c>
    </row>
    <row r="229" spans="1:9" ht="26.25" customHeight="1">
      <c r="A229" s="46" t="s">
        <v>55</v>
      </c>
      <c r="B229" s="6" t="s">
        <v>52</v>
      </c>
      <c r="C229" s="158" t="s">
        <v>79</v>
      </c>
      <c r="D229" s="159"/>
      <c r="E229" s="7">
        <v>4180</v>
      </c>
      <c r="F229" s="158" t="s">
        <v>77</v>
      </c>
      <c r="G229" s="159"/>
      <c r="H229" s="8" t="s">
        <v>87</v>
      </c>
      <c r="I229" s="15" t="s">
        <v>135</v>
      </c>
    </row>
    <row r="230" spans="1:9" ht="26.25" customHeight="1">
      <c r="A230" s="46" t="s">
        <v>55</v>
      </c>
      <c r="B230" s="6" t="s">
        <v>15</v>
      </c>
      <c r="C230" s="158" t="s">
        <v>79</v>
      </c>
      <c r="D230" s="159"/>
      <c r="E230" s="7">
        <v>318000</v>
      </c>
      <c r="F230" s="158" t="s">
        <v>77</v>
      </c>
      <c r="G230" s="159"/>
      <c r="H230" s="8" t="s">
        <v>87</v>
      </c>
      <c r="I230" s="15" t="s">
        <v>136</v>
      </c>
    </row>
    <row r="231" spans="1:9" ht="26.25" customHeight="1">
      <c r="A231" s="21" t="s">
        <v>59</v>
      </c>
      <c r="B231" s="6" t="s">
        <v>27</v>
      </c>
      <c r="C231" s="158" t="s">
        <v>80</v>
      </c>
      <c r="D231" s="159"/>
      <c r="E231" s="7">
        <v>300000</v>
      </c>
      <c r="F231" s="158" t="s">
        <v>77</v>
      </c>
      <c r="G231" s="159"/>
      <c r="H231" s="8" t="s">
        <v>87</v>
      </c>
      <c r="I231" s="15" t="s">
        <v>137</v>
      </c>
    </row>
    <row r="232" spans="1:9" ht="26.25" customHeight="1">
      <c r="A232" s="21" t="s">
        <v>59</v>
      </c>
      <c r="B232" s="6" t="s">
        <v>27</v>
      </c>
      <c r="C232" s="158" t="s">
        <v>80</v>
      </c>
      <c r="D232" s="159"/>
      <c r="E232" s="7">
        <v>19199</v>
      </c>
      <c r="F232" s="158" t="s">
        <v>77</v>
      </c>
      <c r="G232" s="159"/>
      <c r="H232" s="8" t="s">
        <v>87</v>
      </c>
      <c r="I232" s="15" t="s">
        <v>138</v>
      </c>
    </row>
    <row r="233" spans="1:9" ht="26.25" customHeight="1">
      <c r="A233" s="21" t="s">
        <v>59</v>
      </c>
      <c r="B233" s="6" t="s">
        <v>63</v>
      </c>
      <c r="C233" s="158" t="s">
        <v>80</v>
      </c>
      <c r="D233" s="159"/>
      <c r="E233" s="7">
        <v>1500000</v>
      </c>
      <c r="F233" s="158" t="s">
        <v>77</v>
      </c>
      <c r="G233" s="159"/>
      <c r="H233" s="8" t="s">
        <v>87</v>
      </c>
      <c r="I233" s="15" t="s">
        <v>139</v>
      </c>
    </row>
    <row r="234" spans="1:9" ht="26.25" customHeight="1">
      <c r="A234" s="21" t="s">
        <v>59</v>
      </c>
      <c r="B234" s="6"/>
      <c r="C234" s="158" t="s">
        <v>80</v>
      </c>
      <c r="D234" s="159"/>
      <c r="E234" s="7">
        <v>3000000</v>
      </c>
      <c r="F234" s="158" t="s">
        <v>77</v>
      </c>
      <c r="G234" s="159"/>
      <c r="H234" s="8" t="s">
        <v>87</v>
      </c>
      <c r="I234" s="15" t="s">
        <v>140</v>
      </c>
    </row>
    <row r="235" spans="1:9" ht="26.25" customHeight="1">
      <c r="A235" s="21" t="s">
        <v>40</v>
      </c>
      <c r="B235" s="6" t="s">
        <v>27</v>
      </c>
      <c r="C235" s="158" t="s">
        <v>80</v>
      </c>
      <c r="D235" s="159"/>
      <c r="E235" s="7">
        <v>22330</v>
      </c>
      <c r="F235" s="158" t="s">
        <v>77</v>
      </c>
      <c r="G235" s="159"/>
      <c r="H235" s="8" t="s">
        <v>87</v>
      </c>
      <c r="I235" s="15" t="s">
        <v>141</v>
      </c>
    </row>
    <row r="236" spans="1:9" ht="26.25" customHeight="1">
      <c r="A236" s="46" t="s">
        <v>40</v>
      </c>
      <c r="B236" s="6" t="s">
        <v>63</v>
      </c>
      <c r="C236" s="158" t="s">
        <v>80</v>
      </c>
      <c r="D236" s="159"/>
      <c r="E236" s="7">
        <v>43088</v>
      </c>
      <c r="F236" s="158" t="s">
        <v>77</v>
      </c>
      <c r="G236" s="159"/>
      <c r="H236" s="8" t="s">
        <v>87</v>
      </c>
      <c r="I236" s="15" t="s">
        <v>142</v>
      </c>
    </row>
    <row r="237" spans="1:9" ht="26.25" customHeight="1">
      <c r="A237" s="21" t="s">
        <v>44</v>
      </c>
      <c r="B237" s="6" t="s">
        <v>107</v>
      </c>
      <c r="C237" s="158" t="s">
        <v>80</v>
      </c>
      <c r="D237" s="159"/>
      <c r="E237" s="7">
        <v>1733820</v>
      </c>
      <c r="F237" s="158" t="s">
        <v>77</v>
      </c>
      <c r="G237" s="159"/>
      <c r="H237" s="8" t="s">
        <v>87</v>
      </c>
      <c r="I237" s="15" t="s">
        <v>143</v>
      </c>
    </row>
    <row r="238" spans="1:9" ht="26.25" customHeight="1">
      <c r="A238" s="21" t="s">
        <v>44</v>
      </c>
      <c r="B238" s="6" t="s">
        <v>107</v>
      </c>
      <c r="C238" s="158" t="s">
        <v>80</v>
      </c>
      <c r="D238" s="159"/>
      <c r="E238" s="7">
        <v>22000</v>
      </c>
      <c r="F238" s="158" t="s">
        <v>77</v>
      </c>
      <c r="G238" s="159"/>
      <c r="H238" s="8" t="s">
        <v>87</v>
      </c>
      <c r="I238" s="15" t="s">
        <v>144</v>
      </c>
    </row>
    <row r="239" spans="1:9" ht="26.25" customHeight="1">
      <c r="A239" s="21" t="s">
        <v>44</v>
      </c>
      <c r="B239" s="6" t="s">
        <v>15</v>
      </c>
      <c r="C239" s="158" t="s">
        <v>80</v>
      </c>
      <c r="D239" s="159"/>
      <c r="E239" s="7">
        <v>85900</v>
      </c>
      <c r="F239" s="158" t="s">
        <v>77</v>
      </c>
      <c r="G239" s="159"/>
      <c r="H239" s="8" t="s">
        <v>87</v>
      </c>
      <c r="I239" s="15" t="s">
        <v>131</v>
      </c>
    </row>
    <row r="240" spans="1:9" ht="26.25" customHeight="1">
      <c r="A240" s="21" t="s">
        <v>33</v>
      </c>
      <c r="B240" s="6" t="s">
        <v>156</v>
      </c>
      <c r="C240" s="158" t="s">
        <v>79</v>
      </c>
      <c r="D240" s="159"/>
      <c r="E240" s="7">
        <v>63000</v>
      </c>
      <c r="F240" s="158" t="s">
        <v>77</v>
      </c>
      <c r="G240" s="159"/>
      <c r="H240" s="8" t="s">
        <v>87</v>
      </c>
      <c r="I240" s="15" t="s">
        <v>145</v>
      </c>
    </row>
    <row r="241" spans="1:9" ht="26.25" customHeight="1">
      <c r="A241" s="21" t="s">
        <v>33</v>
      </c>
      <c r="B241" s="6"/>
      <c r="C241" s="158" t="s">
        <v>80</v>
      </c>
      <c r="D241" s="159"/>
      <c r="E241" s="7">
        <v>110200</v>
      </c>
      <c r="F241" s="158" t="s">
        <v>77</v>
      </c>
      <c r="G241" s="159"/>
      <c r="H241" s="8" t="s">
        <v>87</v>
      </c>
      <c r="I241" s="15" t="s">
        <v>81</v>
      </c>
    </row>
    <row r="242" spans="1:9" ht="26.25" customHeight="1">
      <c r="A242" s="21" t="s">
        <v>33</v>
      </c>
      <c r="B242" s="6" t="s">
        <v>63</v>
      </c>
      <c r="C242" s="158" t="s">
        <v>80</v>
      </c>
      <c r="D242" s="159"/>
      <c r="E242" s="7">
        <v>18093</v>
      </c>
      <c r="F242" s="158" t="s">
        <v>77</v>
      </c>
      <c r="G242" s="159"/>
      <c r="H242" s="8" t="s">
        <v>87</v>
      </c>
      <c r="I242" s="15" t="s">
        <v>146</v>
      </c>
    </row>
    <row r="243" spans="1:9" ht="26.25" customHeight="1">
      <c r="A243" s="21" t="s">
        <v>33</v>
      </c>
      <c r="B243" s="6" t="s">
        <v>27</v>
      </c>
      <c r="C243" s="158" t="s">
        <v>80</v>
      </c>
      <c r="D243" s="159"/>
      <c r="E243" s="7">
        <v>46200</v>
      </c>
      <c r="F243" s="158" t="s">
        <v>77</v>
      </c>
      <c r="G243" s="159"/>
      <c r="H243" s="8" t="s">
        <v>87</v>
      </c>
      <c r="I243" s="15" t="s">
        <v>148</v>
      </c>
    </row>
    <row r="244" spans="1:9" ht="26.25" customHeight="1">
      <c r="A244" s="46" t="s">
        <v>33</v>
      </c>
      <c r="B244" s="6"/>
      <c r="C244" s="158" t="s">
        <v>80</v>
      </c>
      <c r="D244" s="159"/>
      <c r="E244" s="7">
        <v>30000</v>
      </c>
      <c r="F244" s="158" t="s">
        <v>77</v>
      </c>
      <c r="G244" s="159"/>
      <c r="H244" s="8" t="s">
        <v>87</v>
      </c>
      <c r="I244" s="15" t="s">
        <v>147</v>
      </c>
    </row>
    <row r="245" spans="1:9" ht="26.25" customHeight="1">
      <c r="A245" s="21" t="s">
        <v>33</v>
      </c>
      <c r="B245" s="6" t="s">
        <v>72</v>
      </c>
      <c r="C245" s="158" t="s">
        <v>80</v>
      </c>
      <c r="D245" s="159"/>
      <c r="E245" s="7">
        <v>7971</v>
      </c>
      <c r="F245" s="158" t="s">
        <v>77</v>
      </c>
      <c r="G245" s="159"/>
      <c r="H245" s="8" t="s">
        <v>87</v>
      </c>
      <c r="I245" s="15" t="s">
        <v>106</v>
      </c>
    </row>
    <row r="246" spans="1:9" ht="26.25" customHeight="1">
      <c r="A246" s="46" t="s">
        <v>33</v>
      </c>
      <c r="B246" s="6" t="s">
        <v>72</v>
      </c>
      <c r="C246" s="158" t="s">
        <v>80</v>
      </c>
      <c r="D246" s="159"/>
      <c r="E246" s="7">
        <v>3694</v>
      </c>
      <c r="F246" s="158" t="s">
        <v>77</v>
      </c>
      <c r="G246" s="159"/>
      <c r="H246" s="8" t="s">
        <v>87</v>
      </c>
      <c r="I246" s="15" t="s">
        <v>105</v>
      </c>
    </row>
    <row r="247" spans="1:9" ht="26.25" customHeight="1">
      <c r="A247" s="21" t="s">
        <v>33</v>
      </c>
      <c r="B247" s="6" t="s">
        <v>63</v>
      </c>
      <c r="C247" s="158" t="s">
        <v>80</v>
      </c>
      <c r="D247" s="159"/>
      <c r="E247" s="7">
        <v>64000</v>
      </c>
      <c r="F247" s="158" t="s">
        <v>77</v>
      </c>
      <c r="G247" s="159"/>
      <c r="H247" s="8" t="s">
        <v>87</v>
      </c>
      <c r="I247" s="15" t="s">
        <v>149</v>
      </c>
    </row>
    <row r="248" spans="1:9" ht="26.25" customHeight="1">
      <c r="A248" s="21" t="s">
        <v>24</v>
      </c>
      <c r="B248" s="6" t="s">
        <v>15</v>
      </c>
      <c r="C248" s="158" t="s">
        <v>80</v>
      </c>
      <c r="D248" s="159"/>
      <c r="E248" s="7">
        <v>273690</v>
      </c>
      <c r="F248" s="158" t="s">
        <v>77</v>
      </c>
      <c r="G248" s="159"/>
      <c r="H248" s="8" t="s">
        <v>87</v>
      </c>
      <c r="I248" s="15" t="s">
        <v>150</v>
      </c>
    </row>
    <row r="249" spans="1:9" ht="26.25" customHeight="1">
      <c r="A249" s="21" t="s">
        <v>41</v>
      </c>
      <c r="B249" s="6" t="s">
        <v>156</v>
      </c>
      <c r="C249" s="158" t="s">
        <v>80</v>
      </c>
      <c r="D249" s="159"/>
      <c r="E249" s="7">
        <v>63000</v>
      </c>
      <c r="F249" s="158" t="s">
        <v>77</v>
      </c>
      <c r="G249" s="159"/>
      <c r="H249" s="8" t="s">
        <v>87</v>
      </c>
      <c r="I249" s="15" t="s">
        <v>145</v>
      </c>
    </row>
    <row r="250" spans="1:9" ht="26.25" customHeight="1">
      <c r="A250" s="21" t="s">
        <v>41</v>
      </c>
      <c r="B250" s="6" t="s">
        <v>27</v>
      </c>
      <c r="C250" s="158" t="s">
        <v>80</v>
      </c>
      <c r="D250" s="159"/>
      <c r="E250" s="7">
        <v>118800</v>
      </c>
      <c r="F250" s="158" t="s">
        <v>77</v>
      </c>
      <c r="G250" s="159"/>
      <c r="H250" s="8" t="s">
        <v>87</v>
      </c>
      <c r="I250" s="15" t="s">
        <v>151</v>
      </c>
    </row>
    <row r="251" spans="1:9" ht="26.25" customHeight="1">
      <c r="A251" s="21" t="s">
        <v>39</v>
      </c>
      <c r="B251" s="6" t="s">
        <v>107</v>
      </c>
      <c r="C251" s="158" t="s">
        <v>80</v>
      </c>
      <c r="D251" s="159"/>
      <c r="E251" s="7">
        <v>110250</v>
      </c>
      <c r="F251" s="158" t="s">
        <v>77</v>
      </c>
      <c r="G251" s="159"/>
      <c r="H251" s="8" t="s">
        <v>87</v>
      </c>
      <c r="I251" s="15" t="s">
        <v>152</v>
      </c>
    </row>
    <row r="252" spans="1:9" ht="26.25" customHeight="1">
      <c r="A252" s="21" t="s">
        <v>39</v>
      </c>
      <c r="B252" s="6" t="s">
        <v>107</v>
      </c>
      <c r="C252" s="158" t="s">
        <v>80</v>
      </c>
      <c r="D252" s="159"/>
      <c r="E252" s="7">
        <v>320000</v>
      </c>
      <c r="F252" s="158" t="s">
        <v>77</v>
      </c>
      <c r="G252" s="159"/>
      <c r="H252" s="8" t="s">
        <v>87</v>
      </c>
      <c r="I252" s="15" t="s">
        <v>153</v>
      </c>
    </row>
    <row r="253" spans="1:9" ht="26.25" customHeight="1">
      <c r="A253" s="21" t="s">
        <v>39</v>
      </c>
      <c r="B253" s="6" t="s">
        <v>15</v>
      </c>
      <c r="C253" s="158" t="s">
        <v>80</v>
      </c>
      <c r="D253" s="159"/>
      <c r="E253" s="7">
        <v>35200</v>
      </c>
      <c r="F253" s="158" t="s">
        <v>77</v>
      </c>
      <c r="G253" s="159"/>
      <c r="H253" s="8" t="s">
        <v>87</v>
      </c>
      <c r="I253" s="15" t="s">
        <v>78</v>
      </c>
    </row>
    <row r="254" spans="1:9" ht="26.25" customHeight="1">
      <c r="A254" s="21" t="s">
        <v>66</v>
      </c>
      <c r="B254" s="6" t="s">
        <v>72</v>
      </c>
      <c r="C254" s="158" t="s">
        <v>80</v>
      </c>
      <c r="D254" s="159"/>
      <c r="E254" s="7">
        <v>8415</v>
      </c>
      <c r="F254" s="158" t="s">
        <v>77</v>
      </c>
      <c r="G254" s="159"/>
      <c r="H254" s="8" t="s">
        <v>87</v>
      </c>
      <c r="I254" s="15" t="s">
        <v>154</v>
      </c>
    </row>
    <row r="255" spans="1:9" ht="26.25" customHeight="1">
      <c r="A255" s="21" t="s">
        <v>43</v>
      </c>
      <c r="B255" s="6" t="s">
        <v>27</v>
      </c>
      <c r="C255" s="158" t="s">
        <v>80</v>
      </c>
      <c r="D255" s="159"/>
      <c r="E255" s="7">
        <v>809380</v>
      </c>
      <c r="F255" s="158" t="s">
        <v>77</v>
      </c>
      <c r="G255" s="159"/>
      <c r="H255" s="8" t="s">
        <v>87</v>
      </c>
      <c r="I255" s="15" t="s">
        <v>155</v>
      </c>
    </row>
    <row r="256" spans="1:9" ht="26.25" customHeight="1">
      <c r="A256" s="21" t="s">
        <v>37</v>
      </c>
      <c r="B256" s="6" t="s">
        <v>156</v>
      </c>
      <c r="C256" s="158" t="s">
        <v>80</v>
      </c>
      <c r="D256" s="159"/>
      <c r="E256" s="7">
        <v>94000</v>
      </c>
      <c r="F256" s="158" t="s">
        <v>77</v>
      </c>
      <c r="G256" s="159"/>
      <c r="H256" s="8" t="s">
        <v>87</v>
      </c>
      <c r="I256" s="15" t="s">
        <v>145</v>
      </c>
    </row>
    <row r="257" spans="1:9" ht="26.25" customHeight="1">
      <c r="A257" s="21" t="s">
        <v>37</v>
      </c>
      <c r="B257" s="6" t="s">
        <v>195</v>
      </c>
      <c r="C257" s="158" t="s">
        <v>80</v>
      </c>
      <c r="D257" s="159"/>
      <c r="E257" s="7">
        <v>53000</v>
      </c>
      <c r="F257" s="158" t="s">
        <v>77</v>
      </c>
      <c r="G257" s="159"/>
      <c r="H257" s="8" t="s">
        <v>87</v>
      </c>
      <c r="I257" s="15" t="s">
        <v>196</v>
      </c>
    </row>
    <row r="258" spans="1:9" ht="26.25" customHeight="1">
      <c r="A258" s="21" t="s">
        <v>58</v>
      </c>
      <c r="B258" s="6" t="s">
        <v>156</v>
      </c>
      <c r="C258" s="158" t="s">
        <v>80</v>
      </c>
      <c r="D258" s="159"/>
      <c r="E258" s="7">
        <v>75000</v>
      </c>
      <c r="F258" s="158" t="s">
        <v>77</v>
      </c>
      <c r="G258" s="159"/>
      <c r="H258" s="8" t="s">
        <v>87</v>
      </c>
      <c r="I258" s="15" t="s">
        <v>197</v>
      </c>
    </row>
    <row r="259" spans="1:9" ht="26.25" customHeight="1">
      <c r="A259" s="21" t="s">
        <v>58</v>
      </c>
      <c r="B259" s="6" t="s">
        <v>27</v>
      </c>
      <c r="C259" s="158" t="s">
        <v>80</v>
      </c>
      <c r="D259" s="159"/>
      <c r="E259" s="7">
        <v>14496</v>
      </c>
      <c r="F259" s="158" t="s">
        <v>77</v>
      </c>
      <c r="G259" s="159"/>
      <c r="H259" s="8" t="s">
        <v>87</v>
      </c>
      <c r="I259" s="15" t="s">
        <v>198</v>
      </c>
    </row>
    <row r="260" spans="1:9" ht="26.25" customHeight="1">
      <c r="A260" s="21" t="s">
        <v>58</v>
      </c>
      <c r="B260" s="6" t="s">
        <v>27</v>
      </c>
      <c r="C260" s="158" t="s">
        <v>80</v>
      </c>
      <c r="D260" s="159"/>
      <c r="E260" s="7">
        <v>304260</v>
      </c>
      <c r="F260" s="158" t="s">
        <v>77</v>
      </c>
      <c r="G260" s="159"/>
      <c r="H260" s="8" t="s">
        <v>87</v>
      </c>
      <c r="I260" s="15" t="s">
        <v>199</v>
      </c>
    </row>
    <row r="261" spans="1:9" ht="26.25" customHeight="1" thickBot="1">
      <c r="A261" s="36"/>
      <c r="B261" s="16"/>
      <c r="C261" s="173"/>
      <c r="D261" s="174"/>
      <c r="E261" s="38">
        <f>SUM(E226:E260)</f>
        <v>9768886</v>
      </c>
      <c r="F261" s="175"/>
      <c r="G261" s="173"/>
      <c r="I261" s="37"/>
    </row>
    <row r="262" spans="1:9" ht="26.25" customHeight="1">
      <c r="A262" s="176" t="s">
        <v>112</v>
      </c>
      <c r="B262" s="176"/>
      <c r="C262" s="176"/>
      <c r="D262" s="176"/>
      <c r="E262" s="176"/>
    </row>
    <row r="263" spans="1:9" ht="26.25" customHeight="1">
      <c r="A263" s="160" t="s">
        <v>110</v>
      </c>
      <c r="B263" s="161"/>
      <c r="C263" s="160" t="s">
        <v>1</v>
      </c>
      <c r="D263" s="161"/>
      <c r="E263" s="4" t="s">
        <v>113</v>
      </c>
      <c r="F263" s="160"/>
      <c r="G263" s="161"/>
      <c r="H263" s="193" t="s">
        <v>4</v>
      </c>
      <c r="I263" s="194"/>
    </row>
    <row r="264" spans="1:9" ht="26.25" customHeight="1">
      <c r="A264" s="164">
        <v>46082</v>
      </c>
      <c r="B264" s="165"/>
      <c r="C264" s="158" t="s">
        <v>50</v>
      </c>
      <c r="D264" s="159"/>
      <c r="E264" s="66">
        <v>5240</v>
      </c>
      <c r="F264" s="160" t="s">
        <v>114</v>
      </c>
      <c r="G264" s="161"/>
      <c r="H264" s="162"/>
      <c r="I264" s="163"/>
    </row>
    <row r="265" spans="1:9" ht="26.25" customHeight="1">
      <c r="A265" s="166"/>
      <c r="B265" s="167"/>
      <c r="C265" s="158" t="s">
        <v>27</v>
      </c>
      <c r="D265" s="159"/>
      <c r="E265" s="26">
        <v>2792</v>
      </c>
      <c r="F265" s="160" t="s">
        <v>181</v>
      </c>
      <c r="G265" s="161"/>
      <c r="H265" s="162" t="s">
        <v>182</v>
      </c>
      <c r="I265" s="163"/>
    </row>
    <row r="266" spans="1:9" ht="26.25" customHeight="1">
      <c r="A266" s="164">
        <v>46083</v>
      </c>
      <c r="B266" s="165"/>
      <c r="C266" s="158" t="s">
        <v>27</v>
      </c>
      <c r="D266" s="159"/>
      <c r="E266" s="26">
        <v>663</v>
      </c>
      <c r="F266" s="160" t="s">
        <v>116</v>
      </c>
      <c r="G266" s="161"/>
      <c r="H266" s="162"/>
      <c r="I266" s="163"/>
    </row>
    <row r="267" spans="1:9" ht="26.25" customHeight="1">
      <c r="A267" s="171"/>
      <c r="B267" s="172"/>
      <c r="C267" s="158" t="s">
        <v>27</v>
      </c>
      <c r="D267" s="159"/>
      <c r="E267" s="26">
        <v>1300</v>
      </c>
      <c r="F267" s="158" t="s">
        <v>115</v>
      </c>
      <c r="G267" s="159"/>
      <c r="H267" s="162" t="s">
        <v>183</v>
      </c>
      <c r="I267" s="163"/>
    </row>
    <row r="268" spans="1:9" ht="26.25" customHeight="1">
      <c r="A268" s="166"/>
      <c r="B268" s="167"/>
      <c r="C268" s="158" t="s">
        <v>27</v>
      </c>
      <c r="D268" s="159"/>
      <c r="E268" s="26">
        <v>1998</v>
      </c>
      <c r="F268" s="158" t="s">
        <v>115</v>
      </c>
      <c r="G268" s="159"/>
      <c r="H268" s="162" t="s">
        <v>183</v>
      </c>
      <c r="I268" s="163"/>
    </row>
    <row r="269" spans="1:9" ht="26.25" customHeight="1">
      <c r="A269" s="168">
        <v>46085</v>
      </c>
      <c r="B269" s="169"/>
      <c r="C269" s="158" t="s">
        <v>27</v>
      </c>
      <c r="D269" s="159"/>
      <c r="E269" s="26">
        <v>5199</v>
      </c>
      <c r="F269" s="158" t="s">
        <v>181</v>
      </c>
      <c r="G269" s="159"/>
      <c r="H269" s="162" t="s">
        <v>184</v>
      </c>
      <c r="I269" s="163"/>
    </row>
    <row r="270" spans="1:9" ht="26.25" customHeight="1">
      <c r="A270" s="168">
        <v>46086</v>
      </c>
      <c r="B270" s="169"/>
      <c r="C270" s="158" t="s">
        <v>50</v>
      </c>
      <c r="D270" s="159"/>
      <c r="E270" s="26">
        <v>1470</v>
      </c>
      <c r="F270" s="158" t="s">
        <v>117</v>
      </c>
      <c r="G270" s="159"/>
      <c r="H270" s="162"/>
      <c r="I270" s="163"/>
    </row>
    <row r="271" spans="1:9" ht="26.25" customHeight="1">
      <c r="A271" s="168">
        <v>46087</v>
      </c>
      <c r="B271" s="169"/>
      <c r="C271" s="170" t="s">
        <v>50</v>
      </c>
      <c r="D271" s="170"/>
      <c r="E271" s="66">
        <v>4800</v>
      </c>
      <c r="F271" s="158" t="s">
        <v>114</v>
      </c>
      <c r="G271" s="159"/>
      <c r="H271" s="162"/>
      <c r="I271" s="163"/>
    </row>
    <row r="272" spans="1:9" ht="26.25" customHeight="1">
      <c r="A272" s="168">
        <v>46089</v>
      </c>
      <c r="B272" s="169"/>
      <c r="C272" s="170" t="s">
        <v>50</v>
      </c>
      <c r="D272" s="170"/>
      <c r="E272" s="66">
        <v>5160</v>
      </c>
      <c r="F272" s="158" t="s">
        <v>114</v>
      </c>
      <c r="G272" s="159"/>
      <c r="H272" s="162"/>
      <c r="I272" s="163"/>
    </row>
    <row r="273" spans="1:9" ht="26.25" customHeight="1">
      <c r="A273" s="168">
        <v>46091</v>
      </c>
      <c r="B273" s="169"/>
      <c r="C273" s="170" t="s">
        <v>50</v>
      </c>
      <c r="D273" s="170"/>
      <c r="E273" s="66">
        <v>4800</v>
      </c>
      <c r="F273" s="158" t="s">
        <v>114</v>
      </c>
      <c r="G273" s="159"/>
      <c r="H273" s="162"/>
      <c r="I273" s="163"/>
    </row>
    <row r="274" spans="1:9" ht="26.25" customHeight="1">
      <c r="A274" s="164">
        <v>46092</v>
      </c>
      <c r="B274" s="165"/>
      <c r="C274" s="170" t="s">
        <v>50</v>
      </c>
      <c r="D274" s="170"/>
      <c r="E274" s="66">
        <v>4800</v>
      </c>
      <c r="F274" s="158" t="s">
        <v>114</v>
      </c>
      <c r="G274" s="159"/>
      <c r="H274" s="162"/>
      <c r="I274" s="163"/>
    </row>
    <row r="275" spans="1:9" ht="26.25" customHeight="1">
      <c r="A275" s="166"/>
      <c r="B275" s="167"/>
      <c r="C275" s="170" t="s">
        <v>50</v>
      </c>
      <c r="D275" s="170"/>
      <c r="E275" s="66">
        <v>4800</v>
      </c>
      <c r="F275" s="158" t="s">
        <v>114</v>
      </c>
      <c r="G275" s="159"/>
      <c r="H275" s="162"/>
      <c r="I275" s="163"/>
    </row>
    <row r="276" spans="1:9" ht="26.25" customHeight="1">
      <c r="A276" s="168">
        <v>46095</v>
      </c>
      <c r="B276" s="169"/>
      <c r="C276" s="170" t="s">
        <v>27</v>
      </c>
      <c r="D276" s="170"/>
      <c r="E276" s="26">
        <v>3834</v>
      </c>
      <c r="F276" s="158" t="s">
        <v>181</v>
      </c>
      <c r="G276" s="159"/>
      <c r="H276" s="162" t="s">
        <v>185</v>
      </c>
      <c r="I276" s="163"/>
    </row>
    <row r="277" spans="1:9" ht="26.25" customHeight="1">
      <c r="A277" s="164">
        <v>46096</v>
      </c>
      <c r="B277" s="165"/>
      <c r="C277" s="170" t="s">
        <v>50</v>
      </c>
      <c r="D277" s="170"/>
      <c r="E277" s="26">
        <v>62238</v>
      </c>
      <c r="F277" s="158" t="s">
        <v>117</v>
      </c>
      <c r="G277" s="159"/>
      <c r="H277" s="162"/>
      <c r="I277" s="163"/>
    </row>
    <row r="278" spans="1:9" ht="26.25" customHeight="1">
      <c r="A278" s="168">
        <v>46097</v>
      </c>
      <c r="B278" s="169"/>
      <c r="C278" s="170" t="s">
        <v>27</v>
      </c>
      <c r="D278" s="170"/>
      <c r="E278" s="26">
        <v>8340</v>
      </c>
      <c r="F278" s="158" t="s">
        <v>181</v>
      </c>
      <c r="G278" s="159"/>
      <c r="H278" s="162" t="s">
        <v>186</v>
      </c>
      <c r="I278" s="163"/>
    </row>
    <row r="279" spans="1:9" ht="26.25" customHeight="1">
      <c r="A279" s="164">
        <v>46099</v>
      </c>
      <c r="B279" s="165"/>
      <c r="C279" s="170" t="s">
        <v>27</v>
      </c>
      <c r="D279" s="170"/>
      <c r="E279" s="26">
        <v>1999</v>
      </c>
      <c r="F279" s="158" t="s">
        <v>115</v>
      </c>
      <c r="G279" s="159"/>
      <c r="H279" s="162" t="s">
        <v>120</v>
      </c>
      <c r="I279" s="163"/>
    </row>
    <row r="280" spans="1:9" ht="26.25" customHeight="1">
      <c r="A280" s="171"/>
      <c r="B280" s="172"/>
      <c r="C280" s="170" t="s">
        <v>27</v>
      </c>
      <c r="D280" s="170"/>
      <c r="E280" s="26">
        <v>1788</v>
      </c>
      <c r="F280" s="158" t="s">
        <v>115</v>
      </c>
      <c r="G280" s="159"/>
      <c r="H280" s="162" t="s">
        <v>120</v>
      </c>
      <c r="I280" s="163"/>
    </row>
    <row r="281" spans="1:9" ht="26.25" customHeight="1">
      <c r="A281" s="171"/>
      <c r="B281" s="172"/>
      <c r="C281" s="170" t="s">
        <v>50</v>
      </c>
      <c r="D281" s="170"/>
      <c r="E281" s="66">
        <v>1785</v>
      </c>
      <c r="F281" s="158" t="s">
        <v>114</v>
      </c>
      <c r="G281" s="159"/>
      <c r="H281" s="162"/>
      <c r="I281" s="163"/>
    </row>
    <row r="282" spans="1:9" ht="26.25" customHeight="1">
      <c r="A282" s="166"/>
      <c r="B282" s="167"/>
      <c r="C282" s="170" t="s">
        <v>50</v>
      </c>
      <c r="D282" s="170"/>
      <c r="E282" s="66">
        <v>1530</v>
      </c>
      <c r="F282" s="158" t="s">
        <v>114</v>
      </c>
      <c r="G282" s="159"/>
      <c r="H282" s="162"/>
      <c r="I282" s="163"/>
    </row>
    <row r="283" spans="1:9" ht="26.25" customHeight="1">
      <c r="A283" s="168">
        <v>46100</v>
      </c>
      <c r="B283" s="169"/>
      <c r="C283" s="170" t="s">
        <v>50</v>
      </c>
      <c r="D283" s="170"/>
      <c r="E283" s="66">
        <v>4800</v>
      </c>
      <c r="F283" s="158" t="s">
        <v>114</v>
      </c>
      <c r="G283" s="159"/>
      <c r="H283" s="162"/>
      <c r="I283" s="163"/>
    </row>
    <row r="284" spans="1:9" ht="26.25" customHeight="1">
      <c r="A284" s="164">
        <v>46101</v>
      </c>
      <c r="B284" s="165"/>
      <c r="C284" s="170" t="s">
        <v>50</v>
      </c>
      <c r="D284" s="170"/>
      <c r="E284" s="66">
        <v>4800</v>
      </c>
      <c r="F284" s="158" t="s">
        <v>114</v>
      </c>
      <c r="G284" s="159"/>
      <c r="H284" s="162"/>
      <c r="I284" s="163"/>
    </row>
    <row r="285" spans="1:9" ht="26.25" customHeight="1">
      <c r="A285" s="166"/>
      <c r="B285" s="167"/>
      <c r="C285" s="170" t="s">
        <v>27</v>
      </c>
      <c r="D285" s="170"/>
      <c r="E285" s="26">
        <v>280</v>
      </c>
      <c r="F285" s="158" t="s">
        <v>116</v>
      </c>
      <c r="G285" s="159"/>
      <c r="H285" s="162"/>
      <c r="I285" s="163"/>
    </row>
    <row r="286" spans="1:9" ht="26.25" customHeight="1">
      <c r="A286" s="168">
        <v>46102</v>
      </c>
      <c r="B286" s="169"/>
      <c r="C286" s="170" t="s">
        <v>50</v>
      </c>
      <c r="D286" s="170"/>
      <c r="E286" s="66">
        <v>4800</v>
      </c>
      <c r="F286" s="158" t="s">
        <v>114</v>
      </c>
      <c r="G286" s="159"/>
      <c r="H286" s="162"/>
      <c r="I286" s="163"/>
    </row>
    <row r="287" spans="1:9" ht="26.25" customHeight="1">
      <c r="A287" s="166">
        <v>46103</v>
      </c>
      <c r="B287" s="167"/>
      <c r="C287" s="170" t="s">
        <v>27</v>
      </c>
      <c r="D287" s="170"/>
      <c r="E287" s="26">
        <v>1799</v>
      </c>
      <c r="F287" s="158" t="s">
        <v>115</v>
      </c>
      <c r="G287" s="159"/>
      <c r="H287" s="162" t="s">
        <v>120</v>
      </c>
      <c r="I287" s="163"/>
    </row>
    <row r="288" spans="1:9" ht="26.25" customHeight="1">
      <c r="A288" s="164">
        <v>46104</v>
      </c>
      <c r="B288" s="165"/>
      <c r="C288" s="170" t="s">
        <v>50</v>
      </c>
      <c r="D288" s="170"/>
      <c r="E288" s="66">
        <v>3000</v>
      </c>
      <c r="F288" s="158" t="s">
        <v>114</v>
      </c>
      <c r="G288" s="159"/>
      <c r="H288" s="162"/>
      <c r="I288" s="163"/>
    </row>
    <row r="289" spans="1:9" ht="26.25" customHeight="1">
      <c r="A289" s="166"/>
      <c r="B289" s="167"/>
      <c r="C289" s="170" t="s">
        <v>27</v>
      </c>
      <c r="D289" s="170"/>
      <c r="E289" s="26">
        <v>747</v>
      </c>
      <c r="F289" s="158" t="s">
        <v>116</v>
      </c>
      <c r="G289" s="159"/>
      <c r="H289" s="162"/>
      <c r="I289" s="163"/>
    </row>
    <row r="290" spans="1:9" ht="26.25" customHeight="1">
      <c r="A290" s="168">
        <v>46105</v>
      </c>
      <c r="B290" s="169"/>
      <c r="C290" s="170" t="s">
        <v>27</v>
      </c>
      <c r="D290" s="170"/>
      <c r="E290" s="26">
        <v>1799</v>
      </c>
      <c r="F290" s="158" t="s">
        <v>115</v>
      </c>
      <c r="G290" s="159"/>
      <c r="H290" s="162" t="s">
        <v>187</v>
      </c>
      <c r="I290" s="163"/>
    </row>
    <row r="291" spans="1:9" ht="26.25" customHeight="1">
      <c r="A291" s="164">
        <v>46106</v>
      </c>
      <c r="B291" s="165"/>
      <c r="C291" s="170" t="s">
        <v>50</v>
      </c>
      <c r="D291" s="170"/>
      <c r="E291" s="66">
        <v>4800</v>
      </c>
      <c r="F291" s="158" t="s">
        <v>114</v>
      </c>
      <c r="G291" s="159"/>
      <c r="H291" s="162"/>
      <c r="I291" s="163"/>
    </row>
    <row r="292" spans="1:9" ht="26.25" customHeight="1">
      <c r="A292" s="166"/>
      <c r="B292" s="167"/>
      <c r="C292" s="170" t="s">
        <v>64</v>
      </c>
      <c r="D292" s="170"/>
      <c r="E292" s="26">
        <v>26460</v>
      </c>
      <c r="F292" s="158" t="s">
        <v>118</v>
      </c>
      <c r="G292" s="159"/>
      <c r="H292" s="162" t="s">
        <v>188</v>
      </c>
      <c r="I292" s="163"/>
    </row>
    <row r="293" spans="1:9" ht="26.25" customHeight="1">
      <c r="A293" s="168">
        <v>46107</v>
      </c>
      <c r="B293" s="169"/>
      <c r="C293" s="170" t="s">
        <v>50</v>
      </c>
      <c r="D293" s="170"/>
      <c r="E293" s="66">
        <v>6000</v>
      </c>
      <c r="F293" s="158" t="s">
        <v>114</v>
      </c>
      <c r="G293" s="159"/>
      <c r="H293" s="162"/>
      <c r="I293" s="163"/>
    </row>
    <row r="294" spans="1:9" ht="26.25" customHeight="1">
      <c r="A294" s="168">
        <v>46108</v>
      </c>
      <c r="B294" s="169"/>
      <c r="C294" s="170" t="s">
        <v>50</v>
      </c>
      <c r="D294" s="170"/>
      <c r="E294" s="26">
        <v>275</v>
      </c>
      <c r="F294" s="158"/>
      <c r="G294" s="159"/>
      <c r="H294" s="162" t="s">
        <v>189</v>
      </c>
      <c r="I294" s="163"/>
    </row>
    <row r="295" spans="1:9" ht="26.25" customHeight="1">
      <c r="A295" s="168">
        <v>46109</v>
      </c>
      <c r="B295" s="169"/>
      <c r="C295" s="170" t="s">
        <v>50</v>
      </c>
      <c r="D295" s="170"/>
      <c r="E295" s="66">
        <v>450</v>
      </c>
      <c r="F295" s="158" t="s">
        <v>114</v>
      </c>
      <c r="G295" s="159"/>
      <c r="H295" s="162"/>
      <c r="I295" s="163"/>
    </row>
    <row r="296" spans="1:9" ht="26.25" customHeight="1">
      <c r="A296" s="192">
        <v>46110</v>
      </c>
      <c r="B296" s="192"/>
      <c r="C296" s="170" t="s">
        <v>50</v>
      </c>
      <c r="D296" s="170"/>
      <c r="E296" s="66">
        <v>4800</v>
      </c>
      <c r="F296" s="158" t="s">
        <v>114</v>
      </c>
      <c r="G296" s="159"/>
      <c r="H296" s="162"/>
      <c r="I296" s="163"/>
    </row>
    <row r="297" spans="1:9" ht="26.25" customHeight="1">
      <c r="A297" s="168">
        <v>46112</v>
      </c>
      <c r="B297" s="169"/>
      <c r="C297" s="170" t="s">
        <v>50</v>
      </c>
      <c r="D297" s="170"/>
      <c r="E297" s="66">
        <v>4800</v>
      </c>
      <c r="F297" s="158" t="s">
        <v>114</v>
      </c>
      <c r="G297" s="159"/>
      <c r="H297" s="162"/>
      <c r="I297" s="163"/>
    </row>
    <row r="298" spans="1:9" ht="26.25" customHeight="1" thickBot="1">
      <c r="A298" s="168">
        <v>46112</v>
      </c>
      <c r="B298" s="169"/>
      <c r="C298" s="170" t="s">
        <v>27</v>
      </c>
      <c r="D298" s="170"/>
      <c r="E298" s="26">
        <v>13815</v>
      </c>
      <c r="F298" s="158" t="s">
        <v>181</v>
      </c>
      <c r="G298" s="159"/>
      <c r="H298" s="162" t="s">
        <v>190</v>
      </c>
      <c r="I298" s="163"/>
    </row>
    <row r="299" spans="1:9" ht="26.25" customHeight="1" thickBot="1">
      <c r="E299" s="30">
        <f>SUM(E264:E298)</f>
        <v>207961</v>
      </c>
      <c r="H299" s="2" t="s">
        <v>191</v>
      </c>
      <c r="I299" s="67">
        <f>E297+E296+E295+E293+E291+E288+E286+E284+E283+E282+E281+E275+E274+E273+E272+E271+E264</f>
        <v>71165</v>
      </c>
    </row>
    <row r="300" spans="1:9" ht="49.5" customHeight="1">
      <c r="E300" s="2"/>
      <c r="H300" s="2"/>
      <c r="I300" s="2"/>
    </row>
    <row r="301" spans="1:9" ht="49.5" customHeight="1">
      <c r="A301" s="190" t="s">
        <v>84</v>
      </c>
      <c r="B301" s="190"/>
      <c r="C301" s="190"/>
      <c r="D301" s="190"/>
      <c r="E301" s="190"/>
      <c r="F301" s="191"/>
      <c r="G301" s="191"/>
      <c r="H301" s="32"/>
      <c r="I301" s="32"/>
    </row>
    <row r="302" spans="1:9" ht="49.5" customHeight="1">
      <c r="A302" s="6" t="s">
        <v>0</v>
      </c>
      <c r="B302" s="6" t="s">
        <v>1</v>
      </c>
      <c r="C302" s="158" t="s">
        <v>2</v>
      </c>
      <c r="D302" s="159"/>
      <c r="E302" s="6" t="s">
        <v>3</v>
      </c>
      <c r="F302" s="158"/>
      <c r="G302" s="159"/>
      <c r="H302" s="8" t="s">
        <v>70</v>
      </c>
      <c r="I302" s="8" t="s">
        <v>4</v>
      </c>
    </row>
    <row r="303" spans="1:9" ht="49.5" customHeight="1">
      <c r="A303" s="10"/>
      <c r="B303" s="6"/>
      <c r="C303" s="158"/>
      <c r="D303" s="159"/>
      <c r="E303" s="22">
        <f>E40+E82</f>
        <v>512623</v>
      </c>
      <c r="F303" s="158"/>
      <c r="G303" s="159"/>
      <c r="H303" s="8"/>
      <c r="I303" s="24" t="s">
        <v>87</v>
      </c>
    </row>
    <row r="304" spans="1:9" ht="49.5" customHeight="1">
      <c r="A304" s="10"/>
      <c r="B304" s="6"/>
      <c r="C304" s="158"/>
      <c r="D304" s="159"/>
      <c r="E304" s="22">
        <f>E131+E158+E209</f>
        <v>274545</v>
      </c>
      <c r="F304" s="158"/>
      <c r="G304" s="159"/>
      <c r="H304" s="8"/>
      <c r="I304" s="24" t="s">
        <v>71</v>
      </c>
    </row>
    <row r="305" spans="1:9" ht="49.5" customHeight="1">
      <c r="A305" s="10"/>
      <c r="B305" s="6"/>
      <c r="C305" s="158"/>
      <c r="D305" s="159"/>
      <c r="E305" s="22">
        <f>E223+E188</f>
        <v>18176</v>
      </c>
      <c r="F305" s="158"/>
      <c r="G305" s="159"/>
      <c r="H305" s="8"/>
      <c r="I305" s="24" t="s">
        <v>101</v>
      </c>
    </row>
    <row r="306" spans="1:9" ht="49.5" customHeight="1">
      <c r="A306" s="10"/>
      <c r="B306" s="6"/>
      <c r="C306" s="158"/>
      <c r="D306" s="159"/>
      <c r="E306" s="22">
        <f>E106</f>
        <v>0</v>
      </c>
      <c r="F306" s="158"/>
      <c r="G306" s="159"/>
      <c r="H306" s="8"/>
      <c r="I306" s="24" t="s">
        <v>119</v>
      </c>
    </row>
    <row r="307" spans="1:9" ht="49.5" customHeight="1">
      <c r="A307" s="10"/>
      <c r="B307" s="6"/>
      <c r="C307" s="158"/>
      <c r="D307" s="159"/>
      <c r="E307" s="22"/>
      <c r="F307" s="158"/>
      <c r="G307" s="159"/>
      <c r="H307" s="8"/>
      <c r="I307" s="15"/>
    </row>
    <row r="308" spans="1:9" ht="49.5" customHeight="1">
      <c r="A308" s="20"/>
      <c r="B308" s="6"/>
      <c r="C308" s="158"/>
      <c r="D308" s="159"/>
      <c r="E308" s="62">
        <f>E299</f>
        <v>207961</v>
      </c>
      <c r="F308" s="158"/>
      <c r="G308" s="159"/>
      <c r="H308" s="8"/>
      <c r="I308" s="24" t="s">
        <v>121</v>
      </c>
    </row>
    <row r="309" spans="1:9" ht="49.5" customHeight="1" thickBot="1">
      <c r="A309" s="10"/>
      <c r="B309" s="6"/>
      <c r="C309" s="158"/>
      <c r="D309" s="159"/>
      <c r="E309" s="7"/>
      <c r="F309" s="158"/>
      <c r="G309" s="159"/>
      <c r="H309" s="8"/>
      <c r="I309" s="15"/>
    </row>
    <row r="310" spans="1:9" ht="49.5" customHeight="1" thickBot="1">
      <c r="A310" s="16"/>
      <c r="B310" s="16"/>
      <c r="C310" s="16"/>
      <c r="D310" s="16"/>
      <c r="E310" s="35">
        <f>SUM(E303:E308)</f>
        <v>1013305</v>
      </c>
      <c r="F310" s="16"/>
      <c r="G310" s="16"/>
      <c r="H310" s="16"/>
      <c r="I310" s="19"/>
    </row>
    <row r="311" spans="1:9" ht="47.25" customHeight="1">
      <c r="E311" s="2"/>
      <c r="H311" s="2"/>
      <c r="I311" s="2"/>
    </row>
    <row r="312" spans="1:9" ht="47.25" customHeight="1">
      <c r="E312" s="2"/>
      <c r="H312" s="2"/>
      <c r="I312" s="2"/>
    </row>
    <row r="313" spans="1:9" ht="17.25" customHeight="1">
      <c r="E313" s="2"/>
      <c r="H313" s="2"/>
      <c r="I313" s="2"/>
    </row>
    <row r="314" spans="1:9" ht="17.25" customHeight="1">
      <c r="E314" s="2"/>
      <c r="H314" s="2"/>
      <c r="I314" s="2"/>
    </row>
    <row r="315" spans="1:9" s="16" customFormat="1" ht="17.25" customHeight="1"/>
    <row r="316" spans="1:9" ht="17.25" customHeight="1">
      <c r="E316" s="2"/>
      <c r="H316" s="2"/>
      <c r="I316" s="2"/>
    </row>
    <row r="317" spans="1:9" ht="17.25" customHeight="1">
      <c r="E317" s="2"/>
      <c r="H317" s="2"/>
      <c r="I317" s="2"/>
    </row>
    <row r="318" spans="1:9" ht="17.25" customHeight="1">
      <c r="E318" s="2"/>
      <c r="H318" s="2"/>
      <c r="I318" s="2"/>
    </row>
    <row r="319" spans="1:9" ht="17.25" customHeight="1">
      <c r="E319" s="2"/>
      <c r="H319" s="2"/>
      <c r="I319" s="2"/>
    </row>
    <row r="320" spans="1:9" ht="17.25" customHeight="1">
      <c r="E320" s="2"/>
      <c r="H320" s="2"/>
      <c r="I320" s="2"/>
    </row>
    <row r="321" s="2" customFormat="1" ht="17.25" customHeight="1"/>
    <row r="322" s="2" customFormat="1" ht="17.25" customHeight="1"/>
    <row r="323" s="2" customFormat="1" ht="17.25" customHeight="1"/>
    <row r="324" s="2" customFormat="1" ht="17.25" customHeight="1"/>
    <row r="325" s="2" customFormat="1" ht="17.25" customHeight="1"/>
    <row r="326" s="2" customFormat="1" ht="17.25" customHeight="1"/>
    <row r="327" s="2" customFormat="1" ht="17.25" customHeight="1"/>
    <row r="328" s="2" customFormat="1" ht="17.25" customHeight="1"/>
    <row r="329" s="2" customFormat="1" ht="17.25" customHeight="1"/>
    <row r="330" s="2" customFormat="1" ht="17.25" customHeight="1"/>
    <row r="331" s="2" customFormat="1" ht="17.25" customHeight="1"/>
    <row r="332" s="2" customFormat="1" ht="17.25" customHeight="1"/>
    <row r="333" s="2" customFormat="1" ht="17.25" customHeight="1"/>
    <row r="334" s="2" customFormat="1" ht="17.25" customHeight="1"/>
    <row r="335" s="2" customFormat="1" ht="17.25" customHeight="1"/>
    <row r="336" s="2" customFormat="1" ht="17.25" customHeight="1"/>
    <row r="337" s="2" customFormat="1" ht="17.25" customHeight="1"/>
    <row r="338" s="2" customFormat="1" ht="17.25" customHeight="1"/>
    <row r="339" s="2" customFormat="1" ht="17.25" customHeight="1"/>
    <row r="340" s="2" customFormat="1" ht="17.25" customHeight="1"/>
    <row r="341" s="2" customFormat="1" ht="17.25" customHeight="1"/>
    <row r="342" s="2" customFormat="1" ht="17.25" customHeight="1"/>
    <row r="343" s="2" customFormat="1" ht="17.25" customHeight="1"/>
    <row r="344" s="2" customFormat="1" ht="17.25" customHeight="1"/>
    <row r="345" s="2" customFormat="1" ht="17.25" customHeight="1"/>
    <row r="346" s="2" customFormat="1" ht="17.25" customHeight="1"/>
    <row r="347" s="2" customFormat="1" ht="17.25" customHeight="1"/>
    <row r="348" s="2" customFormat="1" ht="21" customHeight="1"/>
    <row r="349" s="2" customFormat="1" ht="21" customHeight="1"/>
    <row r="350" s="2" customFormat="1" ht="21" customHeight="1"/>
    <row r="351" s="2" customFormat="1" ht="21" customHeight="1"/>
    <row r="352" s="2" customFormat="1" ht="21" customHeight="1"/>
    <row r="353" spans="1:109" ht="21" customHeight="1">
      <c r="E353" s="2"/>
      <c r="H353" s="2"/>
      <c r="I353" s="2"/>
    </row>
    <row r="354" spans="1:109" ht="21" customHeight="1">
      <c r="E354" s="2"/>
      <c r="H354" s="2"/>
      <c r="I354" s="2"/>
    </row>
    <row r="355" spans="1:109" ht="21" customHeight="1">
      <c r="E355" s="2"/>
      <c r="H355" s="2"/>
      <c r="I355" s="2"/>
    </row>
    <row r="356" spans="1:109" ht="21" customHeight="1">
      <c r="E356" s="2"/>
      <c r="H356" s="2"/>
      <c r="I356" s="2"/>
    </row>
    <row r="357" spans="1:109" ht="21" customHeight="1">
      <c r="E357" s="2"/>
      <c r="H357" s="2"/>
      <c r="I357" s="2"/>
    </row>
    <row r="358" spans="1:109" s="16" customFormat="1" ht="21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</row>
    <row r="359" spans="1:109" ht="21" customHeight="1">
      <c r="E359" s="2"/>
      <c r="H359" s="2"/>
      <c r="I359" s="2"/>
    </row>
    <row r="360" spans="1:109" ht="21" customHeight="1">
      <c r="E360" s="2"/>
      <c r="H360" s="2"/>
      <c r="I360" s="2"/>
    </row>
    <row r="361" spans="1:109" ht="21" customHeight="1">
      <c r="E361" s="2"/>
      <c r="H361" s="2"/>
      <c r="I361" s="2"/>
    </row>
    <row r="362" spans="1:109" ht="21" customHeight="1">
      <c r="E362" s="2"/>
      <c r="H362" s="2"/>
      <c r="I362" s="2"/>
    </row>
    <row r="363" spans="1:109" ht="21" customHeight="1">
      <c r="E363" s="2"/>
      <c r="H363" s="2"/>
      <c r="I363" s="2"/>
    </row>
    <row r="364" spans="1:109" ht="21" customHeight="1">
      <c r="E364" s="2"/>
      <c r="H364" s="2"/>
      <c r="I364" s="2"/>
    </row>
    <row r="365" spans="1:109" ht="21" customHeight="1">
      <c r="E365" s="2"/>
      <c r="H365" s="2"/>
      <c r="I365" s="2"/>
    </row>
    <row r="366" spans="1:109" ht="21" customHeight="1">
      <c r="E366" s="2"/>
      <c r="H366" s="2"/>
      <c r="I366" s="2"/>
    </row>
    <row r="367" spans="1:109" ht="21" customHeight="1">
      <c r="E367" s="2"/>
      <c r="H367" s="2"/>
      <c r="I367" s="2"/>
    </row>
    <row r="368" spans="1:109" ht="21" customHeight="1">
      <c r="E368" s="2"/>
      <c r="H368" s="2"/>
      <c r="I368" s="2"/>
    </row>
    <row r="369" s="2" customFormat="1" ht="21" customHeight="1"/>
    <row r="370" s="2" customFormat="1" ht="21" customHeight="1"/>
    <row r="371" s="2" customFormat="1" ht="21" customHeight="1"/>
    <row r="372" s="2" customFormat="1" ht="21" customHeight="1"/>
    <row r="373" s="2" customFormat="1" ht="21" customHeight="1"/>
    <row r="374" s="2" customFormat="1" ht="21" customHeight="1"/>
    <row r="375" s="2" customFormat="1" ht="21" customHeight="1"/>
    <row r="376" s="2" customFormat="1" ht="21" customHeight="1"/>
    <row r="377" s="2" customFormat="1" ht="21" customHeight="1"/>
    <row r="378" s="2" customFormat="1" ht="21" customHeight="1"/>
    <row r="379" s="2" customFormat="1" ht="21" customHeight="1"/>
    <row r="380" s="2" customFormat="1" ht="21" customHeight="1"/>
    <row r="381" s="2" customFormat="1" ht="21" customHeight="1"/>
    <row r="382" s="2" customFormat="1" ht="21" customHeight="1"/>
    <row r="383" s="2" customFormat="1" ht="21" customHeight="1"/>
    <row r="384" s="2" customFormat="1" ht="21" customHeight="1"/>
    <row r="385" s="2" customFormat="1" ht="21" customHeight="1"/>
    <row r="386" s="2" customFormat="1" ht="21" customHeight="1"/>
    <row r="387" s="2" customFormat="1" ht="21" customHeight="1"/>
    <row r="388" s="2" customFormat="1" ht="21" customHeight="1"/>
    <row r="389" s="2" customFormat="1" ht="21" customHeight="1"/>
    <row r="390" s="2" customFormat="1" ht="21" customHeight="1"/>
    <row r="391" s="2" customFormat="1" ht="21" customHeight="1"/>
    <row r="392" s="2" customFormat="1" ht="21" customHeight="1"/>
    <row r="393" s="2" customFormat="1" ht="21" customHeight="1"/>
    <row r="394" s="2" customFormat="1" ht="21" customHeight="1"/>
    <row r="395" s="2" customFormat="1" ht="21" customHeight="1"/>
    <row r="396" s="2" customFormat="1" ht="21" customHeight="1"/>
    <row r="397" s="2" customFormat="1" ht="27" customHeight="1"/>
    <row r="398" s="2" customFormat="1" ht="33" customHeight="1"/>
    <row r="399" s="2" customFormat="1" ht="33" customHeight="1"/>
    <row r="400" s="2" customFormat="1" ht="33" customHeight="1"/>
    <row r="401" spans="1:110" ht="33" customHeight="1">
      <c r="E401" s="2"/>
      <c r="H401" s="2"/>
      <c r="I401" s="2"/>
    </row>
    <row r="402" spans="1:110" ht="33" customHeight="1">
      <c r="E402" s="2"/>
      <c r="H402" s="2"/>
      <c r="I402" s="2"/>
    </row>
    <row r="403" spans="1:110" ht="33" customHeight="1">
      <c r="E403" s="2"/>
      <c r="H403" s="2"/>
      <c r="I403" s="2"/>
    </row>
    <row r="404" spans="1:110" ht="33" customHeight="1">
      <c r="E404" s="2"/>
      <c r="H404" s="2"/>
      <c r="I404" s="2"/>
    </row>
    <row r="405" spans="1:110" ht="33" customHeight="1">
      <c r="E405" s="2"/>
      <c r="H405" s="2"/>
      <c r="I405" s="2"/>
    </row>
    <row r="406" spans="1:110" ht="33" customHeight="1">
      <c r="E406" s="2"/>
      <c r="H406" s="2"/>
      <c r="I406" s="2"/>
    </row>
    <row r="407" spans="1:110" s="16" customFormat="1" ht="33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</row>
    <row r="408" spans="1:110" ht="33" customHeight="1"/>
    <row r="409" spans="1:110" ht="33" customHeight="1"/>
    <row r="410" spans="1:110" ht="33" customHeight="1"/>
    <row r="411" spans="1:110" ht="33" customHeight="1">
      <c r="E411" s="2"/>
      <c r="H411" s="2"/>
      <c r="I411" s="2"/>
    </row>
    <row r="412" spans="1:110" ht="33" customHeight="1">
      <c r="E412" s="2"/>
      <c r="H412" s="2"/>
      <c r="I412" s="2"/>
    </row>
    <row r="413" spans="1:110" s="16" customFormat="1" ht="33" customHeight="1"/>
    <row r="414" spans="1:110" ht="33" customHeight="1">
      <c r="E414" s="2"/>
      <c r="H414" s="2"/>
      <c r="I414" s="2"/>
    </row>
    <row r="415" spans="1:110" ht="33" customHeight="1">
      <c r="E415" s="2"/>
      <c r="H415" s="2"/>
      <c r="I415" s="2"/>
    </row>
    <row r="416" spans="1:110" ht="33" customHeight="1">
      <c r="E416" s="2"/>
      <c r="H416" s="2"/>
      <c r="I416" s="2"/>
    </row>
    <row r="417" spans="1:9" ht="33" customHeight="1">
      <c r="E417" s="2"/>
      <c r="H417" s="2"/>
      <c r="I417" s="2"/>
    </row>
    <row r="418" spans="1:9" ht="33" customHeight="1">
      <c r="E418" s="2"/>
      <c r="H418" s="2"/>
      <c r="I418" s="2"/>
    </row>
    <row r="419" spans="1:9" ht="33" customHeight="1">
      <c r="E419" s="2"/>
      <c r="H419" s="2"/>
      <c r="I419" s="2"/>
    </row>
    <row r="420" spans="1:9" ht="33" customHeight="1">
      <c r="E420" s="2"/>
      <c r="H420" s="2"/>
      <c r="I420" s="2"/>
    </row>
    <row r="421" spans="1:9" ht="33" customHeight="1">
      <c r="E421" s="2"/>
      <c r="H421" s="2"/>
      <c r="I421" s="2"/>
    </row>
    <row r="422" spans="1:9" ht="33" customHeight="1">
      <c r="E422" s="2"/>
      <c r="H422" s="2"/>
      <c r="I422" s="2"/>
    </row>
    <row r="423" spans="1:9" ht="33" customHeight="1">
      <c r="E423" s="2"/>
      <c r="H423" s="2"/>
      <c r="I423" s="2"/>
    </row>
    <row r="424" spans="1:9" ht="33" customHeight="1">
      <c r="E424" s="2"/>
      <c r="H424" s="2"/>
      <c r="I424" s="2"/>
    </row>
    <row r="425" spans="1:9" ht="33" customHeight="1">
      <c r="E425" s="2"/>
      <c r="H425" s="2"/>
      <c r="I425" s="2"/>
    </row>
    <row r="426" spans="1:9" ht="33" customHeight="1">
      <c r="E426" s="2"/>
      <c r="H426" s="2"/>
      <c r="I426" s="2"/>
    </row>
    <row r="427" spans="1:9" ht="21" customHeight="1">
      <c r="E427" s="2"/>
      <c r="H427" s="2"/>
      <c r="I427" s="2"/>
    </row>
    <row r="428" spans="1:9" ht="23.25" customHeight="1">
      <c r="A428" s="190" t="s">
        <v>84</v>
      </c>
      <c r="B428" s="190"/>
      <c r="C428" s="190"/>
      <c r="D428" s="190"/>
      <c r="E428" s="190"/>
      <c r="F428" s="191"/>
      <c r="G428" s="191"/>
      <c r="H428" s="32"/>
      <c r="I428" s="32"/>
    </row>
    <row r="429" spans="1:9" ht="23.25" customHeight="1">
      <c r="A429" s="6" t="s">
        <v>0</v>
      </c>
      <c r="B429" s="6" t="s">
        <v>1</v>
      </c>
      <c r="C429" s="158" t="s">
        <v>2</v>
      </c>
      <c r="D429" s="159"/>
      <c r="E429" s="6" t="s">
        <v>3</v>
      </c>
      <c r="F429" s="158"/>
      <c r="G429" s="159"/>
      <c r="H429" s="8" t="s">
        <v>70</v>
      </c>
      <c r="I429" s="8" t="s">
        <v>4</v>
      </c>
    </row>
    <row r="430" spans="1:9" ht="23.25" customHeight="1">
      <c r="A430" s="10"/>
      <c r="B430" s="6"/>
      <c r="C430" s="158"/>
      <c r="D430" s="159"/>
      <c r="E430" s="22" t="e">
        <f>#REF!</f>
        <v>#REF!</v>
      </c>
      <c r="F430" s="158"/>
      <c r="G430" s="159"/>
      <c r="H430" s="8"/>
      <c r="I430" s="24" t="s">
        <v>87</v>
      </c>
    </row>
    <row r="431" spans="1:9" ht="23.25" customHeight="1">
      <c r="A431" s="10"/>
      <c r="B431" s="6"/>
      <c r="C431" s="158"/>
      <c r="D431" s="159"/>
      <c r="E431" s="22" t="e">
        <f>#REF!</f>
        <v>#REF!</v>
      </c>
      <c r="F431" s="158"/>
      <c r="G431" s="159"/>
      <c r="H431" s="8"/>
      <c r="I431" s="24" t="s">
        <v>85</v>
      </c>
    </row>
    <row r="432" spans="1:9" ht="23.25" customHeight="1">
      <c r="A432" s="10"/>
      <c r="B432" s="6"/>
      <c r="C432" s="158"/>
      <c r="D432" s="159"/>
      <c r="E432" s="22" t="e">
        <f>#REF!+#REF!</f>
        <v>#REF!</v>
      </c>
      <c r="F432" s="158"/>
      <c r="G432" s="159"/>
      <c r="H432" s="8"/>
      <c r="I432" s="24" t="s">
        <v>88</v>
      </c>
    </row>
    <row r="433" spans="1:119" ht="23.25" customHeight="1">
      <c r="A433" s="10"/>
      <c r="B433" s="6"/>
      <c r="C433" s="158"/>
      <c r="D433" s="159"/>
      <c r="E433" s="22" t="e">
        <f>#REF!</f>
        <v>#REF!</v>
      </c>
      <c r="F433" s="158"/>
      <c r="G433" s="159"/>
      <c r="H433" s="8"/>
      <c r="I433" s="24" t="s">
        <v>89</v>
      </c>
    </row>
    <row r="434" spans="1:119" ht="23.25" customHeight="1">
      <c r="A434" s="10"/>
      <c r="B434" s="6"/>
      <c r="C434" s="158"/>
      <c r="D434" s="159"/>
      <c r="E434" s="22" t="e">
        <f>#REF!</f>
        <v>#REF!</v>
      </c>
      <c r="F434" s="158"/>
      <c r="G434" s="159"/>
      <c r="H434" s="8"/>
      <c r="I434" s="24" t="s">
        <v>65</v>
      </c>
    </row>
    <row r="435" spans="1:119" ht="23.25" customHeight="1">
      <c r="A435" s="10"/>
      <c r="B435" s="6"/>
      <c r="C435" s="158"/>
      <c r="D435" s="159"/>
      <c r="E435" s="22" t="e">
        <f>#REF!+#REF!</f>
        <v>#REF!</v>
      </c>
      <c r="F435" s="158"/>
      <c r="G435" s="159"/>
      <c r="H435" s="8"/>
      <c r="I435" s="15" t="s">
        <v>71</v>
      </c>
    </row>
    <row r="436" spans="1:119" ht="23.25" customHeight="1">
      <c r="A436" s="20"/>
      <c r="B436" s="6"/>
      <c r="C436" s="158"/>
      <c r="D436" s="159"/>
      <c r="E436" s="7" t="e">
        <f>E131+#REF!</f>
        <v>#REF!</v>
      </c>
      <c r="F436" s="158"/>
      <c r="G436" s="159"/>
      <c r="H436" s="8"/>
      <c r="I436" s="15" t="s">
        <v>90</v>
      </c>
    </row>
    <row r="437" spans="1:119" s="16" customFormat="1" ht="23.25" customHeight="1" thickBot="1">
      <c r="A437" s="10"/>
      <c r="B437" s="6"/>
      <c r="C437" s="158"/>
      <c r="D437" s="159"/>
      <c r="E437" s="7"/>
      <c r="F437" s="158"/>
      <c r="G437" s="159"/>
      <c r="H437" s="8"/>
      <c r="I437" s="15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</row>
    <row r="438" spans="1:119" ht="23.25" customHeight="1" thickBot="1">
      <c r="A438" s="16"/>
      <c r="B438" s="16"/>
      <c r="C438" s="16"/>
      <c r="D438" s="16"/>
      <c r="E438" s="35" t="e">
        <f>SUM(E430:E436)</f>
        <v>#REF!</v>
      </c>
      <c r="F438" s="16"/>
      <c r="G438" s="16"/>
      <c r="H438" s="16"/>
      <c r="I438" s="19"/>
    </row>
    <row r="439" spans="1:119" ht="23.25" customHeight="1">
      <c r="E439" s="2"/>
      <c r="H439" s="2"/>
      <c r="I439" s="2"/>
    </row>
    <row r="440" spans="1:119" ht="23.25" customHeight="1">
      <c r="E440" s="2"/>
      <c r="H440" s="2"/>
      <c r="I440" s="2"/>
    </row>
    <row r="441" spans="1:119" ht="23.25" customHeight="1">
      <c r="E441" s="2"/>
      <c r="H441" s="2"/>
      <c r="I441" s="2"/>
    </row>
    <row r="442" spans="1:119" ht="23.25" customHeight="1">
      <c r="E442" s="2"/>
      <c r="H442" s="2"/>
      <c r="I442" s="2"/>
    </row>
    <row r="443" spans="1:119" s="16" customFormat="1" ht="23.25" customHeight="1"/>
    <row r="444" spans="1:119" ht="23.25" customHeight="1">
      <c r="E444" s="2"/>
      <c r="H444" s="2"/>
      <c r="I444" s="2"/>
    </row>
    <row r="445" spans="1:119" ht="23.25" customHeight="1">
      <c r="E445" s="2"/>
      <c r="H445" s="2"/>
      <c r="I445" s="2"/>
    </row>
    <row r="446" spans="1:119" ht="23.25" customHeight="1">
      <c r="E446" s="2"/>
      <c r="H446" s="2"/>
      <c r="I446" s="2"/>
    </row>
    <row r="447" spans="1:119" ht="23.25" customHeight="1">
      <c r="E447" s="2"/>
      <c r="H447" s="2"/>
      <c r="I447" s="2"/>
    </row>
    <row r="448" spans="1:119" ht="23.25" customHeight="1">
      <c r="E448" s="2"/>
      <c r="H448" s="2"/>
      <c r="I448" s="2"/>
    </row>
    <row r="449" s="2" customFormat="1" ht="23.25" customHeight="1"/>
    <row r="450" s="2" customFormat="1" ht="23.25" customHeight="1"/>
    <row r="451" s="2" customFormat="1" ht="23.25" customHeight="1"/>
    <row r="452" s="2" customFormat="1" ht="23.25" customHeight="1"/>
    <row r="453" s="2" customFormat="1" ht="23.25" customHeight="1"/>
    <row r="454" s="2" customFormat="1" ht="23.25" customHeight="1"/>
    <row r="455" s="2" customFormat="1" ht="23.25" customHeight="1"/>
    <row r="456" s="2" customFormat="1" ht="23.25" customHeight="1"/>
    <row r="457" s="2" customFormat="1" ht="23.25" customHeight="1"/>
    <row r="458" s="2" customFormat="1" ht="23.25" customHeight="1"/>
    <row r="459" s="2" customFormat="1" ht="23.25" customHeight="1"/>
    <row r="460" s="2" customFormat="1" ht="23.25" customHeight="1"/>
    <row r="461" s="2" customFormat="1" ht="23.25" customHeight="1"/>
    <row r="462" s="2" customFormat="1" ht="23.25" customHeight="1"/>
    <row r="463" s="2" customFormat="1" ht="23.25" customHeight="1"/>
    <row r="464" s="2" customFormat="1" ht="23.25" customHeight="1"/>
    <row r="465" s="2" customFormat="1" ht="23.25" customHeight="1"/>
    <row r="466" s="2" customFormat="1" ht="23.25" customHeight="1"/>
    <row r="467" s="2" customFormat="1" ht="23.25" customHeight="1"/>
    <row r="468" s="2" customFormat="1" ht="23.25" customHeight="1"/>
    <row r="469" s="2" customFormat="1" ht="23.25" customHeight="1"/>
    <row r="471" s="2" customFormat="1" ht="22.5" customHeight="1"/>
    <row r="472" s="2" customFormat="1" ht="22.5" customHeight="1"/>
    <row r="473" s="2" customFormat="1" ht="22.5" customHeight="1"/>
    <row r="474" s="2" customFormat="1" ht="22.5" customHeight="1"/>
    <row r="475" s="2" customFormat="1" ht="22.5" customHeight="1"/>
    <row r="476" s="2" customFormat="1" ht="22.5" customHeight="1"/>
    <row r="477" s="2" customFormat="1" ht="22.5" customHeight="1"/>
    <row r="478" s="2" customFormat="1" ht="22.5" customHeight="1"/>
    <row r="479" s="2" customFormat="1" ht="22.5" customHeight="1"/>
    <row r="480" s="2" customFormat="1" ht="22.5" customHeight="1"/>
    <row r="481" spans="5:11" ht="22.5" customHeight="1">
      <c r="E481" s="2"/>
      <c r="H481" s="2"/>
      <c r="I481" s="2"/>
    </row>
    <row r="482" spans="5:11" ht="22.5" customHeight="1">
      <c r="E482" s="2"/>
      <c r="H482" s="2"/>
      <c r="I482" s="2"/>
    </row>
    <row r="483" spans="5:11" ht="22.5" customHeight="1">
      <c r="E483" s="2"/>
      <c r="H483" s="2"/>
      <c r="I483" s="2"/>
    </row>
    <row r="484" spans="5:11" ht="22.5" customHeight="1">
      <c r="E484" s="2"/>
      <c r="H484" s="2"/>
      <c r="I484" s="2"/>
    </row>
    <row r="485" spans="5:11" ht="22.5" customHeight="1">
      <c r="E485" s="2"/>
      <c r="H485" s="2"/>
      <c r="I485" s="2"/>
    </row>
    <row r="486" spans="5:11" ht="22.5" customHeight="1">
      <c r="E486" s="2"/>
      <c r="H486" s="2"/>
      <c r="I486" s="2"/>
    </row>
    <row r="487" spans="5:11" ht="22.5" customHeight="1">
      <c r="E487" s="2"/>
      <c r="H487" s="2"/>
      <c r="I487" s="2"/>
    </row>
    <row r="488" spans="5:11" ht="22.5" customHeight="1">
      <c r="E488" s="2"/>
      <c r="H488" s="2"/>
      <c r="I488" s="2"/>
      <c r="K488" s="34"/>
    </row>
    <row r="489" spans="5:11" ht="22.5" customHeight="1">
      <c r="E489" s="2"/>
      <c r="H489" s="2"/>
      <c r="I489" s="2"/>
      <c r="K489" s="34"/>
    </row>
    <row r="490" spans="5:11" ht="22.5" customHeight="1">
      <c r="E490" s="2"/>
      <c r="H490" s="2"/>
      <c r="I490" s="2"/>
    </row>
    <row r="491" spans="5:11" ht="22.5" customHeight="1">
      <c r="E491" s="2"/>
      <c r="H491" s="2"/>
      <c r="I491" s="2"/>
    </row>
    <row r="492" spans="5:11" ht="22.5" customHeight="1">
      <c r="E492" s="2"/>
      <c r="H492" s="2"/>
      <c r="I492" s="2"/>
    </row>
    <row r="493" spans="5:11" ht="22.5" customHeight="1">
      <c r="E493" s="2"/>
      <c r="H493" s="2"/>
      <c r="I493" s="2"/>
      <c r="K493" s="34"/>
    </row>
    <row r="494" spans="5:11" ht="22.5" customHeight="1">
      <c r="E494" s="2"/>
      <c r="H494" s="2"/>
      <c r="I494" s="2"/>
      <c r="K494" s="34"/>
    </row>
    <row r="495" spans="5:11" ht="22.5" customHeight="1">
      <c r="E495" s="2"/>
      <c r="H495" s="2"/>
      <c r="I495" s="2"/>
    </row>
    <row r="496" spans="5:11" ht="22.5" customHeight="1">
      <c r="E496" s="2"/>
      <c r="H496" s="2"/>
      <c r="I496" s="2"/>
    </row>
    <row r="497" s="2" customFormat="1" ht="22.5" customHeight="1"/>
    <row r="498" s="2" customFormat="1" ht="22.5" customHeight="1"/>
    <row r="499" s="2" customFormat="1" ht="22.5" customHeight="1"/>
    <row r="500" s="2" customFormat="1" ht="22.5" customHeight="1"/>
    <row r="501" s="2" customFormat="1" ht="22.5" customHeight="1"/>
    <row r="502" s="2" customFormat="1" ht="22.5" customHeight="1"/>
    <row r="503" s="2" customFormat="1" ht="22.5" customHeight="1"/>
    <row r="504" s="2" customFormat="1" ht="22.5" customHeight="1"/>
    <row r="505" s="2" customFormat="1" ht="22.5" customHeight="1"/>
    <row r="506" s="2" customFormat="1" ht="22.5" customHeight="1"/>
    <row r="507" s="2" customFormat="1" ht="22.5" customHeight="1"/>
    <row r="508" s="2" customFormat="1" ht="22.5" customHeight="1"/>
    <row r="509" s="2" customFormat="1" ht="22.5" customHeight="1"/>
    <row r="510" s="2" customFormat="1" ht="22.5" customHeight="1"/>
    <row r="511" s="2" customFormat="1" ht="22.5" customHeight="1"/>
    <row r="512" s="2" customFormat="1" ht="22.5" customHeight="1"/>
    <row r="513" spans="5:17" ht="22.5" customHeight="1">
      <c r="E513" s="2"/>
      <c r="H513" s="2"/>
      <c r="I513" s="2"/>
    </row>
    <row r="514" spans="5:17" ht="22.5" customHeight="1">
      <c r="E514" s="2"/>
      <c r="H514" s="2"/>
      <c r="I514" s="2"/>
    </row>
    <row r="515" spans="5:17" ht="22.5" customHeight="1"/>
    <row r="517" spans="5:17" ht="81" customHeight="1">
      <c r="E517" s="2"/>
      <c r="H517" s="2"/>
      <c r="I517" s="2"/>
      <c r="M517" s="3"/>
      <c r="P517" s="11"/>
      <c r="Q517" s="12"/>
    </row>
    <row r="518" spans="5:17" ht="81" customHeight="1">
      <c r="E518" s="2"/>
      <c r="H518" s="2"/>
      <c r="I518" s="2"/>
      <c r="M518" s="3"/>
      <c r="P518" s="11"/>
      <c r="Q518" s="12"/>
    </row>
    <row r="519" spans="5:17" ht="81" customHeight="1">
      <c r="E519" s="2"/>
      <c r="H519" s="2"/>
      <c r="I519" s="2"/>
      <c r="M519" s="3"/>
      <c r="P519" s="11"/>
      <c r="Q519" s="12"/>
    </row>
    <row r="520" spans="5:17" ht="81" customHeight="1" thickBot="1">
      <c r="E520" s="2"/>
      <c r="H520" s="2"/>
      <c r="I520" s="2"/>
      <c r="M520" s="3"/>
      <c r="P520" s="11"/>
      <c r="Q520" s="12"/>
    </row>
    <row r="521" spans="5:17" ht="81" customHeight="1">
      <c r="E521" s="2"/>
      <c r="H521" s="2"/>
      <c r="I521" s="2"/>
      <c r="M521" s="3"/>
      <c r="O521" s="179" t="s">
        <v>9</v>
      </c>
      <c r="P521" s="182" t="e">
        <f>#REF!+#REF!+#REF!+E131</f>
        <v>#REF!</v>
      </c>
      <c r="Q521" s="183"/>
    </row>
    <row r="522" spans="5:17" ht="81" customHeight="1">
      <c r="E522" s="2"/>
      <c r="H522" s="2"/>
      <c r="I522" s="2"/>
      <c r="M522" s="3"/>
      <c r="O522" s="180"/>
      <c r="P522" s="184"/>
      <c r="Q522" s="185"/>
    </row>
    <row r="523" spans="5:17" ht="81" customHeight="1" thickBot="1">
      <c r="E523" s="2"/>
      <c r="H523" s="2"/>
      <c r="I523" s="2"/>
      <c r="M523" s="3"/>
      <c r="O523" s="181"/>
      <c r="P523" s="186"/>
      <c r="Q523" s="187"/>
    </row>
    <row r="524" spans="5:17" ht="81" customHeight="1">
      <c r="E524" s="2"/>
      <c r="H524" s="2"/>
      <c r="I524" s="2"/>
      <c r="M524" s="3"/>
      <c r="P524" s="11"/>
      <c r="Q524" s="12"/>
    </row>
    <row r="525" spans="5:17" ht="81" customHeight="1">
      <c r="E525" s="2"/>
      <c r="H525" s="2"/>
      <c r="I525" s="2"/>
      <c r="M525" s="3"/>
      <c r="P525" s="11"/>
      <c r="Q525" s="12"/>
    </row>
    <row r="526" spans="5:17" ht="81" customHeight="1">
      <c r="E526" s="2"/>
      <c r="H526" s="2"/>
      <c r="I526" s="2"/>
      <c r="M526" s="3"/>
      <c r="P526" s="11"/>
      <c r="Q526" s="12"/>
    </row>
    <row r="527" spans="5:17" ht="81" customHeight="1">
      <c r="E527" s="2"/>
      <c r="H527" s="2"/>
      <c r="I527" s="2"/>
      <c r="M527" s="3"/>
      <c r="P527" s="11"/>
      <c r="Q527" s="12"/>
    </row>
    <row r="533" spans="5:17" ht="57.75" customHeight="1"/>
    <row r="534" spans="5:17" ht="57.75" customHeight="1">
      <c r="E534" s="2"/>
      <c r="H534" s="2"/>
      <c r="I534" s="2"/>
      <c r="M534" s="3"/>
      <c r="P534" s="11"/>
      <c r="Q534" s="12"/>
    </row>
    <row r="535" spans="5:17" ht="57.75" customHeight="1">
      <c r="E535" s="2"/>
      <c r="H535" s="2"/>
      <c r="I535" s="2"/>
      <c r="M535" s="3"/>
      <c r="P535" s="11"/>
      <c r="Q535" s="12"/>
    </row>
    <row r="536" spans="5:17" ht="57.75" customHeight="1">
      <c r="E536" s="2"/>
      <c r="H536" s="2"/>
      <c r="I536" s="2"/>
      <c r="M536" s="3"/>
      <c r="P536" s="11"/>
      <c r="Q536" s="12"/>
    </row>
    <row r="537" spans="5:17" ht="57.75" customHeight="1">
      <c r="E537" s="2"/>
      <c r="H537" s="2"/>
      <c r="I537" s="2"/>
      <c r="M537" s="3"/>
      <c r="P537" s="11"/>
      <c r="Q537" s="12"/>
    </row>
    <row r="538" spans="5:17" ht="57.75" customHeight="1">
      <c r="E538" s="2"/>
      <c r="H538" s="2"/>
      <c r="I538" s="2"/>
      <c r="M538" s="3"/>
      <c r="P538" s="11"/>
      <c r="Q538" s="12"/>
    </row>
    <row r="539" spans="5:17" ht="57.75" customHeight="1">
      <c r="E539" s="2"/>
      <c r="H539" s="2"/>
      <c r="I539" s="2"/>
      <c r="M539" s="3"/>
      <c r="P539" s="11"/>
      <c r="Q539" s="12"/>
    </row>
    <row r="540" spans="5:17" ht="57.75" customHeight="1">
      <c r="E540" s="2"/>
      <c r="H540" s="2"/>
      <c r="I540" s="2"/>
      <c r="M540" s="3"/>
      <c r="P540" s="11"/>
      <c r="Q540" s="12"/>
    </row>
    <row r="541" spans="5:17" ht="57.75" customHeight="1">
      <c r="E541" s="2"/>
      <c r="H541" s="2"/>
      <c r="I541" s="2"/>
      <c r="M541" s="3"/>
      <c r="P541" s="11"/>
      <c r="Q541" s="12"/>
    </row>
    <row r="542" spans="5:17" ht="57.75" customHeight="1">
      <c r="E542" s="2"/>
      <c r="H542" s="2"/>
      <c r="I542" s="2"/>
      <c r="M542" s="3"/>
      <c r="P542" s="11"/>
      <c r="Q542" s="12"/>
    </row>
    <row r="543" spans="5:17" ht="57.75" customHeight="1">
      <c r="E543" s="2"/>
      <c r="H543" s="2"/>
      <c r="I543" s="2"/>
      <c r="M543" s="3"/>
      <c r="P543" s="11"/>
      <c r="Q543" s="12"/>
    </row>
    <row r="544" spans="5:17" ht="57.75" customHeight="1">
      <c r="E544" s="2"/>
      <c r="H544" s="2"/>
      <c r="I544" s="2"/>
      <c r="M544" s="3"/>
      <c r="P544" s="11"/>
      <c r="Q544" s="12"/>
    </row>
    <row r="547" spans="2:6" ht="21" customHeight="1">
      <c r="B547" s="188" t="e">
        <f>E431+E432+E433+E434</f>
        <v>#REF!</v>
      </c>
      <c r="C547" s="189"/>
      <c r="D547" s="189"/>
      <c r="E547" s="189"/>
      <c r="F547" s="189"/>
    </row>
    <row r="548" spans="2:6" ht="21" customHeight="1">
      <c r="B548" s="189"/>
      <c r="C548" s="189"/>
      <c r="D548" s="189"/>
      <c r="E548" s="189"/>
      <c r="F548" s="189"/>
    </row>
    <row r="549" spans="2:6" ht="21" customHeight="1">
      <c r="B549" s="189"/>
      <c r="C549" s="189"/>
      <c r="D549" s="189"/>
      <c r="E549" s="189"/>
      <c r="F549" s="189"/>
    </row>
  </sheetData>
  <mergeCells count="766">
    <mergeCell ref="C93:D93"/>
    <mergeCell ref="F93:G93"/>
    <mergeCell ref="C88:D88"/>
    <mergeCell ref="F88:G88"/>
    <mergeCell ref="C86:D86"/>
    <mergeCell ref="C104:D104"/>
    <mergeCell ref="F104:G104"/>
    <mergeCell ref="C100:D100"/>
    <mergeCell ref="F100:G100"/>
    <mergeCell ref="C101:D101"/>
    <mergeCell ref="F86:G86"/>
    <mergeCell ref="C87:D87"/>
    <mergeCell ref="F87:G87"/>
    <mergeCell ref="C90:D90"/>
    <mergeCell ref="F90:G90"/>
    <mergeCell ref="A75:A77"/>
    <mergeCell ref="F82:G82"/>
    <mergeCell ref="C82:D82"/>
    <mergeCell ref="C260:D260"/>
    <mergeCell ref="F260:G260"/>
    <mergeCell ref="C148:D148"/>
    <mergeCell ref="F148:G148"/>
    <mergeCell ref="C149:D149"/>
    <mergeCell ref="A91:A92"/>
    <mergeCell ref="C91:D91"/>
    <mergeCell ref="F91:G91"/>
    <mergeCell ref="C92:D92"/>
    <mergeCell ref="F92:G92"/>
    <mergeCell ref="C97:D97"/>
    <mergeCell ref="F97:G97"/>
    <mergeCell ref="C98:D98"/>
    <mergeCell ref="F98:G98"/>
    <mergeCell ref="C99:D99"/>
    <mergeCell ref="F99:G99"/>
    <mergeCell ref="A149:B151"/>
    <mergeCell ref="A144:B144"/>
    <mergeCell ref="C144:D144"/>
    <mergeCell ref="F144:G144"/>
    <mergeCell ref="F149:G149"/>
    <mergeCell ref="A147:B147"/>
    <mergeCell ref="C147:D147"/>
    <mergeCell ref="F147:G147"/>
    <mergeCell ref="A143:B143"/>
    <mergeCell ref="C143:D143"/>
    <mergeCell ref="F143:G143"/>
    <mergeCell ref="C94:D94"/>
    <mergeCell ref="F94:G94"/>
    <mergeCell ref="C95:D95"/>
    <mergeCell ref="F95:G95"/>
    <mergeCell ref="C96:D96"/>
    <mergeCell ref="F96:G96"/>
    <mergeCell ref="C103:D103"/>
    <mergeCell ref="F103:G103"/>
    <mergeCell ref="F101:G101"/>
    <mergeCell ref="C102:D102"/>
    <mergeCell ref="F102:G102"/>
    <mergeCell ref="C106:D106"/>
    <mergeCell ref="A108:B108"/>
    <mergeCell ref="C108:D108"/>
    <mergeCell ref="F108:G108"/>
    <mergeCell ref="C138:D138"/>
    <mergeCell ref="F138:G138"/>
    <mergeCell ref="C109:D109"/>
    <mergeCell ref="F9:G9"/>
    <mergeCell ref="C22:D22"/>
    <mergeCell ref="F22:G22"/>
    <mergeCell ref="C16:D16"/>
    <mergeCell ref="A28:A31"/>
    <mergeCell ref="F26:G26"/>
    <mergeCell ref="C27:D27"/>
    <mergeCell ref="F27:G27"/>
    <mergeCell ref="A25:A27"/>
    <mergeCell ref="C25:D25"/>
    <mergeCell ref="F25:G25"/>
    <mergeCell ref="C26:D26"/>
    <mergeCell ref="F21:G21"/>
    <mergeCell ref="C15:D15"/>
    <mergeCell ref="F15:G15"/>
    <mergeCell ref="C21:D21"/>
    <mergeCell ref="C12:D12"/>
    <mergeCell ref="F16:G16"/>
    <mergeCell ref="C28:D28"/>
    <mergeCell ref="F28:G28"/>
    <mergeCell ref="C29:D29"/>
    <mergeCell ref="F29:G29"/>
    <mergeCell ref="C30:D30"/>
    <mergeCell ref="F30:G30"/>
    <mergeCell ref="C4:D4"/>
    <mergeCell ref="F4:G4"/>
    <mergeCell ref="C7:D7"/>
    <mergeCell ref="F7:G7"/>
    <mergeCell ref="C2:D2"/>
    <mergeCell ref="F2:G2"/>
    <mergeCell ref="C3:D3"/>
    <mergeCell ref="F3:G3"/>
    <mergeCell ref="C5:D5"/>
    <mergeCell ref="F5:G5"/>
    <mergeCell ref="C6:D6"/>
    <mergeCell ref="F6:G6"/>
    <mergeCell ref="F8:G8"/>
    <mergeCell ref="C10:D10"/>
    <mergeCell ref="F10:G10"/>
    <mergeCell ref="C11:D11"/>
    <mergeCell ref="F11:G11"/>
    <mergeCell ref="A21:A24"/>
    <mergeCell ref="C18:D18"/>
    <mergeCell ref="F18:G18"/>
    <mergeCell ref="C19:D19"/>
    <mergeCell ref="F19:G19"/>
    <mergeCell ref="C20:D20"/>
    <mergeCell ref="F20:G20"/>
    <mergeCell ref="C13:D13"/>
    <mergeCell ref="F13:G13"/>
    <mergeCell ref="C14:D14"/>
    <mergeCell ref="F14:G14"/>
    <mergeCell ref="C17:D17"/>
    <mergeCell ref="F17:G17"/>
    <mergeCell ref="C23:D23"/>
    <mergeCell ref="F23:G23"/>
    <mergeCell ref="C24:D24"/>
    <mergeCell ref="F24:G24"/>
    <mergeCell ref="F12:G12"/>
    <mergeCell ref="C9:D9"/>
    <mergeCell ref="A83:C83"/>
    <mergeCell ref="C84:D84"/>
    <mergeCell ref="F84:G84"/>
    <mergeCell ref="C85:D85"/>
    <mergeCell ref="F85:G85"/>
    <mergeCell ref="C44:D44"/>
    <mergeCell ref="F44:G44"/>
    <mergeCell ref="C46:D46"/>
    <mergeCell ref="F46:G46"/>
    <mergeCell ref="C45:D45"/>
    <mergeCell ref="F45:G45"/>
    <mergeCell ref="A44:A45"/>
    <mergeCell ref="C54:D54"/>
    <mergeCell ref="F54:G54"/>
    <mergeCell ref="F74:G74"/>
    <mergeCell ref="F81:G81"/>
    <mergeCell ref="C55:D55"/>
    <mergeCell ref="F55:G55"/>
    <mergeCell ref="C56:D56"/>
    <mergeCell ref="F56:G56"/>
    <mergeCell ref="F67:G67"/>
    <mergeCell ref="C77:D77"/>
    <mergeCell ref="C69:D69"/>
    <mergeCell ref="F69:G69"/>
    <mergeCell ref="C32:D32"/>
    <mergeCell ref="F32:G32"/>
    <mergeCell ref="C34:D34"/>
    <mergeCell ref="F34:G34"/>
    <mergeCell ref="C35:D35"/>
    <mergeCell ref="F38:G38"/>
    <mergeCell ref="C58:D58"/>
    <mergeCell ref="F58:G58"/>
    <mergeCell ref="C59:D59"/>
    <mergeCell ref="F59:G59"/>
    <mergeCell ref="C38:D38"/>
    <mergeCell ref="C40:D40"/>
    <mergeCell ref="F40:I40"/>
    <mergeCell ref="C61:D61"/>
    <mergeCell ref="C43:D43"/>
    <mergeCell ref="F43:G43"/>
    <mergeCell ref="C48:D48"/>
    <mergeCell ref="F48:G48"/>
    <mergeCell ref="C49:D49"/>
    <mergeCell ref="F49:G49"/>
    <mergeCell ref="C50:D50"/>
    <mergeCell ref="C89:D89"/>
    <mergeCell ref="F89:G89"/>
    <mergeCell ref="C79:D79"/>
    <mergeCell ref="F79:G79"/>
    <mergeCell ref="F75:G75"/>
    <mergeCell ref="C76:D76"/>
    <mergeCell ref="F76:G76"/>
    <mergeCell ref="C78:D78"/>
    <mergeCell ref="F50:G50"/>
    <mergeCell ref="C53:D53"/>
    <mergeCell ref="F53:G53"/>
    <mergeCell ref="F72:G72"/>
    <mergeCell ref="C74:D74"/>
    <mergeCell ref="F47:G47"/>
    <mergeCell ref="C57:D57"/>
    <mergeCell ref="F57:G57"/>
    <mergeCell ref="F109:G109"/>
    <mergeCell ref="C110:D110"/>
    <mergeCell ref="F110:G110"/>
    <mergeCell ref="C111:D111"/>
    <mergeCell ref="F111:G111"/>
    <mergeCell ref="C112:D112"/>
    <mergeCell ref="F112:G112"/>
    <mergeCell ref="C113:D113"/>
    <mergeCell ref="F113:G113"/>
    <mergeCell ref="C114:D114"/>
    <mergeCell ref="F114:G114"/>
    <mergeCell ref="C115:D115"/>
    <mergeCell ref="F115:G115"/>
    <mergeCell ref="C116:D116"/>
    <mergeCell ref="F116:G116"/>
    <mergeCell ref="C117:D117"/>
    <mergeCell ref="F117:G117"/>
    <mergeCell ref="C118:D118"/>
    <mergeCell ref="F118:G118"/>
    <mergeCell ref="C119:D119"/>
    <mergeCell ref="F119:G119"/>
    <mergeCell ref="C120:D120"/>
    <mergeCell ref="F120:G120"/>
    <mergeCell ref="C121:D121"/>
    <mergeCell ref="F121:G121"/>
    <mergeCell ref="C122:D122"/>
    <mergeCell ref="F122:G122"/>
    <mergeCell ref="C123:D123"/>
    <mergeCell ref="F123:G123"/>
    <mergeCell ref="C124:D124"/>
    <mergeCell ref="F124:G124"/>
    <mergeCell ref="C125:D125"/>
    <mergeCell ref="F125:G125"/>
    <mergeCell ref="A129:B129"/>
    <mergeCell ref="C129:D129"/>
    <mergeCell ref="F129:G129"/>
    <mergeCell ref="A130:B130"/>
    <mergeCell ref="C130:D130"/>
    <mergeCell ref="F130:G130"/>
    <mergeCell ref="C126:D126"/>
    <mergeCell ref="F126:G126"/>
    <mergeCell ref="C127:D127"/>
    <mergeCell ref="F127:G127"/>
    <mergeCell ref="A128:B128"/>
    <mergeCell ref="C128:D128"/>
    <mergeCell ref="F128:G128"/>
    <mergeCell ref="C135:D135"/>
    <mergeCell ref="F135:G135"/>
    <mergeCell ref="A136:B136"/>
    <mergeCell ref="C136:D136"/>
    <mergeCell ref="F136:G136"/>
    <mergeCell ref="A132:E132"/>
    <mergeCell ref="F132:H132"/>
    <mergeCell ref="A133:B133"/>
    <mergeCell ref="C133:D133"/>
    <mergeCell ref="F133:G133"/>
    <mergeCell ref="A134:B134"/>
    <mergeCell ref="C134:D134"/>
    <mergeCell ref="F134:G134"/>
    <mergeCell ref="C137:D137"/>
    <mergeCell ref="F137:G137"/>
    <mergeCell ref="C145:D145"/>
    <mergeCell ref="F145:G145"/>
    <mergeCell ref="C146:D146"/>
    <mergeCell ref="F146:G146"/>
    <mergeCell ref="C156:D156"/>
    <mergeCell ref="F156:G156"/>
    <mergeCell ref="C139:D139"/>
    <mergeCell ref="F139:G139"/>
    <mergeCell ref="C154:D154"/>
    <mergeCell ref="F154:G154"/>
    <mergeCell ref="C153:D153"/>
    <mergeCell ref="F153:G153"/>
    <mergeCell ref="C150:D150"/>
    <mergeCell ref="F150:G150"/>
    <mergeCell ref="C151:D151"/>
    <mergeCell ref="F151:G151"/>
    <mergeCell ref="G158:H158"/>
    <mergeCell ref="A159:E159"/>
    <mergeCell ref="F159:I159"/>
    <mergeCell ref="C160:D160"/>
    <mergeCell ref="F160:G160"/>
    <mergeCell ref="C157:D157"/>
    <mergeCell ref="F157:G157"/>
    <mergeCell ref="C152:D152"/>
    <mergeCell ref="F152:G152"/>
    <mergeCell ref="C155:D155"/>
    <mergeCell ref="F155:G155"/>
    <mergeCell ref="A154:B154"/>
    <mergeCell ref="A157:B157"/>
    <mergeCell ref="A152:B153"/>
    <mergeCell ref="C161:D161"/>
    <mergeCell ref="F161:G161"/>
    <mergeCell ref="C162:D162"/>
    <mergeCell ref="F162:G162"/>
    <mergeCell ref="C163:D163"/>
    <mergeCell ref="F163:G163"/>
    <mergeCell ref="A161:B162"/>
    <mergeCell ref="A163:B164"/>
    <mergeCell ref="C167:D167"/>
    <mergeCell ref="F167:G167"/>
    <mergeCell ref="A168:B169"/>
    <mergeCell ref="C168:D168"/>
    <mergeCell ref="F168:G168"/>
    <mergeCell ref="C169:D169"/>
    <mergeCell ref="F169:G169"/>
    <mergeCell ref="C164:D164"/>
    <mergeCell ref="F164:G164"/>
    <mergeCell ref="C165:D165"/>
    <mergeCell ref="F165:G165"/>
    <mergeCell ref="C166:D166"/>
    <mergeCell ref="F166:G166"/>
    <mergeCell ref="A165:B165"/>
    <mergeCell ref="A166:B167"/>
    <mergeCell ref="A170:B171"/>
    <mergeCell ref="C170:D170"/>
    <mergeCell ref="F170:G170"/>
    <mergeCell ref="C171:D171"/>
    <mergeCell ref="F171:G171"/>
    <mergeCell ref="A172:B173"/>
    <mergeCell ref="C172:D172"/>
    <mergeCell ref="F172:G172"/>
    <mergeCell ref="C173:D173"/>
    <mergeCell ref="F173:G173"/>
    <mergeCell ref="A177:B177"/>
    <mergeCell ref="C177:D177"/>
    <mergeCell ref="F177:G177"/>
    <mergeCell ref="A178:B178"/>
    <mergeCell ref="C178:D178"/>
    <mergeCell ref="F178:G178"/>
    <mergeCell ref="C174:D174"/>
    <mergeCell ref="F174:G174"/>
    <mergeCell ref="C175:D175"/>
    <mergeCell ref="F175:G175"/>
    <mergeCell ref="C176:D176"/>
    <mergeCell ref="F176:G176"/>
    <mergeCell ref="F182:G182"/>
    <mergeCell ref="C183:D183"/>
    <mergeCell ref="F183:G183"/>
    <mergeCell ref="C184:D184"/>
    <mergeCell ref="F184:G184"/>
    <mergeCell ref="C179:D179"/>
    <mergeCell ref="F179:G179"/>
    <mergeCell ref="C180:D180"/>
    <mergeCell ref="F180:G180"/>
    <mergeCell ref="C181:D181"/>
    <mergeCell ref="F181:G181"/>
    <mergeCell ref="A196:B196"/>
    <mergeCell ref="C196:D196"/>
    <mergeCell ref="F196:G196"/>
    <mergeCell ref="C192:D192"/>
    <mergeCell ref="F192:G192"/>
    <mergeCell ref="A193:B193"/>
    <mergeCell ref="C193:D193"/>
    <mergeCell ref="F193:G193"/>
    <mergeCell ref="A189:C189"/>
    <mergeCell ref="D189:F189"/>
    <mergeCell ref="A190:B190"/>
    <mergeCell ref="C190:D190"/>
    <mergeCell ref="F190:G190"/>
    <mergeCell ref="A191:B191"/>
    <mergeCell ref="C191:D191"/>
    <mergeCell ref="F191:G191"/>
    <mergeCell ref="A199:B199"/>
    <mergeCell ref="C199:D199"/>
    <mergeCell ref="F199:G199"/>
    <mergeCell ref="A200:B200"/>
    <mergeCell ref="C200:D200"/>
    <mergeCell ref="F200:G200"/>
    <mergeCell ref="A197:B197"/>
    <mergeCell ref="C197:D197"/>
    <mergeCell ref="F197:G197"/>
    <mergeCell ref="A198:B198"/>
    <mergeCell ref="C198:D198"/>
    <mergeCell ref="F198:G198"/>
    <mergeCell ref="A203:B203"/>
    <mergeCell ref="C203:D203"/>
    <mergeCell ref="F203:G203"/>
    <mergeCell ref="A204:B204"/>
    <mergeCell ref="C204:D204"/>
    <mergeCell ref="F204:G204"/>
    <mergeCell ref="A201:B201"/>
    <mergeCell ref="C201:D201"/>
    <mergeCell ref="F201:G201"/>
    <mergeCell ref="A202:B202"/>
    <mergeCell ref="C202:D202"/>
    <mergeCell ref="F202:G202"/>
    <mergeCell ref="A207:B207"/>
    <mergeCell ref="C207:D207"/>
    <mergeCell ref="F207:G207"/>
    <mergeCell ref="A208:B208"/>
    <mergeCell ref="C208:D208"/>
    <mergeCell ref="F208:G208"/>
    <mergeCell ref="A205:B205"/>
    <mergeCell ref="C205:D205"/>
    <mergeCell ref="F205:G205"/>
    <mergeCell ref="A206:B206"/>
    <mergeCell ref="C206:D206"/>
    <mergeCell ref="F206:G206"/>
    <mergeCell ref="A213:B213"/>
    <mergeCell ref="C213:D213"/>
    <mergeCell ref="F213:G213"/>
    <mergeCell ref="A214:B214"/>
    <mergeCell ref="C214:D214"/>
    <mergeCell ref="F214:G214"/>
    <mergeCell ref="A210:E210"/>
    <mergeCell ref="A211:B211"/>
    <mergeCell ref="C211:D211"/>
    <mergeCell ref="F211:G211"/>
    <mergeCell ref="A212:B212"/>
    <mergeCell ref="C212:D212"/>
    <mergeCell ref="F212:G212"/>
    <mergeCell ref="A217:B217"/>
    <mergeCell ref="C217:D217"/>
    <mergeCell ref="F217:G217"/>
    <mergeCell ref="A218:B218"/>
    <mergeCell ref="C218:D218"/>
    <mergeCell ref="F218:G218"/>
    <mergeCell ref="A219:B219"/>
    <mergeCell ref="C219:D219"/>
    <mergeCell ref="A215:B215"/>
    <mergeCell ref="C215:D215"/>
    <mergeCell ref="F215:G215"/>
    <mergeCell ref="A216:B216"/>
    <mergeCell ref="C216:D216"/>
    <mergeCell ref="F216:G216"/>
    <mergeCell ref="H263:I263"/>
    <mergeCell ref="A264:B265"/>
    <mergeCell ref="C264:D264"/>
    <mergeCell ref="F264:G264"/>
    <mergeCell ref="H264:I264"/>
    <mergeCell ref="C265:D265"/>
    <mergeCell ref="F265:G265"/>
    <mergeCell ref="H265:I265"/>
    <mergeCell ref="C239:D239"/>
    <mergeCell ref="F239:G239"/>
    <mergeCell ref="C261:D261"/>
    <mergeCell ref="F261:G261"/>
    <mergeCell ref="A262:E262"/>
    <mergeCell ref="A263:B263"/>
    <mergeCell ref="C263:D263"/>
    <mergeCell ref="F263:G263"/>
    <mergeCell ref="C244:D244"/>
    <mergeCell ref="F244:G244"/>
    <mergeCell ref="C247:D247"/>
    <mergeCell ref="F247:G247"/>
    <mergeCell ref="C243:D243"/>
    <mergeCell ref="F243:G243"/>
    <mergeCell ref="C245:D245"/>
    <mergeCell ref="F245:G245"/>
    <mergeCell ref="C266:D266"/>
    <mergeCell ref="F266:G266"/>
    <mergeCell ref="H266:I266"/>
    <mergeCell ref="C267:D267"/>
    <mergeCell ref="F267:G267"/>
    <mergeCell ref="H267:I267"/>
    <mergeCell ref="C268:D268"/>
    <mergeCell ref="F268:G268"/>
    <mergeCell ref="A266:B268"/>
    <mergeCell ref="A271:B271"/>
    <mergeCell ref="C271:D271"/>
    <mergeCell ref="F271:G271"/>
    <mergeCell ref="H271:I271"/>
    <mergeCell ref="A272:B272"/>
    <mergeCell ref="C272:D272"/>
    <mergeCell ref="F272:G272"/>
    <mergeCell ref="H272:I272"/>
    <mergeCell ref="H268:I268"/>
    <mergeCell ref="A269:B269"/>
    <mergeCell ref="C269:D269"/>
    <mergeCell ref="F269:G269"/>
    <mergeCell ref="H269:I269"/>
    <mergeCell ref="A270:B270"/>
    <mergeCell ref="C270:D270"/>
    <mergeCell ref="F270:G270"/>
    <mergeCell ref="H270:I270"/>
    <mergeCell ref="A273:B273"/>
    <mergeCell ref="A274:B275"/>
    <mergeCell ref="A276:B276"/>
    <mergeCell ref="C276:D276"/>
    <mergeCell ref="F276:G276"/>
    <mergeCell ref="H276:I276"/>
    <mergeCell ref="C277:D277"/>
    <mergeCell ref="F277:G277"/>
    <mergeCell ref="H277:I277"/>
    <mergeCell ref="C273:D273"/>
    <mergeCell ref="F273:G273"/>
    <mergeCell ref="H273:I273"/>
    <mergeCell ref="C274:D274"/>
    <mergeCell ref="F274:G274"/>
    <mergeCell ref="H274:I274"/>
    <mergeCell ref="C275:D275"/>
    <mergeCell ref="F275:G275"/>
    <mergeCell ref="H275:I275"/>
    <mergeCell ref="C278:D278"/>
    <mergeCell ref="F278:G278"/>
    <mergeCell ref="H278:I278"/>
    <mergeCell ref="C279:D279"/>
    <mergeCell ref="F279:G279"/>
    <mergeCell ref="H279:I279"/>
    <mergeCell ref="A277:B277"/>
    <mergeCell ref="A278:B278"/>
    <mergeCell ref="A279:B282"/>
    <mergeCell ref="C280:D280"/>
    <mergeCell ref="F280:G280"/>
    <mergeCell ref="H280:I280"/>
    <mergeCell ref="C285:D285"/>
    <mergeCell ref="F285:G285"/>
    <mergeCell ref="H285:I285"/>
    <mergeCell ref="H281:I281"/>
    <mergeCell ref="C282:D282"/>
    <mergeCell ref="F282:G282"/>
    <mergeCell ref="H282:I282"/>
    <mergeCell ref="A283:B283"/>
    <mergeCell ref="C283:D283"/>
    <mergeCell ref="F283:G283"/>
    <mergeCell ref="H283:I283"/>
    <mergeCell ref="C281:D281"/>
    <mergeCell ref="F281:G281"/>
    <mergeCell ref="C284:D284"/>
    <mergeCell ref="F284:G284"/>
    <mergeCell ref="H284:I284"/>
    <mergeCell ref="A284:B285"/>
    <mergeCell ref="A288:B289"/>
    <mergeCell ref="C288:D288"/>
    <mergeCell ref="F288:G288"/>
    <mergeCell ref="H288:I288"/>
    <mergeCell ref="C289:D289"/>
    <mergeCell ref="F289:G289"/>
    <mergeCell ref="H289:I289"/>
    <mergeCell ref="C286:D286"/>
    <mergeCell ref="F286:G286"/>
    <mergeCell ref="H286:I286"/>
    <mergeCell ref="C287:D287"/>
    <mergeCell ref="F287:G287"/>
    <mergeCell ref="H287:I287"/>
    <mergeCell ref="A286:B286"/>
    <mergeCell ref="A287:B287"/>
    <mergeCell ref="C292:D292"/>
    <mergeCell ref="F292:G292"/>
    <mergeCell ref="H292:I292"/>
    <mergeCell ref="C293:D293"/>
    <mergeCell ref="F293:G293"/>
    <mergeCell ref="H293:I293"/>
    <mergeCell ref="A290:B290"/>
    <mergeCell ref="C290:D290"/>
    <mergeCell ref="F290:G290"/>
    <mergeCell ref="H290:I290"/>
    <mergeCell ref="C291:D291"/>
    <mergeCell ref="F291:G291"/>
    <mergeCell ref="H291:I291"/>
    <mergeCell ref="A291:B292"/>
    <mergeCell ref="A293:B293"/>
    <mergeCell ref="H296:I296"/>
    <mergeCell ref="A297:B297"/>
    <mergeCell ref="C297:D297"/>
    <mergeCell ref="F297:G297"/>
    <mergeCell ref="H297:I297"/>
    <mergeCell ref="H298:I298"/>
    <mergeCell ref="C294:D294"/>
    <mergeCell ref="F294:G294"/>
    <mergeCell ref="H294:I294"/>
    <mergeCell ref="A295:B295"/>
    <mergeCell ref="C295:D295"/>
    <mergeCell ref="F295:G295"/>
    <mergeCell ref="H295:I295"/>
    <mergeCell ref="A294:B294"/>
    <mergeCell ref="A301:E301"/>
    <mergeCell ref="F301:G301"/>
    <mergeCell ref="C302:D302"/>
    <mergeCell ref="F302:G302"/>
    <mergeCell ref="C303:D303"/>
    <mergeCell ref="F303:G303"/>
    <mergeCell ref="A296:B296"/>
    <mergeCell ref="C296:D296"/>
    <mergeCell ref="F296:G296"/>
    <mergeCell ref="A298:B298"/>
    <mergeCell ref="C298:D298"/>
    <mergeCell ref="F298:G298"/>
    <mergeCell ref="C307:D307"/>
    <mergeCell ref="F307:G307"/>
    <mergeCell ref="C308:D308"/>
    <mergeCell ref="F308:G308"/>
    <mergeCell ref="C309:D309"/>
    <mergeCell ref="F309:G309"/>
    <mergeCell ref="C304:D304"/>
    <mergeCell ref="F304:G304"/>
    <mergeCell ref="C305:D305"/>
    <mergeCell ref="F305:G305"/>
    <mergeCell ref="C306:D306"/>
    <mergeCell ref="F306:G306"/>
    <mergeCell ref="C431:D431"/>
    <mergeCell ref="F431:G431"/>
    <mergeCell ref="C432:D432"/>
    <mergeCell ref="F432:G432"/>
    <mergeCell ref="C433:D433"/>
    <mergeCell ref="F433:G433"/>
    <mergeCell ref="A428:E428"/>
    <mergeCell ref="F428:G428"/>
    <mergeCell ref="C429:D429"/>
    <mergeCell ref="F429:G429"/>
    <mergeCell ref="C430:D430"/>
    <mergeCell ref="F430:G430"/>
    <mergeCell ref="C437:D437"/>
    <mergeCell ref="F437:G437"/>
    <mergeCell ref="O521:O523"/>
    <mergeCell ref="P521:Q523"/>
    <mergeCell ref="B547:F549"/>
    <mergeCell ref="C434:D434"/>
    <mergeCell ref="F434:G434"/>
    <mergeCell ref="C435:D435"/>
    <mergeCell ref="F435:G435"/>
    <mergeCell ref="C436:D436"/>
    <mergeCell ref="F436:G436"/>
    <mergeCell ref="A8:A10"/>
    <mergeCell ref="A13:A14"/>
    <mergeCell ref="A17:A20"/>
    <mergeCell ref="C236:D236"/>
    <mergeCell ref="F236:G236"/>
    <mergeCell ref="C237:D237"/>
    <mergeCell ref="F237:G237"/>
    <mergeCell ref="C238:D238"/>
    <mergeCell ref="F238:G238"/>
    <mergeCell ref="C233:D233"/>
    <mergeCell ref="F233:G233"/>
    <mergeCell ref="C234:D234"/>
    <mergeCell ref="F234:G234"/>
    <mergeCell ref="C235:D235"/>
    <mergeCell ref="F235:G235"/>
    <mergeCell ref="C230:D230"/>
    <mergeCell ref="A224:C224"/>
    <mergeCell ref="F224:I224"/>
    <mergeCell ref="C225:D225"/>
    <mergeCell ref="F225:G225"/>
    <mergeCell ref="F219:G219"/>
    <mergeCell ref="A221:B221"/>
    <mergeCell ref="C221:D221"/>
    <mergeCell ref="F221:G221"/>
    <mergeCell ref="A54:A56"/>
    <mergeCell ref="C51:D51"/>
    <mergeCell ref="F51:G51"/>
    <mergeCell ref="C52:D52"/>
    <mergeCell ref="F52:G52"/>
    <mergeCell ref="A71:A73"/>
    <mergeCell ref="F78:G78"/>
    <mergeCell ref="F61:G61"/>
    <mergeCell ref="A60:A61"/>
    <mergeCell ref="F63:G63"/>
    <mergeCell ref="C65:D65"/>
    <mergeCell ref="F65:G65"/>
    <mergeCell ref="C66:D66"/>
    <mergeCell ref="F66:G66"/>
    <mergeCell ref="C68:D68"/>
    <mergeCell ref="F68:G68"/>
    <mergeCell ref="C67:D67"/>
    <mergeCell ref="C70:D70"/>
    <mergeCell ref="F70:G70"/>
    <mergeCell ref="C71:D71"/>
    <mergeCell ref="F71:G71"/>
    <mergeCell ref="C72:D72"/>
    <mergeCell ref="F73:G73"/>
    <mergeCell ref="C75:D75"/>
    <mergeCell ref="C31:D31"/>
    <mergeCell ref="F31:G31"/>
    <mergeCell ref="F35:G35"/>
    <mergeCell ref="C33:D33"/>
    <mergeCell ref="F33:G33"/>
    <mergeCell ref="C259:D259"/>
    <mergeCell ref="F259:G259"/>
    <mergeCell ref="A3:A4"/>
    <mergeCell ref="A5:A7"/>
    <mergeCell ref="A194:B194"/>
    <mergeCell ref="A195:B195"/>
    <mergeCell ref="A138:B139"/>
    <mergeCell ref="A137:B137"/>
    <mergeCell ref="A145:B145"/>
    <mergeCell ref="A146:B146"/>
    <mergeCell ref="A155:B156"/>
    <mergeCell ref="A34:A38"/>
    <mergeCell ref="A192:B192"/>
    <mergeCell ref="A179:B179"/>
    <mergeCell ref="A174:B176"/>
    <mergeCell ref="A160:B160"/>
    <mergeCell ref="A148:B148"/>
    <mergeCell ref="A135:B135"/>
    <mergeCell ref="C258:D258"/>
    <mergeCell ref="F258:G258"/>
    <mergeCell ref="F105:G105"/>
    <mergeCell ref="C105:D105"/>
    <mergeCell ref="A220:B220"/>
    <mergeCell ref="C220:D220"/>
    <mergeCell ref="F220:G220"/>
    <mergeCell ref="C241:D241"/>
    <mergeCell ref="F241:G241"/>
    <mergeCell ref="C250:D250"/>
    <mergeCell ref="F250:G250"/>
    <mergeCell ref="C256:D256"/>
    <mergeCell ref="F256:G256"/>
    <mergeCell ref="C257:D257"/>
    <mergeCell ref="F257:G257"/>
    <mergeCell ref="C255:D255"/>
    <mergeCell ref="F255:G255"/>
    <mergeCell ref="C253:D253"/>
    <mergeCell ref="C254:D254"/>
    <mergeCell ref="F254:G254"/>
    <mergeCell ref="C249:D249"/>
    <mergeCell ref="F249:G249"/>
    <mergeCell ref="C251:D251"/>
    <mergeCell ref="F251:G251"/>
    <mergeCell ref="F227:G227"/>
    <mergeCell ref="A32:A33"/>
    <mergeCell ref="K157:M157"/>
    <mergeCell ref="A140:B140"/>
    <mergeCell ref="C140:D140"/>
    <mergeCell ref="F140:G140"/>
    <mergeCell ref="A141:B141"/>
    <mergeCell ref="C141:D141"/>
    <mergeCell ref="F141:G141"/>
    <mergeCell ref="A142:B142"/>
    <mergeCell ref="C142:D142"/>
    <mergeCell ref="F142:G142"/>
    <mergeCell ref="C36:D36"/>
    <mergeCell ref="F36:G36"/>
    <mergeCell ref="C37:D37"/>
    <mergeCell ref="F37:G37"/>
    <mergeCell ref="C39:D39"/>
    <mergeCell ref="F39:G39"/>
    <mergeCell ref="C47:D47"/>
    <mergeCell ref="A97:A98"/>
    <mergeCell ref="A95:A96"/>
    <mergeCell ref="A57:A59"/>
    <mergeCell ref="A62:A67"/>
    <mergeCell ref="A78:A81"/>
    <mergeCell ref="A49:A52"/>
    <mergeCell ref="A68:A70"/>
    <mergeCell ref="F77:G77"/>
    <mergeCell ref="C80:D80"/>
    <mergeCell ref="F80:G80"/>
    <mergeCell ref="C81:D81"/>
    <mergeCell ref="F253:G253"/>
    <mergeCell ref="C246:D246"/>
    <mergeCell ref="F246:G246"/>
    <mergeCell ref="C232:D232"/>
    <mergeCell ref="F232:G232"/>
    <mergeCell ref="C227:D227"/>
    <mergeCell ref="C228:D228"/>
    <mergeCell ref="F228:G228"/>
    <mergeCell ref="C229:D229"/>
    <mergeCell ref="F229:G229"/>
    <mergeCell ref="F230:G230"/>
    <mergeCell ref="C231:D231"/>
    <mergeCell ref="C226:D226"/>
    <mergeCell ref="F226:G226"/>
    <mergeCell ref="A222:B222"/>
    <mergeCell ref="C222:D222"/>
    <mergeCell ref="F222:G222"/>
    <mergeCell ref="F231:G231"/>
    <mergeCell ref="C240:D240"/>
    <mergeCell ref="C60:D60"/>
    <mergeCell ref="F60:G60"/>
    <mergeCell ref="F62:G62"/>
    <mergeCell ref="C64:D64"/>
    <mergeCell ref="F64:G64"/>
    <mergeCell ref="C248:D248"/>
    <mergeCell ref="F248:G248"/>
    <mergeCell ref="C252:D252"/>
    <mergeCell ref="F252:G252"/>
    <mergeCell ref="C73:D73"/>
    <mergeCell ref="F240:G240"/>
    <mergeCell ref="C242:D242"/>
    <mergeCell ref="F242:G242"/>
    <mergeCell ref="C194:D194"/>
    <mergeCell ref="F194:G194"/>
    <mergeCell ref="C195:D195"/>
    <mergeCell ref="F195:G195"/>
    <mergeCell ref="C185:D185"/>
    <mergeCell ref="F185:G185"/>
    <mergeCell ref="C186:D186"/>
    <mergeCell ref="F186:G186"/>
    <mergeCell ref="C187:D187"/>
    <mergeCell ref="F187:G187"/>
    <mergeCell ref="C182:D182"/>
  </mergeCells>
  <phoneticPr fontId="1"/>
  <pageMargins left="0.51" right="0.16" top="0.24" bottom="0.16" header="0.2" footer="0.16"/>
  <pageSetup paperSiz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DC334-4FC9-45B2-A81A-6429786D606B}">
  <dimension ref="A1:F36"/>
  <sheetViews>
    <sheetView workbookViewId="0">
      <selection activeCell="H5" sqref="H5"/>
    </sheetView>
  </sheetViews>
  <sheetFormatPr defaultRowHeight="18.75"/>
  <sheetData>
    <row r="1" spans="1:5">
      <c r="A1" s="264"/>
    </row>
    <row r="2" spans="1:5">
      <c r="A2" s="264"/>
      <c r="B2" s="272">
        <v>46285</v>
      </c>
      <c r="C2" s="272"/>
      <c r="D2" s="275" t="s">
        <v>205</v>
      </c>
      <c r="E2" s="275"/>
    </row>
    <row r="3" spans="1:5">
      <c r="A3" s="264"/>
      <c r="B3" s="272"/>
      <c r="C3" s="272"/>
      <c r="D3" s="275"/>
      <c r="E3" s="275"/>
    </row>
    <row r="4" spans="1:5">
      <c r="A4" s="264"/>
      <c r="B4" s="265" t="s">
        <v>212</v>
      </c>
      <c r="C4" s="266"/>
    </row>
    <row r="5" spans="1:5" ht="18.75" customHeight="1">
      <c r="A5" s="271"/>
      <c r="B5" s="265"/>
      <c r="C5" s="266"/>
    </row>
    <row r="6" spans="1:5" ht="18.75" customHeight="1">
      <c r="A6" s="271"/>
      <c r="B6" s="265"/>
      <c r="C6" s="266"/>
    </row>
    <row r="7" spans="1:5">
      <c r="A7" s="271"/>
      <c r="B7" s="265"/>
      <c r="C7" s="266"/>
    </row>
    <row r="8" spans="1:5">
      <c r="A8" s="271"/>
      <c r="B8" s="265"/>
      <c r="C8" s="266"/>
    </row>
    <row r="9" spans="1:5">
      <c r="A9" s="271"/>
      <c r="B9" s="273">
        <v>46311</v>
      </c>
      <c r="C9" s="274"/>
      <c r="D9" s="275" t="s">
        <v>204</v>
      </c>
      <c r="E9" s="275"/>
    </row>
    <row r="10" spans="1:5">
      <c r="A10" s="271"/>
      <c r="B10" s="273"/>
      <c r="C10" s="274"/>
      <c r="D10" s="275"/>
      <c r="E10" s="275"/>
    </row>
    <row r="11" spans="1:5">
      <c r="A11" s="271"/>
    </row>
    <row r="12" spans="1:5">
      <c r="A12" s="271"/>
    </row>
    <row r="13" spans="1:5">
      <c r="A13" s="271"/>
      <c r="B13" s="262" t="s">
        <v>211</v>
      </c>
      <c r="C13" s="263"/>
    </row>
    <row r="14" spans="1:5">
      <c r="A14" s="271"/>
      <c r="B14" s="262"/>
      <c r="C14" s="263"/>
    </row>
    <row r="15" spans="1:5">
      <c r="A15" s="271"/>
      <c r="B15" s="262"/>
      <c r="C15" s="263"/>
    </row>
    <row r="16" spans="1:5">
      <c r="A16" s="271"/>
      <c r="B16" s="262"/>
      <c r="C16" s="263"/>
    </row>
    <row r="17" spans="1:6">
      <c r="A17" s="271"/>
      <c r="B17" s="262"/>
      <c r="C17" s="263"/>
    </row>
    <row r="18" spans="1:6">
      <c r="A18" s="271"/>
    </row>
    <row r="19" spans="1:6">
      <c r="A19" s="271"/>
    </row>
    <row r="20" spans="1:6">
      <c r="A20" s="271"/>
      <c r="B20" s="268">
        <v>46113</v>
      </c>
      <c r="C20" s="269"/>
      <c r="D20" s="275" t="s">
        <v>206</v>
      </c>
      <c r="E20" s="275"/>
    </row>
    <row r="21" spans="1:6">
      <c r="A21" s="271"/>
      <c r="B21" s="270"/>
      <c r="C21" s="269"/>
      <c r="D21" s="275"/>
      <c r="E21" s="275"/>
    </row>
    <row r="22" spans="1:6">
      <c r="A22" s="271"/>
    </row>
    <row r="23" spans="1:6">
      <c r="A23" s="271"/>
      <c r="D23" t="s">
        <v>207</v>
      </c>
      <c r="E23" s="267" t="s">
        <v>208</v>
      </c>
      <c r="F23" s="267"/>
    </row>
    <row r="24" spans="1:6">
      <c r="A24" s="271"/>
      <c r="B24" s="262" t="s">
        <v>213</v>
      </c>
      <c r="C24" s="263"/>
    </row>
    <row r="25" spans="1:6">
      <c r="A25" s="271"/>
      <c r="B25" s="262"/>
      <c r="C25" s="263"/>
    </row>
    <row r="26" spans="1:6">
      <c r="A26" s="271"/>
      <c r="B26" s="262"/>
      <c r="C26" s="263"/>
    </row>
    <row r="27" spans="1:6">
      <c r="A27" s="271"/>
      <c r="B27" s="262"/>
      <c r="C27" s="263"/>
    </row>
    <row r="28" spans="1:6">
      <c r="A28" s="271"/>
      <c r="B28" s="262"/>
      <c r="C28" s="263"/>
    </row>
    <row r="29" spans="1:6">
      <c r="A29" s="271"/>
      <c r="B29" s="262"/>
      <c r="C29" s="263"/>
    </row>
    <row r="30" spans="1:6">
      <c r="A30" s="271"/>
    </row>
    <row r="31" spans="1:6">
      <c r="A31" s="271"/>
    </row>
    <row r="32" spans="1:6">
      <c r="A32" s="271"/>
      <c r="B32" s="268">
        <v>46204</v>
      </c>
      <c r="C32" s="269"/>
      <c r="D32" s="275" t="s">
        <v>209</v>
      </c>
      <c r="E32" s="275"/>
    </row>
    <row r="33" spans="1:5">
      <c r="A33" s="271"/>
      <c r="B33" s="270"/>
      <c r="C33" s="269"/>
      <c r="D33" s="275"/>
      <c r="E33" s="275"/>
    </row>
    <row r="34" spans="1:5">
      <c r="A34" s="271"/>
    </row>
    <row r="35" spans="1:5">
      <c r="A35" s="271"/>
      <c r="D35" s="267" t="s">
        <v>210</v>
      </c>
      <c r="E35" s="267"/>
    </row>
    <row r="36" spans="1:5">
      <c r="A36" s="271"/>
    </row>
  </sheetData>
  <mergeCells count="15">
    <mergeCell ref="B24:C29"/>
    <mergeCell ref="A1:A4"/>
    <mergeCell ref="B4:C8"/>
    <mergeCell ref="E23:F23"/>
    <mergeCell ref="B32:C33"/>
    <mergeCell ref="B13:C17"/>
    <mergeCell ref="A5:A36"/>
    <mergeCell ref="B2:C3"/>
    <mergeCell ref="B9:C10"/>
    <mergeCell ref="B20:C21"/>
    <mergeCell ref="D35:E35"/>
    <mergeCell ref="D2:E3"/>
    <mergeCell ref="D9:E10"/>
    <mergeCell ref="D20:E21"/>
    <mergeCell ref="D32:E3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2026-8</vt:lpstr>
      <vt:lpstr>2026-7</vt:lpstr>
      <vt:lpstr>2026-6</vt:lpstr>
      <vt:lpstr>2026-5</vt:lpstr>
      <vt:lpstr>2026-6(ひこにゃん)</vt:lpstr>
      <vt:lpstr>2026-5(ひこにゃん)</vt:lpstr>
      <vt:lpstr>Sheet2</vt:lpstr>
      <vt:lpstr>2026-4</vt:lpstr>
      <vt:lpstr>2026-3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2026-09-25T03:41:00Z</cp:lastPrinted>
  <dcterms:created xsi:type="dcterms:W3CDTF">2015-06-05T18:19:34Z</dcterms:created>
  <dcterms:modified xsi:type="dcterms:W3CDTF">2026-09-28T01:55:53Z</dcterms:modified>
</cp:coreProperties>
</file>