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"/>
    </mc:Choice>
  </mc:AlternateContent>
  <xr:revisionPtr revIDLastSave="0" documentId="13_ncr:1_{0E652C36-D347-4DBB-AA62-FC1C40943E1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6月分" sheetId="11" r:id="rId1"/>
    <sheet name="経費合計" sheetId="1" r:id="rId2"/>
    <sheet name="その他" sheetId="9" r:id="rId3"/>
    <sheet name="宿泊" sheetId="8" r:id="rId4"/>
    <sheet name="飲食" sheetId="7" r:id="rId5"/>
    <sheet name="車両" sheetId="6" r:id="rId6"/>
    <sheet name="資機材" sheetId="5" r:id="rId7"/>
    <sheet name="ガソリン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E39" i="7"/>
  <c r="E6" i="1" s="1"/>
  <c r="E30" i="7"/>
  <c r="C6" i="1" s="1"/>
  <c r="E19" i="8"/>
  <c r="E2" i="1" s="1"/>
  <c r="J2" i="1" s="1"/>
  <c r="E21" i="5"/>
  <c r="C7" i="1" s="1"/>
  <c r="I9" i="7"/>
  <c r="I5" i="7"/>
  <c r="J24" i="9"/>
  <c r="J23" i="9"/>
  <c r="E25" i="9"/>
  <c r="C8" i="1" s="1"/>
  <c r="I22" i="1"/>
  <c r="J19" i="1"/>
  <c r="J15" i="1"/>
  <c r="I7" i="10"/>
  <c r="E41" i="11"/>
  <c r="E21" i="11"/>
  <c r="E5" i="1"/>
  <c r="E7" i="1"/>
  <c r="E36" i="5"/>
  <c r="E3" i="1"/>
  <c r="E41" i="10"/>
  <c r="E21" i="10"/>
  <c r="C3" i="1" s="1"/>
  <c r="J3" i="1" s="1"/>
  <c r="E4" i="1"/>
  <c r="C4" i="1"/>
  <c r="E33" i="6"/>
  <c r="E20" i="6"/>
  <c r="C9" i="1" l="1"/>
  <c r="J6" i="1"/>
  <c r="J16" i="1"/>
  <c r="J21" i="1"/>
  <c r="C24" i="1"/>
  <c r="H24" i="1" s="1"/>
  <c r="E36" i="9" l="1"/>
  <c r="E8" i="1" s="1"/>
  <c r="E9" i="1" s="1"/>
  <c r="C11" i="1" l="1"/>
  <c r="J8" i="1"/>
</calcChain>
</file>

<file path=xl/sharedStrings.xml><?xml version="1.0" encoding="utf-8"?>
<sst xmlns="http://schemas.openxmlformats.org/spreadsheetml/2006/main" count="538" uniqueCount="96">
  <si>
    <t>日付</t>
    <rPh sb="0" eb="2">
      <t>ヒヅケ</t>
    </rPh>
    <phoneticPr fontId="1"/>
  </si>
  <si>
    <t>用途</t>
    <rPh sb="0" eb="2">
      <t>ヨウト</t>
    </rPh>
    <phoneticPr fontId="1"/>
  </si>
  <si>
    <t>支出金</t>
    <rPh sb="0" eb="3">
      <t>シシュツキン</t>
    </rPh>
    <phoneticPr fontId="1"/>
  </si>
  <si>
    <t>担当</t>
    <rPh sb="0" eb="2">
      <t>タントウ</t>
    </rPh>
    <phoneticPr fontId="1"/>
  </si>
  <si>
    <t>備考</t>
    <rPh sb="0" eb="2">
      <t>ビコウ</t>
    </rPh>
    <phoneticPr fontId="1"/>
  </si>
  <si>
    <t>租税公課</t>
    <rPh sb="0" eb="4">
      <t>ソゼイコウカ</t>
    </rPh>
    <phoneticPr fontId="1"/>
  </si>
  <si>
    <t>社長</t>
    <rPh sb="0" eb="2">
      <t>シャチョウ</t>
    </rPh>
    <phoneticPr fontId="1"/>
  </si>
  <si>
    <t>彦根交通安全協会</t>
    <rPh sb="0" eb="8">
      <t>ヒコネコウツウアンゼンキョウカイ</t>
    </rPh>
    <phoneticPr fontId="1"/>
  </si>
  <si>
    <t>福利厚生費</t>
    <rPh sb="0" eb="5">
      <t>フクリコウセイヒ</t>
    </rPh>
    <phoneticPr fontId="1"/>
  </si>
  <si>
    <t>消耗品費</t>
    <rPh sb="0" eb="4">
      <t>ショウモウヒンヒ</t>
    </rPh>
    <phoneticPr fontId="1"/>
  </si>
  <si>
    <t>事務</t>
    <rPh sb="0" eb="2">
      <t>ジム</t>
    </rPh>
    <phoneticPr fontId="1"/>
  </si>
  <si>
    <t>交通費</t>
    <rPh sb="0" eb="3">
      <t>コウツウヒ</t>
    </rPh>
    <phoneticPr fontId="1"/>
  </si>
  <si>
    <t>飲食</t>
    <rPh sb="0" eb="2">
      <t>インショク</t>
    </rPh>
    <phoneticPr fontId="1"/>
  </si>
  <si>
    <t>その他</t>
    <rPh sb="2" eb="3">
      <t>タ</t>
    </rPh>
    <phoneticPr fontId="1"/>
  </si>
  <si>
    <t>1日</t>
    <rPh sb="1" eb="2">
      <t>ニチ</t>
    </rPh>
    <phoneticPr fontId="1"/>
  </si>
  <si>
    <t>10日</t>
    <rPh sb="2" eb="3">
      <t>カ</t>
    </rPh>
    <phoneticPr fontId="1"/>
  </si>
  <si>
    <t>前川</t>
    <rPh sb="0" eb="2">
      <t>マエカワ</t>
    </rPh>
    <phoneticPr fontId="1"/>
  </si>
  <si>
    <t>駐車料金</t>
    <rPh sb="0" eb="4">
      <t>チュウシャリョウキン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</si>
  <si>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</si>
  <si>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</si>
  <si>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23日</t>
    <rPh sb="2" eb="3">
      <t>ニチ</t>
    </rPh>
    <phoneticPr fontId="1"/>
  </si>
  <si>
    <t>伊藤</t>
    <rPh sb="0" eb="2">
      <t>イトウ</t>
    </rPh>
    <phoneticPr fontId="1"/>
  </si>
  <si>
    <t>24日</t>
    <rPh sb="2" eb="3">
      <t>ニチ</t>
    </rPh>
    <phoneticPr fontId="1"/>
  </si>
  <si>
    <t>接待交際費</t>
    <rPh sb="0" eb="5">
      <t>セッタイコウサイヒ</t>
    </rPh>
    <phoneticPr fontId="1"/>
  </si>
  <si>
    <t>手土産代</t>
    <rPh sb="0" eb="4">
      <t>テミヤゲダイ</t>
    </rPh>
    <phoneticPr fontId="1"/>
  </si>
  <si>
    <t>29日</t>
    <rPh sb="2" eb="3">
      <t>ニチ</t>
    </rPh>
    <phoneticPr fontId="1"/>
  </si>
  <si>
    <t>茶菓子</t>
    <rPh sb="0" eb="3">
      <t>チャガシ</t>
    </rPh>
    <phoneticPr fontId="1"/>
  </si>
  <si>
    <t>30日</t>
    <rPh sb="2" eb="3">
      <t>ニチ</t>
    </rPh>
    <phoneticPr fontId="1"/>
  </si>
  <si>
    <t>ホテルルートイン彦根</t>
    <rPh sb="8" eb="10">
      <t>ヒコネ</t>
    </rPh>
    <phoneticPr fontId="1"/>
  </si>
  <si>
    <t>コンフォートホテル彦根</t>
    <rPh sb="9" eb="11">
      <t>ヒコネ</t>
    </rPh>
    <phoneticPr fontId="1"/>
  </si>
  <si>
    <t>ルートイン彦根</t>
    <rPh sb="5" eb="7">
      <t>ヒコネ</t>
    </rPh>
    <phoneticPr fontId="1"/>
  </si>
  <si>
    <t>亀の井ホテル彦根</t>
    <rPh sb="0" eb="1">
      <t>カメ</t>
    </rPh>
    <rPh sb="2" eb="3">
      <t>イ</t>
    </rPh>
    <rPh sb="6" eb="8">
      <t>ヒコネ</t>
    </rPh>
    <phoneticPr fontId="1"/>
  </si>
  <si>
    <t>スーパーホテル</t>
    <phoneticPr fontId="1"/>
  </si>
  <si>
    <t>agoda</t>
    <phoneticPr fontId="1"/>
  </si>
  <si>
    <t>19日</t>
    <rPh sb="2" eb="3">
      <t>ニチ</t>
    </rPh>
    <phoneticPr fontId="1"/>
  </si>
  <si>
    <t>22日</t>
    <rPh sb="2" eb="3">
      <t>ニチ</t>
    </rPh>
    <phoneticPr fontId="1"/>
  </si>
  <si>
    <t>２５日</t>
    <rPh sb="2" eb="3">
      <t>ニチ</t>
    </rPh>
    <phoneticPr fontId="1"/>
  </si>
  <si>
    <t>２７日</t>
    <rPh sb="2" eb="3">
      <t>ニチ</t>
    </rPh>
    <phoneticPr fontId="1"/>
  </si>
  <si>
    <t>28日</t>
    <rPh sb="2" eb="3">
      <t>ニチ</t>
    </rPh>
    <phoneticPr fontId="1"/>
  </si>
  <si>
    <t>31日</t>
    <rPh sb="2" eb="3">
      <t>ニチ</t>
    </rPh>
    <phoneticPr fontId="1"/>
  </si>
  <si>
    <t>車両費</t>
    <rPh sb="0" eb="3">
      <t>シャリョウヒ</t>
    </rPh>
    <phoneticPr fontId="1"/>
  </si>
  <si>
    <t>レンタカー</t>
    <phoneticPr fontId="1"/>
  </si>
  <si>
    <t>5日</t>
    <rPh sb="1" eb="2">
      <t>カ</t>
    </rPh>
    <phoneticPr fontId="1"/>
  </si>
  <si>
    <t>21日</t>
    <rPh sb="2" eb="3">
      <t>ニチ</t>
    </rPh>
    <phoneticPr fontId="1"/>
  </si>
  <si>
    <t>26日</t>
    <rPh sb="2" eb="3">
      <t>ニチ</t>
    </rPh>
    <phoneticPr fontId="1"/>
  </si>
  <si>
    <t>カード</t>
    <phoneticPr fontId="1"/>
  </si>
  <si>
    <t>20日</t>
    <rPh sb="2" eb="3">
      <t>カ</t>
    </rPh>
    <phoneticPr fontId="1"/>
  </si>
  <si>
    <t>18日</t>
    <rPh sb="2" eb="3">
      <t>ニチ</t>
    </rPh>
    <phoneticPr fontId="1"/>
  </si>
  <si>
    <t>燃料費</t>
    <rPh sb="0" eb="3">
      <t>ネンリョウヒ</t>
    </rPh>
    <phoneticPr fontId="1"/>
  </si>
  <si>
    <t>7日</t>
    <rPh sb="1" eb="2">
      <t>カ</t>
    </rPh>
    <phoneticPr fontId="1"/>
  </si>
  <si>
    <t>12日</t>
    <rPh sb="2" eb="3">
      <t>ニチ</t>
    </rPh>
    <phoneticPr fontId="1"/>
  </si>
  <si>
    <t>ガソリン</t>
    <phoneticPr fontId="1"/>
  </si>
  <si>
    <t>宿泊費</t>
    <rPh sb="0" eb="3">
      <t>シュクハクヒ</t>
    </rPh>
    <phoneticPr fontId="1"/>
  </si>
  <si>
    <t>etc</t>
    <phoneticPr fontId="1"/>
  </si>
  <si>
    <t>宿泊</t>
    <rPh sb="0" eb="2">
      <t>シュクハク</t>
    </rPh>
    <phoneticPr fontId="1"/>
  </si>
  <si>
    <t>車両</t>
    <rPh sb="0" eb="2">
      <t>シャリョウ</t>
    </rPh>
    <phoneticPr fontId="1"/>
  </si>
  <si>
    <t>ガソリン　カード</t>
    <phoneticPr fontId="1"/>
  </si>
  <si>
    <t>来客用飲料　熱中症対策</t>
    <rPh sb="0" eb="3">
      <t>ライキャクヨウ</t>
    </rPh>
    <rPh sb="3" eb="5">
      <t>インリョウ</t>
    </rPh>
    <rPh sb="6" eb="11">
      <t>ネッチュウショウタイサク</t>
    </rPh>
    <phoneticPr fontId="1"/>
  </si>
  <si>
    <t>その他カード</t>
    <rPh sb="2" eb="3">
      <t>タ</t>
    </rPh>
    <phoneticPr fontId="1"/>
  </si>
  <si>
    <t>飲食　カード</t>
    <rPh sb="0" eb="2">
      <t>インショク</t>
    </rPh>
    <phoneticPr fontId="1"/>
  </si>
  <si>
    <t>食事代</t>
    <rPh sb="0" eb="3">
      <t>ショクジダイ</t>
    </rPh>
    <phoneticPr fontId="1"/>
  </si>
  <si>
    <t>合計</t>
    <rPh sb="0" eb="2">
      <t>ゴウケイ</t>
    </rPh>
    <phoneticPr fontId="1"/>
  </si>
  <si>
    <t>ガソリン代</t>
    <rPh sb="4" eb="5">
      <t>ダイ</t>
    </rPh>
    <phoneticPr fontId="1"/>
  </si>
  <si>
    <t>アヤハディオ</t>
    <phoneticPr fontId="1"/>
  </si>
  <si>
    <t>コーナン</t>
    <phoneticPr fontId="1"/>
  </si>
  <si>
    <t>コメリ</t>
    <phoneticPr fontId="1"/>
  </si>
  <si>
    <t>ワークマン</t>
    <phoneticPr fontId="1"/>
  </si>
  <si>
    <t>ドン・キホーテ</t>
    <phoneticPr fontId="1"/>
  </si>
  <si>
    <t>ニトリ</t>
    <phoneticPr fontId="1"/>
  </si>
  <si>
    <t>カインズ</t>
    <phoneticPr fontId="1"/>
  </si>
  <si>
    <t>イベント関係者と食事</t>
    <rPh sb="4" eb="7">
      <t>カンケイシャ</t>
    </rPh>
    <rPh sb="8" eb="10">
      <t>ショクジ</t>
    </rPh>
    <phoneticPr fontId="1"/>
  </si>
  <si>
    <t>現金</t>
    <rPh sb="0" eb="2">
      <t>ゲンキン</t>
    </rPh>
    <phoneticPr fontId="1"/>
  </si>
  <si>
    <t>ETC</t>
    <phoneticPr fontId="1"/>
  </si>
  <si>
    <t>接待交際費　駐車料金等</t>
    <rPh sb="0" eb="5">
      <t>セッタイコウサイヒ</t>
    </rPh>
    <rPh sb="6" eb="10">
      <t>チュウシャリョウキン</t>
    </rPh>
    <rPh sb="10" eb="11">
      <t>トウ</t>
    </rPh>
    <phoneticPr fontId="1"/>
  </si>
  <si>
    <t>ガソリン代　軽油</t>
    <rPh sb="4" eb="5">
      <t>ダイ</t>
    </rPh>
    <rPh sb="6" eb="8">
      <t>ケイユ</t>
    </rPh>
    <phoneticPr fontId="1"/>
  </si>
  <si>
    <t>大先</t>
    <rPh sb="0" eb="2">
      <t>オオサキ</t>
    </rPh>
    <phoneticPr fontId="1"/>
  </si>
  <si>
    <t>９日</t>
    <rPh sb="1" eb="2">
      <t>カ</t>
    </rPh>
    <phoneticPr fontId="1"/>
  </si>
  <si>
    <t>資機材　　カード</t>
    <rPh sb="0" eb="3">
      <t>シキザイ</t>
    </rPh>
    <phoneticPr fontId="1"/>
  </si>
  <si>
    <t>資機材 現金</t>
    <rPh sb="0" eb="3">
      <t>シキザイ</t>
    </rPh>
    <rPh sb="4" eb="6">
      <t>ゲンキン</t>
    </rPh>
    <phoneticPr fontId="1"/>
  </si>
  <si>
    <t>総合計</t>
    <rPh sb="0" eb="3">
      <t>ソウゴウケイ</t>
    </rPh>
    <phoneticPr fontId="1"/>
  </si>
  <si>
    <t>資機材</t>
    <rPh sb="0" eb="3">
      <t>シキザイ</t>
    </rPh>
    <phoneticPr fontId="1"/>
  </si>
  <si>
    <t>６月彦根　現金</t>
    <rPh sb="1" eb="2">
      <t>ガツ</t>
    </rPh>
    <rPh sb="2" eb="4">
      <t>ヒコネ</t>
    </rPh>
    <rPh sb="5" eb="7">
      <t>ゲンキン</t>
    </rPh>
    <phoneticPr fontId="1"/>
  </si>
  <si>
    <t>カインズ　資機材　立替</t>
    <rPh sb="5" eb="8">
      <t>シキザイ</t>
    </rPh>
    <rPh sb="9" eb="11">
      <t>タテカエ</t>
    </rPh>
    <phoneticPr fontId="1"/>
  </si>
  <si>
    <t>カインズ　資機材　</t>
    <rPh sb="5" eb="8">
      <t>シキザイ</t>
    </rPh>
    <phoneticPr fontId="1"/>
  </si>
  <si>
    <t>飲食代</t>
    <rPh sb="0" eb="3">
      <t>インショクダイ</t>
    </rPh>
    <phoneticPr fontId="1"/>
  </si>
  <si>
    <t>お弁当代</t>
    <rPh sb="1" eb="4">
      <t>ベントウダイ</t>
    </rPh>
    <phoneticPr fontId="1"/>
  </si>
  <si>
    <t>滋賀県交通安全協会　道路使用</t>
    <rPh sb="0" eb="9">
      <t>シガケンコウツウアンゼンキョウカイ</t>
    </rPh>
    <rPh sb="10" eb="14">
      <t>ドウロシヨウ</t>
    </rPh>
    <phoneticPr fontId="1"/>
  </si>
  <si>
    <t>６月彦根　カード</t>
    <rPh sb="1" eb="2">
      <t>ガツ</t>
    </rPh>
    <rPh sb="2" eb="4">
      <t>ヒコネ</t>
    </rPh>
    <phoneticPr fontId="1"/>
  </si>
  <si>
    <t>出金</t>
    <rPh sb="0" eb="2">
      <t>シュッキン</t>
    </rPh>
    <phoneticPr fontId="1"/>
  </si>
  <si>
    <t>６月</t>
    <rPh sb="1" eb="2">
      <t>ガツ</t>
    </rPh>
    <phoneticPr fontId="1"/>
  </si>
  <si>
    <t>紅善</t>
    <rPh sb="0" eb="2">
      <t>ベニゼン</t>
    </rPh>
    <phoneticPr fontId="1"/>
  </si>
  <si>
    <t>彦根キャッスル</t>
    <rPh sb="0" eb="2">
      <t>ヒコネ</t>
    </rPh>
    <phoneticPr fontId="1"/>
  </si>
  <si>
    <t>元本</t>
    <rPh sb="0" eb="2">
      <t>ガンポン</t>
    </rPh>
    <phoneticPr fontId="1"/>
  </si>
  <si>
    <t>改</t>
    <rPh sb="0" eb="1">
      <t>カイ</t>
    </rPh>
    <phoneticPr fontId="1"/>
  </si>
  <si>
    <t>宿泊以外の経費</t>
    <rPh sb="0" eb="2">
      <t>シュクハク</t>
    </rPh>
    <rPh sb="2" eb="4">
      <t>イガイ</t>
    </rPh>
    <rPh sb="5" eb="7">
      <t>ケイヒ</t>
    </rPh>
    <phoneticPr fontId="1"/>
  </si>
  <si>
    <t>24日</t>
    <rPh sb="2" eb="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</si>
</sst>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8"/>
      <color theme="1"/>
      <name val="Yu Gothic"/>
      <family val="3"/>
      <charset val="128"/>
      <scheme val="minor"/>
    </font>
    <font>
      <b/>
      <sz val="12"/>
      <color theme="1"/>
      <name val="BIZ UDP明朝 Medium"/>
      <family val="1"/>
      <charset val="128"/>
    </font>
    <font>
      <sz val="22"/>
      <color theme="1"/>
      <name val="BIZ UD明朝 Medium"/>
      <family val="1"/>
      <charset val="128"/>
    </font>
    <font>
      <b/>
      <sz val="16"/>
      <color theme="1"/>
      <name val="Yu Gothic"/>
      <family val="3"/>
      <charset val="128"/>
      <scheme val="minor"/>
    </font>
    <font>
      <sz val="36"/>
      <color theme="1"/>
      <name val="HGP創英角ｺﾞｼｯｸUB"/>
      <family val="3"/>
      <charset val="128"/>
    </font>
    <font>
      <b/>
      <sz val="20"/>
      <color theme="1"/>
      <name val="Yu Gothic"/>
      <family val="3"/>
      <charset val="128"/>
      <scheme val="minor"/>
    </font>
    <font>
      <b/>
      <sz val="20"/>
      <color theme="1"/>
      <name val="BIZ UDP明朝 Medium"/>
      <family val="1"/>
      <charset val="128"/>
    </font>
    <font>
      <sz val="11"/>
      <color theme="1"/>
      <name val="Yu Gothic"/>
      <family val="2"/>
      <scheme val="minor"/>
    </font>
    <font>
      <sz val="20"/>
      <color theme="1"/>
      <name val="Yu Gothic"/>
      <family val="2"/>
      <scheme val="minor"/>
    </font>
    <font>
      <sz val="14"/>
      <color theme="1"/>
      <name val="Yu Gothic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E8F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6" fontId="12" fillId="0" borderId="0" applyFont="0" applyFill="0" applyBorder="0" applyAlignment="0" applyProtection="0">
      <alignment vertical="center"/>
    </xf>
  </cellStyleXfs>
  <cellXfs count="9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5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5" fontId="2" fillId="2" borderId="3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shrinkToFit="1"/>
    </xf>
    <xf numFmtId="5" fontId="2" fillId="0" borderId="12" xfId="0" applyNumberFormat="1" applyFont="1" applyBorder="1" applyAlignment="1">
      <alignment horizontal="center" vertical="center"/>
    </xf>
    <xf numFmtId="5" fontId="2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6" fontId="4" fillId="2" borderId="8" xfId="0" applyNumberFormat="1" applyFont="1" applyFill="1" applyBorder="1" applyAlignment="1">
      <alignment vertical="center"/>
    </xf>
    <xf numFmtId="56" fontId="4" fillId="2" borderId="9" xfId="0" applyNumberFormat="1" applyFont="1" applyFill="1" applyBorder="1" applyAlignment="1">
      <alignment vertical="center"/>
    </xf>
    <xf numFmtId="56" fontId="4" fillId="2" borderId="3" xfId="0" applyNumberFormat="1" applyFont="1" applyFill="1" applyBorder="1" applyAlignment="1">
      <alignment vertical="center"/>
    </xf>
    <xf numFmtId="56" fontId="4" fillId="2" borderId="4" xfId="0" applyNumberFormat="1" applyFont="1" applyFill="1" applyBorder="1" applyAlignment="1">
      <alignment vertical="center"/>
    </xf>
    <xf numFmtId="5" fontId="2" fillId="2" borderId="6" xfId="0" applyNumberFormat="1" applyFont="1" applyFill="1" applyBorder="1" applyAlignment="1">
      <alignment horizontal="right" vertical="center"/>
    </xf>
    <xf numFmtId="5" fontId="6" fillId="0" borderId="12" xfId="0" applyNumberFormat="1" applyFont="1" applyBorder="1" applyAlignment="1">
      <alignment horizontal="right" vertical="center"/>
    </xf>
    <xf numFmtId="5" fontId="8" fillId="0" borderId="12" xfId="0" applyNumberFormat="1" applyFont="1" applyBorder="1"/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6" fontId="2" fillId="0" borderId="2" xfId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5" fontId="2" fillId="0" borderId="0" xfId="0" applyNumberFormat="1" applyFont="1" applyAlignment="1">
      <alignment horizontal="center" vertical="center"/>
    </xf>
    <xf numFmtId="5" fontId="2" fillId="0" borderId="2" xfId="0" applyNumberFormat="1" applyFont="1" applyBorder="1" applyAlignment="1">
      <alignment horizontal="center" vertical="center"/>
    </xf>
    <xf numFmtId="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5" fontId="2" fillId="4" borderId="3" xfId="0" applyNumberFormat="1" applyFont="1" applyFill="1" applyBorder="1" applyAlignment="1">
      <alignment horizontal="right" vertical="center"/>
    </xf>
    <xf numFmtId="5" fontId="2" fillId="9" borderId="3" xfId="0" applyNumberFormat="1" applyFont="1" applyFill="1" applyBorder="1" applyAlignment="1">
      <alignment horizontal="right" vertical="center"/>
    </xf>
    <xf numFmtId="5" fontId="2" fillId="9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6" fontId="4" fillId="2" borderId="8" xfId="0" applyNumberFormat="1" applyFont="1" applyFill="1" applyBorder="1" applyAlignment="1">
      <alignment horizontal="center" vertical="center"/>
    </xf>
    <xf numFmtId="56" fontId="4" fillId="2" borderId="9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5" fontId="11" fillId="0" borderId="1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5" fontId="2" fillId="10" borderId="2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6" fontId="14" fillId="10" borderId="2" xfId="1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56" fontId="4" fillId="2" borderId="3" xfId="0" applyNumberFormat="1" applyFont="1" applyFill="1" applyBorder="1" applyAlignment="1">
      <alignment horizontal="center" vertical="center"/>
    </xf>
    <xf numFmtId="56" fontId="4" fillId="2" borderId="4" xfId="0" applyNumberFormat="1" applyFont="1" applyFill="1" applyBorder="1" applyAlignment="1">
      <alignment horizontal="center" vertical="center"/>
    </xf>
    <xf numFmtId="5" fontId="2" fillId="2" borderId="3" xfId="0" applyNumberFormat="1" applyFont="1" applyFill="1" applyBorder="1" applyAlignment="1">
      <alignment horizontal="center" vertical="center"/>
    </xf>
    <xf numFmtId="5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" fontId="2" fillId="4" borderId="10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5" fontId="2" fillId="2" borderId="3" xfId="0" applyNumberFormat="1" applyFont="1" applyFill="1" applyBorder="1" applyAlignment="1">
      <alignment horizontal="center" vertical="center" shrinkToFit="1"/>
    </xf>
    <xf numFmtId="5" fontId="2" fillId="8" borderId="10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5" fontId="2" fillId="7" borderId="10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5" fontId="2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6" fontId="2" fillId="5" borderId="2" xfId="1" applyFont="1" applyFill="1" applyBorder="1" applyAlignment="1">
      <alignment horizontal="center" vertical="center"/>
    </xf>
    <xf numFmtId="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56" fontId="4" fillId="2" borderId="6" xfId="0" applyNumberFormat="1" applyFont="1" applyFill="1" applyBorder="1" applyAlignment="1">
      <alignment horizontal="center" vertical="center"/>
    </xf>
    <xf numFmtId="56" fontId="4" fillId="2" borderId="7" xfId="0" applyNumberFormat="1" applyFont="1" applyFill="1" applyBorder="1" applyAlignment="1">
      <alignment horizontal="center" vertical="center"/>
    </xf>
    <xf numFmtId="56" fontId="4" fillId="2" borderId="10" xfId="0" applyNumberFormat="1" applyFont="1" applyFill="1" applyBorder="1" applyAlignment="1">
      <alignment horizontal="center" vertical="center"/>
    </xf>
    <xf numFmtId="56" fontId="4" fillId="2" borderId="11" xfId="0" applyNumberFormat="1" applyFont="1" applyFill="1" applyBorder="1" applyAlignment="1">
      <alignment horizontal="center" vertical="center"/>
    </xf>
    <xf numFmtId="56" fontId="4" fillId="2" borderId="8" xfId="0" applyNumberFormat="1" applyFont="1" applyFill="1" applyBorder="1" applyAlignment="1">
      <alignment horizontal="center" vertical="center"/>
    </xf>
    <xf numFmtId="56" fontId="4" fillId="2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center" vertical="center"/>
    </xf>
    <xf numFmtId="5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5" fontId="2" fillId="4" borderId="0" xfId="0" applyNumberFormat="1" applyFont="1" applyFill="1" applyAlignment="1">
      <alignment horizontal="center" vertical="center"/>
    </xf>
    <xf numFmtId="5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56" fontId="4" fillId="2" borderId="14" xfId="0" applyNumberFormat="1" applyFont="1" applyFill="1" applyBorder="1" applyAlignment="1">
      <alignment horizontal="center" vertical="center"/>
    </xf>
    <xf numFmtId="56" fontId="4" fillId="2" borderId="1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17F2-2B90-4634-BA29-E85D41F74852}">
  <dimension ref="A1:G41"/>
  <sheetViews>
    <sheetView workbookViewId="0">
      <selection activeCell="E3" sqref="E3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39.75" customWidth="1"/>
  </cols>
  <sheetData>
    <row r="1" spans="1:7" s="1" customFormat="1" ht="36.75" customHeight="1">
      <c r="A1" s="80" t="s">
        <v>81</v>
      </c>
      <c r="B1" s="80"/>
      <c r="C1" s="80"/>
      <c r="D1" s="80"/>
      <c r="E1" s="80"/>
      <c r="F1" s="11"/>
      <c r="G1" s="6"/>
    </row>
    <row r="2" spans="1:7" s="1" customFormat="1" ht="36.75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7" s="1" customFormat="1" ht="36.75" customHeight="1">
      <c r="A3" s="74">
        <v>46174</v>
      </c>
      <c r="B3" s="75"/>
      <c r="C3" s="73" t="s">
        <v>9</v>
      </c>
      <c r="D3" s="72"/>
      <c r="E3" s="29">
        <v>1280</v>
      </c>
      <c r="F3" s="3" t="s">
        <v>21</v>
      </c>
      <c r="G3" s="8" t="s">
        <v>82</v>
      </c>
    </row>
    <row r="4" spans="1:7" s="1" customFormat="1" ht="36.75" customHeight="1">
      <c r="A4" s="76"/>
      <c r="B4" s="77"/>
      <c r="C4" s="73" t="s">
        <v>9</v>
      </c>
      <c r="D4" s="72"/>
      <c r="E4" s="7">
        <v>5120</v>
      </c>
      <c r="F4" s="3" t="s">
        <v>6</v>
      </c>
      <c r="G4" s="8" t="s">
        <v>83</v>
      </c>
    </row>
    <row r="5" spans="1:7" s="1" customFormat="1" ht="36.75" customHeight="1">
      <c r="A5" s="76"/>
      <c r="B5" s="77"/>
      <c r="C5" s="73" t="s">
        <v>48</v>
      </c>
      <c r="D5" s="72"/>
      <c r="E5" s="7">
        <v>4837</v>
      </c>
      <c r="F5" s="3" t="s">
        <v>6</v>
      </c>
      <c r="G5" s="8" t="s">
        <v>62</v>
      </c>
    </row>
    <row r="6" spans="1:7" s="1" customFormat="1" ht="36.75" customHeight="1">
      <c r="A6" s="76"/>
      <c r="B6" s="77"/>
      <c r="C6" s="73" t="s">
        <v>48</v>
      </c>
      <c r="D6" s="72"/>
      <c r="E6" s="7">
        <v>2940</v>
      </c>
      <c r="F6" s="3" t="s">
        <v>6</v>
      </c>
      <c r="G6" s="8" t="s">
        <v>62</v>
      </c>
    </row>
    <row r="7" spans="1:7" s="1" customFormat="1" ht="36.75" customHeight="1">
      <c r="A7" s="76"/>
      <c r="B7" s="77"/>
      <c r="C7" s="73" t="s">
        <v>8</v>
      </c>
      <c r="D7" s="72"/>
      <c r="E7" s="7">
        <v>1250</v>
      </c>
      <c r="F7" s="3" t="s">
        <v>6</v>
      </c>
      <c r="G7" s="8" t="s">
        <v>84</v>
      </c>
    </row>
    <row r="8" spans="1:7" s="1" customFormat="1" ht="36.75" customHeight="1">
      <c r="A8" s="76"/>
      <c r="B8" s="77"/>
      <c r="C8" s="73" t="s">
        <v>8</v>
      </c>
      <c r="D8" s="72"/>
      <c r="E8" s="7">
        <v>7195</v>
      </c>
      <c r="F8" s="3" t="s">
        <v>6</v>
      </c>
      <c r="G8" s="8" t="s">
        <v>85</v>
      </c>
    </row>
    <row r="9" spans="1:7" s="1" customFormat="1" ht="36.75" customHeight="1">
      <c r="A9" s="78"/>
      <c r="B9" s="79"/>
      <c r="C9" s="73" t="s">
        <v>23</v>
      </c>
      <c r="D9" s="72"/>
      <c r="E9" s="7">
        <v>4968</v>
      </c>
      <c r="F9" s="3" t="s">
        <v>6</v>
      </c>
      <c r="G9" s="8" t="s">
        <v>24</v>
      </c>
    </row>
    <row r="10" spans="1:7" s="1" customFormat="1" ht="36.75" customHeight="1">
      <c r="A10" s="83">
        <v>46177</v>
      </c>
      <c r="B10" s="83"/>
      <c r="C10" s="73" t="s">
        <v>48</v>
      </c>
      <c r="D10" s="72"/>
      <c r="E10" s="7">
        <v>3000</v>
      </c>
      <c r="F10" s="3" t="s">
        <v>6</v>
      </c>
      <c r="G10" s="8" t="s">
        <v>62</v>
      </c>
    </row>
    <row r="11" spans="1:7" s="1" customFormat="1" ht="36.75" customHeight="1">
      <c r="A11" s="83"/>
      <c r="B11" s="83"/>
      <c r="C11" s="73" t="s">
        <v>5</v>
      </c>
      <c r="D11" s="72"/>
      <c r="E11" s="7">
        <v>2100</v>
      </c>
      <c r="F11" s="3" t="s">
        <v>6</v>
      </c>
      <c r="G11" s="8" t="s">
        <v>86</v>
      </c>
    </row>
    <row r="12" spans="1:7" s="1" customFormat="1" ht="36.75" customHeight="1">
      <c r="A12" s="45"/>
      <c r="B12" s="46"/>
      <c r="C12" s="73"/>
      <c r="D12" s="72"/>
      <c r="E12" s="7"/>
      <c r="F12" s="3"/>
      <c r="G12" s="8"/>
    </row>
    <row r="13" spans="1:7" s="1" customFormat="1" ht="36.75" customHeight="1">
      <c r="A13" s="45"/>
      <c r="B13" s="46"/>
      <c r="C13" s="73"/>
      <c r="D13" s="72"/>
      <c r="E13" s="7"/>
      <c r="F13" s="3"/>
      <c r="G13" s="8"/>
    </row>
    <row r="14" spans="1:7" s="1" customFormat="1" ht="36.75" customHeight="1">
      <c r="A14" s="45"/>
      <c r="B14" s="46"/>
      <c r="C14" s="73"/>
      <c r="D14" s="72"/>
      <c r="E14" s="7"/>
      <c r="F14" s="3"/>
      <c r="G14" s="8"/>
    </row>
    <row r="15" spans="1:7" s="1" customFormat="1" ht="36.75" customHeight="1">
      <c r="A15" s="45"/>
      <c r="B15" s="46"/>
      <c r="C15" s="73"/>
      <c r="D15" s="72"/>
      <c r="E15" s="7"/>
      <c r="F15" s="3"/>
      <c r="G15" s="8"/>
    </row>
    <row r="16" spans="1:7" s="1" customFormat="1" ht="36.75" customHeight="1">
      <c r="A16" s="45"/>
      <c r="B16" s="46"/>
      <c r="C16" s="73"/>
      <c r="D16" s="72"/>
      <c r="E16" s="7"/>
      <c r="F16" s="3"/>
      <c r="G16" s="8"/>
    </row>
    <row r="17" spans="1:7" s="1" customFormat="1" ht="36.75" customHeight="1">
      <c r="A17" s="45"/>
      <c r="B17" s="46"/>
      <c r="C17" s="73"/>
      <c r="D17" s="72"/>
      <c r="E17" s="7"/>
      <c r="F17" s="3"/>
      <c r="G17" s="8"/>
    </row>
    <row r="18" spans="1:7" s="1" customFormat="1" ht="36.75" customHeight="1">
      <c r="A18" s="45"/>
      <c r="B18" s="46"/>
      <c r="C18" s="73"/>
      <c r="D18" s="72"/>
      <c r="E18" s="7"/>
      <c r="F18" s="3"/>
      <c r="G18" s="8"/>
    </row>
    <row r="19" spans="1:7" s="1" customFormat="1" ht="36.75" customHeight="1">
      <c r="A19" s="74"/>
      <c r="B19" s="75"/>
      <c r="C19" s="73"/>
      <c r="D19" s="72"/>
      <c r="E19" s="7"/>
      <c r="F19" s="3"/>
      <c r="G19" s="8"/>
    </row>
    <row r="20" spans="1:7" s="1" customFormat="1" ht="36.75" customHeight="1" thickBot="1">
      <c r="A20" s="78"/>
      <c r="B20" s="79"/>
      <c r="C20" s="73"/>
      <c r="D20" s="72"/>
      <c r="E20" s="7"/>
      <c r="F20" s="3"/>
      <c r="G20" s="8"/>
    </row>
    <row r="21" spans="1:7" s="1" customFormat="1" ht="36.75" customHeight="1" thickBot="1">
      <c r="E21" s="9">
        <f>SUM(E3:E20)</f>
        <v>32690</v>
      </c>
      <c r="F21" s="12"/>
      <c r="G21" s="10"/>
    </row>
    <row r="23" spans="1:7" s="1" customFormat="1" ht="36.75" customHeight="1">
      <c r="A23" s="80" t="s">
        <v>87</v>
      </c>
      <c r="B23" s="80"/>
      <c r="C23" s="80"/>
      <c r="D23" s="80"/>
      <c r="E23" s="80"/>
      <c r="F23" s="11"/>
      <c r="G23" s="6"/>
    </row>
    <row r="24" spans="1:7" s="1" customFormat="1" ht="36.75" customHeight="1">
      <c r="A24" s="81" t="s">
        <v>0</v>
      </c>
      <c r="B24" s="82"/>
      <c r="C24" s="54" t="s">
        <v>1</v>
      </c>
      <c r="D24" s="54"/>
      <c r="E24" s="2" t="s">
        <v>2</v>
      </c>
      <c r="F24" s="3" t="s">
        <v>3</v>
      </c>
      <c r="G24" s="3" t="s">
        <v>4</v>
      </c>
    </row>
    <row r="25" spans="1:7" s="1" customFormat="1" ht="36.75" customHeight="1">
      <c r="A25" s="45">
        <v>46176</v>
      </c>
      <c r="B25" s="46"/>
      <c r="C25" s="73" t="s">
        <v>8</v>
      </c>
      <c r="D25" s="72"/>
      <c r="E25" s="7">
        <v>10084</v>
      </c>
      <c r="F25" s="3" t="s">
        <v>6</v>
      </c>
      <c r="G25" s="8" t="s">
        <v>91</v>
      </c>
    </row>
    <row r="26" spans="1:7" s="1" customFormat="1" ht="36.75" customHeight="1">
      <c r="A26" s="83"/>
      <c r="B26" s="83"/>
      <c r="C26" s="73"/>
      <c r="D26" s="72"/>
      <c r="E26" s="7"/>
      <c r="F26" s="3"/>
      <c r="G26" s="8"/>
    </row>
    <row r="27" spans="1:7" s="1" customFormat="1" ht="36.75" customHeight="1">
      <c r="A27" s="83"/>
      <c r="B27" s="83"/>
      <c r="C27" s="73"/>
      <c r="D27" s="72"/>
      <c r="E27" s="7"/>
      <c r="F27" s="3"/>
      <c r="G27" s="8"/>
    </row>
    <row r="28" spans="1:7" s="1" customFormat="1" ht="36.75" customHeight="1">
      <c r="A28" s="83"/>
      <c r="B28" s="83"/>
      <c r="C28" s="73"/>
      <c r="D28" s="72"/>
      <c r="E28" s="7"/>
      <c r="F28" s="3"/>
      <c r="G28" s="8"/>
    </row>
    <row r="29" spans="1:7" s="1" customFormat="1" ht="36.75" customHeight="1">
      <c r="A29" s="83"/>
      <c r="B29" s="83"/>
      <c r="C29" s="73"/>
      <c r="D29" s="72"/>
      <c r="E29" s="7"/>
      <c r="F29" s="3"/>
      <c r="G29" s="8"/>
    </row>
    <row r="30" spans="1:7" s="1" customFormat="1" ht="36.75" customHeight="1">
      <c r="A30" s="83"/>
      <c r="B30" s="83"/>
      <c r="C30" s="73"/>
      <c r="D30" s="72"/>
      <c r="E30" s="7"/>
      <c r="F30" s="3"/>
      <c r="G30" s="8"/>
    </row>
    <row r="31" spans="1:7" s="1" customFormat="1" ht="36.75" customHeight="1">
      <c r="A31" s="83"/>
      <c r="B31" s="83"/>
      <c r="C31" s="73"/>
      <c r="D31" s="72"/>
      <c r="E31" s="7"/>
      <c r="F31" s="3"/>
      <c r="G31" s="8"/>
    </row>
    <row r="32" spans="1:7" s="1" customFormat="1" ht="36.75" customHeight="1">
      <c r="A32" s="45"/>
      <c r="B32" s="46"/>
      <c r="C32" s="73"/>
      <c r="D32" s="72"/>
      <c r="E32" s="7"/>
      <c r="F32" s="3"/>
      <c r="G32" s="8"/>
    </row>
    <row r="33" spans="1:7" s="1" customFormat="1" ht="36.75" customHeight="1">
      <c r="A33" s="45"/>
      <c r="B33" s="46"/>
      <c r="C33" s="73"/>
      <c r="D33" s="72"/>
      <c r="E33" s="7"/>
      <c r="F33" s="3"/>
      <c r="G33" s="8"/>
    </row>
    <row r="34" spans="1:7" s="1" customFormat="1" ht="36.75" customHeight="1">
      <c r="A34" s="45"/>
      <c r="B34" s="46"/>
      <c r="C34" s="73"/>
      <c r="D34" s="72"/>
      <c r="E34" s="7"/>
      <c r="F34" s="3"/>
      <c r="G34" s="8"/>
    </row>
    <row r="35" spans="1:7" s="1" customFormat="1" ht="36.75" customHeight="1">
      <c r="A35" s="45"/>
      <c r="B35" s="46"/>
      <c r="C35" s="73"/>
      <c r="D35" s="72"/>
      <c r="E35" s="7"/>
      <c r="F35" s="3"/>
      <c r="G35" s="8"/>
    </row>
    <row r="36" spans="1:7" s="1" customFormat="1" ht="36.75" customHeight="1">
      <c r="A36" s="45"/>
      <c r="B36" s="46"/>
      <c r="C36" s="73"/>
      <c r="D36" s="72"/>
      <c r="E36" s="7"/>
      <c r="F36" s="3"/>
      <c r="G36" s="8"/>
    </row>
    <row r="37" spans="1:7" s="1" customFormat="1" ht="36.75" customHeight="1">
      <c r="A37" s="45"/>
      <c r="B37" s="46"/>
      <c r="C37" s="73"/>
      <c r="D37" s="72"/>
      <c r="E37" s="7"/>
      <c r="F37" s="3"/>
      <c r="G37" s="8"/>
    </row>
    <row r="38" spans="1:7" s="1" customFormat="1" ht="36.75" customHeight="1">
      <c r="A38" s="45"/>
      <c r="B38" s="46"/>
      <c r="C38" s="73"/>
      <c r="D38" s="72"/>
      <c r="E38" s="7"/>
      <c r="F38" s="3"/>
      <c r="G38" s="8"/>
    </row>
    <row r="39" spans="1:7" s="1" customFormat="1" ht="36.75" customHeight="1">
      <c r="A39" s="45"/>
      <c r="B39" s="46"/>
      <c r="C39" s="73"/>
      <c r="D39" s="72"/>
      <c r="E39" s="7"/>
      <c r="F39" s="3"/>
      <c r="G39" s="8"/>
    </row>
    <row r="40" spans="1:7" s="1" customFormat="1" ht="36.75" customHeight="1" thickBot="1">
      <c r="A40" s="13"/>
      <c r="B40" s="14"/>
      <c r="C40" s="73"/>
      <c r="D40" s="72"/>
      <c r="E40" s="7"/>
      <c r="F40" s="3"/>
      <c r="G40" s="8"/>
    </row>
    <row r="41" spans="1:7" s="1" customFormat="1" ht="36.75" customHeight="1" thickBot="1">
      <c r="E41" s="9">
        <f>SUM(E25:E40)</f>
        <v>10084</v>
      </c>
      <c r="F41" s="12"/>
      <c r="G41" s="10"/>
    </row>
  </sheetData>
  <mergeCells count="65">
    <mergeCell ref="A39:B39"/>
    <mergeCell ref="C39:D39"/>
    <mergeCell ref="C40:D40"/>
    <mergeCell ref="A36:B36"/>
    <mergeCell ref="C36:D36"/>
    <mergeCell ref="A37:B37"/>
    <mergeCell ref="C37:D37"/>
    <mergeCell ref="A38:B38"/>
    <mergeCell ref="C38:D38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6:B26"/>
    <mergeCell ref="C26:D26"/>
    <mergeCell ref="A17:B17"/>
    <mergeCell ref="C17:D17"/>
    <mergeCell ref="A18:B18"/>
    <mergeCell ref="C18:D18"/>
    <mergeCell ref="A19:B20"/>
    <mergeCell ref="C19:D19"/>
    <mergeCell ref="C20:D20"/>
    <mergeCell ref="A23:E23"/>
    <mergeCell ref="A24:B24"/>
    <mergeCell ref="C24:D24"/>
    <mergeCell ref="A25:B25"/>
    <mergeCell ref="C25:D25"/>
    <mergeCell ref="A14:B14"/>
    <mergeCell ref="C14:D14"/>
    <mergeCell ref="A15:B15"/>
    <mergeCell ref="C15:D15"/>
    <mergeCell ref="A16:B16"/>
    <mergeCell ref="C16:D16"/>
    <mergeCell ref="A13:B13"/>
    <mergeCell ref="C13:D13"/>
    <mergeCell ref="C6:D6"/>
    <mergeCell ref="C7:D7"/>
    <mergeCell ref="C8:D8"/>
    <mergeCell ref="C9:D9"/>
    <mergeCell ref="A10:B11"/>
    <mergeCell ref="C10:D10"/>
    <mergeCell ref="C11:D11"/>
    <mergeCell ref="A12:B12"/>
    <mergeCell ref="C12:D12"/>
    <mergeCell ref="C4:D4"/>
    <mergeCell ref="C5:D5"/>
    <mergeCell ref="A3:B9"/>
    <mergeCell ref="A1:E1"/>
    <mergeCell ref="A2:B2"/>
    <mergeCell ref="C2:D2"/>
    <mergeCell ref="C3:D3"/>
  </mergeCells>
  <phoneticPr fontId="1"/>
  <pageMargins left="0.16" right="0.17" top="0.38" bottom="0.5600000000000000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G14" sqref="G14"/>
    </sheetView>
  </sheetViews>
  <sheetFormatPr defaultRowHeight="18.75"/>
  <cols>
    <col min="8" max="8" width="20.75" customWidth="1"/>
    <col min="9" max="9" width="18.25" customWidth="1"/>
    <col min="10" max="13" width="6.875" customWidth="1"/>
  </cols>
  <sheetData>
    <row r="1" spans="1:13" ht="36" customHeight="1">
      <c r="B1" s="32" t="s">
        <v>93</v>
      </c>
      <c r="C1" s="65" t="s">
        <v>71</v>
      </c>
      <c r="D1" s="65"/>
      <c r="E1" s="65" t="s">
        <v>45</v>
      </c>
      <c r="F1" s="65"/>
      <c r="I1" s="23" t="s">
        <v>89</v>
      </c>
      <c r="J1" s="66" t="s">
        <v>61</v>
      </c>
      <c r="K1" s="66"/>
      <c r="L1" s="66"/>
    </row>
    <row r="2" spans="1:13" s="1" customFormat="1" ht="36" customHeight="1">
      <c r="A2" s="45" t="s">
        <v>52</v>
      </c>
      <c r="B2" s="46"/>
      <c r="C2" s="47"/>
      <c r="D2" s="72"/>
      <c r="E2" s="47">
        <f>宿泊!E19</f>
        <v>374674</v>
      </c>
      <c r="F2" s="48"/>
      <c r="G2" s="49"/>
      <c r="H2" s="50"/>
      <c r="I2" s="22">
        <v>0</v>
      </c>
      <c r="J2" s="67">
        <f>E2+I2</f>
        <v>374674</v>
      </c>
      <c r="K2" s="68"/>
      <c r="L2" s="68"/>
      <c r="M2" s="1" t="s">
        <v>54</v>
      </c>
    </row>
    <row r="3" spans="1:13" s="1" customFormat="1" ht="36" customHeight="1">
      <c r="A3" s="45" t="s">
        <v>48</v>
      </c>
      <c r="B3" s="46"/>
      <c r="C3" s="47">
        <f>ガソリン!E21</f>
        <v>30802</v>
      </c>
      <c r="D3" s="72"/>
      <c r="E3" s="47">
        <f>ガソリン!E41</f>
        <v>47312</v>
      </c>
      <c r="F3" s="48"/>
      <c r="G3" s="49"/>
      <c r="H3" s="50"/>
      <c r="I3" s="25">
        <v>0</v>
      </c>
      <c r="J3" s="62">
        <f>C3+E3+I3+C4+E4+E5</f>
        <v>195434</v>
      </c>
      <c r="K3" s="63"/>
      <c r="L3" s="63"/>
      <c r="M3" s="57" t="s">
        <v>55</v>
      </c>
    </row>
    <row r="4" spans="1:13" s="1" customFormat="1" ht="36" customHeight="1">
      <c r="A4" s="45" t="s">
        <v>40</v>
      </c>
      <c r="B4" s="46"/>
      <c r="C4" s="47">
        <f>車両!E5</f>
        <v>30800</v>
      </c>
      <c r="D4" s="72"/>
      <c r="E4" s="47">
        <f>車両!E3+車両!E4</f>
        <v>54780</v>
      </c>
      <c r="F4" s="48"/>
      <c r="G4" s="49" t="s">
        <v>41</v>
      </c>
      <c r="H4" s="50"/>
      <c r="I4" s="2"/>
      <c r="J4" s="64"/>
      <c r="K4" s="63"/>
      <c r="L4" s="63"/>
      <c r="M4" s="57"/>
    </row>
    <row r="5" spans="1:13" s="1" customFormat="1" ht="36" customHeight="1">
      <c r="A5" s="45" t="s">
        <v>72</v>
      </c>
      <c r="B5" s="46"/>
      <c r="C5" s="47"/>
      <c r="D5" s="48"/>
      <c r="E5" s="47">
        <f>車両!E33</f>
        <v>31740</v>
      </c>
      <c r="F5" s="48"/>
      <c r="G5" s="20"/>
      <c r="H5" s="21"/>
      <c r="I5" s="2"/>
      <c r="J5" s="64"/>
      <c r="K5" s="63"/>
      <c r="L5" s="63"/>
      <c r="M5" s="57"/>
    </row>
    <row r="6" spans="1:13" s="1" customFormat="1" ht="36" customHeight="1">
      <c r="A6" s="45" t="s">
        <v>12</v>
      </c>
      <c r="B6" s="46"/>
      <c r="C6" s="47">
        <f>飲食!E30</f>
        <v>79022</v>
      </c>
      <c r="D6" s="72"/>
      <c r="E6" s="47">
        <f>飲食!E39</f>
        <v>16250</v>
      </c>
      <c r="F6" s="48"/>
      <c r="G6" s="49"/>
      <c r="H6" s="50"/>
      <c r="I6" s="25">
        <v>0</v>
      </c>
      <c r="J6" s="59">
        <f>C6+E6+I6+C7+E7+I7+C10</f>
        <v>245536</v>
      </c>
      <c r="K6" s="60"/>
      <c r="L6" s="60"/>
      <c r="M6" s="57" t="s">
        <v>80</v>
      </c>
    </row>
    <row r="7" spans="1:13" s="1" customFormat="1" ht="36" customHeight="1">
      <c r="A7" s="45" t="s">
        <v>80</v>
      </c>
      <c r="B7" s="46"/>
      <c r="C7" s="47">
        <f>資機材!E21</f>
        <v>45206</v>
      </c>
      <c r="D7" s="72"/>
      <c r="E7" s="47">
        <f>資機材!E36</f>
        <v>105058</v>
      </c>
      <c r="F7" s="48"/>
      <c r="G7" s="58"/>
      <c r="H7" s="50"/>
      <c r="I7" s="25">
        <v>0</v>
      </c>
      <c r="J7" s="61"/>
      <c r="K7" s="60"/>
      <c r="L7" s="60"/>
      <c r="M7" s="57"/>
    </row>
    <row r="8" spans="1:13" s="1" customFormat="1" ht="36" customHeight="1">
      <c r="A8" s="45" t="s">
        <v>13</v>
      </c>
      <c r="B8" s="46"/>
      <c r="C8" s="70">
        <f>その他!E25</f>
        <v>30405</v>
      </c>
      <c r="D8" s="71"/>
      <c r="E8" s="47">
        <f>その他!E36</f>
        <v>0</v>
      </c>
      <c r="F8" s="48"/>
      <c r="G8" s="49" t="s">
        <v>73</v>
      </c>
      <c r="H8" s="50"/>
      <c r="I8" s="25">
        <v>0</v>
      </c>
      <c r="J8" s="55">
        <f>C8+E8+I8</f>
        <v>30405</v>
      </c>
      <c r="K8" s="56"/>
      <c r="L8" s="56"/>
      <c r="M8" s="27" t="s">
        <v>13</v>
      </c>
    </row>
    <row r="9" spans="1:13" s="1" customFormat="1" ht="36" customHeight="1">
      <c r="A9" s="45" t="s">
        <v>61</v>
      </c>
      <c r="B9" s="46"/>
      <c r="C9" s="70">
        <f>C2+C3+C4+C7+C8+D5+C6</f>
        <v>216235</v>
      </c>
      <c r="D9" s="71"/>
      <c r="E9" s="47">
        <f>E3+E4+E7+E8+E5+E6</f>
        <v>255140</v>
      </c>
      <c r="F9" s="48"/>
      <c r="G9" s="49"/>
      <c r="H9" s="50"/>
      <c r="I9" s="26">
        <v>0</v>
      </c>
    </row>
    <row r="10" spans="1:13" s="1" customFormat="1" ht="36" customHeight="1">
      <c r="A10" s="51"/>
      <c r="B10" s="52"/>
      <c r="C10" s="69"/>
      <c r="D10" s="69"/>
      <c r="E10" s="54"/>
      <c r="F10" s="54"/>
      <c r="G10" s="54"/>
      <c r="H10" s="54"/>
      <c r="I10" s="2"/>
    </row>
    <row r="11" spans="1:13" s="1" customFormat="1" ht="36" customHeight="1">
      <c r="A11" s="37" t="s">
        <v>79</v>
      </c>
      <c r="B11" s="38"/>
      <c r="C11" s="39">
        <f>C9+E9+C10+I9+E2</f>
        <v>846049</v>
      </c>
      <c r="D11" s="40"/>
      <c r="E11" s="40"/>
      <c r="G11" s="41">
        <f>C9+E9</f>
        <v>471375</v>
      </c>
      <c r="H11" s="42"/>
      <c r="I11" s="33" t="s">
        <v>94</v>
      </c>
    </row>
    <row r="12" spans="1:13" ht="36" customHeight="1">
      <c r="G12" s="43">
        <f>E2</f>
        <v>374674</v>
      </c>
      <c r="H12" s="43"/>
      <c r="I12" s="44" t="s">
        <v>54</v>
      </c>
    </row>
    <row r="13" spans="1:13" ht="36" customHeight="1">
      <c r="G13" s="43"/>
      <c r="H13" s="43"/>
      <c r="I13" s="44"/>
    </row>
    <row r="14" spans="1:13" ht="42" customHeight="1">
      <c r="B14" s="31" t="s">
        <v>92</v>
      </c>
      <c r="C14" s="65" t="s">
        <v>71</v>
      </c>
      <c r="D14" s="65"/>
      <c r="E14" s="65" t="s">
        <v>45</v>
      </c>
      <c r="F14" s="65"/>
      <c r="I14" s="23" t="s">
        <v>89</v>
      </c>
      <c r="J14" s="66" t="s">
        <v>61</v>
      </c>
      <c r="K14" s="66"/>
      <c r="L14" s="66"/>
    </row>
    <row r="15" spans="1:13" s="1" customFormat="1" ht="42" customHeight="1">
      <c r="A15" s="45" t="s">
        <v>52</v>
      </c>
      <c r="B15" s="46"/>
      <c r="C15" s="47"/>
      <c r="D15" s="48"/>
      <c r="E15" s="47">
        <v>478544</v>
      </c>
      <c r="F15" s="48"/>
      <c r="G15" s="49"/>
      <c r="H15" s="50"/>
      <c r="I15" s="22">
        <v>10450</v>
      </c>
      <c r="J15" s="67">
        <f>E15+I15</f>
        <v>488994</v>
      </c>
      <c r="K15" s="68"/>
      <c r="L15" s="68"/>
      <c r="M15" s="1" t="s">
        <v>54</v>
      </c>
    </row>
    <row r="16" spans="1:13" s="1" customFormat="1" ht="42" customHeight="1">
      <c r="A16" s="45" t="s">
        <v>48</v>
      </c>
      <c r="B16" s="46"/>
      <c r="C16" s="47">
        <v>30802</v>
      </c>
      <c r="D16" s="48"/>
      <c r="E16" s="47">
        <v>54780</v>
      </c>
      <c r="F16" s="48"/>
      <c r="G16" s="49"/>
      <c r="H16" s="50"/>
      <c r="I16" s="25">
        <v>10777</v>
      </c>
      <c r="J16" s="62">
        <f>C16+E16+I16+C17+E17+E18</f>
        <v>190639</v>
      </c>
      <c r="K16" s="63"/>
      <c r="L16" s="63"/>
      <c r="M16" s="57" t="s">
        <v>55</v>
      </c>
    </row>
    <row r="17" spans="1:13" s="1" customFormat="1" ht="42" customHeight="1">
      <c r="A17" s="45" t="s">
        <v>40</v>
      </c>
      <c r="B17" s="46"/>
      <c r="C17" s="47">
        <v>30800</v>
      </c>
      <c r="D17" s="48"/>
      <c r="E17" s="47">
        <v>31740</v>
      </c>
      <c r="F17" s="48"/>
      <c r="G17" s="49" t="s">
        <v>41</v>
      </c>
      <c r="H17" s="50"/>
      <c r="I17" s="2"/>
      <c r="J17" s="64"/>
      <c r="K17" s="63"/>
      <c r="L17" s="63"/>
      <c r="M17" s="57"/>
    </row>
    <row r="18" spans="1:13" s="1" customFormat="1" ht="42" customHeight="1">
      <c r="A18" s="45" t="s">
        <v>72</v>
      </c>
      <c r="B18" s="46"/>
      <c r="C18" s="47"/>
      <c r="D18" s="48"/>
      <c r="E18" s="47">
        <v>31740</v>
      </c>
      <c r="F18" s="48"/>
      <c r="G18" s="20"/>
      <c r="H18" s="21"/>
      <c r="I18" s="2"/>
      <c r="J18" s="64"/>
      <c r="K18" s="63"/>
      <c r="L18" s="63"/>
      <c r="M18" s="57"/>
    </row>
    <row r="19" spans="1:13" s="1" customFormat="1" ht="42" customHeight="1">
      <c r="A19" s="45" t="s">
        <v>12</v>
      </c>
      <c r="B19" s="46"/>
      <c r="C19" s="47">
        <v>108579</v>
      </c>
      <c r="D19" s="48"/>
      <c r="E19" s="47">
        <v>49238</v>
      </c>
      <c r="F19" s="48"/>
      <c r="G19" s="49"/>
      <c r="H19" s="50"/>
      <c r="I19" s="25">
        <v>8445</v>
      </c>
      <c r="J19" s="59">
        <f>C19+E19+I19+C20+E20+I20+C23</f>
        <v>455740</v>
      </c>
      <c r="K19" s="60"/>
      <c r="L19" s="60"/>
      <c r="M19" s="57" t="s">
        <v>80</v>
      </c>
    </row>
    <row r="20" spans="1:13" s="1" customFormat="1" ht="42" customHeight="1">
      <c r="A20" s="45" t="s">
        <v>80</v>
      </c>
      <c r="B20" s="46"/>
      <c r="C20" s="47">
        <v>50464</v>
      </c>
      <c r="D20" s="48"/>
      <c r="E20" s="47">
        <v>105058</v>
      </c>
      <c r="F20" s="48"/>
      <c r="G20" s="58"/>
      <c r="H20" s="50"/>
      <c r="I20" s="25">
        <v>6400</v>
      </c>
      <c r="J20" s="61"/>
      <c r="K20" s="60"/>
      <c r="L20" s="60"/>
      <c r="M20" s="57"/>
    </row>
    <row r="21" spans="1:13" s="1" customFormat="1" ht="42" customHeight="1">
      <c r="A21" s="45" t="s">
        <v>13</v>
      </c>
      <c r="B21" s="46"/>
      <c r="C21" s="47">
        <v>105268</v>
      </c>
      <c r="D21" s="48"/>
      <c r="E21" s="47">
        <v>10834</v>
      </c>
      <c r="F21" s="48"/>
      <c r="G21" s="49" t="s">
        <v>73</v>
      </c>
      <c r="H21" s="50"/>
      <c r="I21" s="25">
        <v>7068</v>
      </c>
      <c r="J21" s="55">
        <f>C21+E21+I21</f>
        <v>123170</v>
      </c>
      <c r="K21" s="56"/>
      <c r="L21" s="56"/>
      <c r="M21" s="27" t="s">
        <v>13</v>
      </c>
    </row>
    <row r="22" spans="1:13" s="1" customFormat="1" ht="42" customHeight="1">
      <c r="A22" s="45" t="s">
        <v>61</v>
      </c>
      <c r="B22" s="46"/>
      <c r="C22" s="47">
        <v>325913</v>
      </c>
      <c r="D22" s="48"/>
      <c r="E22" s="47">
        <v>777506</v>
      </c>
      <c r="F22" s="48"/>
      <c r="G22" s="49"/>
      <c r="H22" s="50"/>
      <c r="I22" s="26">
        <f>I15+I16+I19+I20+I21</f>
        <v>43140</v>
      </c>
    </row>
    <row r="23" spans="1:13" s="1" customFormat="1" ht="42" customHeight="1">
      <c r="A23" s="51" t="s">
        <v>88</v>
      </c>
      <c r="B23" s="52"/>
      <c r="C23" s="53">
        <v>127556</v>
      </c>
      <c r="D23" s="53"/>
      <c r="E23" s="54"/>
      <c r="F23" s="54"/>
      <c r="G23" s="54" t="s">
        <v>90</v>
      </c>
      <c r="H23" s="54"/>
      <c r="I23" s="2"/>
    </row>
    <row r="24" spans="1:13" s="1" customFormat="1" ht="42" customHeight="1">
      <c r="A24" s="37" t="s">
        <v>79</v>
      </c>
      <c r="B24" s="38"/>
      <c r="C24" s="39">
        <f>C22+E22+C23+I22</f>
        <v>1274115</v>
      </c>
      <c r="D24" s="40"/>
      <c r="E24" s="40"/>
      <c r="H24" s="24">
        <f>C24-J15</f>
        <v>785121</v>
      </c>
    </row>
  </sheetData>
  <mergeCells count="95">
    <mergeCell ref="E4:F4"/>
    <mergeCell ref="E7:F7"/>
    <mergeCell ref="E8:F8"/>
    <mergeCell ref="G6:H6"/>
    <mergeCell ref="G2:H2"/>
    <mergeCell ref="G3:H3"/>
    <mergeCell ref="G4:H4"/>
    <mergeCell ref="G7:H7"/>
    <mergeCell ref="G8:H8"/>
    <mergeCell ref="A11:B11"/>
    <mergeCell ref="C11:E11"/>
    <mergeCell ref="A2:B2"/>
    <mergeCell ref="C2:D2"/>
    <mergeCell ref="A3:B3"/>
    <mergeCell ref="C3:D3"/>
    <mergeCell ref="A4:B4"/>
    <mergeCell ref="C4:D4"/>
    <mergeCell ref="A6:B6"/>
    <mergeCell ref="C6:D6"/>
    <mergeCell ref="E6:F6"/>
    <mergeCell ref="A5:B5"/>
    <mergeCell ref="E5:F5"/>
    <mergeCell ref="C5:D5"/>
    <mergeCell ref="A7:B7"/>
    <mergeCell ref="C7:D7"/>
    <mergeCell ref="J1:L1"/>
    <mergeCell ref="A10:B10"/>
    <mergeCell ref="C10:D10"/>
    <mergeCell ref="E10:F10"/>
    <mergeCell ref="G10:H10"/>
    <mergeCell ref="J3:L5"/>
    <mergeCell ref="A8:B8"/>
    <mergeCell ref="C8:D8"/>
    <mergeCell ref="A9:B9"/>
    <mergeCell ref="C9:D9"/>
    <mergeCell ref="C1:D1"/>
    <mergeCell ref="E1:F1"/>
    <mergeCell ref="E9:F9"/>
    <mergeCell ref="G9:H9"/>
    <mergeCell ref="E2:F2"/>
    <mergeCell ref="E3:F3"/>
    <mergeCell ref="M3:M5"/>
    <mergeCell ref="J6:L7"/>
    <mergeCell ref="M6:M7"/>
    <mergeCell ref="J8:L8"/>
    <mergeCell ref="J2:L2"/>
    <mergeCell ref="C14:D14"/>
    <mergeCell ref="E14:F14"/>
    <mergeCell ref="J14:L14"/>
    <mergeCell ref="A15:B15"/>
    <mergeCell ref="C15:D15"/>
    <mergeCell ref="E15:F15"/>
    <mergeCell ref="G15:H15"/>
    <mergeCell ref="J15:L15"/>
    <mergeCell ref="M16:M18"/>
    <mergeCell ref="A17:B17"/>
    <mergeCell ref="C17:D17"/>
    <mergeCell ref="E17:F17"/>
    <mergeCell ref="G17:H17"/>
    <mergeCell ref="A18:B18"/>
    <mergeCell ref="C18:D18"/>
    <mergeCell ref="E18:F18"/>
    <mergeCell ref="A16:B16"/>
    <mergeCell ref="C16:D16"/>
    <mergeCell ref="E16:F16"/>
    <mergeCell ref="G16:H16"/>
    <mergeCell ref="J16:L18"/>
    <mergeCell ref="G21:H21"/>
    <mergeCell ref="J21:L21"/>
    <mergeCell ref="M19:M20"/>
    <mergeCell ref="A20:B20"/>
    <mergeCell ref="C20:D20"/>
    <mergeCell ref="E20:F20"/>
    <mergeCell ref="G20:H20"/>
    <mergeCell ref="A19:B19"/>
    <mergeCell ref="C19:D19"/>
    <mergeCell ref="E19:F19"/>
    <mergeCell ref="G19:H19"/>
    <mergeCell ref="J19:L20"/>
    <mergeCell ref="A24:B24"/>
    <mergeCell ref="C24:E24"/>
    <mergeCell ref="G11:H11"/>
    <mergeCell ref="G12:H13"/>
    <mergeCell ref="I12:I13"/>
    <mergeCell ref="A22:B22"/>
    <mergeCell ref="C22:D22"/>
    <mergeCell ref="E22:F22"/>
    <mergeCell ref="G22:H22"/>
    <mergeCell ref="A23:B23"/>
    <mergeCell ref="C23:D23"/>
    <mergeCell ref="E23:F23"/>
    <mergeCell ref="G23:H23"/>
    <mergeCell ref="A21:B21"/>
    <mergeCell ref="C21:D21"/>
    <mergeCell ref="E21:F21"/>
  </mergeCells>
  <phoneticPr fontId="1"/>
  <pageMargins left="0.4" right="0.1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06E9-9978-4DCB-81D2-8B80CC0A0430}">
  <dimension ref="A1:J37"/>
  <sheetViews>
    <sheetView topLeftCell="A28" workbookViewId="0">
      <selection activeCell="J25" sqref="J25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38" customWidth="1"/>
    <col min="10" max="10" width="9.875" bestFit="1" customWidth="1"/>
  </cols>
  <sheetData>
    <row r="1" spans="1:7" s="1" customFormat="1" ht="30.75" customHeight="1">
      <c r="A1" s="80" t="s">
        <v>13</v>
      </c>
      <c r="B1" s="80"/>
      <c r="C1" s="80"/>
      <c r="D1" s="80"/>
      <c r="E1" s="80"/>
      <c r="F1" s="11"/>
      <c r="G1" s="6"/>
    </row>
    <row r="2" spans="1:7" s="1" customFormat="1" ht="30.75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7" s="1" customFormat="1" ht="30.75" customHeight="1">
      <c r="A3" s="83" t="s">
        <v>14</v>
      </c>
      <c r="B3" s="83"/>
      <c r="C3" s="73" t="s">
        <v>5</v>
      </c>
      <c r="D3" s="72"/>
      <c r="E3" s="7">
        <v>2100</v>
      </c>
      <c r="F3" s="3" t="s">
        <v>6</v>
      </c>
      <c r="G3" s="5" t="s">
        <v>7</v>
      </c>
    </row>
    <row r="4" spans="1:7" s="1" customFormat="1" ht="30.75" customHeight="1">
      <c r="A4" s="83" t="s">
        <v>15</v>
      </c>
      <c r="B4" s="83"/>
      <c r="C4" s="73" t="s">
        <v>11</v>
      </c>
      <c r="D4" s="72"/>
      <c r="E4" s="28">
        <v>200</v>
      </c>
      <c r="F4" s="3" t="s">
        <v>16</v>
      </c>
      <c r="G4" s="8" t="s">
        <v>17</v>
      </c>
    </row>
    <row r="5" spans="1:7" s="1" customFormat="1" ht="30.75" customHeight="1">
      <c r="A5" s="83" t="s">
        <v>18</v>
      </c>
      <c r="B5" s="83"/>
      <c r="C5" s="71" t="s">
        <v>11</v>
      </c>
      <c r="D5" s="71"/>
      <c r="E5" s="7">
        <v>440</v>
      </c>
      <c r="F5" s="3" t="s">
        <v>6</v>
      </c>
      <c r="G5" s="8" t="s">
        <v>17</v>
      </c>
    </row>
    <row r="6" spans="1:7" s="1" customFormat="1" ht="30.75" customHeight="1">
      <c r="A6" s="45" t="s">
        <v>18</v>
      </c>
      <c r="B6" s="46"/>
      <c r="C6" s="71" t="s">
        <v>11</v>
      </c>
      <c r="D6" s="71"/>
      <c r="E6" s="28">
        <v>220</v>
      </c>
      <c r="F6" s="3" t="s">
        <v>16</v>
      </c>
      <c r="G6" s="8" t="s">
        <v>17</v>
      </c>
    </row>
    <row r="7" spans="1:7" s="1" customFormat="1" ht="30.75" customHeight="1">
      <c r="A7" s="45" t="s">
        <v>19</v>
      </c>
      <c r="B7" s="46"/>
      <c r="C7" s="71" t="s">
        <v>11</v>
      </c>
      <c r="D7" s="71"/>
      <c r="E7" s="7">
        <v>1000</v>
      </c>
      <c r="F7" s="3" t="s">
        <v>6</v>
      </c>
      <c r="G7" s="8" t="s">
        <v>17</v>
      </c>
    </row>
    <row r="8" spans="1:7" s="1" customFormat="1" ht="30.75" customHeight="1">
      <c r="A8" s="76" t="s">
        <v>20</v>
      </c>
      <c r="B8" s="77"/>
      <c r="C8" s="71" t="s">
        <v>11</v>
      </c>
      <c r="D8" s="71"/>
      <c r="E8" s="29">
        <v>400</v>
      </c>
      <c r="F8" s="3" t="s">
        <v>21</v>
      </c>
      <c r="G8" s="8" t="s">
        <v>17</v>
      </c>
    </row>
    <row r="9" spans="1:7" s="1" customFormat="1" ht="30.75" customHeight="1">
      <c r="A9" s="76"/>
      <c r="B9" s="77"/>
      <c r="C9" s="71" t="s">
        <v>11</v>
      </c>
      <c r="D9" s="71"/>
      <c r="E9" s="29">
        <v>400</v>
      </c>
      <c r="F9" s="3" t="s">
        <v>21</v>
      </c>
      <c r="G9" s="8" t="s">
        <v>17</v>
      </c>
    </row>
    <row r="10" spans="1:7" s="1" customFormat="1" ht="30.75" customHeight="1">
      <c r="A10" s="76"/>
      <c r="B10" s="77"/>
      <c r="C10" s="73" t="s">
        <v>11</v>
      </c>
      <c r="D10" s="72"/>
      <c r="E10" s="28">
        <v>400</v>
      </c>
      <c r="F10" s="3" t="s">
        <v>16</v>
      </c>
      <c r="G10" s="8" t="s">
        <v>17</v>
      </c>
    </row>
    <row r="11" spans="1:7" s="1" customFormat="1" ht="30.75" customHeight="1">
      <c r="A11" s="76"/>
      <c r="B11" s="77"/>
      <c r="C11" s="71" t="s">
        <v>11</v>
      </c>
      <c r="D11" s="71"/>
      <c r="E11" s="28">
        <v>220</v>
      </c>
      <c r="F11" s="3" t="s">
        <v>16</v>
      </c>
      <c r="G11" s="8" t="s">
        <v>17</v>
      </c>
    </row>
    <row r="12" spans="1:7" s="1" customFormat="1" ht="30.75" customHeight="1">
      <c r="A12" s="83" t="s">
        <v>95</v>
      </c>
      <c r="B12" s="83"/>
      <c r="C12" s="73" t="s">
        <v>11</v>
      </c>
      <c r="D12" s="72"/>
      <c r="E12" s="28">
        <v>400</v>
      </c>
      <c r="F12" s="3" t="s">
        <v>16</v>
      </c>
      <c r="G12" s="5" t="s">
        <v>17</v>
      </c>
    </row>
    <row r="13" spans="1:7" s="1" customFormat="1" ht="30.75" customHeight="1">
      <c r="A13" s="83"/>
      <c r="B13" s="83"/>
      <c r="C13" s="73" t="s">
        <v>23</v>
      </c>
      <c r="D13" s="72"/>
      <c r="E13" s="28">
        <v>4060</v>
      </c>
      <c r="F13" s="3" t="s">
        <v>16</v>
      </c>
      <c r="G13" s="5" t="s">
        <v>24</v>
      </c>
    </row>
    <row r="14" spans="1:7" s="1" customFormat="1" ht="30.75" customHeight="1">
      <c r="A14" s="83"/>
      <c r="B14" s="83"/>
      <c r="C14" s="73" t="s">
        <v>23</v>
      </c>
      <c r="D14" s="72"/>
      <c r="E14" s="28">
        <v>7057</v>
      </c>
      <c r="F14" s="3" t="s">
        <v>16</v>
      </c>
      <c r="G14" s="8" t="s">
        <v>57</v>
      </c>
    </row>
    <row r="15" spans="1:7" s="1" customFormat="1" ht="30.75" customHeight="1">
      <c r="A15" s="78" t="s">
        <v>37</v>
      </c>
      <c r="B15" s="79"/>
      <c r="C15" s="71" t="s">
        <v>11</v>
      </c>
      <c r="D15" s="71"/>
      <c r="E15" s="28">
        <v>600</v>
      </c>
      <c r="F15" s="3" t="s">
        <v>16</v>
      </c>
      <c r="G15" s="8" t="s">
        <v>17</v>
      </c>
    </row>
    <row r="16" spans="1:7" s="1" customFormat="1" ht="30.75" customHeight="1">
      <c r="A16" s="78" t="s">
        <v>38</v>
      </c>
      <c r="B16" s="79"/>
      <c r="C16" s="71" t="s">
        <v>11</v>
      </c>
      <c r="D16" s="71"/>
      <c r="E16" s="28">
        <v>600</v>
      </c>
      <c r="F16" s="3" t="s">
        <v>16</v>
      </c>
      <c r="G16" s="8" t="s">
        <v>17</v>
      </c>
    </row>
    <row r="17" spans="1:10" s="1" customFormat="1" ht="30.75" customHeight="1">
      <c r="A17" s="76" t="s">
        <v>25</v>
      </c>
      <c r="B17" s="77"/>
      <c r="C17" s="73" t="s">
        <v>11</v>
      </c>
      <c r="D17" s="72"/>
      <c r="E17" s="28">
        <v>600</v>
      </c>
      <c r="F17" s="3" t="s">
        <v>16</v>
      </c>
      <c r="G17" s="8" t="s">
        <v>17</v>
      </c>
    </row>
    <row r="18" spans="1:10" s="1" customFormat="1" ht="30.75" customHeight="1">
      <c r="A18" s="76"/>
      <c r="B18" s="77"/>
      <c r="C18" s="73" t="s">
        <v>23</v>
      </c>
      <c r="D18" s="72"/>
      <c r="E18" s="28">
        <v>928</v>
      </c>
      <c r="F18" s="3" t="s">
        <v>16</v>
      </c>
      <c r="G18" s="8" t="s">
        <v>26</v>
      </c>
    </row>
    <row r="19" spans="1:10" s="1" customFormat="1" ht="30.75" customHeight="1">
      <c r="A19" s="76"/>
      <c r="B19" s="77"/>
      <c r="C19" s="71" t="s">
        <v>23</v>
      </c>
      <c r="D19" s="71"/>
      <c r="E19" s="28">
        <v>280</v>
      </c>
      <c r="F19" s="3" t="s">
        <v>16</v>
      </c>
      <c r="G19" s="8" t="s">
        <v>26</v>
      </c>
    </row>
    <row r="20" spans="1:10" s="1" customFormat="1" ht="30.75" customHeight="1">
      <c r="A20" s="78"/>
      <c r="B20" s="79"/>
      <c r="C20" s="71" t="s">
        <v>23</v>
      </c>
      <c r="D20" s="71"/>
      <c r="E20" s="28">
        <v>5100</v>
      </c>
      <c r="F20" s="3" t="s">
        <v>16</v>
      </c>
      <c r="G20" s="8" t="s">
        <v>70</v>
      </c>
    </row>
    <row r="21" spans="1:10" s="1" customFormat="1" ht="30.75" customHeight="1">
      <c r="A21" s="83" t="s">
        <v>27</v>
      </c>
      <c r="B21" s="83"/>
      <c r="C21" s="71" t="s">
        <v>11</v>
      </c>
      <c r="D21" s="71"/>
      <c r="E21" s="28">
        <v>400</v>
      </c>
      <c r="F21" s="3" t="s">
        <v>16</v>
      </c>
      <c r="G21" s="8" t="s">
        <v>17</v>
      </c>
    </row>
    <row r="22" spans="1:10" s="1" customFormat="1" ht="30.75" customHeight="1">
      <c r="A22" s="83"/>
      <c r="B22" s="83"/>
      <c r="C22" s="71" t="s">
        <v>11</v>
      </c>
      <c r="D22" s="71"/>
      <c r="E22" s="7">
        <v>400</v>
      </c>
      <c r="F22" s="3" t="s">
        <v>6</v>
      </c>
      <c r="G22" s="8" t="s">
        <v>17</v>
      </c>
    </row>
    <row r="23" spans="1:10" s="1" customFormat="1" ht="30.75" customHeight="1">
      <c r="A23" s="83" t="s">
        <v>39</v>
      </c>
      <c r="B23" s="83"/>
      <c r="C23" s="71" t="s">
        <v>11</v>
      </c>
      <c r="D23" s="71"/>
      <c r="E23" s="28">
        <v>400</v>
      </c>
      <c r="F23" s="3" t="s">
        <v>16</v>
      </c>
      <c r="G23" s="8" t="s">
        <v>17</v>
      </c>
      <c r="I23" s="1" t="s">
        <v>16</v>
      </c>
      <c r="J23" s="24">
        <f>E4+E6+E10+E11+E12+E13+E14+E15+E16+E17+E18+E19+E20+E21+E23+E24</f>
        <v>25665</v>
      </c>
    </row>
    <row r="24" spans="1:10" s="1" customFormat="1" ht="30.75" customHeight="1" thickBot="1">
      <c r="A24" s="83"/>
      <c r="B24" s="83"/>
      <c r="C24" s="71" t="s">
        <v>23</v>
      </c>
      <c r="D24" s="71"/>
      <c r="E24" s="28">
        <v>4200</v>
      </c>
      <c r="F24" s="3" t="s">
        <v>16</v>
      </c>
      <c r="G24" s="8" t="s">
        <v>70</v>
      </c>
      <c r="I24" s="1" t="s">
        <v>21</v>
      </c>
      <c r="J24" s="24">
        <f>E8+E9</f>
        <v>800</v>
      </c>
    </row>
    <row r="25" spans="1:10" s="1" customFormat="1" ht="30.75" customHeight="1" thickBot="1">
      <c r="E25" s="18">
        <f>SUM(E3:E24)</f>
        <v>30405</v>
      </c>
      <c r="F25" s="12"/>
      <c r="G25" s="10"/>
    </row>
    <row r="28" spans="1:10" ht="32.25" customHeight="1">
      <c r="A28" s="80" t="s">
        <v>58</v>
      </c>
      <c r="B28" s="80"/>
      <c r="C28" s="80"/>
      <c r="D28" s="80"/>
      <c r="E28" s="80"/>
      <c r="F28" s="11"/>
      <c r="G28" s="6"/>
    </row>
    <row r="29" spans="1:10" ht="32.25" customHeight="1">
      <c r="A29" s="81" t="s">
        <v>0</v>
      </c>
      <c r="B29" s="82"/>
      <c r="C29" s="54" t="s">
        <v>1</v>
      </c>
      <c r="D29" s="54"/>
      <c r="E29" s="2" t="s">
        <v>2</v>
      </c>
      <c r="F29" s="3" t="s">
        <v>3</v>
      </c>
      <c r="G29" s="3" t="s">
        <v>4</v>
      </c>
    </row>
    <row r="30" spans="1:10" ht="32.25" customHeight="1">
      <c r="A30" s="83"/>
      <c r="B30" s="83"/>
      <c r="C30" s="73"/>
      <c r="D30" s="72"/>
      <c r="E30" s="7"/>
      <c r="F30" s="3"/>
      <c r="G30" s="8"/>
    </row>
    <row r="31" spans="1:10" ht="32.25" customHeight="1">
      <c r="A31" s="83"/>
      <c r="B31" s="83"/>
      <c r="C31" s="73"/>
      <c r="D31" s="72"/>
      <c r="E31" s="7"/>
      <c r="F31" s="3"/>
      <c r="G31" s="8"/>
    </row>
    <row r="32" spans="1:10" ht="32.25" customHeight="1">
      <c r="A32" s="83"/>
      <c r="B32" s="83"/>
      <c r="C32" s="71"/>
      <c r="D32" s="71"/>
      <c r="E32" s="7"/>
      <c r="F32" s="3"/>
      <c r="G32" s="8"/>
    </row>
    <row r="33" spans="1:7" ht="32.25" customHeight="1">
      <c r="A33" s="83"/>
      <c r="B33" s="83"/>
      <c r="C33" s="71"/>
      <c r="D33" s="71"/>
      <c r="E33" s="7"/>
      <c r="F33" s="3"/>
      <c r="G33" s="8"/>
    </row>
    <row r="34" spans="1:7" ht="32.25" customHeight="1">
      <c r="A34" s="45"/>
      <c r="B34" s="46"/>
      <c r="C34" s="71"/>
      <c r="D34" s="71"/>
      <c r="E34" s="7"/>
      <c r="F34" s="3"/>
      <c r="G34" s="8"/>
    </row>
    <row r="35" spans="1:7" ht="32.25" customHeight="1" thickBot="1">
      <c r="A35" s="45"/>
      <c r="B35" s="46"/>
      <c r="C35" s="71"/>
      <c r="D35" s="71"/>
      <c r="E35" s="17"/>
      <c r="F35" s="3"/>
      <c r="G35" s="8"/>
    </row>
    <row r="36" spans="1:7">
      <c r="E36" s="84">
        <f>SUM(E30:E35)</f>
        <v>0</v>
      </c>
    </row>
    <row r="37" spans="1:7">
      <c r="E37" s="85"/>
    </row>
  </sheetData>
  <mergeCells count="53">
    <mergeCell ref="A35:B35"/>
    <mergeCell ref="C35:D35"/>
    <mergeCell ref="E36:E37"/>
    <mergeCell ref="A21:B22"/>
    <mergeCell ref="C13:D13"/>
    <mergeCell ref="C17:D17"/>
    <mergeCell ref="C19:D19"/>
    <mergeCell ref="A16:B16"/>
    <mergeCell ref="C16:D16"/>
    <mergeCell ref="A15:B15"/>
    <mergeCell ref="A17:B20"/>
    <mergeCell ref="C18:D18"/>
    <mergeCell ref="C20:D20"/>
    <mergeCell ref="C21:D21"/>
    <mergeCell ref="A23:B24"/>
    <mergeCell ref="C23:D23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C22:D22"/>
    <mergeCell ref="C15:D15"/>
    <mergeCell ref="C10:D10"/>
    <mergeCell ref="C11:D11"/>
    <mergeCell ref="A28:E28"/>
    <mergeCell ref="C24:D24"/>
    <mergeCell ref="A12:B14"/>
    <mergeCell ref="A8:B11"/>
    <mergeCell ref="C12:D12"/>
    <mergeCell ref="C14:D14"/>
    <mergeCell ref="C8:D8"/>
    <mergeCell ref="C9:D9"/>
    <mergeCell ref="C7:D7"/>
    <mergeCell ref="A6:B6"/>
    <mergeCell ref="A7:B7"/>
    <mergeCell ref="A4:B4"/>
    <mergeCell ref="C4:D4"/>
    <mergeCell ref="A5:B5"/>
    <mergeCell ref="C5:D5"/>
    <mergeCell ref="C6:D6"/>
    <mergeCell ref="A1:E1"/>
    <mergeCell ref="A2:B2"/>
    <mergeCell ref="C2:D2"/>
    <mergeCell ref="A3:B3"/>
    <mergeCell ref="C3:D3"/>
  </mergeCells>
  <phoneticPr fontId="1"/>
  <pageMargins left="0.16" right="0.17" top="0.26" bottom="0.1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999A-1DA3-4D25-92F1-D70685BD623D}">
  <dimension ref="A1:G34"/>
  <sheetViews>
    <sheetView workbookViewId="0">
      <selection activeCell="A16" sqref="A16:XFD16"/>
    </sheetView>
  </sheetViews>
  <sheetFormatPr defaultRowHeight="18.75"/>
  <cols>
    <col min="1" max="1" width="9.875" bestFit="1" customWidth="1"/>
    <col min="2" max="2" width="4" customWidth="1"/>
    <col min="3" max="3" width="12.875" customWidth="1"/>
    <col min="4" max="4" width="9" hidden="1" customWidth="1"/>
    <col min="5" max="5" width="18" customWidth="1"/>
    <col min="7" max="7" width="37.625" customWidth="1"/>
  </cols>
  <sheetData>
    <row r="1" spans="1:7" s="1" customFormat="1" ht="42" customHeight="1">
      <c r="A1" s="80" t="s">
        <v>54</v>
      </c>
      <c r="B1" s="80"/>
      <c r="C1" s="80"/>
      <c r="D1" s="80"/>
      <c r="E1" s="80"/>
      <c r="F1" s="11"/>
      <c r="G1" s="6"/>
    </row>
    <row r="2" spans="1:7" s="1" customFormat="1" ht="42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7" s="1" customFormat="1" ht="42" customHeight="1">
      <c r="A3" s="45">
        <v>46149</v>
      </c>
      <c r="B3" s="46"/>
      <c r="C3" s="73" t="s">
        <v>8</v>
      </c>
      <c r="D3" s="72"/>
      <c r="E3" s="7">
        <v>7400</v>
      </c>
      <c r="F3" s="3" t="s">
        <v>45</v>
      </c>
      <c r="G3" s="8" t="s">
        <v>32</v>
      </c>
    </row>
    <row r="4" spans="1:7" s="1" customFormat="1" ht="42" customHeight="1">
      <c r="A4" s="45">
        <v>46160</v>
      </c>
      <c r="B4" s="46"/>
      <c r="C4" s="73" t="s">
        <v>8</v>
      </c>
      <c r="D4" s="72"/>
      <c r="E4" s="7">
        <v>25415</v>
      </c>
      <c r="F4" s="3" t="s">
        <v>45</v>
      </c>
      <c r="G4" s="8" t="s">
        <v>28</v>
      </c>
    </row>
    <row r="5" spans="1:7" s="1" customFormat="1" ht="42" customHeight="1">
      <c r="A5" s="45">
        <v>46161</v>
      </c>
      <c r="B5" s="46"/>
      <c r="C5" s="73" t="s">
        <v>8</v>
      </c>
      <c r="D5" s="72"/>
      <c r="E5" s="7">
        <v>12420</v>
      </c>
      <c r="F5" s="3" t="s">
        <v>45</v>
      </c>
      <c r="G5" s="8" t="s">
        <v>29</v>
      </c>
    </row>
    <row r="6" spans="1:7" s="1" customFormat="1" ht="42" customHeight="1">
      <c r="A6" s="45">
        <v>46163</v>
      </c>
      <c r="B6" s="46"/>
      <c r="C6" s="73" t="s">
        <v>8</v>
      </c>
      <c r="D6" s="72"/>
      <c r="E6" s="7">
        <v>18600</v>
      </c>
      <c r="F6" s="3" t="s">
        <v>45</v>
      </c>
      <c r="G6" s="8" t="s">
        <v>29</v>
      </c>
    </row>
    <row r="7" spans="1:7" s="1" customFormat="1" ht="42" customHeight="1">
      <c r="A7" s="45">
        <v>46164</v>
      </c>
      <c r="B7" s="46"/>
      <c r="C7" s="73" t="s">
        <v>8</v>
      </c>
      <c r="D7" s="72"/>
      <c r="E7" s="7">
        <v>50490</v>
      </c>
      <c r="F7" s="3" t="s">
        <v>45</v>
      </c>
      <c r="G7" s="8" t="s">
        <v>30</v>
      </c>
    </row>
    <row r="8" spans="1:7" s="1" customFormat="1" ht="42" customHeight="1">
      <c r="A8" s="74">
        <v>46165</v>
      </c>
      <c r="B8" s="75"/>
      <c r="C8" s="73" t="s">
        <v>8</v>
      </c>
      <c r="D8" s="72"/>
      <c r="E8" s="7">
        <v>164290</v>
      </c>
      <c r="F8" s="3" t="s">
        <v>45</v>
      </c>
      <c r="G8" s="8" t="s">
        <v>30</v>
      </c>
    </row>
    <row r="9" spans="1:7" s="1" customFormat="1" ht="42" customHeight="1">
      <c r="A9" s="76"/>
      <c r="B9" s="77"/>
      <c r="C9" s="73" t="s">
        <v>8</v>
      </c>
      <c r="D9" s="72"/>
      <c r="E9" s="7">
        <v>50108</v>
      </c>
      <c r="F9" s="3" t="s">
        <v>45</v>
      </c>
      <c r="G9" s="8" t="s">
        <v>31</v>
      </c>
    </row>
    <row r="10" spans="1:7" s="1" customFormat="1" ht="42" customHeight="1">
      <c r="A10" s="74">
        <v>46173</v>
      </c>
      <c r="B10" s="75"/>
      <c r="C10" s="73" t="s">
        <v>8</v>
      </c>
      <c r="D10" s="72"/>
      <c r="E10" s="7">
        <v>22815</v>
      </c>
      <c r="F10" s="3" t="s">
        <v>71</v>
      </c>
      <c r="G10" s="8" t="s">
        <v>30</v>
      </c>
    </row>
    <row r="11" spans="1:7" s="1" customFormat="1" ht="42" customHeight="1">
      <c r="A11" s="76"/>
      <c r="B11" s="77"/>
      <c r="C11" s="73" t="s">
        <v>8</v>
      </c>
      <c r="D11" s="72"/>
      <c r="E11" s="7">
        <v>23136</v>
      </c>
      <c r="F11" s="3" t="s">
        <v>45</v>
      </c>
      <c r="G11" s="8" t="s">
        <v>33</v>
      </c>
    </row>
    <row r="12" spans="1:7" s="1" customFormat="1" ht="42" customHeight="1">
      <c r="A12" s="45"/>
      <c r="B12" s="46"/>
      <c r="C12" s="73"/>
      <c r="D12" s="72"/>
      <c r="E12" s="7"/>
      <c r="F12" s="3"/>
      <c r="G12" s="8"/>
    </row>
    <row r="13" spans="1:7" s="1" customFormat="1" ht="42" customHeight="1">
      <c r="A13" s="45"/>
      <c r="B13" s="46"/>
      <c r="C13" s="71"/>
      <c r="D13" s="71"/>
      <c r="E13" s="7"/>
      <c r="F13" s="3"/>
      <c r="G13" s="8"/>
    </row>
    <row r="14" spans="1:7" s="1" customFormat="1" ht="42" customHeight="1">
      <c r="A14" s="83"/>
      <c r="B14" s="83"/>
      <c r="C14" s="71"/>
      <c r="D14" s="71"/>
      <c r="E14" s="7"/>
      <c r="F14" s="3"/>
      <c r="G14" s="8"/>
    </row>
    <row r="15" spans="1:7" s="1" customFormat="1" ht="42" customHeight="1">
      <c r="A15" s="35"/>
      <c r="B15" s="36"/>
      <c r="C15" s="34"/>
      <c r="D15" s="34"/>
      <c r="E15" s="7"/>
      <c r="F15" s="3"/>
      <c r="G15" s="8"/>
    </row>
    <row r="16" spans="1:7" s="1" customFormat="1" ht="42" customHeight="1">
      <c r="A16" s="35"/>
      <c r="B16" s="36"/>
      <c r="C16" s="34"/>
      <c r="D16" s="34"/>
      <c r="E16" s="7"/>
      <c r="F16" s="3"/>
      <c r="G16" s="8"/>
    </row>
    <row r="17" spans="1:7" s="1" customFormat="1" ht="42" customHeight="1">
      <c r="A17" s="13"/>
      <c r="B17" s="14"/>
      <c r="C17" s="71"/>
      <c r="D17" s="71"/>
      <c r="E17" s="7"/>
      <c r="F17" s="3"/>
      <c r="G17" s="8"/>
    </row>
    <row r="18" spans="1:7" s="1" customFormat="1" ht="42" customHeight="1" thickBot="1">
      <c r="A18" s="13"/>
      <c r="B18" s="14"/>
      <c r="C18" s="71"/>
      <c r="D18" s="71"/>
      <c r="E18" s="7"/>
      <c r="F18" s="3"/>
      <c r="G18" s="8"/>
    </row>
    <row r="19" spans="1:7" s="1" customFormat="1" ht="36.75" customHeight="1" thickBot="1">
      <c r="E19" s="9">
        <f>SUM(E3:E18)</f>
        <v>374674</v>
      </c>
      <c r="F19" s="12"/>
      <c r="G19" s="10"/>
    </row>
    <row r="23" spans="1:7" s="1" customFormat="1" ht="36.75" customHeight="1"/>
    <row r="24" spans="1:7" s="1" customFormat="1" ht="36.75" customHeight="1"/>
    <row r="25" spans="1:7" s="1" customFormat="1" ht="36.75" customHeight="1"/>
    <row r="26" spans="1:7" s="1" customFormat="1" ht="36.75" customHeight="1"/>
    <row r="27" spans="1:7" s="1" customFormat="1" ht="36.75" customHeight="1"/>
    <row r="28" spans="1:7" s="1" customFormat="1" ht="36.75" customHeight="1"/>
    <row r="29" spans="1:7" s="1" customFormat="1" ht="36.75" customHeight="1"/>
    <row r="30" spans="1:7" s="1" customFormat="1" ht="36.75" customHeight="1"/>
    <row r="31" spans="1:7" s="1" customFormat="1" ht="36.75" customHeight="1"/>
    <row r="32" spans="1:7" s="1" customFormat="1" ht="36.75" customHeight="1"/>
    <row r="33" s="1" customFormat="1" ht="36.75" customHeight="1"/>
    <row r="34" s="1" customFormat="1" ht="36.75" customHeight="1"/>
  </sheetData>
  <mergeCells count="27">
    <mergeCell ref="C6:D6"/>
    <mergeCell ref="A6:B6"/>
    <mergeCell ref="C9:D9"/>
    <mergeCell ref="C8:D8"/>
    <mergeCell ref="C7:D7"/>
    <mergeCell ref="A7:B7"/>
    <mergeCell ref="C11:D11"/>
    <mergeCell ref="C10:D10"/>
    <mergeCell ref="A10:B11"/>
    <mergeCell ref="A8:B9"/>
    <mergeCell ref="C17:D17"/>
    <mergeCell ref="C14:D14"/>
    <mergeCell ref="C18:D18"/>
    <mergeCell ref="A12:B12"/>
    <mergeCell ref="C12:D12"/>
    <mergeCell ref="A13:B13"/>
    <mergeCell ref="C13:D13"/>
    <mergeCell ref="A14:B14"/>
    <mergeCell ref="A1:E1"/>
    <mergeCell ref="A2:B2"/>
    <mergeCell ref="C2:D2"/>
    <mergeCell ref="C5:D5"/>
    <mergeCell ref="A5:B5"/>
    <mergeCell ref="C3:D3"/>
    <mergeCell ref="A3:B3"/>
    <mergeCell ref="A4:B4"/>
    <mergeCell ref="C4:D4"/>
  </mergeCells>
  <phoneticPr fontId="1"/>
  <pageMargins left="0.16" right="0.17" top="0.28000000000000003" bottom="0.38" header="0.3" footer="0.2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209D-8F83-488C-8C26-5A834C03D063}">
  <dimension ref="A1:J40"/>
  <sheetViews>
    <sheetView topLeftCell="A27" workbookViewId="0">
      <selection activeCell="G40" sqref="G40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39.75" customWidth="1"/>
  </cols>
  <sheetData>
    <row r="1" spans="1:10" s="1" customFormat="1" ht="26.25" customHeight="1">
      <c r="A1" s="80" t="s">
        <v>12</v>
      </c>
      <c r="B1" s="80"/>
      <c r="C1" s="80"/>
      <c r="D1" s="80"/>
      <c r="E1" s="80"/>
      <c r="F1" s="11"/>
      <c r="G1" s="6"/>
    </row>
    <row r="2" spans="1:10" s="1" customFormat="1" ht="26.25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10" s="1" customFormat="1" ht="26.25" customHeight="1">
      <c r="A3" s="74" t="s">
        <v>19</v>
      </c>
      <c r="B3" s="75"/>
      <c r="C3" s="73" t="s">
        <v>8</v>
      </c>
      <c r="D3" s="72"/>
      <c r="E3" s="7">
        <v>9790</v>
      </c>
      <c r="F3" s="3" t="s">
        <v>6</v>
      </c>
      <c r="G3" s="8" t="s">
        <v>60</v>
      </c>
    </row>
    <row r="4" spans="1:10" s="1" customFormat="1" ht="26.25" customHeight="1">
      <c r="A4" s="45" t="s">
        <v>34</v>
      </c>
      <c r="B4" s="46"/>
      <c r="C4" s="73" t="s">
        <v>8</v>
      </c>
      <c r="D4" s="72"/>
      <c r="E4" s="7">
        <v>4140</v>
      </c>
      <c r="F4" s="3" t="s">
        <v>6</v>
      </c>
      <c r="G4" s="8" t="s">
        <v>60</v>
      </c>
      <c r="I4" s="1" t="s">
        <v>21</v>
      </c>
    </row>
    <row r="5" spans="1:10" s="1" customFormat="1" ht="26.25" customHeight="1">
      <c r="A5" s="74" t="s">
        <v>35</v>
      </c>
      <c r="B5" s="75"/>
      <c r="C5" s="73" t="s">
        <v>8</v>
      </c>
      <c r="D5" s="72"/>
      <c r="E5" s="7">
        <v>2900</v>
      </c>
      <c r="F5" s="3" t="s">
        <v>6</v>
      </c>
      <c r="G5" s="8" t="s">
        <v>60</v>
      </c>
      <c r="I5" s="87">
        <f>E13+E14+E15+E20+E23+E25</f>
        <v>6876</v>
      </c>
      <c r="J5" s="88"/>
    </row>
    <row r="6" spans="1:10" s="1" customFormat="1" ht="26.25" customHeight="1">
      <c r="A6" s="78"/>
      <c r="B6" s="79"/>
      <c r="C6" s="73" t="s">
        <v>8</v>
      </c>
      <c r="D6" s="72"/>
      <c r="E6" s="7">
        <v>4370</v>
      </c>
      <c r="F6" s="3" t="s">
        <v>6</v>
      </c>
      <c r="G6" s="8" t="s">
        <v>60</v>
      </c>
    </row>
    <row r="7" spans="1:10" ht="26.25" customHeight="1">
      <c r="A7" s="45">
        <v>46163</v>
      </c>
      <c r="B7" s="46"/>
      <c r="C7" s="73" t="s">
        <v>8</v>
      </c>
      <c r="D7" s="72"/>
      <c r="E7" s="7">
        <v>3250</v>
      </c>
      <c r="F7" s="3" t="s">
        <v>6</v>
      </c>
      <c r="G7" s="8" t="s">
        <v>60</v>
      </c>
    </row>
    <row r="8" spans="1:10" s="1" customFormat="1" ht="26.25" customHeight="1">
      <c r="A8" s="74" t="s">
        <v>20</v>
      </c>
      <c r="B8" s="75"/>
      <c r="C8" s="73" t="s">
        <v>8</v>
      </c>
      <c r="D8" s="72"/>
      <c r="E8" s="7">
        <v>5600</v>
      </c>
      <c r="F8" s="3" t="s">
        <v>6</v>
      </c>
      <c r="G8" s="8" t="s">
        <v>60</v>
      </c>
      <c r="I8" s="1" t="s">
        <v>16</v>
      </c>
    </row>
    <row r="9" spans="1:10" s="1" customFormat="1" ht="26.25" customHeight="1">
      <c r="A9" s="76"/>
      <c r="B9" s="77"/>
      <c r="C9" s="73" t="s">
        <v>8</v>
      </c>
      <c r="D9" s="72"/>
      <c r="E9" s="7">
        <v>1857</v>
      </c>
      <c r="F9" s="3" t="s">
        <v>6</v>
      </c>
      <c r="G9" s="8" t="s">
        <v>60</v>
      </c>
      <c r="I9" s="86">
        <f>E16+E18+E19+E21+E24+E26+E27</f>
        <v>15490</v>
      </c>
      <c r="J9" s="56"/>
    </row>
    <row r="10" spans="1:10" s="1" customFormat="1" ht="26.25" customHeight="1">
      <c r="A10" s="76"/>
      <c r="B10" s="77"/>
      <c r="C10" s="73" t="s">
        <v>8</v>
      </c>
      <c r="D10" s="72"/>
      <c r="E10" s="7">
        <v>2993</v>
      </c>
      <c r="F10" s="3" t="s">
        <v>6</v>
      </c>
      <c r="G10" s="8" t="s">
        <v>60</v>
      </c>
    </row>
    <row r="11" spans="1:10" s="1" customFormat="1" ht="26.25" customHeight="1">
      <c r="A11" s="78"/>
      <c r="B11" s="79"/>
      <c r="C11" s="73" t="s">
        <v>8</v>
      </c>
      <c r="D11" s="72"/>
      <c r="E11" s="7">
        <v>6734</v>
      </c>
      <c r="F11" s="3" t="s">
        <v>6</v>
      </c>
      <c r="G11" s="8" t="s">
        <v>60</v>
      </c>
    </row>
    <row r="12" spans="1:10" s="1" customFormat="1" ht="26.25" customHeight="1">
      <c r="A12" s="76" t="s">
        <v>22</v>
      </c>
      <c r="B12" s="77"/>
      <c r="C12" s="73" t="s">
        <v>8</v>
      </c>
      <c r="D12" s="72"/>
      <c r="E12" s="7">
        <v>2100</v>
      </c>
      <c r="F12" s="3" t="s">
        <v>6</v>
      </c>
      <c r="G12" s="8" t="s">
        <v>60</v>
      </c>
    </row>
    <row r="13" spans="1:10" s="1" customFormat="1" ht="26.25" customHeight="1">
      <c r="A13" s="76"/>
      <c r="B13" s="77"/>
      <c r="C13" s="73" t="s">
        <v>8</v>
      </c>
      <c r="D13" s="72"/>
      <c r="E13" s="29">
        <v>1300</v>
      </c>
      <c r="F13" s="3" t="s">
        <v>21</v>
      </c>
      <c r="G13" s="8" t="s">
        <v>60</v>
      </c>
    </row>
    <row r="14" spans="1:10" s="1" customFormat="1" ht="26.25" customHeight="1">
      <c r="A14" s="78"/>
      <c r="B14" s="79"/>
      <c r="C14" s="73" t="s">
        <v>8</v>
      </c>
      <c r="D14" s="72"/>
      <c r="E14" s="30">
        <v>900</v>
      </c>
      <c r="F14" s="3" t="s">
        <v>21</v>
      </c>
      <c r="G14" s="8" t="s">
        <v>60</v>
      </c>
    </row>
    <row r="15" spans="1:10" s="1" customFormat="1" ht="26.25" customHeight="1">
      <c r="A15" s="83" t="s">
        <v>36</v>
      </c>
      <c r="B15" s="83"/>
      <c r="C15" s="73" t="s">
        <v>8</v>
      </c>
      <c r="D15" s="72"/>
      <c r="E15" s="29">
        <v>1594</v>
      </c>
      <c r="F15" s="3" t="s">
        <v>21</v>
      </c>
      <c r="G15" s="8" t="s">
        <v>60</v>
      </c>
    </row>
    <row r="16" spans="1:10" s="1" customFormat="1" ht="26.25" customHeight="1">
      <c r="A16" s="83"/>
      <c r="B16" s="83"/>
      <c r="C16" s="73" t="s">
        <v>8</v>
      </c>
      <c r="D16" s="72"/>
      <c r="E16" s="28">
        <v>4000</v>
      </c>
      <c r="F16" s="3" t="s">
        <v>16</v>
      </c>
      <c r="G16" s="8" t="s">
        <v>60</v>
      </c>
    </row>
    <row r="17" spans="1:7" s="1" customFormat="1" ht="26.25" customHeight="1">
      <c r="A17" s="78" t="s">
        <v>44</v>
      </c>
      <c r="B17" s="79"/>
      <c r="C17" s="73" t="s">
        <v>8</v>
      </c>
      <c r="D17" s="72"/>
      <c r="E17" s="7">
        <v>1797</v>
      </c>
      <c r="F17" s="3" t="s">
        <v>6</v>
      </c>
      <c r="G17" s="8" t="s">
        <v>60</v>
      </c>
    </row>
    <row r="18" spans="1:7" s="1" customFormat="1" ht="26.25" customHeight="1">
      <c r="A18" s="74" t="s">
        <v>37</v>
      </c>
      <c r="B18" s="75"/>
      <c r="C18" s="73" t="s">
        <v>8</v>
      </c>
      <c r="D18" s="72"/>
      <c r="E18" s="28">
        <v>2120</v>
      </c>
      <c r="F18" s="3" t="s">
        <v>16</v>
      </c>
      <c r="G18" s="8" t="s">
        <v>60</v>
      </c>
    </row>
    <row r="19" spans="1:7" s="1" customFormat="1" ht="26.25" customHeight="1">
      <c r="A19" s="78"/>
      <c r="B19" s="79"/>
      <c r="C19" s="73" t="s">
        <v>8</v>
      </c>
      <c r="D19" s="72"/>
      <c r="E19" s="28">
        <v>2760</v>
      </c>
      <c r="F19" s="3" t="s">
        <v>16</v>
      </c>
      <c r="G19" s="8" t="s">
        <v>60</v>
      </c>
    </row>
    <row r="20" spans="1:7" s="1" customFormat="1" ht="26.25" customHeight="1">
      <c r="A20" s="76" t="s">
        <v>38</v>
      </c>
      <c r="B20" s="77"/>
      <c r="C20" s="73" t="s">
        <v>8</v>
      </c>
      <c r="D20" s="72"/>
      <c r="E20" s="29">
        <v>1518</v>
      </c>
      <c r="F20" s="3" t="s">
        <v>21</v>
      </c>
      <c r="G20" s="8" t="s">
        <v>60</v>
      </c>
    </row>
    <row r="21" spans="1:7" s="1" customFormat="1" ht="26.25" customHeight="1">
      <c r="A21" s="78"/>
      <c r="B21" s="79"/>
      <c r="C21" s="73" t="s">
        <v>8</v>
      </c>
      <c r="D21" s="72"/>
      <c r="E21" s="28">
        <v>1650</v>
      </c>
      <c r="F21" s="3" t="s">
        <v>16</v>
      </c>
      <c r="G21" s="8" t="s">
        <v>60</v>
      </c>
    </row>
    <row r="22" spans="1:7" s="1" customFormat="1" ht="26.25" customHeight="1">
      <c r="A22" s="76" t="s">
        <v>25</v>
      </c>
      <c r="B22" s="77"/>
      <c r="C22" s="73" t="s">
        <v>8</v>
      </c>
      <c r="D22" s="72"/>
      <c r="E22" s="7">
        <v>1750</v>
      </c>
      <c r="F22" s="3" t="s">
        <v>6</v>
      </c>
      <c r="G22" s="8" t="s">
        <v>60</v>
      </c>
    </row>
    <row r="23" spans="1:7" s="1" customFormat="1" ht="26.25" customHeight="1">
      <c r="A23" s="76"/>
      <c r="B23" s="77"/>
      <c r="C23" s="73" t="s">
        <v>8</v>
      </c>
      <c r="D23" s="72"/>
      <c r="E23" s="29">
        <v>724</v>
      </c>
      <c r="F23" s="3" t="s">
        <v>21</v>
      </c>
      <c r="G23" s="8" t="s">
        <v>60</v>
      </c>
    </row>
    <row r="24" spans="1:7" s="1" customFormat="1" ht="26.25" customHeight="1">
      <c r="A24" s="78"/>
      <c r="B24" s="79"/>
      <c r="C24" s="73" t="s">
        <v>8</v>
      </c>
      <c r="D24" s="72"/>
      <c r="E24" s="28">
        <v>1100</v>
      </c>
      <c r="F24" s="3" t="s">
        <v>16</v>
      </c>
      <c r="G24" s="8" t="s">
        <v>60</v>
      </c>
    </row>
    <row r="25" spans="1:7" s="1" customFormat="1" ht="26.25" customHeight="1">
      <c r="A25" s="76" t="s">
        <v>27</v>
      </c>
      <c r="B25" s="77"/>
      <c r="C25" s="73" t="s">
        <v>8</v>
      </c>
      <c r="D25" s="72"/>
      <c r="E25" s="29">
        <v>840</v>
      </c>
      <c r="F25" s="3" t="s">
        <v>21</v>
      </c>
      <c r="G25" s="8" t="s">
        <v>60</v>
      </c>
    </row>
    <row r="26" spans="1:7" s="1" customFormat="1" ht="26.25" customHeight="1">
      <c r="A26" s="76"/>
      <c r="B26" s="77"/>
      <c r="C26" s="73" t="s">
        <v>8</v>
      </c>
      <c r="D26" s="72"/>
      <c r="E26" s="28">
        <v>1650</v>
      </c>
      <c r="F26" s="3" t="s">
        <v>16</v>
      </c>
      <c r="G26" s="8" t="s">
        <v>60</v>
      </c>
    </row>
    <row r="27" spans="1:7" s="1" customFormat="1" ht="26.25" customHeight="1">
      <c r="A27" s="78"/>
      <c r="B27" s="79"/>
      <c r="C27" s="73" t="s">
        <v>8</v>
      </c>
      <c r="D27" s="72"/>
      <c r="E27" s="28">
        <v>2210</v>
      </c>
      <c r="F27" s="3" t="s">
        <v>16</v>
      </c>
      <c r="G27" s="8" t="s">
        <v>60</v>
      </c>
    </row>
    <row r="28" spans="1:7" s="1" customFormat="1" ht="26.25" customHeight="1">
      <c r="A28" s="83" t="s">
        <v>39</v>
      </c>
      <c r="B28" s="83"/>
      <c r="C28" s="73" t="s">
        <v>8</v>
      </c>
      <c r="D28" s="72"/>
      <c r="E28" s="7">
        <v>4438</v>
      </c>
      <c r="F28" s="3" t="s">
        <v>6</v>
      </c>
      <c r="G28" s="8" t="s">
        <v>60</v>
      </c>
    </row>
    <row r="29" spans="1:7" s="1" customFormat="1" ht="26.25" customHeight="1" thickBot="1">
      <c r="A29" s="83"/>
      <c r="B29" s="83"/>
      <c r="C29" s="73" t="s">
        <v>8</v>
      </c>
      <c r="D29" s="72"/>
      <c r="E29" s="7">
        <v>4937</v>
      </c>
      <c r="F29" s="3" t="s">
        <v>6</v>
      </c>
      <c r="G29" s="8" t="s">
        <v>60</v>
      </c>
    </row>
    <row r="30" spans="1:7" ht="26.25" customHeight="1" thickBot="1">
      <c r="E30" s="19">
        <f>SUM(E3:E29)</f>
        <v>79022</v>
      </c>
    </row>
    <row r="31" spans="1:7" ht="34.5" customHeight="1">
      <c r="A31" s="89" t="s">
        <v>59</v>
      </c>
      <c r="B31" s="89"/>
      <c r="C31" s="89"/>
      <c r="D31" s="89"/>
      <c r="E31" s="89"/>
    </row>
    <row r="32" spans="1:7" ht="34.5" customHeight="1">
      <c r="A32" s="90"/>
      <c r="B32" s="90"/>
      <c r="C32" s="90"/>
      <c r="D32" s="90"/>
      <c r="E32" s="90"/>
    </row>
    <row r="33" spans="1:7" s="1" customFormat="1" ht="34.5" customHeight="1">
      <c r="A33" s="81" t="s">
        <v>0</v>
      </c>
      <c r="B33" s="82"/>
      <c r="C33" s="54" t="s">
        <v>1</v>
      </c>
      <c r="D33" s="54"/>
      <c r="E33" s="2" t="s">
        <v>2</v>
      </c>
      <c r="F33" s="3" t="s">
        <v>3</v>
      </c>
      <c r="G33" s="3" t="s">
        <v>4</v>
      </c>
    </row>
    <row r="34" spans="1:7" ht="34.5" customHeight="1">
      <c r="A34" s="45">
        <v>46150</v>
      </c>
      <c r="B34" s="46"/>
      <c r="C34" s="73" t="s">
        <v>8</v>
      </c>
      <c r="D34" s="72"/>
      <c r="E34" s="7">
        <v>12100</v>
      </c>
      <c r="F34" s="3" t="s">
        <v>6</v>
      </c>
      <c r="G34" s="8" t="s">
        <v>60</v>
      </c>
    </row>
    <row r="35" spans="1:7" ht="34.5" customHeight="1">
      <c r="A35" s="45">
        <v>46155</v>
      </c>
      <c r="B35" s="46"/>
      <c r="C35" s="73" t="s">
        <v>8</v>
      </c>
      <c r="D35" s="72"/>
      <c r="E35" s="7">
        <v>4150</v>
      </c>
      <c r="F35" s="3" t="s">
        <v>6</v>
      </c>
      <c r="G35" s="8" t="s">
        <v>60</v>
      </c>
    </row>
    <row r="36" spans="1:7" ht="34.5" customHeight="1">
      <c r="A36" s="45"/>
      <c r="B36" s="46"/>
      <c r="C36" s="73"/>
      <c r="D36" s="72"/>
      <c r="E36" s="7"/>
      <c r="F36" s="3"/>
      <c r="G36" s="8"/>
    </row>
    <row r="37" spans="1:7" ht="34.5" customHeight="1">
      <c r="A37" s="45"/>
      <c r="B37" s="46"/>
      <c r="C37" s="73"/>
      <c r="D37" s="72"/>
      <c r="E37" s="7"/>
      <c r="F37" s="3"/>
      <c r="G37" s="8"/>
    </row>
    <row r="38" spans="1:7" ht="34.5" customHeight="1" thickBot="1">
      <c r="A38" s="45"/>
      <c r="B38" s="46"/>
      <c r="C38" s="73"/>
      <c r="D38" s="72"/>
      <c r="E38" s="7"/>
      <c r="F38" s="3"/>
      <c r="G38" s="8"/>
    </row>
    <row r="39" spans="1:7" ht="34.5" customHeight="1" thickBot="1">
      <c r="A39" s="1"/>
      <c r="B39" s="1"/>
      <c r="C39" s="1"/>
      <c r="D39" s="1"/>
      <c r="E39" s="9">
        <f>SUM(E34:E38)</f>
        <v>16250</v>
      </c>
      <c r="F39" s="12"/>
      <c r="G39" s="10"/>
    </row>
    <row r="40" spans="1:7" ht="34.5" customHeight="1"/>
  </sheetData>
  <mergeCells count="58">
    <mergeCell ref="A36:B36"/>
    <mergeCell ref="C36:D36"/>
    <mergeCell ref="A37:B37"/>
    <mergeCell ref="C37:D37"/>
    <mergeCell ref="A38:B38"/>
    <mergeCell ref="C38:D38"/>
    <mergeCell ref="C17:D17"/>
    <mergeCell ref="C18:D18"/>
    <mergeCell ref="C19:D19"/>
    <mergeCell ref="C15:D15"/>
    <mergeCell ref="C16:D16"/>
    <mergeCell ref="A35:B35"/>
    <mergeCell ref="C35:D35"/>
    <mergeCell ref="A7:B7"/>
    <mergeCell ref="C7:D7"/>
    <mergeCell ref="C29:D29"/>
    <mergeCell ref="A28:B29"/>
    <mergeCell ref="A31:E32"/>
    <mergeCell ref="A33:B33"/>
    <mergeCell ref="C33:D33"/>
    <mergeCell ref="A34:B34"/>
    <mergeCell ref="C34:D34"/>
    <mergeCell ref="A15:B16"/>
    <mergeCell ref="A17:B17"/>
    <mergeCell ref="A18:B19"/>
    <mergeCell ref="A8:B11"/>
    <mergeCell ref="A12:B14"/>
    <mergeCell ref="C26:D26"/>
    <mergeCell ref="C27:D27"/>
    <mergeCell ref="C28:D28"/>
    <mergeCell ref="A25:B27"/>
    <mergeCell ref="C25:D25"/>
    <mergeCell ref="C23:D23"/>
    <mergeCell ref="C24:D24"/>
    <mergeCell ref="A22:B24"/>
    <mergeCell ref="C21:D21"/>
    <mergeCell ref="C22:D22"/>
    <mergeCell ref="A20:B21"/>
    <mergeCell ref="C20:D20"/>
    <mergeCell ref="C12:D12"/>
    <mergeCell ref="C13:D13"/>
    <mergeCell ref="C14:D14"/>
    <mergeCell ref="C9:D9"/>
    <mergeCell ref="C10:D10"/>
    <mergeCell ref="C11:D11"/>
    <mergeCell ref="C3:D3"/>
    <mergeCell ref="I9:J9"/>
    <mergeCell ref="A1:E1"/>
    <mergeCell ref="A2:B2"/>
    <mergeCell ref="C2:D2"/>
    <mergeCell ref="A4:B4"/>
    <mergeCell ref="C4:D4"/>
    <mergeCell ref="C5:D5"/>
    <mergeCell ref="C8:D8"/>
    <mergeCell ref="C6:D6"/>
    <mergeCell ref="A3:B3"/>
    <mergeCell ref="I5:J5"/>
    <mergeCell ref="A5:B6"/>
  </mergeCells>
  <phoneticPr fontId="1"/>
  <pageMargins left="0.16" right="0.17" top="0.16" bottom="0.34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D601-A6B2-452B-BDDC-B8B7171939CB}">
  <dimension ref="A1:G33"/>
  <sheetViews>
    <sheetView topLeftCell="A28" workbookViewId="0">
      <selection activeCell="E34" sqref="E34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39.375" customWidth="1"/>
  </cols>
  <sheetData>
    <row r="1" spans="1:7" s="1" customFormat="1" ht="36.75" customHeight="1">
      <c r="A1" s="80" t="s">
        <v>55</v>
      </c>
      <c r="B1" s="80"/>
      <c r="C1" s="80"/>
      <c r="D1" s="80"/>
      <c r="E1" s="80"/>
      <c r="F1" s="11"/>
      <c r="G1" s="6"/>
    </row>
    <row r="2" spans="1:7" s="1" customFormat="1" ht="36.75" customHeight="1">
      <c r="A2" s="81" t="s">
        <v>0</v>
      </c>
      <c r="B2" s="82"/>
      <c r="C2" s="54" t="s">
        <v>1</v>
      </c>
      <c r="D2" s="54"/>
      <c r="E2" s="2" t="s">
        <v>2</v>
      </c>
      <c r="F2" s="3"/>
      <c r="G2" s="3" t="s">
        <v>4</v>
      </c>
    </row>
    <row r="3" spans="1:7" s="1" customFormat="1" ht="36.75" customHeight="1">
      <c r="A3" s="83" t="s">
        <v>42</v>
      </c>
      <c r="B3" s="83"/>
      <c r="C3" s="73" t="s">
        <v>40</v>
      </c>
      <c r="D3" s="72"/>
      <c r="E3" s="7">
        <v>15180</v>
      </c>
      <c r="F3" s="3" t="s">
        <v>45</v>
      </c>
      <c r="G3" s="8" t="s">
        <v>41</v>
      </c>
    </row>
    <row r="4" spans="1:7" s="1" customFormat="1" ht="36.75" customHeight="1">
      <c r="A4" s="83" t="s">
        <v>35</v>
      </c>
      <c r="B4" s="83"/>
      <c r="C4" s="73" t="s">
        <v>40</v>
      </c>
      <c r="D4" s="72"/>
      <c r="E4" s="7">
        <v>39600</v>
      </c>
      <c r="F4" s="3" t="s">
        <v>45</v>
      </c>
      <c r="G4" s="8" t="s">
        <v>41</v>
      </c>
    </row>
    <row r="5" spans="1:7" s="1" customFormat="1" ht="36.75" customHeight="1">
      <c r="A5" s="83" t="s">
        <v>39</v>
      </c>
      <c r="B5" s="83"/>
      <c r="C5" s="73" t="s">
        <v>40</v>
      </c>
      <c r="D5" s="72"/>
      <c r="E5" s="7">
        <v>30800</v>
      </c>
      <c r="F5" s="3" t="s">
        <v>71</v>
      </c>
      <c r="G5" s="8" t="s">
        <v>41</v>
      </c>
    </row>
    <row r="6" spans="1:7" s="1" customFormat="1" ht="36.75" customHeight="1">
      <c r="A6" s="83"/>
      <c r="B6" s="83"/>
      <c r="C6" s="73"/>
      <c r="D6" s="72"/>
      <c r="E6" s="7"/>
      <c r="F6" s="3"/>
      <c r="G6" s="8"/>
    </row>
    <row r="7" spans="1:7" s="1" customFormat="1" ht="36.75" customHeight="1">
      <c r="A7" s="15"/>
      <c r="B7" s="16"/>
      <c r="C7" s="73"/>
      <c r="D7" s="72"/>
      <c r="E7" s="7"/>
      <c r="F7" s="3"/>
      <c r="G7" s="8"/>
    </row>
    <row r="8" spans="1:7" s="1" customFormat="1" ht="36.75" customHeight="1">
      <c r="A8" s="13"/>
      <c r="B8" s="14"/>
      <c r="C8" s="73"/>
      <c r="D8" s="72"/>
      <c r="E8" s="7"/>
      <c r="F8" s="3"/>
      <c r="G8" s="8"/>
    </row>
    <row r="9" spans="1:7" s="1" customFormat="1" ht="36.75" customHeight="1">
      <c r="A9" s="45"/>
      <c r="B9" s="46"/>
      <c r="C9" s="73"/>
      <c r="D9" s="72"/>
      <c r="E9" s="7"/>
      <c r="F9" s="3"/>
      <c r="G9" s="8"/>
    </row>
    <row r="10" spans="1:7" s="1" customFormat="1" ht="36.75" customHeight="1">
      <c r="A10" s="45"/>
      <c r="B10" s="46"/>
      <c r="C10" s="71"/>
      <c r="D10" s="71"/>
      <c r="E10" s="7"/>
      <c r="F10" s="3"/>
      <c r="G10" s="8"/>
    </row>
    <row r="11" spans="1:7" s="1" customFormat="1" ht="36.75" customHeight="1">
      <c r="A11" s="45"/>
      <c r="B11" s="46"/>
      <c r="C11" s="71"/>
      <c r="D11" s="71"/>
      <c r="E11" s="7"/>
      <c r="F11" s="3"/>
      <c r="G11" s="8"/>
    </row>
    <row r="12" spans="1:7" s="1" customFormat="1" ht="36.75" customHeight="1">
      <c r="A12" s="45"/>
      <c r="B12" s="46"/>
      <c r="C12" s="71"/>
      <c r="D12" s="71"/>
      <c r="E12" s="7"/>
      <c r="F12" s="3"/>
      <c r="G12" s="8"/>
    </row>
    <row r="13" spans="1:7" s="1" customFormat="1" ht="36.75" customHeight="1">
      <c r="A13" s="45"/>
      <c r="B13" s="46"/>
      <c r="C13" s="71"/>
      <c r="D13" s="71"/>
      <c r="E13" s="7"/>
      <c r="F13" s="3"/>
      <c r="G13" s="8"/>
    </row>
    <row r="14" spans="1:7" s="1" customFormat="1" ht="36.75" customHeight="1">
      <c r="A14" s="45"/>
      <c r="B14" s="46"/>
      <c r="C14" s="71"/>
      <c r="D14" s="71"/>
      <c r="E14" s="7"/>
      <c r="F14" s="3"/>
      <c r="G14" s="8"/>
    </row>
    <row r="15" spans="1:7" s="1" customFormat="1" ht="36.75" customHeight="1">
      <c r="A15" s="45"/>
      <c r="B15" s="46"/>
      <c r="C15" s="71"/>
      <c r="D15" s="71"/>
      <c r="E15" s="7"/>
      <c r="F15" s="3"/>
      <c r="G15" s="8"/>
    </row>
    <row r="16" spans="1:7" s="1" customFormat="1" ht="36.75" customHeight="1">
      <c r="A16" s="45"/>
      <c r="B16" s="46"/>
      <c r="C16" s="71"/>
      <c r="D16" s="71"/>
      <c r="E16" s="7"/>
      <c r="F16" s="3"/>
      <c r="G16" s="8"/>
    </row>
    <row r="17" spans="1:7" s="1" customFormat="1" ht="36.75" customHeight="1">
      <c r="A17" s="45"/>
      <c r="B17" s="46"/>
      <c r="C17" s="71"/>
      <c r="D17" s="71"/>
      <c r="E17" s="7"/>
      <c r="F17" s="3"/>
      <c r="G17" s="8"/>
    </row>
    <row r="18" spans="1:7" s="1" customFormat="1" ht="36.75" customHeight="1">
      <c r="A18" s="74"/>
      <c r="B18" s="75"/>
      <c r="C18" s="71"/>
      <c r="D18" s="71"/>
      <c r="E18" s="7"/>
      <c r="F18" s="3"/>
      <c r="G18" s="8"/>
    </row>
    <row r="19" spans="1:7" s="1" customFormat="1" ht="36.75" customHeight="1" thickBot="1">
      <c r="A19" s="78"/>
      <c r="B19" s="79"/>
      <c r="C19" s="71"/>
      <c r="D19" s="71"/>
      <c r="E19" s="7"/>
      <c r="F19" s="3"/>
      <c r="G19" s="8"/>
    </row>
    <row r="20" spans="1:7" s="1" customFormat="1" ht="36.75" customHeight="1" thickBot="1">
      <c r="E20" s="9">
        <f>SUM(E3:E19)</f>
        <v>85580</v>
      </c>
      <c r="F20" s="12"/>
      <c r="G20" s="10"/>
    </row>
    <row r="22" spans="1:7" ht="46.5" customHeight="1">
      <c r="A22" s="91" t="s">
        <v>72</v>
      </c>
      <c r="B22" s="91"/>
      <c r="C22" s="91"/>
      <c r="D22" s="91"/>
      <c r="E22" s="91"/>
    </row>
    <row r="23" spans="1:7" s="1" customFormat="1" ht="60.75" customHeight="1">
      <c r="A23" s="45">
        <v>46143</v>
      </c>
      <c r="B23" s="46"/>
      <c r="C23" s="71" t="s">
        <v>11</v>
      </c>
      <c r="D23" s="71"/>
      <c r="E23" s="4">
        <v>3290</v>
      </c>
      <c r="F23" s="3" t="s">
        <v>6</v>
      </c>
      <c r="G23" s="8" t="s">
        <v>53</v>
      </c>
    </row>
    <row r="24" spans="1:7" s="1" customFormat="1" ht="60.75" customHeight="1">
      <c r="A24" s="45">
        <v>46149</v>
      </c>
      <c r="B24" s="46"/>
      <c r="C24" s="71" t="s">
        <v>11</v>
      </c>
      <c r="D24" s="71"/>
      <c r="E24" s="4">
        <v>3070</v>
      </c>
      <c r="F24" s="3" t="s">
        <v>6</v>
      </c>
      <c r="G24" s="8" t="s">
        <v>53</v>
      </c>
    </row>
    <row r="25" spans="1:7" s="1" customFormat="1" ht="60.75" customHeight="1">
      <c r="A25" s="45">
        <v>46150</v>
      </c>
      <c r="B25" s="46"/>
      <c r="C25" s="71" t="s">
        <v>11</v>
      </c>
      <c r="D25" s="71"/>
      <c r="E25" s="4">
        <v>5600</v>
      </c>
      <c r="F25" s="3" t="s">
        <v>6</v>
      </c>
      <c r="G25" s="8" t="s">
        <v>53</v>
      </c>
    </row>
    <row r="26" spans="1:7" s="1" customFormat="1" ht="60.75" customHeight="1">
      <c r="A26" s="45">
        <v>46151</v>
      </c>
      <c r="B26" s="46"/>
      <c r="C26" s="71" t="s">
        <v>11</v>
      </c>
      <c r="D26" s="71"/>
      <c r="E26" s="4">
        <v>6650</v>
      </c>
      <c r="F26" s="3" t="s">
        <v>6</v>
      </c>
      <c r="G26" s="8" t="s">
        <v>53</v>
      </c>
    </row>
    <row r="27" spans="1:7" s="1" customFormat="1" ht="60.75" customHeight="1">
      <c r="A27" s="45">
        <v>46151</v>
      </c>
      <c r="B27" s="46"/>
      <c r="C27" s="71" t="s">
        <v>11</v>
      </c>
      <c r="D27" s="71"/>
      <c r="E27" s="4">
        <v>1270</v>
      </c>
      <c r="F27" s="3" t="s">
        <v>6</v>
      </c>
      <c r="G27" s="8" t="s">
        <v>53</v>
      </c>
    </row>
    <row r="28" spans="1:7" s="1" customFormat="1" ht="60.75" customHeight="1">
      <c r="A28" s="45">
        <v>46154</v>
      </c>
      <c r="B28" s="46"/>
      <c r="C28" s="71" t="s">
        <v>11</v>
      </c>
      <c r="D28" s="71"/>
      <c r="E28" s="4">
        <v>3290</v>
      </c>
      <c r="F28" s="3" t="s">
        <v>6</v>
      </c>
      <c r="G28" s="8" t="s">
        <v>53</v>
      </c>
    </row>
    <row r="29" spans="1:7" s="1" customFormat="1" ht="60.75" customHeight="1">
      <c r="A29" s="45">
        <v>46154</v>
      </c>
      <c r="B29" s="46"/>
      <c r="C29" s="71" t="s">
        <v>11</v>
      </c>
      <c r="D29" s="71"/>
      <c r="E29" s="4">
        <v>1370</v>
      </c>
      <c r="F29" s="3" t="s">
        <v>10</v>
      </c>
      <c r="G29" s="8" t="s">
        <v>53</v>
      </c>
    </row>
    <row r="30" spans="1:7" s="1" customFormat="1" ht="60.75" customHeight="1">
      <c r="A30" s="74">
        <v>46157</v>
      </c>
      <c r="B30" s="75"/>
      <c r="C30" s="71" t="s">
        <v>11</v>
      </c>
      <c r="D30" s="71"/>
      <c r="E30" s="4">
        <v>3010</v>
      </c>
      <c r="F30" s="3" t="s">
        <v>10</v>
      </c>
      <c r="G30" s="8" t="s">
        <v>53</v>
      </c>
    </row>
    <row r="31" spans="1:7" s="1" customFormat="1" ht="60.75" customHeight="1">
      <c r="A31" s="76"/>
      <c r="B31" s="77"/>
      <c r="C31" s="71" t="s">
        <v>11</v>
      </c>
      <c r="D31" s="71"/>
      <c r="E31" s="4">
        <v>2260</v>
      </c>
      <c r="F31" s="3" t="s">
        <v>10</v>
      </c>
      <c r="G31" s="8" t="s">
        <v>53</v>
      </c>
    </row>
    <row r="32" spans="1:7" s="1" customFormat="1" ht="60.75" customHeight="1" thickBot="1">
      <c r="A32" s="78"/>
      <c r="B32" s="79"/>
      <c r="C32" s="71" t="s">
        <v>11</v>
      </c>
      <c r="D32" s="71"/>
      <c r="E32" s="4">
        <v>1930</v>
      </c>
      <c r="F32" s="3" t="s">
        <v>6</v>
      </c>
      <c r="G32" s="8" t="s">
        <v>53</v>
      </c>
    </row>
    <row r="33" spans="5:7" s="1" customFormat="1" ht="60.75" customHeight="1" thickBot="1">
      <c r="E33" s="9">
        <f>SUM(E23:E32)</f>
        <v>31740</v>
      </c>
      <c r="F33" s="12"/>
      <c r="G33" s="10"/>
    </row>
  </sheetData>
  <mergeCells count="53">
    <mergeCell ref="C31:D31"/>
    <mergeCell ref="C32:D32"/>
    <mergeCell ref="A30:B32"/>
    <mergeCell ref="A28:B28"/>
    <mergeCell ref="C28:D28"/>
    <mergeCell ref="A29:B29"/>
    <mergeCell ref="C29:D29"/>
    <mergeCell ref="C30:D30"/>
    <mergeCell ref="A25:B25"/>
    <mergeCell ref="C25:D25"/>
    <mergeCell ref="A26:B26"/>
    <mergeCell ref="C26:D26"/>
    <mergeCell ref="A27:B27"/>
    <mergeCell ref="C27:D27"/>
    <mergeCell ref="A24:B24"/>
    <mergeCell ref="C24:D24"/>
    <mergeCell ref="A15:B15"/>
    <mergeCell ref="C15:D15"/>
    <mergeCell ref="A16:B16"/>
    <mergeCell ref="C16:D16"/>
    <mergeCell ref="A17:B17"/>
    <mergeCell ref="C17:D17"/>
    <mergeCell ref="A22:E22"/>
    <mergeCell ref="A18:B19"/>
    <mergeCell ref="C18:D18"/>
    <mergeCell ref="C19:D19"/>
    <mergeCell ref="A23:B23"/>
    <mergeCell ref="C23:D23"/>
    <mergeCell ref="A12:B12"/>
    <mergeCell ref="C12:D12"/>
    <mergeCell ref="A13:B13"/>
    <mergeCell ref="C13:D13"/>
    <mergeCell ref="A14:B14"/>
    <mergeCell ref="C14:D14"/>
    <mergeCell ref="A9:B9"/>
    <mergeCell ref="C9:D9"/>
    <mergeCell ref="A10:B10"/>
    <mergeCell ref="C10:D10"/>
    <mergeCell ref="A11:B11"/>
    <mergeCell ref="C11:D11"/>
    <mergeCell ref="C8:D8"/>
    <mergeCell ref="A1:E1"/>
    <mergeCell ref="A2:B2"/>
    <mergeCell ref="C2:D2"/>
    <mergeCell ref="A5:B5"/>
    <mergeCell ref="C5:D5"/>
    <mergeCell ref="A4:B4"/>
    <mergeCell ref="C4:D4"/>
    <mergeCell ref="A3:B3"/>
    <mergeCell ref="C3:D3"/>
    <mergeCell ref="A6:B6"/>
    <mergeCell ref="C6:D6"/>
    <mergeCell ref="C7:D7"/>
  </mergeCells>
  <phoneticPr fontId="1"/>
  <pageMargins left="0.16" right="0.17" top="0.36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869D-5030-4243-9D10-D4C29A0B3CF4}">
  <dimension ref="A1:G39"/>
  <sheetViews>
    <sheetView workbookViewId="0">
      <selection activeCell="A22" sqref="A22:E22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40" customWidth="1"/>
  </cols>
  <sheetData>
    <row r="1" spans="1:7" s="1" customFormat="1" ht="36.75" customHeight="1">
      <c r="A1" s="80" t="s">
        <v>78</v>
      </c>
      <c r="B1" s="80"/>
      <c r="C1" s="80"/>
      <c r="D1" s="80"/>
      <c r="E1" s="80"/>
      <c r="F1" s="11"/>
      <c r="G1" s="6"/>
    </row>
    <row r="2" spans="1:7" s="1" customFormat="1" ht="36.75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7" s="1" customFormat="1" ht="36.75" customHeight="1">
      <c r="A3" s="83" t="s">
        <v>18</v>
      </c>
      <c r="B3" s="83"/>
      <c r="C3" s="73" t="s">
        <v>9</v>
      </c>
      <c r="D3" s="72"/>
      <c r="E3" s="7">
        <v>525</v>
      </c>
      <c r="F3" s="3" t="s">
        <v>6</v>
      </c>
      <c r="G3" s="8" t="s">
        <v>63</v>
      </c>
    </row>
    <row r="4" spans="1:7" s="1" customFormat="1" ht="36.75" customHeight="1">
      <c r="A4" s="74" t="s">
        <v>43</v>
      </c>
      <c r="B4" s="75"/>
      <c r="C4" s="73" t="s">
        <v>9</v>
      </c>
      <c r="D4" s="72"/>
      <c r="E4" s="7">
        <v>5432</v>
      </c>
      <c r="F4" s="3" t="s">
        <v>6</v>
      </c>
      <c r="G4" s="8" t="s">
        <v>64</v>
      </c>
    </row>
    <row r="5" spans="1:7" s="1" customFormat="1" ht="36.75" customHeight="1">
      <c r="A5" s="76"/>
      <c r="B5" s="77"/>
      <c r="C5" s="73" t="s">
        <v>9</v>
      </c>
      <c r="D5" s="72"/>
      <c r="E5" s="7">
        <v>5874</v>
      </c>
      <c r="F5" s="3" t="s">
        <v>6</v>
      </c>
      <c r="G5" s="8" t="s">
        <v>64</v>
      </c>
    </row>
    <row r="6" spans="1:7" s="1" customFormat="1" ht="36.75" customHeight="1">
      <c r="A6" s="78"/>
      <c r="B6" s="79"/>
      <c r="C6" s="73" t="s">
        <v>9</v>
      </c>
      <c r="D6" s="72"/>
      <c r="E6" s="7">
        <v>9793</v>
      </c>
      <c r="F6" s="3" t="s">
        <v>6</v>
      </c>
      <c r="G6" s="8" t="s">
        <v>64</v>
      </c>
    </row>
    <row r="7" spans="1:7" s="1" customFormat="1" ht="36.75" customHeight="1">
      <c r="A7" s="74" t="s">
        <v>35</v>
      </c>
      <c r="B7" s="75"/>
      <c r="C7" s="73" t="s">
        <v>9</v>
      </c>
      <c r="D7" s="72"/>
      <c r="E7" s="7">
        <v>616</v>
      </c>
      <c r="F7" s="3" t="s">
        <v>16</v>
      </c>
      <c r="G7" s="8" t="s">
        <v>65</v>
      </c>
    </row>
    <row r="8" spans="1:7" s="1" customFormat="1" ht="36.75" customHeight="1">
      <c r="A8" s="78"/>
      <c r="B8" s="79"/>
      <c r="C8" s="73" t="s">
        <v>9</v>
      </c>
      <c r="D8" s="72"/>
      <c r="E8" s="7">
        <v>1900</v>
      </c>
      <c r="F8" s="3" t="s">
        <v>6</v>
      </c>
      <c r="G8" s="8" t="s">
        <v>66</v>
      </c>
    </row>
    <row r="9" spans="1:7" s="1" customFormat="1" ht="36.75" customHeight="1">
      <c r="A9" s="74" t="s">
        <v>20</v>
      </c>
      <c r="B9" s="75"/>
      <c r="C9" s="73" t="s">
        <v>9</v>
      </c>
      <c r="D9" s="72"/>
      <c r="E9" s="28">
        <v>5520</v>
      </c>
      <c r="F9" s="3" t="s">
        <v>16</v>
      </c>
      <c r="G9" s="8" t="s">
        <v>69</v>
      </c>
    </row>
    <row r="10" spans="1:7" s="1" customFormat="1" ht="36.75" customHeight="1">
      <c r="A10" s="78"/>
      <c r="B10" s="79"/>
      <c r="C10" s="73" t="s">
        <v>9</v>
      </c>
      <c r="D10" s="72"/>
      <c r="E10" s="28">
        <v>7083</v>
      </c>
      <c r="F10" s="3" t="s">
        <v>16</v>
      </c>
      <c r="G10" s="8" t="s">
        <v>69</v>
      </c>
    </row>
    <row r="11" spans="1:7" s="1" customFormat="1" ht="36.75" customHeight="1">
      <c r="A11" s="45" t="s">
        <v>44</v>
      </c>
      <c r="B11" s="46"/>
      <c r="C11" s="73" t="s">
        <v>9</v>
      </c>
      <c r="D11" s="72"/>
      <c r="E11" s="7">
        <v>1695</v>
      </c>
      <c r="F11" s="3" t="s">
        <v>6</v>
      </c>
      <c r="G11" s="8" t="s">
        <v>67</v>
      </c>
    </row>
    <row r="12" spans="1:7" s="1" customFormat="1" ht="36.75" customHeight="1">
      <c r="A12" s="45" t="s">
        <v>38</v>
      </c>
      <c r="B12" s="46"/>
      <c r="C12" s="73" t="s">
        <v>9</v>
      </c>
      <c r="D12" s="72"/>
      <c r="E12" s="7">
        <v>6768</v>
      </c>
      <c r="F12" s="3" t="s">
        <v>6</v>
      </c>
      <c r="G12" s="8" t="s">
        <v>68</v>
      </c>
    </row>
    <row r="13" spans="1:7" s="1" customFormat="1" ht="36.75" customHeight="1">
      <c r="A13" s="45"/>
      <c r="B13" s="46"/>
      <c r="C13" s="73"/>
      <c r="D13" s="72"/>
      <c r="E13" s="7"/>
      <c r="F13" s="3"/>
      <c r="G13" s="8"/>
    </row>
    <row r="14" spans="1:7" s="1" customFormat="1" ht="36.75" customHeight="1">
      <c r="A14" s="45"/>
      <c r="B14" s="46"/>
      <c r="C14" s="73"/>
      <c r="D14" s="72"/>
      <c r="E14" s="7"/>
      <c r="F14" s="3"/>
      <c r="G14" s="8"/>
    </row>
    <row r="15" spans="1:7" s="1" customFormat="1" ht="36.75" customHeight="1">
      <c r="A15" s="45"/>
      <c r="B15" s="46"/>
      <c r="C15" s="71"/>
      <c r="D15" s="71"/>
      <c r="E15" s="7"/>
      <c r="F15" s="3"/>
      <c r="G15" s="8"/>
    </row>
    <row r="16" spans="1:7" s="1" customFormat="1" ht="36.75" customHeight="1">
      <c r="A16" s="45"/>
      <c r="B16" s="46"/>
      <c r="C16" s="71"/>
      <c r="D16" s="71"/>
      <c r="E16" s="7"/>
      <c r="F16" s="3"/>
      <c r="G16" s="8"/>
    </row>
    <row r="17" spans="1:7" s="1" customFormat="1" ht="36.75" customHeight="1">
      <c r="A17" s="45"/>
      <c r="B17" s="46"/>
      <c r="C17" s="71"/>
      <c r="D17" s="71"/>
      <c r="E17" s="7"/>
      <c r="F17" s="3"/>
      <c r="G17" s="8"/>
    </row>
    <row r="18" spans="1:7" s="1" customFormat="1" ht="36.75" customHeight="1">
      <c r="A18" s="45"/>
      <c r="B18" s="46"/>
      <c r="C18" s="71"/>
      <c r="D18" s="71"/>
      <c r="E18" s="7"/>
      <c r="F18" s="3"/>
      <c r="G18" s="8"/>
    </row>
    <row r="19" spans="1:7" s="1" customFormat="1" ht="36.75" customHeight="1">
      <c r="A19" s="45"/>
      <c r="B19" s="46"/>
      <c r="C19" s="71"/>
      <c r="D19" s="71"/>
      <c r="E19" s="7"/>
      <c r="F19" s="3"/>
      <c r="G19" s="8"/>
    </row>
    <row r="20" spans="1:7" s="1" customFormat="1" ht="36.75" customHeight="1" thickBot="1">
      <c r="A20" s="13"/>
      <c r="B20" s="14"/>
      <c r="C20" s="71"/>
      <c r="D20" s="71"/>
      <c r="E20" s="7"/>
      <c r="F20" s="3"/>
      <c r="G20" s="8"/>
    </row>
    <row r="21" spans="1:7" s="1" customFormat="1" ht="36.75" customHeight="1" thickBot="1">
      <c r="E21" s="9">
        <f>SUM(E3:E20)</f>
        <v>45206</v>
      </c>
      <c r="F21" s="12"/>
      <c r="G21" s="10"/>
    </row>
    <row r="22" spans="1:7" ht="42.75" customHeight="1">
      <c r="A22" s="92" t="s">
        <v>77</v>
      </c>
      <c r="B22" s="92"/>
      <c r="C22" s="92"/>
      <c r="D22" s="92"/>
      <c r="E22" s="92"/>
    </row>
    <row r="23" spans="1:7" s="1" customFormat="1" ht="42.75" customHeight="1">
      <c r="A23" s="81" t="s">
        <v>0</v>
      </c>
      <c r="B23" s="82"/>
      <c r="C23" s="54" t="s">
        <v>1</v>
      </c>
      <c r="D23" s="54"/>
      <c r="E23" s="2" t="s">
        <v>2</v>
      </c>
      <c r="F23" s="3" t="s">
        <v>3</v>
      </c>
      <c r="G23" s="3" t="s">
        <v>4</v>
      </c>
    </row>
    <row r="24" spans="1:7" s="1" customFormat="1" ht="42.75" customHeight="1">
      <c r="A24" s="45" t="s">
        <v>18</v>
      </c>
      <c r="B24" s="46"/>
      <c r="C24" s="73" t="s">
        <v>9</v>
      </c>
      <c r="D24" s="72"/>
      <c r="E24" s="7">
        <v>6073</v>
      </c>
      <c r="F24" s="3" t="s">
        <v>6</v>
      </c>
      <c r="G24" s="8" t="s">
        <v>63</v>
      </c>
    </row>
    <row r="25" spans="1:7" s="1" customFormat="1" ht="42.75" customHeight="1">
      <c r="A25" s="45" t="s">
        <v>46</v>
      </c>
      <c r="B25" s="46"/>
      <c r="C25" s="73" t="s">
        <v>9</v>
      </c>
      <c r="D25" s="72"/>
      <c r="E25" s="7">
        <v>8204</v>
      </c>
      <c r="F25" s="3" t="s">
        <v>6</v>
      </c>
      <c r="G25" s="8" t="s">
        <v>64</v>
      </c>
    </row>
    <row r="26" spans="1:7" s="1" customFormat="1" ht="42.75" customHeight="1">
      <c r="A26" s="74" t="s">
        <v>43</v>
      </c>
      <c r="B26" s="75"/>
      <c r="C26" s="73" t="s">
        <v>9</v>
      </c>
      <c r="D26" s="72"/>
      <c r="E26" s="7">
        <v>5874</v>
      </c>
      <c r="F26" s="3" t="s">
        <v>6</v>
      </c>
      <c r="G26" s="8" t="s">
        <v>64</v>
      </c>
    </row>
    <row r="27" spans="1:7" s="1" customFormat="1" ht="42.75" customHeight="1">
      <c r="A27" s="76"/>
      <c r="B27" s="77"/>
      <c r="C27" s="71" t="s">
        <v>9</v>
      </c>
      <c r="D27" s="71"/>
      <c r="E27" s="7">
        <v>5874</v>
      </c>
      <c r="F27" s="3" t="s">
        <v>6</v>
      </c>
      <c r="G27" s="8" t="s">
        <v>64</v>
      </c>
    </row>
    <row r="28" spans="1:7" s="1" customFormat="1" ht="42.75" customHeight="1">
      <c r="A28" s="45" t="s">
        <v>35</v>
      </c>
      <c r="B28" s="46"/>
      <c r="C28" s="71" t="s">
        <v>9</v>
      </c>
      <c r="D28" s="71"/>
      <c r="E28" s="7">
        <v>2080</v>
      </c>
      <c r="F28" s="3" t="s">
        <v>6</v>
      </c>
      <c r="G28" s="8" t="s">
        <v>69</v>
      </c>
    </row>
    <row r="29" spans="1:7" s="1" customFormat="1" ht="42.75" customHeight="1">
      <c r="A29" s="74" t="s">
        <v>20</v>
      </c>
      <c r="B29" s="75"/>
      <c r="C29" s="71" t="s">
        <v>9</v>
      </c>
      <c r="D29" s="71"/>
      <c r="E29" s="7">
        <v>8005</v>
      </c>
      <c r="F29" s="3" t="s">
        <v>6</v>
      </c>
      <c r="G29" s="8" t="s">
        <v>69</v>
      </c>
    </row>
    <row r="30" spans="1:7" s="1" customFormat="1" ht="42.75" customHeight="1">
      <c r="A30" s="76"/>
      <c r="B30" s="77"/>
      <c r="C30" s="71" t="s">
        <v>9</v>
      </c>
      <c r="D30" s="71"/>
      <c r="E30" s="7">
        <v>8908</v>
      </c>
      <c r="F30" s="3" t="s">
        <v>6</v>
      </c>
      <c r="G30" s="8" t="s">
        <v>64</v>
      </c>
    </row>
    <row r="31" spans="1:7" s="1" customFormat="1" ht="42.75" customHeight="1">
      <c r="A31" s="45" t="s">
        <v>22</v>
      </c>
      <c r="B31" s="46"/>
      <c r="C31" s="71" t="s">
        <v>9</v>
      </c>
      <c r="D31" s="71"/>
      <c r="E31" s="7">
        <v>58164</v>
      </c>
      <c r="F31" s="3" t="s">
        <v>6</v>
      </c>
      <c r="G31" s="8" t="s">
        <v>65</v>
      </c>
    </row>
    <row r="32" spans="1:7" s="1" customFormat="1" ht="42.75" customHeight="1">
      <c r="A32" s="45" t="s">
        <v>25</v>
      </c>
      <c r="B32" s="46"/>
      <c r="C32" s="71" t="s">
        <v>9</v>
      </c>
      <c r="D32" s="71"/>
      <c r="E32" s="7">
        <v>1876</v>
      </c>
      <c r="F32" s="3" t="s">
        <v>6</v>
      </c>
      <c r="G32" s="8" t="s">
        <v>69</v>
      </c>
    </row>
    <row r="33" spans="1:7" s="1" customFormat="1" ht="42.75" customHeight="1">
      <c r="A33" s="45"/>
      <c r="B33" s="46"/>
      <c r="C33" s="71"/>
      <c r="D33" s="71"/>
      <c r="E33" s="7"/>
      <c r="F33" s="3"/>
      <c r="G33" s="8"/>
    </row>
    <row r="34" spans="1:7" s="1" customFormat="1" ht="42.75" customHeight="1">
      <c r="A34" s="45"/>
      <c r="B34" s="46"/>
      <c r="C34" s="71"/>
      <c r="D34" s="71"/>
      <c r="E34" s="7"/>
      <c r="F34" s="3"/>
      <c r="G34" s="8"/>
    </row>
    <row r="35" spans="1:7" s="1" customFormat="1" ht="42.75" customHeight="1" thickBot="1">
      <c r="A35" s="83"/>
      <c r="B35" s="83"/>
      <c r="C35" s="71"/>
      <c r="D35" s="71"/>
      <c r="E35" s="7"/>
      <c r="F35" s="3"/>
      <c r="G35" s="8"/>
    </row>
    <row r="36" spans="1:7" s="1" customFormat="1" ht="42.75" customHeight="1" thickBot="1">
      <c r="E36" s="9">
        <f>SUM(E24:E32)</f>
        <v>105058</v>
      </c>
      <c r="F36" s="12"/>
      <c r="G36" s="10"/>
    </row>
    <row r="39" spans="1:7" ht="46.5" customHeight="1"/>
  </sheetData>
  <mergeCells count="59">
    <mergeCell ref="A31:B31"/>
    <mergeCell ref="A29:B30"/>
    <mergeCell ref="A33:B33"/>
    <mergeCell ref="C33:D33"/>
    <mergeCell ref="A34:B34"/>
    <mergeCell ref="C34:D34"/>
    <mergeCell ref="A35:B35"/>
    <mergeCell ref="C35:D35"/>
    <mergeCell ref="C30:D30"/>
    <mergeCell ref="C31:D31"/>
    <mergeCell ref="A23:B23"/>
    <mergeCell ref="A32:B32"/>
    <mergeCell ref="C32:D32"/>
    <mergeCell ref="A26:B27"/>
    <mergeCell ref="A28:B28"/>
    <mergeCell ref="C28:D28"/>
    <mergeCell ref="C29:D29"/>
    <mergeCell ref="A25:B25"/>
    <mergeCell ref="C25:D25"/>
    <mergeCell ref="C26:D26"/>
    <mergeCell ref="C27:D27"/>
    <mergeCell ref="C23:D23"/>
    <mergeCell ref="A24:B24"/>
    <mergeCell ref="C24:D24"/>
    <mergeCell ref="A19:B19"/>
    <mergeCell ref="C19:D19"/>
    <mergeCell ref="C20:D20"/>
    <mergeCell ref="A22:E22"/>
    <mergeCell ref="A17:B17"/>
    <mergeCell ref="C17:D17"/>
    <mergeCell ref="A18:B18"/>
    <mergeCell ref="C18:D18"/>
    <mergeCell ref="A15:B15"/>
    <mergeCell ref="C15:D15"/>
    <mergeCell ref="A16:B16"/>
    <mergeCell ref="C16:D16"/>
    <mergeCell ref="A14:B14"/>
    <mergeCell ref="C14:D14"/>
    <mergeCell ref="A13:B13"/>
    <mergeCell ref="C13:D13"/>
    <mergeCell ref="C11:D11"/>
    <mergeCell ref="C12:D12"/>
    <mergeCell ref="A11:B11"/>
    <mergeCell ref="A12:B12"/>
    <mergeCell ref="C5:D5"/>
    <mergeCell ref="A4:B6"/>
    <mergeCell ref="A7:B8"/>
    <mergeCell ref="A9:B10"/>
    <mergeCell ref="C9:D9"/>
    <mergeCell ref="C10:D10"/>
    <mergeCell ref="C8:D8"/>
    <mergeCell ref="C4:D4"/>
    <mergeCell ref="C7:D7"/>
    <mergeCell ref="C6:D6"/>
    <mergeCell ref="A1:E1"/>
    <mergeCell ref="A2:B2"/>
    <mergeCell ref="C2:D2"/>
    <mergeCell ref="A3:B3"/>
    <mergeCell ref="C3:D3"/>
  </mergeCells>
  <phoneticPr fontId="1"/>
  <pageMargins left="0.16" right="0.17" top="0.34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5449-D717-4C83-8128-79CF27441621}">
  <dimension ref="A1:J41"/>
  <sheetViews>
    <sheetView tabSelected="1" topLeftCell="A31" workbookViewId="0">
      <selection activeCell="I8" sqref="I8"/>
    </sheetView>
  </sheetViews>
  <sheetFormatPr defaultRowHeight="18.75"/>
  <cols>
    <col min="2" max="2" width="4" customWidth="1"/>
    <col min="3" max="3" width="12.875" customWidth="1"/>
    <col min="4" max="4" width="9" hidden="1" customWidth="1"/>
    <col min="5" max="5" width="18" customWidth="1"/>
    <col min="7" max="7" width="39.75" customWidth="1"/>
  </cols>
  <sheetData>
    <row r="1" spans="1:10" s="1" customFormat="1" ht="36.75" customHeight="1">
      <c r="A1" s="80" t="s">
        <v>51</v>
      </c>
      <c r="B1" s="80"/>
      <c r="C1" s="80"/>
      <c r="D1" s="80"/>
      <c r="E1" s="80"/>
      <c r="F1" s="11"/>
      <c r="G1" s="6"/>
    </row>
    <row r="2" spans="1:10" s="1" customFormat="1" ht="36.75" customHeight="1">
      <c r="A2" s="81" t="s">
        <v>0</v>
      </c>
      <c r="B2" s="82"/>
      <c r="C2" s="54" t="s">
        <v>1</v>
      </c>
      <c r="D2" s="54"/>
      <c r="E2" s="2" t="s">
        <v>2</v>
      </c>
      <c r="F2" s="3" t="s">
        <v>3</v>
      </c>
      <c r="G2" s="3" t="s">
        <v>4</v>
      </c>
    </row>
    <row r="3" spans="1:10" s="1" customFormat="1" ht="36.75" customHeight="1">
      <c r="A3" s="83" t="s">
        <v>47</v>
      </c>
      <c r="B3" s="83"/>
      <c r="C3" s="73" t="s">
        <v>48</v>
      </c>
      <c r="D3" s="72"/>
      <c r="E3" s="7">
        <v>4110</v>
      </c>
      <c r="F3" s="3" t="s">
        <v>6</v>
      </c>
      <c r="G3" s="8" t="s">
        <v>62</v>
      </c>
    </row>
    <row r="4" spans="1:10" s="1" customFormat="1" ht="36.75" customHeight="1">
      <c r="A4" s="74" t="s">
        <v>20</v>
      </c>
      <c r="B4" s="75"/>
      <c r="C4" s="73" t="s">
        <v>48</v>
      </c>
      <c r="D4" s="72"/>
      <c r="E4" s="7">
        <v>6300</v>
      </c>
      <c r="F4" s="3" t="s">
        <v>6</v>
      </c>
      <c r="G4" s="8" t="s">
        <v>62</v>
      </c>
    </row>
    <row r="5" spans="1:10" s="1" customFormat="1" ht="36.75" customHeight="1">
      <c r="A5" s="78"/>
      <c r="B5" s="79"/>
      <c r="C5" s="73" t="s">
        <v>48</v>
      </c>
      <c r="D5" s="72"/>
      <c r="E5" s="29">
        <v>3260</v>
      </c>
      <c r="F5" s="3" t="s">
        <v>21</v>
      </c>
      <c r="G5" s="8" t="s">
        <v>62</v>
      </c>
    </row>
    <row r="6" spans="1:10" s="1" customFormat="1" ht="36.75" customHeight="1">
      <c r="A6" s="74" t="s">
        <v>22</v>
      </c>
      <c r="B6" s="75"/>
      <c r="C6" s="73" t="s">
        <v>48</v>
      </c>
      <c r="D6" s="72"/>
      <c r="E6" s="7">
        <v>1590</v>
      </c>
      <c r="F6" s="3" t="s">
        <v>6</v>
      </c>
      <c r="G6" s="8" t="s">
        <v>62</v>
      </c>
    </row>
    <row r="7" spans="1:10" s="1" customFormat="1" ht="36.75" customHeight="1">
      <c r="A7" s="76"/>
      <c r="B7" s="77"/>
      <c r="C7" s="73" t="s">
        <v>48</v>
      </c>
      <c r="D7" s="72"/>
      <c r="E7" s="29">
        <v>1656</v>
      </c>
      <c r="F7" s="3" t="s">
        <v>21</v>
      </c>
      <c r="G7" s="8" t="s">
        <v>62</v>
      </c>
      <c r="I7" s="87">
        <f>E5+E7+E9+E11</f>
        <v>7310</v>
      </c>
      <c r="J7" s="88"/>
    </row>
    <row r="8" spans="1:10" s="1" customFormat="1" ht="36.75" customHeight="1">
      <c r="A8" s="78"/>
      <c r="B8" s="79"/>
      <c r="C8" s="73" t="s">
        <v>48</v>
      </c>
      <c r="D8" s="72"/>
      <c r="E8" s="7">
        <v>5637</v>
      </c>
      <c r="F8" s="3" t="s">
        <v>75</v>
      </c>
      <c r="G8" s="8" t="s">
        <v>74</v>
      </c>
    </row>
    <row r="9" spans="1:10" s="1" customFormat="1" ht="36.75" customHeight="1">
      <c r="A9" s="45" t="s">
        <v>44</v>
      </c>
      <c r="B9" s="46"/>
      <c r="C9" s="73" t="s">
        <v>48</v>
      </c>
      <c r="D9" s="72"/>
      <c r="E9" s="29">
        <v>1394</v>
      </c>
      <c r="F9" s="3" t="s">
        <v>21</v>
      </c>
      <c r="G9" s="8" t="s">
        <v>62</v>
      </c>
    </row>
    <row r="10" spans="1:10" s="1" customFormat="1" ht="36.75" customHeight="1">
      <c r="A10" s="93" t="s">
        <v>27</v>
      </c>
      <c r="B10" s="75"/>
      <c r="C10" s="73" t="s">
        <v>48</v>
      </c>
      <c r="D10" s="72"/>
      <c r="E10" s="7">
        <v>5855</v>
      </c>
      <c r="F10" s="3" t="s">
        <v>6</v>
      </c>
      <c r="G10" s="8" t="s">
        <v>62</v>
      </c>
    </row>
    <row r="11" spans="1:10" s="1" customFormat="1" ht="36.75" customHeight="1">
      <c r="A11" s="94"/>
      <c r="B11" s="79"/>
      <c r="C11" s="73" t="s">
        <v>48</v>
      </c>
      <c r="D11" s="72"/>
      <c r="E11" s="29">
        <v>1000</v>
      </c>
      <c r="F11" s="3" t="s">
        <v>21</v>
      </c>
      <c r="G11" s="8" t="s">
        <v>62</v>
      </c>
    </row>
    <row r="12" spans="1:10" s="1" customFormat="1" ht="36.75" customHeight="1">
      <c r="A12" s="45"/>
      <c r="B12" s="46"/>
      <c r="C12" s="73"/>
      <c r="D12" s="72"/>
      <c r="E12" s="7"/>
      <c r="F12" s="3"/>
      <c r="G12" s="8"/>
    </row>
    <row r="13" spans="1:10" s="1" customFormat="1" ht="36.75" customHeight="1">
      <c r="A13" s="45"/>
      <c r="B13" s="46"/>
      <c r="C13" s="73"/>
      <c r="D13" s="72"/>
      <c r="E13" s="7"/>
      <c r="F13" s="3"/>
      <c r="G13" s="8"/>
    </row>
    <row r="14" spans="1:10" s="1" customFormat="1" ht="36.75" customHeight="1">
      <c r="A14" s="45"/>
      <c r="B14" s="46"/>
      <c r="C14" s="73"/>
      <c r="D14" s="72"/>
      <c r="E14" s="7"/>
      <c r="F14" s="3"/>
      <c r="G14" s="8"/>
    </row>
    <row r="15" spans="1:10" s="1" customFormat="1" ht="36.75" customHeight="1">
      <c r="A15" s="45"/>
      <c r="B15" s="46"/>
      <c r="C15" s="73"/>
      <c r="D15" s="72"/>
      <c r="E15" s="7"/>
      <c r="F15" s="3"/>
      <c r="G15" s="8"/>
    </row>
    <row r="16" spans="1:10" s="1" customFormat="1" ht="36.75" customHeight="1">
      <c r="A16" s="45"/>
      <c r="B16" s="46"/>
      <c r="C16" s="73"/>
      <c r="D16" s="72"/>
      <c r="E16" s="7"/>
      <c r="F16" s="3"/>
      <c r="G16" s="8"/>
    </row>
    <row r="17" spans="1:7" s="1" customFormat="1" ht="36.75" customHeight="1">
      <c r="A17" s="45"/>
      <c r="B17" s="46"/>
      <c r="C17" s="73"/>
      <c r="D17" s="72"/>
      <c r="E17" s="7"/>
      <c r="F17" s="3"/>
      <c r="G17" s="8"/>
    </row>
    <row r="18" spans="1:7" s="1" customFormat="1" ht="36.75" customHeight="1">
      <c r="A18" s="45"/>
      <c r="B18" s="46"/>
      <c r="C18" s="73"/>
      <c r="D18" s="72"/>
      <c r="E18" s="7"/>
      <c r="F18" s="3"/>
      <c r="G18" s="8"/>
    </row>
    <row r="19" spans="1:7" s="1" customFormat="1" ht="36.75" customHeight="1">
      <c r="A19" s="74"/>
      <c r="B19" s="75"/>
      <c r="C19" s="73"/>
      <c r="D19" s="72"/>
      <c r="E19" s="7"/>
      <c r="F19" s="3"/>
      <c r="G19" s="8"/>
    </row>
    <row r="20" spans="1:7" s="1" customFormat="1" ht="36.75" customHeight="1" thickBot="1">
      <c r="A20" s="78"/>
      <c r="B20" s="79"/>
      <c r="C20" s="73"/>
      <c r="D20" s="72"/>
      <c r="E20" s="7"/>
      <c r="F20" s="3"/>
      <c r="G20" s="8"/>
    </row>
    <row r="21" spans="1:7" s="1" customFormat="1" ht="36.75" customHeight="1" thickBot="1">
      <c r="E21" s="9">
        <f>SUM(E3:E20)</f>
        <v>30802</v>
      </c>
      <c r="F21" s="12"/>
      <c r="G21" s="10"/>
    </row>
    <row r="23" spans="1:7" s="1" customFormat="1" ht="36.75" customHeight="1">
      <c r="A23" s="80" t="s">
        <v>56</v>
      </c>
      <c r="B23" s="80"/>
      <c r="C23" s="80"/>
      <c r="D23" s="80"/>
      <c r="E23" s="80"/>
      <c r="F23" s="11"/>
      <c r="G23" s="6"/>
    </row>
    <row r="24" spans="1:7" s="1" customFormat="1" ht="36.75" customHeight="1">
      <c r="A24" s="81" t="s">
        <v>0</v>
      </c>
      <c r="B24" s="82"/>
      <c r="C24" s="54" t="s">
        <v>1</v>
      </c>
      <c r="D24" s="54"/>
      <c r="E24" s="2" t="s">
        <v>2</v>
      </c>
      <c r="F24" s="3" t="s">
        <v>3</v>
      </c>
      <c r="G24" s="3" t="s">
        <v>4</v>
      </c>
    </row>
    <row r="25" spans="1:7" s="1" customFormat="1" ht="36.75" customHeight="1">
      <c r="A25" s="45" t="s">
        <v>14</v>
      </c>
      <c r="B25" s="46"/>
      <c r="C25" s="73" t="s">
        <v>48</v>
      </c>
      <c r="D25" s="72"/>
      <c r="E25" s="7">
        <v>2649</v>
      </c>
      <c r="F25" s="3" t="s">
        <v>16</v>
      </c>
      <c r="G25" s="8" t="s">
        <v>51</v>
      </c>
    </row>
    <row r="26" spans="1:7" s="1" customFormat="1" ht="36.75" customHeight="1">
      <c r="A26" s="83" t="s">
        <v>49</v>
      </c>
      <c r="B26" s="83"/>
      <c r="C26" s="73" t="s">
        <v>48</v>
      </c>
      <c r="D26" s="72"/>
      <c r="E26" s="7">
        <v>6203</v>
      </c>
      <c r="F26" s="3" t="s">
        <v>6</v>
      </c>
      <c r="G26" s="8" t="s">
        <v>51</v>
      </c>
    </row>
    <row r="27" spans="1:7" s="1" customFormat="1" ht="36.75" customHeight="1">
      <c r="A27" s="83" t="s">
        <v>76</v>
      </c>
      <c r="B27" s="83"/>
      <c r="C27" s="73" t="s">
        <v>48</v>
      </c>
      <c r="D27" s="72"/>
      <c r="E27" s="7">
        <v>3629</v>
      </c>
      <c r="F27" s="3" t="s">
        <v>16</v>
      </c>
      <c r="G27" s="8" t="s">
        <v>51</v>
      </c>
    </row>
    <row r="28" spans="1:7" s="1" customFormat="1" ht="36.75" customHeight="1">
      <c r="A28" s="83" t="s">
        <v>50</v>
      </c>
      <c r="B28" s="83"/>
      <c r="C28" s="73" t="s">
        <v>48</v>
      </c>
      <c r="D28" s="72"/>
      <c r="E28" s="7">
        <v>7997</v>
      </c>
      <c r="F28" s="3" t="s">
        <v>6</v>
      </c>
      <c r="G28" s="8" t="s">
        <v>51</v>
      </c>
    </row>
    <row r="29" spans="1:7" s="1" customFormat="1" ht="36.75" customHeight="1">
      <c r="A29" s="83" t="s">
        <v>47</v>
      </c>
      <c r="B29" s="83"/>
      <c r="C29" s="73" t="s">
        <v>48</v>
      </c>
      <c r="D29" s="72"/>
      <c r="E29" s="7">
        <v>6228</v>
      </c>
      <c r="F29" s="3" t="s">
        <v>6</v>
      </c>
      <c r="G29" s="8" t="s">
        <v>51</v>
      </c>
    </row>
    <row r="30" spans="1:7" s="1" customFormat="1" ht="36.75" customHeight="1">
      <c r="A30" s="83" t="s">
        <v>43</v>
      </c>
      <c r="B30" s="83"/>
      <c r="C30" s="73" t="s">
        <v>48</v>
      </c>
      <c r="D30" s="72"/>
      <c r="E30" s="7">
        <v>5614</v>
      </c>
      <c r="F30" s="3" t="s">
        <v>6</v>
      </c>
      <c r="G30" s="8" t="s">
        <v>51</v>
      </c>
    </row>
    <row r="31" spans="1:7" s="1" customFormat="1" ht="36.75" customHeight="1">
      <c r="A31" s="83" t="s">
        <v>35</v>
      </c>
      <c r="B31" s="83"/>
      <c r="C31" s="73" t="s">
        <v>48</v>
      </c>
      <c r="D31" s="72"/>
      <c r="E31" s="7">
        <v>2743</v>
      </c>
      <c r="F31" s="3" t="s">
        <v>16</v>
      </c>
      <c r="G31" s="8" t="s">
        <v>51</v>
      </c>
    </row>
    <row r="32" spans="1:7" s="1" customFormat="1" ht="36.75" customHeight="1">
      <c r="A32" s="45" t="s">
        <v>44</v>
      </c>
      <c r="B32" s="46"/>
      <c r="C32" s="73" t="s">
        <v>48</v>
      </c>
      <c r="D32" s="72"/>
      <c r="E32" s="7">
        <v>3904</v>
      </c>
      <c r="F32" s="3" t="s">
        <v>16</v>
      </c>
      <c r="G32" s="8" t="s">
        <v>51</v>
      </c>
    </row>
    <row r="33" spans="1:7" s="1" customFormat="1" ht="36.75" customHeight="1">
      <c r="A33" s="45" t="s">
        <v>38</v>
      </c>
      <c r="B33" s="46"/>
      <c r="C33" s="73" t="s">
        <v>48</v>
      </c>
      <c r="D33" s="72"/>
      <c r="E33" s="7">
        <v>5081</v>
      </c>
      <c r="F33" s="3" t="s">
        <v>6</v>
      </c>
      <c r="G33" s="8" t="s">
        <v>51</v>
      </c>
    </row>
    <row r="34" spans="1:7" s="1" customFormat="1" ht="36.75" customHeight="1">
      <c r="A34" s="45" t="s">
        <v>25</v>
      </c>
      <c r="B34" s="46"/>
      <c r="C34" s="73" t="s">
        <v>48</v>
      </c>
      <c r="D34" s="72"/>
      <c r="E34" s="7">
        <v>3264</v>
      </c>
      <c r="F34" s="3" t="s">
        <v>16</v>
      </c>
      <c r="G34" s="8" t="s">
        <v>51</v>
      </c>
    </row>
    <row r="35" spans="1:7" s="1" customFormat="1" ht="36.75" customHeight="1">
      <c r="A35" s="45"/>
      <c r="B35" s="46"/>
      <c r="C35" s="73"/>
      <c r="D35" s="72"/>
      <c r="E35" s="7"/>
      <c r="F35" s="3"/>
      <c r="G35" s="8"/>
    </row>
    <row r="36" spans="1:7" s="1" customFormat="1" ht="36.75" customHeight="1">
      <c r="A36" s="45"/>
      <c r="B36" s="46"/>
      <c r="C36" s="73"/>
      <c r="D36" s="72"/>
      <c r="E36" s="7"/>
      <c r="F36" s="3"/>
      <c r="G36" s="8"/>
    </row>
    <row r="37" spans="1:7" s="1" customFormat="1" ht="36.75" customHeight="1">
      <c r="A37" s="45"/>
      <c r="B37" s="46"/>
      <c r="C37" s="73"/>
      <c r="D37" s="72"/>
      <c r="E37" s="7"/>
      <c r="F37" s="3"/>
      <c r="G37" s="8"/>
    </row>
    <row r="38" spans="1:7" s="1" customFormat="1" ht="36.75" customHeight="1">
      <c r="A38" s="45"/>
      <c r="B38" s="46"/>
      <c r="C38" s="73"/>
      <c r="D38" s="72"/>
      <c r="E38" s="7"/>
      <c r="F38" s="3"/>
      <c r="G38" s="8"/>
    </row>
    <row r="39" spans="1:7" s="1" customFormat="1" ht="36.75" customHeight="1">
      <c r="A39" s="45"/>
      <c r="B39" s="46"/>
      <c r="C39" s="73"/>
      <c r="D39" s="72"/>
      <c r="E39" s="7"/>
      <c r="F39" s="3"/>
      <c r="G39" s="8"/>
    </row>
    <row r="40" spans="1:7" s="1" customFormat="1" ht="36.75" customHeight="1" thickBot="1">
      <c r="A40" s="13"/>
      <c r="B40" s="14"/>
      <c r="C40" s="73"/>
      <c r="D40" s="72"/>
      <c r="E40" s="7"/>
      <c r="F40" s="3"/>
      <c r="G40" s="8"/>
    </row>
    <row r="41" spans="1:7" s="1" customFormat="1" ht="36.75" customHeight="1" thickBot="1">
      <c r="E41" s="9">
        <f>SUM(E25:E40)</f>
        <v>47312</v>
      </c>
      <c r="F41" s="12"/>
      <c r="G41" s="10"/>
    </row>
  </sheetData>
  <mergeCells count="69">
    <mergeCell ref="I7:J7"/>
    <mergeCell ref="A25:B25"/>
    <mergeCell ref="C25:D25"/>
    <mergeCell ref="A19:B20"/>
    <mergeCell ref="C19:D19"/>
    <mergeCell ref="C20:D20"/>
    <mergeCell ref="A23:E23"/>
    <mergeCell ref="A24:B24"/>
    <mergeCell ref="C24:D24"/>
    <mergeCell ref="C18:D18"/>
    <mergeCell ref="A13:B13"/>
    <mergeCell ref="C13:D13"/>
    <mergeCell ref="A14:B14"/>
    <mergeCell ref="C14:D14"/>
    <mergeCell ref="A15:B15"/>
    <mergeCell ref="C15:D15"/>
    <mergeCell ref="A30:B30"/>
    <mergeCell ref="C30:D30"/>
    <mergeCell ref="A32:B32"/>
    <mergeCell ref="C32:D32"/>
    <mergeCell ref="A31:B31"/>
    <mergeCell ref="C31:D31"/>
    <mergeCell ref="A39:B39"/>
    <mergeCell ref="C39:D39"/>
    <mergeCell ref="C40:D40"/>
    <mergeCell ref="A36:B36"/>
    <mergeCell ref="C36:D36"/>
    <mergeCell ref="A37:B37"/>
    <mergeCell ref="C37:D37"/>
    <mergeCell ref="A38:B38"/>
    <mergeCell ref="C38:D38"/>
    <mergeCell ref="C33:D33"/>
    <mergeCell ref="C34:D34"/>
    <mergeCell ref="A35:B35"/>
    <mergeCell ref="C35:D35"/>
    <mergeCell ref="A33:B33"/>
    <mergeCell ref="A34:B34"/>
    <mergeCell ref="A26:B26"/>
    <mergeCell ref="C26:D26"/>
    <mergeCell ref="A28:B28"/>
    <mergeCell ref="C28:D28"/>
    <mergeCell ref="A29:B29"/>
    <mergeCell ref="C29:D29"/>
    <mergeCell ref="A27:B27"/>
    <mergeCell ref="C27:D27"/>
    <mergeCell ref="A16:B16"/>
    <mergeCell ref="C16:D16"/>
    <mergeCell ref="A17:B17"/>
    <mergeCell ref="C17:D17"/>
    <mergeCell ref="A18:B18"/>
    <mergeCell ref="C10:D10"/>
    <mergeCell ref="C11:D11"/>
    <mergeCell ref="A12:B12"/>
    <mergeCell ref="C12:D12"/>
    <mergeCell ref="C9:D9"/>
    <mergeCell ref="A10:B11"/>
    <mergeCell ref="A1:E1"/>
    <mergeCell ref="A2:B2"/>
    <mergeCell ref="C2:D2"/>
    <mergeCell ref="A3:B3"/>
    <mergeCell ref="C3:D3"/>
    <mergeCell ref="C4:D4"/>
    <mergeCell ref="A9:B9"/>
    <mergeCell ref="C5:D5"/>
    <mergeCell ref="C6:D6"/>
    <mergeCell ref="C7:D7"/>
    <mergeCell ref="A4:B5"/>
    <mergeCell ref="C8:D8"/>
    <mergeCell ref="A6:B8"/>
  </mergeCells>
  <phoneticPr fontId="1"/>
  <pageMargins left="0.16" right="0.17" top="0.38" bottom="0.5600000000000000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6月分</vt:lpstr>
      <vt:lpstr>経費合計</vt:lpstr>
      <vt:lpstr>その他</vt:lpstr>
      <vt:lpstr>宿泊</vt:lpstr>
      <vt:lpstr>飲食</vt:lpstr>
      <vt:lpstr>車両</vt:lpstr>
      <vt:lpstr>資機材</vt:lpstr>
      <vt:lpstr>ガソリン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2026-06-22T05:25:27Z</cp:lastPrinted>
  <dcterms:created xsi:type="dcterms:W3CDTF">2015-06-05T18:19:34Z</dcterms:created>
  <dcterms:modified xsi:type="dcterms:W3CDTF">2026-06-22T05:25:44Z</dcterms:modified>
</cp:coreProperties>
</file>