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I:\賃金台帳2024\"/>
    </mc:Choice>
  </mc:AlternateContent>
  <xr:revisionPtr revIDLastSave="0" documentId="13_ncr:1_{FE85C67A-C1CF-4B7C-BBBF-393FB3B3EFED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施設 手書き" sheetId="4" r:id="rId1"/>
    <sheet name="施設" sheetId="5" r:id="rId2"/>
    <sheet name="鈴木" sheetId="6" r:id="rId3"/>
    <sheet name="二谷" sheetId="11" r:id="rId4"/>
    <sheet name="前田" sheetId="8" r:id="rId5"/>
    <sheet name="福本" sheetId="9" r:id="rId6"/>
    <sheet name="寺本" sheetId="10" r:id="rId7"/>
    <sheet name="中村" sheetId="7" r:id="rId8"/>
    <sheet name="山川" sheetId="12" r:id="rId9"/>
    <sheet name="Sheet9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9" i="7" l="1"/>
  <c r="R28" i="7"/>
  <c r="Z20" i="12"/>
  <c r="Z22" i="12" s="1"/>
  <c r="X20" i="12"/>
  <c r="V20" i="12"/>
  <c r="V22" i="12" s="1"/>
  <c r="T20" i="12"/>
  <c r="T22" i="12" s="1"/>
  <c r="R20" i="12"/>
  <c r="R22" i="12" s="1"/>
  <c r="P20" i="12"/>
  <c r="P22" i="12" s="1"/>
  <c r="N20" i="12"/>
  <c r="N22" i="12" s="1"/>
  <c r="L20" i="12"/>
  <c r="L22" i="12" s="1"/>
  <c r="J20" i="12"/>
  <c r="J22" i="12" s="1"/>
  <c r="H20" i="12"/>
  <c r="H22" i="12" s="1"/>
  <c r="F20" i="12"/>
  <c r="F22" i="12" s="1"/>
  <c r="D20" i="12"/>
  <c r="D22" i="12" s="1"/>
  <c r="Z20" i="7"/>
  <c r="Z22" i="7" s="1"/>
  <c r="X20" i="7"/>
  <c r="V20" i="7"/>
  <c r="V22" i="7" s="1"/>
  <c r="T20" i="7"/>
  <c r="T22" i="7" s="1"/>
  <c r="R20" i="7"/>
  <c r="R22" i="7" s="1"/>
  <c r="P20" i="7"/>
  <c r="P22" i="7" s="1"/>
  <c r="N20" i="7"/>
  <c r="N22" i="7" s="1"/>
  <c r="L20" i="7"/>
  <c r="L22" i="7" s="1"/>
  <c r="J20" i="7"/>
  <c r="J22" i="7" s="1"/>
  <c r="H20" i="7"/>
  <c r="H22" i="7" s="1"/>
  <c r="F20" i="7"/>
  <c r="F22" i="7" s="1"/>
  <c r="D20" i="7"/>
  <c r="D22" i="7" s="1"/>
  <c r="Z20" i="10"/>
  <c r="Z22" i="10" s="1"/>
  <c r="X20" i="10"/>
  <c r="V20" i="10"/>
  <c r="V22" i="10" s="1"/>
  <c r="T20" i="10"/>
  <c r="T22" i="10" s="1"/>
  <c r="R20" i="10"/>
  <c r="R22" i="10" s="1"/>
  <c r="P20" i="10"/>
  <c r="P22" i="10" s="1"/>
  <c r="N20" i="10"/>
  <c r="N22" i="10" s="1"/>
  <c r="L20" i="10"/>
  <c r="L22" i="10" s="1"/>
  <c r="J20" i="10"/>
  <c r="J22" i="10" s="1"/>
  <c r="H20" i="10"/>
  <c r="H22" i="10" s="1"/>
  <c r="F20" i="10"/>
  <c r="F22" i="10" s="1"/>
  <c r="D20" i="10"/>
  <c r="D22" i="10" s="1"/>
  <c r="Z20" i="9"/>
  <c r="Z22" i="9" s="1"/>
  <c r="X20" i="9"/>
  <c r="V20" i="9"/>
  <c r="V22" i="9" s="1"/>
  <c r="T20" i="9"/>
  <c r="T22" i="9" s="1"/>
  <c r="R20" i="9"/>
  <c r="R22" i="9" s="1"/>
  <c r="P20" i="9"/>
  <c r="P22" i="9" s="1"/>
  <c r="N20" i="9"/>
  <c r="N22" i="9" s="1"/>
  <c r="L20" i="9"/>
  <c r="L22" i="9" s="1"/>
  <c r="J20" i="9"/>
  <c r="J22" i="9" s="1"/>
  <c r="H20" i="9"/>
  <c r="H22" i="9" s="1"/>
  <c r="F20" i="9"/>
  <c r="F22" i="9" s="1"/>
  <c r="D20" i="9"/>
  <c r="D22" i="9" s="1"/>
  <c r="Z20" i="8"/>
  <c r="Z22" i="8" s="1"/>
  <c r="X20" i="8"/>
  <c r="V20" i="8"/>
  <c r="V22" i="8" s="1"/>
  <c r="T20" i="8"/>
  <c r="T22" i="8" s="1"/>
  <c r="R20" i="8"/>
  <c r="R22" i="8" s="1"/>
  <c r="P20" i="8"/>
  <c r="P22" i="8" s="1"/>
  <c r="N20" i="8"/>
  <c r="N22" i="8" s="1"/>
  <c r="L20" i="8"/>
  <c r="L22" i="8" s="1"/>
  <c r="J20" i="8"/>
  <c r="J22" i="8" s="1"/>
  <c r="H20" i="8"/>
  <c r="H22" i="8" s="1"/>
  <c r="F20" i="8"/>
  <c r="F22" i="8" s="1"/>
  <c r="D20" i="8"/>
  <c r="D22" i="8" s="1"/>
  <c r="Z20" i="11"/>
  <c r="Z22" i="11" s="1"/>
  <c r="X20" i="11"/>
  <c r="V20" i="11"/>
  <c r="V22" i="11" s="1"/>
  <c r="T20" i="11"/>
  <c r="T22" i="11" s="1"/>
  <c r="R20" i="11"/>
  <c r="R22" i="11" s="1"/>
  <c r="P20" i="11"/>
  <c r="P22" i="11" s="1"/>
  <c r="N20" i="11"/>
  <c r="N22" i="11" s="1"/>
  <c r="L20" i="11"/>
  <c r="L22" i="11" s="1"/>
  <c r="J20" i="11"/>
  <c r="J22" i="11" s="1"/>
  <c r="H20" i="11"/>
  <c r="H22" i="11" s="1"/>
  <c r="F20" i="11"/>
  <c r="F22" i="11" s="1"/>
  <c r="D20" i="11"/>
  <c r="D22" i="11" s="1"/>
  <c r="H22" i="6"/>
  <c r="H23" i="6" s="1"/>
  <c r="H28" i="6" s="1"/>
  <c r="R22" i="6"/>
  <c r="R23" i="6" s="1"/>
  <c r="R28" i="6" s="1"/>
  <c r="X22" i="6"/>
  <c r="X23" i="6" s="1"/>
  <c r="X28" i="6" s="1"/>
  <c r="D20" i="6"/>
  <c r="D22" i="6" s="1"/>
  <c r="D23" i="6" s="1"/>
  <c r="D28" i="6" s="1"/>
  <c r="Z20" i="5"/>
  <c r="Z22" i="5" s="1"/>
  <c r="X20" i="5"/>
  <c r="X22" i="5" s="1"/>
  <c r="V20" i="5"/>
  <c r="V22" i="5" s="1"/>
  <c r="T20" i="5"/>
  <c r="T22" i="5" s="1"/>
  <c r="T29" i="5" s="1"/>
  <c r="R20" i="5"/>
  <c r="R22" i="5" s="1"/>
  <c r="P20" i="5"/>
  <c r="P22" i="5" s="1"/>
  <c r="N20" i="5"/>
  <c r="N22" i="5" s="1"/>
  <c r="N29" i="5" s="1"/>
  <c r="L20" i="5"/>
  <c r="L22" i="5" s="1"/>
  <c r="J20" i="5"/>
  <c r="J22" i="5" s="1"/>
  <c r="H20" i="5"/>
  <c r="H22" i="5" s="1"/>
  <c r="F20" i="5"/>
  <c r="F22" i="5" s="1"/>
  <c r="D20" i="5"/>
  <c r="D22" i="5" s="1"/>
  <c r="D29" i="5" s="1"/>
  <c r="Z20" i="6"/>
  <c r="Z22" i="6" s="1"/>
  <c r="Z23" i="6" s="1"/>
  <c r="Z28" i="6" s="1"/>
  <c r="X20" i="6"/>
  <c r="V20" i="6"/>
  <c r="V22" i="6" s="1"/>
  <c r="V23" i="6" s="1"/>
  <c r="V28" i="6" s="1"/>
  <c r="T20" i="6"/>
  <c r="T22" i="6" s="1"/>
  <c r="T23" i="6" s="1"/>
  <c r="T28" i="6" s="1"/>
  <c r="R20" i="6"/>
  <c r="P20" i="6"/>
  <c r="P22" i="6" s="1"/>
  <c r="P23" i="6" s="1"/>
  <c r="P28" i="6" s="1"/>
  <c r="N20" i="6"/>
  <c r="N22" i="6" s="1"/>
  <c r="N23" i="6" s="1"/>
  <c r="N28" i="6" s="1"/>
  <c r="L20" i="6"/>
  <c r="L22" i="6" s="1"/>
  <c r="L23" i="6" s="1"/>
  <c r="L28" i="6" s="1"/>
  <c r="J20" i="6"/>
  <c r="J22" i="6" s="1"/>
  <c r="J23" i="6" s="1"/>
  <c r="J28" i="6" s="1"/>
  <c r="H20" i="6"/>
  <c r="F20" i="6"/>
  <c r="F22" i="6" s="1"/>
  <c r="F23" i="6" s="1"/>
  <c r="F28" i="6" s="1"/>
  <c r="AB28" i="10"/>
  <c r="Z28" i="5"/>
  <c r="X28" i="5"/>
  <c r="V28" i="5"/>
  <c r="T28" i="5"/>
  <c r="R28" i="5"/>
  <c r="P28" i="5"/>
  <c r="N28" i="5"/>
  <c r="L28" i="5"/>
  <c r="J28" i="5"/>
  <c r="H28" i="5"/>
  <c r="F28" i="5"/>
  <c r="D28" i="5"/>
  <c r="N29" i="7" l="1"/>
  <c r="T29" i="12"/>
  <c r="L29" i="7"/>
  <c r="Z29" i="12"/>
  <c r="F29" i="5"/>
  <c r="V29" i="5"/>
  <c r="J29" i="5"/>
  <c r="Z29" i="5"/>
  <c r="R29" i="5"/>
  <c r="H29" i="5"/>
  <c r="X29" i="5"/>
  <c r="L29" i="5"/>
  <c r="AB20" i="12"/>
  <c r="P29" i="5"/>
  <c r="X22" i="10"/>
  <c r="X23" i="10" s="1"/>
  <c r="X28" i="10" s="1"/>
  <c r="X29" i="10" s="1"/>
  <c r="J23" i="12"/>
  <c r="J28" i="12" s="1"/>
  <c r="J29" i="12" s="1"/>
  <c r="Z23" i="12"/>
  <c r="Z28" i="12" s="1"/>
  <c r="L23" i="12"/>
  <c r="L28" i="12" s="1"/>
  <c r="L29" i="12" s="1"/>
  <c r="P23" i="12"/>
  <c r="P28" i="12" s="1"/>
  <c r="P29" i="12" s="1"/>
  <c r="H23" i="12"/>
  <c r="H28" i="12" s="1"/>
  <c r="H29" i="12" s="1"/>
  <c r="N23" i="12"/>
  <c r="N28" i="12" s="1"/>
  <c r="N29" i="12" s="1"/>
  <c r="R23" i="12"/>
  <c r="R28" i="12" s="1"/>
  <c r="R29" i="12" s="1"/>
  <c r="X22" i="12"/>
  <c r="D23" i="12"/>
  <c r="D28" i="12" s="1"/>
  <c r="D29" i="12" s="1"/>
  <c r="T23" i="12"/>
  <c r="T28" i="12" s="1"/>
  <c r="F23" i="12"/>
  <c r="F28" i="12" s="1"/>
  <c r="F29" i="12" s="1"/>
  <c r="V23" i="12"/>
  <c r="V28" i="12" s="1"/>
  <c r="V29" i="12" s="1"/>
  <c r="R23" i="7"/>
  <c r="V28" i="7"/>
  <c r="V29" i="7" s="1"/>
  <c r="J28" i="7"/>
  <c r="J29" i="7" s="1"/>
  <c r="Z28" i="7"/>
  <c r="Z29" i="7" s="1"/>
  <c r="F28" i="7"/>
  <c r="F29" i="7" s="1"/>
  <c r="L28" i="7"/>
  <c r="P23" i="7"/>
  <c r="P28" i="7" s="1"/>
  <c r="P29" i="7" s="1"/>
  <c r="H28" i="7"/>
  <c r="H29" i="7" s="1"/>
  <c r="N28" i="7"/>
  <c r="X22" i="7"/>
  <c r="X28" i="7" s="1"/>
  <c r="X29" i="7" s="1"/>
  <c r="D28" i="7"/>
  <c r="D29" i="7" s="1"/>
  <c r="T23" i="7"/>
  <c r="T28" i="7" s="1"/>
  <c r="T29" i="7" s="1"/>
  <c r="J23" i="10"/>
  <c r="J28" i="10" s="1"/>
  <c r="J29" i="10" s="1"/>
  <c r="L23" i="10"/>
  <c r="L28" i="10" s="1"/>
  <c r="L29" i="10" s="1"/>
  <c r="P23" i="10"/>
  <c r="P28" i="10" s="1"/>
  <c r="P29" i="10" s="1"/>
  <c r="Z23" i="10"/>
  <c r="Z28" i="10" s="1"/>
  <c r="Z29" i="10" s="1"/>
  <c r="N23" i="10"/>
  <c r="N28" i="10" s="1"/>
  <c r="N29" i="10" s="1"/>
  <c r="R23" i="10"/>
  <c r="R28" i="10" s="1"/>
  <c r="R29" i="10" s="1"/>
  <c r="D23" i="10"/>
  <c r="D28" i="10" s="1"/>
  <c r="D29" i="10" s="1"/>
  <c r="T23" i="10"/>
  <c r="T28" i="10" s="1"/>
  <c r="T29" i="10" s="1"/>
  <c r="F23" i="10"/>
  <c r="F28" i="10" s="1"/>
  <c r="F29" i="10" s="1"/>
  <c r="V23" i="10"/>
  <c r="V28" i="10" s="1"/>
  <c r="V29" i="10" s="1"/>
  <c r="H23" i="10"/>
  <c r="H28" i="10" s="1"/>
  <c r="H29" i="10" s="1"/>
  <c r="P23" i="9"/>
  <c r="P28" i="9" s="1"/>
  <c r="P29" i="9" s="1"/>
  <c r="T23" i="9"/>
  <c r="T28" i="9" s="1"/>
  <c r="T29" i="9" s="1"/>
  <c r="R23" i="9"/>
  <c r="R28" i="9" s="1"/>
  <c r="R29" i="9" s="1"/>
  <c r="H23" i="9"/>
  <c r="H28" i="9" s="1"/>
  <c r="H29" i="9" s="1"/>
  <c r="J23" i="9"/>
  <c r="J28" i="9" s="1"/>
  <c r="J29" i="9" s="1"/>
  <c r="Z23" i="9"/>
  <c r="Z28" i="9" s="1"/>
  <c r="Z29" i="9" s="1"/>
  <c r="L23" i="9"/>
  <c r="L28" i="9" s="1"/>
  <c r="L29" i="9" s="1"/>
  <c r="D23" i="9"/>
  <c r="D28" i="9" s="1"/>
  <c r="D29" i="9" s="1"/>
  <c r="N23" i="9"/>
  <c r="N28" i="9" s="1"/>
  <c r="N29" i="9" s="1"/>
  <c r="X22" i="9"/>
  <c r="X23" i="9" s="1"/>
  <c r="X28" i="9" s="1"/>
  <c r="X29" i="9" s="1"/>
  <c r="F23" i="9"/>
  <c r="F28" i="9" s="1"/>
  <c r="F29" i="9" s="1"/>
  <c r="V23" i="9"/>
  <c r="V28" i="9" s="1"/>
  <c r="V29" i="9" s="1"/>
  <c r="D23" i="8"/>
  <c r="D28" i="8" s="1"/>
  <c r="D29" i="8" s="1"/>
  <c r="T23" i="8"/>
  <c r="T28" i="8" s="1"/>
  <c r="T29" i="8" s="1"/>
  <c r="R23" i="8"/>
  <c r="R28" i="8" s="1"/>
  <c r="R29" i="8" s="1"/>
  <c r="P23" i="8"/>
  <c r="P28" i="8" s="1"/>
  <c r="P29" i="8" s="1"/>
  <c r="H23" i="8"/>
  <c r="H28" i="8" s="1"/>
  <c r="H29" i="8" s="1"/>
  <c r="J23" i="8"/>
  <c r="J28" i="8" s="1"/>
  <c r="J29" i="8" s="1"/>
  <c r="Z23" i="8"/>
  <c r="Z28" i="8" s="1"/>
  <c r="Z29" i="8" s="1"/>
  <c r="L23" i="8"/>
  <c r="L28" i="8" s="1"/>
  <c r="L29" i="8" s="1"/>
  <c r="N23" i="8"/>
  <c r="N28" i="8" s="1"/>
  <c r="N29" i="8" s="1"/>
  <c r="X22" i="8"/>
  <c r="X23" i="8" s="1"/>
  <c r="X28" i="8" s="1"/>
  <c r="X29" i="8" s="1"/>
  <c r="F23" i="8"/>
  <c r="F28" i="8" s="1"/>
  <c r="F29" i="8" s="1"/>
  <c r="V23" i="8"/>
  <c r="V28" i="8" s="1"/>
  <c r="V29" i="8" s="1"/>
  <c r="P23" i="11"/>
  <c r="P28" i="11" s="1"/>
  <c r="P29" i="11" s="1"/>
  <c r="D23" i="11"/>
  <c r="D28" i="11" s="1"/>
  <c r="D29" i="11" s="1"/>
  <c r="T23" i="11"/>
  <c r="T28" i="11" s="1"/>
  <c r="T29" i="11" s="1"/>
  <c r="H23" i="11"/>
  <c r="H28" i="11" s="1"/>
  <c r="H29" i="11" s="1"/>
  <c r="J23" i="11"/>
  <c r="J28" i="11" s="1"/>
  <c r="J29" i="11" s="1"/>
  <c r="Z23" i="11"/>
  <c r="Z28" i="11" s="1"/>
  <c r="Z29" i="11" s="1"/>
  <c r="R23" i="11"/>
  <c r="R28" i="11" s="1"/>
  <c r="R29" i="11" s="1"/>
  <c r="L23" i="11"/>
  <c r="L28" i="11" s="1"/>
  <c r="L29" i="11" s="1"/>
  <c r="N23" i="11"/>
  <c r="N28" i="11" s="1"/>
  <c r="N29" i="11" s="1"/>
  <c r="X22" i="11"/>
  <c r="X23" i="11" s="1"/>
  <c r="X28" i="11" s="1"/>
  <c r="X29" i="11" s="1"/>
  <c r="F23" i="11"/>
  <c r="F28" i="11" s="1"/>
  <c r="F29" i="11" s="1"/>
  <c r="V23" i="11"/>
  <c r="V28" i="11" s="1"/>
  <c r="V29" i="11" s="1"/>
  <c r="L29" i="6"/>
  <c r="J29" i="6"/>
  <c r="Z29" i="6"/>
  <c r="N29" i="6"/>
  <c r="P29" i="6"/>
  <c r="R29" i="6"/>
  <c r="T29" i="6"/>
  <c r="F29" i="6"/>
  <c r="V29" i="6"/>
  <c r="H29" i="6"/>
  <c r="X29" i="6"/>
  <c r="D29" i="6"/>
  <c r="X23" i="12" l="1"/>
  <c r="X28" i="12" s="1"/>
  <c r="X29" i="12" s="1"/>
  <c r="AB22" i="12"/>
  <c r="AB22" i="7"/>
  <c r="AB29" i="12"/>
  <c r="AB29" i="7"/>
  <c r="AB29" i="6"/>
  <c r="AB29" i="10"/>
</calcChain>
</file>

<file path=xl/sharedStrings.xml><?xml version="1.0" encoding="utf-8"?>
<sst xmlns="http://schemas.openxmlformats.org/spreadsheetml/2006/main" count="1029" uniqueCount="63">
  <si>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</si>
  <si>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</si>
  <si>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</si>
  <si>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</si>
  <si>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</si>
  <si>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</si>
  <si>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</si>
  <si>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</si>
  <si>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</si>
  <si>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</si>
  <si>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</si>
  <si>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</si>
  <si>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</si>
  <si>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</si>
  <si>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</si>
  <si>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</si>
  <si>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</si>
  <si>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</si>
  <si>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</si>
  <si>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</si>
  <si>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</si>
  <si>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</si>
  <si>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</si>
  <si>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</si>
  <si>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</si>
  <si>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</si>
  <si>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</si>
  <si>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</si>
  <si>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</si>
  <si>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</si>
  <si>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</si>
  <si>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</si>
  <si>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</si>
  <si>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</si>
  <si>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</si>
  <si>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</si>
  <si>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</si>
  <si>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</si>
  <si>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</si>
  <si>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</si>
  <si>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</si>
  <si>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</si>
  <si>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</si>
  <si>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</si>
  <si>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昼勤務</t>
    <rPh sb="0" eb="3">
      <t>ヒルキンム</t>
    </rPh>
    <phoneticPr fontId="3"/>
  </si>
  <si>
    <t>準夜勤</t>
    <rPh sb="0" eb="3">
      <t>ジュンヤキン</t>
    </rPh>
    <phoneticPr fontId="3"/>
  </si>
  <si>
    <t>夜勤</t>
    <rPh sb="0" eb="2">
      <t>ヤキン</t>
    </rPh>
    <phoneticPr fontId="3"/>
  </si>
  <si>
    <t>昼勤務基本給</t>
    <rPh sb="0" eb="3">
      <t>ヒルキンム</t>
    </rPh>
    <rPh sb="3" eb="6">
      <t>キホンキュウ</t>
    </rPh>
    <phoneticPr fontId="3"/>
  </si>
  <si>
    <t>準夜勤基本給</t>
    <rPh sb="0" eb="3">
      <t>ジュンヤキン</t>
    </rPh>
    <rPh sb="3" eb="6">
      <t>キホンキュウ</t>
    </rPh>
    <phoneticPr fontId="3"/>
  </si>
  <si>
    <t>寺本幸弘</t>
    <rPh sb="0" eb="4">
      <t>テラモトユキヒロ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</si>
  <si>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</si>
  <si>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</si>
  <si>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その他</t>
    <rPh sb="2" eb="3">
      <t>タ</t>
    </rPh>
    <phoneticPr fontId="3"/>
  </si>
  <si>
    <t>月</t>
  </si>
  <si>
    <t>二谷清和</t>
    <rPh sb="0" eb="4">
      <t>ニタニキヨカズ</t>
    </rPh>
    <phoneticPr fontId="2"/>
  </si>
  <si>
    <t>夜勤</t>
    <rPh sb="0" eb="2">
      <t>ヤキン</t>
    </rPh>
    <phoneticPr fontId="2"/>
  </si>
  <si>
    <t>日勤</t>
    <rPh sb="0" eb="2">
      <t>ニッキン</t>
    </rPh>
    <phoneticPr fontId="2"/>
  </si>
  <si>
    <t>鈴木隆夫</t>
    <rPh sb="0" eb="4">
      <t>スズキタカオ</t>
    </rPh>
    <phoneticPr fontId="2"/>
  </si>
  <si>
    <t>福本隆博</t>
    <rPh sb="0" eb="4">
      <t>フクモトタカヒロ</t>
    </rPh>
    <phoneticPr fontId="2"/>
  </si>
  <si>
    <t>前田和行</t>
    <rPh sb="0" eb="4">
      <t>マエダカズユキ</t>
    </rPh>
    <phoneticPr fontId="2"/>
  </si>
  <si>
    <t>山川善博</t>
    <rPh sb="0" eb="4">
      <t>ヤマカワヨシヒロ</t>
    </rPh>
    <phoneticPr fontId="2"/>
  </si>
  <si>
    <t>中村初男</t>
    <rPh sb="0" eb="2">
      <t>ナカムラ</t>
    </rPh>
    <rPh sb="2" eb="4">
      <t>ハツオ</t>
    </rPh>
    <phoneticPr fontId="2"/>
  </si>
  <si>
    <t>切手手当</t>
    <rPh sb="0" eb="2">
      <t>キッテ</t>
    </rPh>
    <rPh sb="2" eb="4">
      <t>テアテ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</si>
</sst>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38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/>
    </xf>
    <xf numFmtId="0" fontId="5" fillId="0" borderId="26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3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39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0" borderId="29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60" xfId="1" applyFont="1" applyBorder="1" applyAlignment="1">
      <alignment horizontal="center" vertical="center"/>
    </xf>
    <xf numFmtId="0" fontId="8" fillId="0" borderId="37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6" fontId="5" fillId="0" borderId="61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6" fontId="5" fillId="0" borderId="66" xfId="1" applyFont="1" applyBorder="1" applyAlignment="1">
      <alignment horizontal="center" vertical="center"/>
    </xf>
    <xf numFmtId="0" fontId="8" fillId="0" borderId="53" xfId="0" applyFont="1" applyBorder="1" applyAlignment="1">
      <alignment horizontal="distributed" vertical="center"/>
    </xf>
    <xf numFmtId="6" fontId="5" fillId="0" borderId="67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6" fontId="8" fillId="0" borderId="30" xfId="1" applyFont="1" applyBorder="1" applyAlignment="1">
      <alignment horizontal="center" vertical="center"/>
    </xf>
    <xf numFmtId="6" fontId="8" fillId="0" borderId="26" xfId="1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58" fontId="8" fillId="0" borderId="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6" fontId="5" fillId="2" borderId="36" xfId="1" applyFont="1" applyFill="1" applyBorder="1" applyAlignment="1">
      <alignment horizontal="center" vertical="center"/>
    </xf>
    <xf numFmtId="6" fontId="5" fillId="2" borderId="37" xfId="1" applyFont="1" applyFill="1" applyBorder="1" applyAlignment="1">
      <alignment horizontal="center" vertical="center"/>
    </xf>
    <xf numFmtId="6" fontId="5" fillId="3" borderId="36" xfId="1" applyFont="1" applyFill="1" applyBorder="1" applyAlignment="1">
      <alignment horizontal="center" vertical="center"/>
    </xf>
    <xf numFmtId="6" fontId="5" fillId="3" borderId="63" xfId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AC662C2-0F4A-40F8-BEA5-9CE74D1EF100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7C76FDA-3EF8-40BA-BFAC-999234801301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47625</xdr:rowOff>
    </xdr:from>
    <xdr:to>
      <xdr:col>26</xdr:col>
      <xdr:colOff>400050</xdr:colOff>
      <xdr:row>3</xdr:row>
      <xdr:rowOff>361949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758FBF3-7F7F-4754-8587-90746C087014}"/>
            </a:ext>
          </a:extLst>
        </xdr:cNvPr>
        <xdr:cNvSpPr>
          <a:spLocks noChangeArrowheads="1"/>
        </xdr:cNvSpPr>
      </xdr:nvSpPr>
      <xdr:spPr bwMode="auto">
        <a:xfrm>
          <a:off x="11258550" y="63817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8852978-9AE8-482A-9815-8EC378382AA8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9955614-F2FB-4EB1-A5D1-3A574D390899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B914B3E-4C17-4F33-A7D3-DEDE08A2CF0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97EB583-2B64-4E94-8E7A-2562C65CFC5B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706224A-F450-496B-AD23-CB75FD42052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2950-3493-4F48-9F01-3A8C318B47DA}">
  <dimension ref="A1:AB30"/>
  <sheetViews>
    <sheetView workbookViewId="0">
      <selection activeCell="R4" sqref="R4:X4"/>
    </sheetView>
  </sheetViews>
  <sheetFormatPr defaultColWidth="5.625" defaultRowHeight="15"/>
  <cols>
    <col min="1" max="1" width="3.75" style="1" customWidth="1"/>
    <col min="2" max="2" width="13" style="1" customWidth="1"/>
    <col min="3" max="16384" width="5.625" style="1"/>
  </cols>
  <sheetData>
    <row r="1" spans="1:28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15.75" thickTop="1">
      <c r="A3" s="33" t="s">
        <v>0</v>
      </c>
      <c r="B3" s="34"/>
      <c r="C3" s="35"/>
      <c r="D3" s="36" t="s">
        <v>1</v>
      </c>
      <c r="E3" s="34"/>
      <c r="F3" s="34"/>
      <c r="G3" s="34"/>
      <c r="H3" s="34"/>
      <c r="I3" s="34"/>
      <c r="J3" s="35"/>
      <c r="K3" s="36" t="s">
        <v>2</v>
      </c>
      <c r="L3" s="34"/>
      <c r="M3" s="34"/>
      <c r="N3" s="34"/>
      <c r="O3" s="34"/>
      <c r="P3" s="34"/>
      <c r="Q3" s="35"/>
      <c r="R3" s="36" t="s">
        <v>3</v>
      </c>
      <c r="S3" s="34"/>
      <c r="T3" s="34"/>
      <c r="U3" s="34"/>
      <c r="V3" s="34"/>
      <c r="W3" s="34"/>
      <c r="X3" s="35"/>
      <c r="Y3" s="34" t="s">
        <v>4</v>
      </c>
      <c r="Z3" s="34"/>
      <c r="AA3" s="34"/>
      <c r="AB3" s="37"/>
    </row>
    <row r="4" spans="1:28" ht="35.25" customHeight="1" thickBot="1">
      <c r="A4" s="38"/>
      <c r="B4" s="39"/>
      <c r="C4" s="40"/>
      <c r="D4" s="41" t="s">
        <v>5</v>
      </c>
      <c r="E4" s="42"/>
      <c r="F4" s="42"/>
      <c r="G4" s="42"/>
      <c r="H4" s="42"/>
      <c r="I4" s="42"/>
      <c r="J4" s="43"/>
      <c r="K4" s="44"/>
      <c r="L4" s="39"/>
      <c r="M4" s="39"/>
      <c r="N4" s="39"/>
      <c r="O4" s="39"/>
      <c r="P4" s="39"/>
      <c r="Q4" s="40"/>
      <c r="R4" s="45" t="s">
        <v>49</v>
      </c>
      <c r="S4" s="46"/>
      <c r="T4" s="46"/>
      <c r="U4" s="46"/>
      <c r="V4" s="46"/>
      <c r="W4" s="46"/>
      <c r="X4" s="47"/>
      <c r="Y4" s="48" t="s">
        <v>6</v>
      </c>
      <c r="Z4" s="48"/>
      <c r="AA4" s="48"/>
      <c r="AB4" s="49"/>
    </row>
    <row r="5" spans="1:28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 thickBot="1">
      <c r="A6" s="55" t="s">
        <v>7</v>
      </c>
      <c r="B6" s="56"/>
      <c r="C6" s="50" t="s">
        <v>12</v>
      </c>
      <c r="D6" s="51"/>
      <c r="E6" s="50" t="s">
        <v>13</v>
      </c>
      <c r="F6" s="51"/>
      <c r="G6" s="50" t="s">
        <v>14</v>
      </c>
      <c r="H6" s="51"/>
      <c r="I6" s="50" t="s">
        <v>15</v>
      </c>
      <c r="J6" s="51"/>
      <c r="K6" s="50" t="s">
        <v>16</v>
      </c>
      <c r="L6" s="51"/>
      <c r="M6" s="50" t="s">
        <v>17</v>
      </c>
      <c r="N6" s="51"/>
      <c r="O6" s="50" t="s">
        <v>18</v>
      </c>
      <c r="P6" s="51"/>
      <c r="Q6" s="50" t="s">
        <v>19</v>
      </c>
      <c r="R6" s="51"/>
      <c r="S6" s="50" t="s">
        <v>8</v>
      </c>
      <c r="T6" s="51"/>
      <c r="U6" s="50" t="s">
        <v>9</v>
      </c>
      <c r="V6" s="51"/>
      <c r="W6" s="50" t="s">
        <v>10</v>
      </c>
      <c r="X6" s="51"/>
      <c r="Y6" s="50" t="s">
        <v>11</v>
      </c>
      <c r="Z6" s="51"/>
      <c r="AA6" s="50" t="s">
        <v>20</v>
      </c>
      <c r="AB6" s="52"/>
    </row>
    <row r="7" spans="1:28" ht="24.75" customHeight="1">
      <c r="A7" s="53" t="s">
        <v>44</v>
      </c>
      <c r="B7" s="54"/>
      <c r="C7" s="10"/>
      <c r="D7" s="11" t="s">
        <v>21</v>
      </c>
      <c r="E7" s="10"/>
      <c r="F7" s="11" t="s">
        <v>21</v>
      </c>
      <c r="G7" s="10"/>
      <c r="H7" s="11" t="s">
        <v>21</v>
      </c>
      <c r="I7" s="10"/>
      <c r="J7" s="11" t="s">
        <v>21</v>
      </c>
      <c r="K7" s="10"/>
      <c r="L7" s="11" t="s">
        <v>21</v>
      </c>
      <c r="M7" s="10"/>
      <c r="N7" s="11" t="s">
        <v>21</v>
      </c>
      <c r="O7" s="10"/>
      <c r="P7" s="11" t="s">
        <v>21</v>
      </c>
      <c r="Q7" s="10"/>
      <c r="R7" s="11" t="s">
        <v>21</v>
      </c>
      <c r="S7" s="10"/>
      <c r="T7" s="11" t="s">
        <v>21</v>
      </c>
      <c r="U7" s="10"/>
      <c r="V7" s="11" t="s">
        <v>21</v>
      </c>
      <c r="W7" s="10"/>
      <c r="X7" s="11" t="s">
        <v>21</v>
      </c>
      <c r="Y7" s="10"/>
      <c r="Z7" s="11" t="s">
        <v>21</v>
      </c>
      <c r="AA7" s="12"/>
      <c r="AB7" s="13" t="s">
        <v>21</v>
      </c>
    </row>
    <row r="8" spans="1:28" ht="24.75" customHeight="1">
      <c r="A8" s="24" t="s">
        <v>45</v>
      </c>
      <c r="B8" s="25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21</v>
      </c>
    </row>
    <row r="9" spans="1:28" ht="24.75" customHeight="1">
      <c r="A9" s="24" t="s">
        <v>46</v>
      </c>
      <c r="B9" s="25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4.75" customHeight="1">
      <c r="A10" s="24" t="s">
        <v>23</v>
      </c>
      <c r="B10" s="25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26" t="s">
        <v>24</v>
      </c>
      <c r="B11" s="27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24" t="s">
        <v>47</v>
      </c>
      <c r="B12" s="25"/>
      <c r="C12" s="28"/>
      <c r="D12" s="29"/>
      <c r="E12" s="28"/>
      <c r="F12" s="29"/>
      <c r="G12" s="28"/>
      <c r="H12" s="29"/>
      <c r="I12" s="28"/>
      <c r="J12" s="29"/>
      <c r="K12" s="28"/>
      <c r="L12" s="29"/>
      <c r="M12" s="28"/>
      <c r="N12" s="29"/>
      <c r="O12" s="28"/>
      <c r="P12" s="29"/>
      <c r="Q12" s="28"/>
      <c r="R12" s="29"/>
      <c r="S12" s="28"/>
      <c r="T12" s="29"/>
      <c r="U12" s="28"/>
      <c r="V12" s="29"/>
      <c r="W12" s="28"/>
      <c r="X12" s="29"/>
      <c r="Y12" s="28"/>
      <c r="Z12" s="29"/>
      <c r="AA12" s="28"/>
      <c r="AB12" s="57"/>
    </row>
    <row r="13" spans="1:28" ht="24.75" customHeight="1">
      <c r="A13" s="24" t="s">
        <v>48</v>
      </c>
      <c r="B13" s="25"/>
      <c r="C13" s="58"/>
      <c r="D13" s="59"/>
      <c r="E13" s="58"/>
      <c r="F13" s="59"/>
      <c r="G13" s="58"/>
      <c r="H13" s="59"/>
      <c r="I13" s="58"/>
      <c r="J13" s="59"/>
      <c r="K13" s="58"/>
      <c r="L13" s="59"/>
      <c r="M13" s="58"/>
      <c r="N13" s="59"/>
      <c r="O13" s="58"/>
      <c r="P13" s="59"/>
      <c r="Q13" s="58"/>
      <c r="R13" s="59"/>
      <c r="S13" s="58"/>
      <c r="T13" s="59"/>
      <c r="U13" s="58"/>
      <c r="V13" s="59"/>
      <c r="W13" s="58"/>
      <c r="X13" s="59"/>
      <c r="Y13" s="58"/>
      <c r="Z13" s="59"/>
      <c r="AA13" s="58"/>
      <c r="AB13" s="60"/>
    </row>
    <row r="14" spans="1:28" ht="24.75" customHeight="1">
      <c r="A14" s="24" t="s">
        <v>26</v>
      </c>
      <c r="B14" s="25"/>
      <c r="C14" s="58"/>
      <c r="D14" s="59"/>
      <c r="E14" s="58"/>
      <c r="F14" s="59"/>
      <c r="G14" s="58"/>
      <c r="H14" s="59"/>
      <c r="I14" s="58"/>
      <c r="J14" s="59"/>
      <c r="K14" s="58"/>
      <c r="L14" s="59"/>
      <c r="M14" s="58"/>
      <c r="N14" s="59"/>
      <c r="O14" s="58"/>
      <c r="P14" s="59"/>
      <c r="Q14" s="58"/>
      <c r="R14" s="59"/>
      <c r="S14" s="58"/>
      <c r="T14" s="59"/>
      <c r="U14" s="58"/>
      <c r="V14" s="59"/>
      <c r="W14" s="58"/>
      <c r="X14" s="59"/>
      <c r="Y14" s="58"/>
      <c r="Z14" s="59"/>
      <c r="AA14" s="58"/>
      <c r="AB14" s="60"/>
    </row>
    <row r="15" spans="1:28" ht="24.75" customHeight="1" thickBot="1">
      <c r="A15" s="26" t="s">
        <v>25</v>
      </c>
      <c r="B15" s="27"/>
      <c r="C15" s="61"/>
      <c r="D15" s="62"/>
      <c r="E15" s="61"/>
      <c r="F15" s="62"/>
      <c r="G15" s="61"/>
      <c r="H15" s="62"/>
      <c r="I15" s="61"/>
      <c r="J15" s="62"/>
      <c r="K15" s="61"/>
      <c r="L15" s="62"/>
      <c r="M15" s="61"/>
      <c r="N15" s="62"/>
      <c r="O15" s="61"/>
      <c r="P15" s="62"/>
      <c r="Q15" s="61"/>
      <c r="R15" s="62"/>
      <c r="S15" s="61"/>
      <c r="T15" s="62"/>
      <c r="U15" s="61"/>
      <c r="V15" s="62"/>
      <c r="W15" s="61"/>
      <c r="X15" s="62"/>
      <c r="Y15" s="61"/>
      <c r="Z15" s="62"/>
      <c r="AA15" s="61"/>
      <c r="AB15" s="63"/>
    </row>
    <row r="16" spans="1:28" ht="24.75" customHeight="1" thickTop="1">
      <c r="A16" s="64" t="s">
        <v>40</v>
      </c>
      <c r="B16" s="16" t="s">
        <v>41</v>
      </c>
      <c r="C16" s="28"/>
      <c r="D16" s="29"/>
      <c r="E16" s="28"/>
      <c r="F16" s="29"/>
      <c r="G16" s="28"/>
      <c r="H16" s="29"/>
      <c r="I16" s="28"/>
      <c r="J16" s="29"/>
      <c r="K16" s="28"/>
      <c r="L16" s="29"/>
      <c r="M16" s="28"/>
      <c r="N16" s="29"/>
      <c r="O16" s="28"/>
      <c r="P16" s="29"/>
      <c r="Q16" s="28"/>
      <c r="R16" s="29"/>
      <c r="S16" s="28"/>
      <c r="T16" s="29"/>
      <c r="U16" s="28"/>
      <c r="V16" s="29"/>
      <c r="W16" s="28"/>
      <c r="X16" s="29"/>
      <c r="Y16" s="28"/>
      <c r="Z16" s="29"/>
      <c r="AA16" s="28"/>
      <c r="AB16" s="57"/>
    </row>
    <row r="17" spans="1:28" ht="24.75" customHeight="1">
      <c r="A17" s="65"/>
      <c r="B17" s="6" t="s">
        <v>42</v>
      </c>
      <c r="C17" s="58"/>
      <c r="D17" s="59"/>
      <c r="E17" s="58"/>
      <c r="F17" s="59"/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59"/>
      <c r="S17" s="58"/>
      <c r="T17" s="59"/>
      <c r="U17" s="58"/>
      <c r="V17" s="59"/>
      <c r="W17" s="58"/>
      <c r="X17" s="59"/>
      <c r="Y17" s="58"/>
      <c r="Z17" s="59"/>
      <c r="AA17" s="58"/>
      <c r="AB17" s="60"/>
    </row>
    <row r="18" spans="1:28" ht="24.75" customHeight="1">
      <c r="A18" s="65"/>
      <c r="B18" s="6" t="s">
        <v>43</v>
      </c>
      <c r="C18" s="58"/>
      <c r="D18" s="59"/>
      <c r="E18" s="58"/>
      <c r="F18" s="59"/>
      <c r="G18" s="58"/>
      <c r="H18" s="59"/>
      <c r="I18" s="58"/>
      <c r="J18" s="59"/>
      <c r="K18" s="58"/>
      <c r="L18" s="59"/>
      <c r="M18" s="58"/>
      <c r="N18" s="59"/>
      <c r="O18" s="58"/>
      <c r="P18" s="59"/>
      <c r="Q18" s="58"/>
      <c r="R18" s="59"/>
      <c r="S18" s="58"/>
      <c r="T18" s="59"/>
      <c r="U18" s="58"/>
      <c r="V18" s="59"/>
      <c r="W18" s="58"/>
      <c r="X18" s="59"/>
      <c r="Y18" s="58"/>
      <c r="Z18" s="59"/>
      <c r="AA18" s="58"/>
      <c r="AB18" s="60"/>
    </row>
    <row r="19" spans="1:28" ht="24.75" customHeight="1">
      <c r="A19" s="65"/>
      <c r="B19" s="7" t="s">
        <v>27</v>
      </c>
      <c r="C19" s="58"/>
      <c r="D19" s="59"/>
      <c r="E19" s="58"/>
      <c r="F19" s="59"/>
      <c r="G19" s="58"/>
      <c r="H19" s="59"/>
      <c r="I19" s="58"/>
      <c r="J19" s="59"/>
      <c r="K19" s="58"/>
      <c r="L19" s="59"/>
      <c r="M19" s="58"/>
      <c r="N19" s="59"/>
      <c r="O19" s="58"/>
      <c r="P19" s="59"/>
      <c r="Q19" s="58"/>
      <c r="R19" s="59"/>
      <c r="S19" s="58"/>
      <c r="T19" s="59"/>
      <c r="U19" s="58"/>
      <c r="V19" s="59"/>
      <c r="W19" s="58"/>
      <c r="X19" s="59"/>
      <c r="Y19" s="58"/>
      <c r="Z19" s="59"/>
      <c r="AA19" s="58"/>
      <c r="AB19" s="60"/>
    </row>
    <row r="20" spans="1:28" ht="24.75" customHeight="1">
      <c r="A20" s="65"/>
      <c r="B20" s="7" t="s">
        <v>28</v>
      </c>
      <c r="C20" s="58"/>
      <c r="D20" s="59"/>
      <c r="E20" s="58"/>
      <c r="F20" s="59"/>
      <c r="G20" s="58"/>
      <c r="H20" s="59"/>
      <c r="I20" s="58"/>
      <c r="J20" s="59"/>
      <c r="K20" s="58"/>
      <c r="L20" s="59"/>
      <c r="M20" s="58"/>
      <c r="N20" s="59"/>
      <c r="O20" s="58"/>
      <c r="P20" s="59"/>
      <c r="Q20" s="58"/>
      <c r="R20" s="59"/>
      <c r="S20" s="58"/>
      <c r="T20" s="59"/>
      <c r="U20" s="58"/>
      <c r="V20" s="59"/>
      <c r="W20" s="58"/>
      <c r="X20" s="59"/>
      <c r="Y20" s="58"/>
      <c r="Z20" s="59"/>
      <c r="AA20" s="58"/>
      <c r="AB20" s="60"/>
    </row>
    <row r="21" spans="1:28" ht="24.75" customHeight="1" thickBot="1">
      <c r="A21" s="66"/>
      <c r="B21" s="17" t="s">
        <v>29</v>
      </c>
      <c r="C21" s="61"/>
      <c r="D21" s="62"/>
      <c r="E21" s="61"/>
      <c r="F21" s="62"/>
      <c r="G21" s="61"/>
      <c r="H21" s="62"/>
      <c r="I21" s="61"/>
      <c r="J21" s="62"/>
      <c r="K21" s="61"/>
      <c r="L21" s="62"/>
      <c r="M21" s="61"/>
      <c r="N21" s="62"/>
      <c r="O21" s="61"/>
      <c r="P21" s="62"/>
      <c r="Q21" s="61"/>
      <c r="R21" s="62"/>
      <c r="S21" s="61"/>
      <c r="T21" s="62"/>
      <c r="U21" s="61"/>
      <c r="V21" s="62"/>
      <c r="W21" s="61"/>
      <c r="X21" s="62"/>
      <c r="Y21" s="61"/>
      <c r="Z21" s="62"/>
      <c r="AA21" s="61"/>
      <c r="AB21" s="63"/>
    </row>
    <row r="22" spans="1:28" ht="24.75" customHeight="1" thickTop="1">
      <c r="A22" s="53" t="s">
        <v>30</v>
      </c>
      <c r="B22" s="54"/>
      <c r="C22" s="67"/>
      <c r="D22" s="68"/>
      <c r="E22" s="67"/>
      <c r="F22" s="68"/>
      <c r="G22" s="67"/>
      <c r="H22" s="68"/>
      <c r="I22" s="67"/>
      <c r="J22" s="68"/>
      <c r="K22" s="67"/>
      <c r="L22" s="68"/>
      <c r="M22" s="67"/>
      <c r="N22" s="68"/>
      <c r="O22" s="67"/>
      <c r="P22" s="68"/>
      <c r="Q22" s="67"/>
      <c r="R22" s="68"/>
      <c r="S22" s="67"/>
      <c r="T22" s="68"/>
      <c r="U22" s="67"/>
      <c r="V22" s="68"/>
      <c r="W22" s="67"/>
      <c r="X22" s="68"/>
      <c r="Y22" s="67"/>
      <c r="Z22" s="68"/>
      <c r="AA22" s="67"/>
      <c r="AB22" s="69"/>
    </row>
    <row r="23" spans="1:28" ht="24.75" customHeight="1">
      <c r="A23" s="24" t="s">
        <v>31</v>
      </c>
      <c r="B23" s="25"/>
      <c r="C23" s="58"/>
      <c r="D23" s="59"/>
      <c r="E23" s="58"/>
      <c r="F23" s="59"/>
      <c r="G23" s="58"/>
      <c r="H23" s="59"/>
      <c r="I23" s="58"/>
      <c r="J23" s="59"/>
      <c r="K23" s="58"/>
      <c r="L23" s="59"/>
      <c r="M23" s="58"/>
      <c r="N23" s="59"/>
      <c r="O23" s="58"/>
      <c r="P23" s="59"/>
      <c r="Q23" s="58"/>
      <c r="R23" s="59"/>
      <c r="S23" s="58"/>
      <c r="T23" s="59"/>
      <c r="U23" s="58"/>
      <c r="V23" s="59"/>
      <c r="W23" s="58"/>
      <c r="X23" s="59"/>
      <c r="Y23" s="58"/>
      <c r="Z23" s="59"/>
      <c r="AA23" s="58"/>
      <c r="AB23" s="60"/>
    </row>
    <row r="24" spans="1:28" ht="24.75" customHeight="1" thickBot="1">
      <c r="A24" s="26" t="s">
        <v>39</v>
      </c>
      <c r="B24" s="27"/>
      <c r="C24" s="61"/>
      <c r="D24" s="62"/>
      <c r="E24" s="61"/>
      <c r="F24" s="62"/>
      <c r="G24" s="61"/>
      <c r="H24" s="62"/>
      <c r="I24" s="61"/>
      <c r="J24" s="62"/>
      <c r="K24" s="61"/>
      <c r="L24" s="62"/>
      <c r="M24" s="61"/>
      <c r="N24" s="62"/>
      <c r="O24" s="61"/>
      <c r="P24" s="62"/>
      <c r="Q24" s="61"/>
      <c r="R24" s="62"/>
      <c r="S24" s="61"/>
      <c r="T24" s="62"/>
      <c r="U24" s="61"/>
      <c r="V24" s="62"/>
      <c r="W24" s="61"/>
      <c r="X24" s="62"/>
      <c r="Y24" s="61"/>
      <c r="Z24" s="62"/>
      <c r="AA24" s="61"/>
      <c r="AB24" s="63"/>
    </row>
    <row r="25" spans="1:28" ht="24.75" customHeight="1" thickTop="1" thickBot="1">
      <c r="A25" s="70" t="s">
        <v>20</v>
      </c>
      <c r="B25" s="71"/>
      <c r="C25" s="72"/>
      <c r="D25" s="73"/>
      <c r="E25" s="72"/>
      <c r="F25" s="73"/>
      <c r="G25" s="72"/>
      <c r="H25" s="73"/>
      <c r="I25" s="72"/>
      <c r="J25" s="73"/>
      <c r="K25" s="72"/>
      <c r="L25" s="73"/>
      <c r="M25" s="72"/>
      <c r="N25" s="73"/>
      <c r="O25" s="72"/>
      <c r="P25" s="73"/>
      <c r="Q25" s="72"/>
      <c r="R25" s="73"/>
      <c r="S25" s="72"/>
      <c r="T25" s="73"/>
      <c r="U25" s="72"/>
      <c r="V25" s="73"/>
      <c r="W25" s="72"/>
      <c r="X25" s="73"/>
      <c r="Y25" s="72"/>
      <c r="Z25" s="73"/>
      <c r="AA25" s="72"/>
      <c r="AB25" s="74"/>
    </row>
    <row r="26" spans="1:28" ht="24.75" customHeight="1">
      <c r="A26" s="75" t="s">
        <v>32</v>
      </c>
      <c r="B26" s="14" t="s">
        <v>33</v>
      </c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  <c r="W26" s="78"/>
      <c r="X26" s="79"/>
      <c r="Y26" s="78"/>
      <c r="Z26" s="79"/>
      <c r="AA26" s="78"/>
      <c r="AB26" s="80"/>
    </row>
    <row r="27" spans="1:28" ht="24.75" customHeight="1">
      <c r="A27" s="76"/>
      <c r="B27" s="8" t="s">
        <v>34</v>
      </c>
      <c r="C27" s="58"/>
      <c r="D27" s="59"/>
      <c r="E27" s="58"/>
      <c r="F27" s="59"/>
      <c r="G27" s="58"/>
      <c r="H27" s="59"/>
      <c r="I27" s="58"/>
      <c r="J27" s="59"/>
      <c r="K27" s="58"/>
      <c r="L27" s="59"/>
      <c r="M27" s="58"/>
      <c r="N27" s="59"/>
      <c r="O27" s="58"/>
      <c r="P27" s="59"/>
      <c r="Q27" s="58"/>
      <c r="R27" s="59"/>
      <c r="S27" s="58"/>
      <c r="T27" s="59"/>
      <c r="U27" s="58"/>
      <c r="V27" s="59"/>
      <c r="W27" s="58"/>
      <c r="X27" s="59"/>
      <c r="Y27" s="58"/>
      <c r="Z27" s="59"/>
      <c r="AA27" s="58"/>
      <c r="AB27" s="60"/>
    </row>
    <row r="28" spans="1:28" ht="24.75" customHeight="1" thickBot="1">
      <c r="A28" s="77"/>
      <c r="B28" s="15" t="s">
        <v>35</v>
      </c>
      <c r="C28" s="81"/>
      <c r="D28" s="83"/>
      <c r="E28" s="81"/>
      <c r="F28" s="83"/>
      <c r="G28" s="81"/>
      <c r="H28" s="83"/>
      <c r="I28" s="81"/>
      <c r="J28" s="83"/>
      <c r="K28" s="81"/>
      <c r="L28" s="83"/>
      <c r="M28" s="81"/>
      <c r="N28" s="83"/>
      <c r="O28" s="81"/>
      <c r="P28" s="83"/>
      <c r="Q28" s="81"/>
      <c r="R28" s="83"/>
      <c r="S28" s="81"/>
      <c r="T28" s="83"/>
      <c r="U28" s="81"/>
      <c r="V28" s="83"/>
      <c r="W28" s="81"/>
      <c r="X28" s="83"/>
      <c r="Y28" s="81"/>
      <c r="Z28" s="83"/>
      <c r="AA28" s="81"/>
      <c r="AB28" s="82"/>
    </row>
    <row r="29" spans="1:28" ht="24.75" customHeight="1" thickBot="1">
      <c r="A29" s="53" t="s">
        <v>36</v>
      </c>
      <c r="B29" s="54"/>
      <c r="C29" s="67"/>
      <c r="D29" s="68"/>
      <c r="E29" s="67"/>
      <c r="F29" s="68"/>
      <c r="G29" s="67"/>
      <c r="H29" s="68"/>
      <c r="I29" s="67"/>
      <c r="J29" s="68"/>
      <c r="K29" s="67"/>
      <c r="L29" s="68"/>
      <c r="M29" s="67"/>
      <c r="N29" s="68"/>
      <c r="O29" s="67"/>
      <c r="P29" s="68"/>
      <c r="Q29" s="67"/>
      <c r="R29" s="68"/>
      <c r="S29" s="67"/>
      <c r="T29" s="68"/>
      <c r="U29" s="67"/>
      <c r="V29" s="68"/>
      <c r="W29" s="67"/>
      <c r="X29" s="68"/>
      <c r="Y29" s="67"/>
      <c r="Z29" s="68"/>
      <c r="AA29" s="67"/>
      <c r="AB29" s="69"/>
    </row>
    <row r="30" spans="1:28" ht="24.75" customHeight="1" thickTop="1" thickBot="1">
      <c r="A30" s="84" t="s">
        <v>37</v>
      </c>
      <c r="B30" s="85"/>
      <c r="C30" s="86"/>
      <c r="D30" s="87"/>
      <c r="E30" s="86"/>
      <c r="F30" s="87"/>
      <c r="G30" s="86"/>
      <c r="H30" s="87"/>
      <c r="I30" s="86"/>
      <c r="J30" s="87"/>
      <c r="K30" s="86"/>
      <c r="L30" s="87"/>
      <c r="M30" s="86"/>
      <c r="N30" s="87"/>
      <c r="O30" s="86"/>
      <c r="P30" s="87"/>
      <c r="Q30" s="86"/>
      <c r="R30" s="87"/>
      <c r="S30" s="86"/>
      <c r="T30" s="87"/>
      <c r="U30" s="86"/>
      <c r="V30" s="87"/>
      <c r="W30" s="86"/>
      <c r="X30" s="87"/>
      <c r="Y30" s="86"/>
      <c r="Z30" s="87"/>
      <c r="AA30" s="86"/>
      <c r="AB30" s="88"/>
    </row>
  </sheetData>
  <mergeCells count="289">
    <mergeCell ref="W29:X29"/>
    <mergeCell ref="Y29:Z29"/>
    <mergeCell ref="AA29:AB29"/>
    <mergeCell ref="A30:B30"/>
    <mergeCell ref="C30:D30"/>
    <mergeCell ref="E30:F30"/>
    <mergeCell ref="G30:H30"/>
    <mergeCell ref="I30:J30"/>
    <mergeCell ref="W30:X30"/>
    <mergeCell ref="Y30:Z30"/>
    <mergeCell ref="AA30:AB30"/>
    <mergeCell ref="K30:L30"/>
    <mergeCell ref="M30:N30"/>
    <mergeCell ref="O30:P30"/>
    <mergeCell ref="Q30:R30"/>
    <mergeCell ref="S30:T30"/>
    <mergeCell ref="U30:V30"/>
    <mergeCell ref="AA28:AB28"/>
    <mergeCell ref="A29:B29"/>
    <mergeCell ref="C29:D29"/>
    <mergeCell ref="E29:F29"/>
    <mergeCell ref="G29:H29"/>
    <mergeCell ref="I29:J29"/>
    <mergeCell ref="K29:L29"/>
    <mergeCell ref="M29:N29"/>
    <mergeCell ref="O29:P29"/>
    <mergeCell ref="Q29:R29"/>
    <mergeCell ref="O28:P28"/>
    <mergeCell ref="Q28:R28"/>
    <mergeCell ref="S28:T28"/>
    <mergeCell ref="U28:V28"/>
    <mergeCell ref="W28:X28"/>
    <mergeCell ref="Y28:Z28"/>
    <mergeCell ref="C28:D28"/>
    <mergeCell ref="E28:F28"/>
    <mergeCell ref="G28:H28"/>
    <mergeCell ref="I28:J28"/>
    <mergeCell ref="K28:L28"/>
    <mergeCell ref="M28:N28"/>
    <mergeCell ref="S29:T29"/>
    <mergeCell ref="U29:V29"/>
    <mergeCell ref="W27:X27"/>
    <mergeCell ref="Y27:Z27"/>
    <mergeCell ref="AA27:AB27"/>
    <mergeCell ref="W26:X26"/>
    <mergeCell ref="Y26:Z26"/>
    <mergeCell ref="AA26:AB26"/>
    <mergeCell ref="Q26:R26"/>
    <mergeCell ref="S26:T26"/>
    <mergeCell ref="U26:V26"/>
    <mergeCell ref="K27:L27"/>
    <mergeCell ref="M27:N27"/>
    <mergeCell ref="O27:P27"/>
    <mergeCell ref="K26:L26"/>
    <mergeCell ref="M26:N26"/>
    <mergeCell ref="O26:P26"/>
    <mergeCell ref="Q27:R27"/>
    <mergeCell ref="S27:T27"/>
    <mergeCell ref="U27:V27"/>
    <mergeCell ref="A24:B24"/>
    <mergeCell ref="C24:D24"/>
    <mergeCell ref="E24:F24"/>
    <mergeCell ref="A26:A28"/>
    <mergeCell ref="C26:D26"/>
    <mergeCell ref="E26:F26"/>
    <mergeCell ref="G26:H26"/>
    <mergeCell ref="I26:J26"/>
    <mergeCell ref="C27:D27"/>
    <mergeCell ref="E27:F27"/>
    <mergeCell ref="G27:H27"/>
    <mergeCell ref="I27:J27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9" bottom="0.16" header="0.3" footer="0.16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5B38-D31D-456C-B201-C9E5C511B660}">
  <dimension ref="A1:AC29"/>
  <sheetViews>
    <sheetView workbookViewId="0">
      <selection activeCell="D6" sqref="D6:E6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125"/>
      <c r="T4" s="126"/>
      <c r="U4" s="126"/>
      <c r="V4" s="126"/>
      <c r="W4" s="126"/>
      <c r="X4" s="126"/>
      <c r="Y4" s="12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118"/>
      <c r="C9" s="25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53</v>
      </c>
      <c r="AB9" s="20"/>
      <c r="AC9" s="9" t="s">
        <v>22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>
        <v>7300</v>
      </c>
      <c r="E12" s="29"/>
      <c r="F12" s="28">
        <v>7300</v>
      </c>
      <c r="G12" s="29"/>
      <c r="H12" s="28">
        <v>7300</v>
      </c>
      <c r="I12" s="29"/>
      <c r="J12" s="28">
        <v>7300</v>
      </c>
      <c r="K12" s="29"/>
      <c r="L12" s="28">
        <v>7300</v>
      </c>
      <c r="M12" s="29"/>
      <c r="N12" s="28">
        <v>7300</v>
      </c>
      <c r="O12" s="29"/>
      <c r="P12" s="28">
        <v>7300</v>
      </c>
      <c r="Q12" s="29"/>
      <c r="R12" s="28">
        <v>7300</v>
      </c>
      <c r="S12" s="29"/>
      <c r="T12" s="28">
        <v>7300</v>
      </c>
      <c r="U12" s="29"/>
      <c r="V12" s="28">
        <v>7300</v>
      </c>
      <c r="W12" s="29"/>
      <c r="X12" s="28">
        <v>7300</v>
      </c>
      <c r="Y12" s="29"/>
      <c r="Z12" s="28">
        <v>7300</v>
      </c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>
        <v>9500</v>
      </c>
      <c r="E14" s="59"/>
      <c r="F14" s="58">
        <v>9500</v>
      </c>
      <c r="G14" s="59"/>
      <c r="H14" s="58">
        <v>9500</v>
      </c>
      <c r="I14" s="59"/>
      <c r="J14" s="58">
        <v>9500</v>
      </c>
      <c r="K14" s="59"/>
      <c r="L14" s="58">
        <v>9500</v>
      </c>
      <c r="M14" s="59"/>
      <c r="N14" s="58">
        <v>9500</v>
      </c>
      <c r="O14" s="59"/>
      <c r="P14" s="58">
        <v>9500</v>
      </c>
      <c r="Q14" s="59"/>
      <c r="R14" s="58">
        <v>9500</v>
      </c>
      <c r="S14" s="59"/>
      <c r="T14" s="58">
        <v>9500</v>
      </c>
      <c r="U14" s="59"/>
      <c r="V14" s="58">
        <v>9500</v>
      </c>
      <c r="W14" s="59"/>
      <c r="X14" s="58">
        <v>9500</v>
      </c>
      <c r="Y14" s="59"/>
      <c r="Z14" s="58">
        <v>9500</v>
      </c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01"/>
      <c r="AC18" s="60"/>
    </row>
    <row r="19" spans="1:29" ht="24.75" customHeight="1" thickBot="1">
      <c r="A19" s="65"/>
      <c r="B19" s="99" t="s">
        <v>28</v>
      </c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0</v>
      </c>
      <c r="E20" s="29"/>
      <c r="F20" s="28">
        <f>F7*F12+F8*F13+F9*F14+F16+F17+F19+F18</f>
        <v>0</v>
      </c>
      <c r="G20" s="29"/>
      <c r="H20" s="28">
        <f t="shared" ref="H20" si="0">H7*H12+H8*H13+H9*H14+H16+H17+H19+H18</f>
        <v>0</v>
      </c>
      <c r="I20" s="29"/>
      <c r="J20" s="28">
        <f t="shared" ref="J20" si="1">J7*J12+J8*J13+J9*J14+J16+J17+J19+J18</f>
        <v>0</v>
      </c>
      <c r="K20" s="29"/>
      <c r="L20" s="28">
        <f t="shared" ref="L20" si="2">L7*L12+L8*L13+L9*L14+L16+L17+L19+L18</f>
        <v>0</v>
      </c>
      <c r="M20" s="29"/>
      <c r="N20" s="28">
        <f t="shared" ref="N20" si="3">N7*N12+N8*N13+N9*N14+N16+N17+N19+N18</f>
        <v>0</v>
      </c>
      <c r="O20" s="29"/>
      <c r="P20" s="28">
        <f t="shared" ref="P20" si="4">P7*P12+P8*P13+P9*P14+P16+P17+P19+P18</f>
        <v>0</v>
      </c>
      <c r="Q20" s="29"/>
      <c r="R20" s="28">
        <f t="shared" ref="R20" si="5">R7*R12+R8*R13+R9*R14+R16+R17+R19+R18</f>
        <v>0</v>
      </c>
      <c r="S20" s="29"/>
      <c r="T20" s="28">
        <f t="shared" ref="T20" si="6">T7*T12+T8*T13+T9*T14+T16+T17+T19+T18</f>
        <v>0</v>
      </c>
      <c r="U20" s="29"/>
      <c r="V20" s="28">
        <f t="shared" ref="V20" si="7">V7*V12+V8*V13+V9*V14+V16+V17+V19+V18</f>
        <v>0</v>
      </c>
      <c r="W20" s="29"/>
      <c r="X20" s="28">
        <f t="shared" ref="X20" si="8">X7*X12+X8*X13+X9*X14+X16+X17+X19+X18</f>
        <v>0</v>
      </c>
      <c r="Y20" s="29"/>
      <c r="Z20" s="28">
        <f t="shared" ref="Z20" si="9">Z7*Z12+Z8*Z13+Z9*Z14+Z16+Z17+Z19+Z18</f>
        <v>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/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0</v>
      </c>
      <c r="E22" s="73"/>
      <c r="F22" s="72">
        <f>F20+F21</f>
        <v>0</v>
      </c>
      <c r="G22" s="73"/>
      <c r="H22" s="72">
        <f t="shared" ref="H22" si="10">H20+H21</f>
        <v>0</v>
      </c>
      <c r="I22" s="73"/>
      <c r="J22" s="72">
        <f t="shared" ref="J22" si="11">J20+J21</f>
        <v>0</v>
      </c>
      <c r="K22" s="73"/>
      <c r="L22" s="72">
        <f t="shared" ref="L22" si="12">L20+L21</f>
        <v>0</v>
      </c>
      <c r="M22" s="73"/>
      <c r="N22" s="72">
        <f t="shared" ref="N22" si="13">N20+N21</f>
        <v>0</v>
      </c>
      <c r="O22" s="73"/>
      <c r="P22" s="72">
        <f t="shared" ref="P22" si="14">P20+P21</f>
        <v>0</v>
      </c>
      <c r="Q22" s="73"/>
      <c r="R22" s="72">
        <f t="shared" ref="R22" si="15">R20+R21</f>
        <v>0</v>
      </c>
      <c r="S22" s="73"/>
      <c r="T22" s="72">
        <f t="shared" ref="T22" si="16">T20+T21</f>
        <v>0</v>
      </c>
      <c r="U22" s="73"/>
      <c r="V22" s="72">
        <f t="shared" ref="V22" si="17">V20+V21</f>
        <v>0</v>
      </c>
      <c r="W22" s="73"/>
      <c r="X22" s="72">
        <f t="shared" ref="X22" si="18">X20+X21</f>
        <v>0</v>
      </c>
      <c r="Y22" s="73"/>
      <c r="Z22" s="72">
        <f t="shared" ref="Z22" si="19">Z20+Z21</f>
        <v>0</v>
      </c>
      <c r="AA22" s="73"/>
      <c r="AB22" s="111"/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v>599</v>
      </c>
      <c r="E23" s="79"/>
      <c r="F23" s="78"/>
      <c r="G23" s="79"/>
      <c r="H23" s="78"/>
      <c r="I23" s="79"/>
      <c r="J23" s="78"/>
      <c r="K23" s="79"/>
      <c r="L23" s="78"/>
      <c r="M23" s="79"/>
      <c r="N23" s="78"/>
      <c r="O23" s="79"/>
      <c r="P23" s="78"/>
      <c r="Q23" s="79"/>
      <c r="R23" s="78"/>
      <c r="S23" s="79"/>
      <c r="T23" s="78"/>
      <c r="U23" s="79"/>
      <c r="V23" s="78"/>
      <c r="W23" s="79"/>
      <c r="X23" s="78"/>
      <c r="Y23" s="79"/>
      <c r="Z23" s="78"/>
      <c r="AA23" s="104"/>
      <c r="AB23" s="103"/>
      <c r="AC23" s="80"/>
    </row>
    <row r="24" spans="1:29" ht="24.75" customHeight="1">
      <c r="A24" s="105"/>
      <c r="B24" s="99" t="s">
        <v>34</v>
      </c>
      <c r="C24" s="100"/>
      <c r="D24" s="58">
        <v>4770</v>
      </c>
      <c r="E24" s="59"/>
      <c r="F24" s="58"/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102"/>
      <c r="AB24" s="101"/>
      <c r="AC24" s="60"/>
    </row>
    <row r="25" spans="1:29" ht="24.75" customHeight="1">
      <c r="A25" s="105"/>
      <c r="B25" s="99" t="s">
        <v>50</v>
      </c>
      <c r="C25" s="100"/>
      <c r="D25" s="58">
        <v>11800</v>
      </c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102"/>
      <c r="AB25" s="101"/>
      <c r="AC25" s="60"/>
    </row>
    <row r="26" spans="1:29" ht="24.75" customHeight="1">
      <c r="A26" s="76"/>
      <c r="B26" s="99" t="s">
        <v>51</v>
      </c>
      <c r="C26" s="100"/>
      <c r="D26" s="67"/>
      <c r="E26" s="68"/>
      <c r="F26" s="67"/>
      <c r="G26" s="68"/>
      <c r="H26" s="67"/>
      <c r="I26" s="68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  <c r="V26" s="67"/>
      <c r="W26" s="68"/>
      <c r="X26" s="67"/>
      <c r="Y26" s="68"/>
      <c r="Z26" s="67"/>
      <c r="AA26" s="91"/>
      <c r="AB26" s="92"/>
      <c r="AC26" s="69"/>
    </row>
    <row r="27" spans="1:29" ht="24.75" customHeight="1" thickBot="1">
      <c r="A27" s="77"/>
      <c r="B27" s="97" t="s">
        <v>52</v>
      </c>
      <c r="C27" s="98"/>
      <c r="D27" s="81">
        <v>220</v>
      </c>
      <c r="E27" s="83"/>
      <c r="F27" s="81"/>
      <c r="G27" s="83"/>
      <c r="H27" s="81"/>
      <c r="I27" s="83"/>
      <c r="J27" s="81"/>
      <c r="K27" s="83"/>
      <c r="L27" s="81"/>
      <c r="M27" s="83"/>
      <c r="N27" s="81"/>
      <c r="O27" s="83"/>
      <c r="P27" s="81"/>
      <c r="Q27" s="83"/>
      <c r="R27" s="81"/>
      <c r="S27" s="83"/>
      <c r="T27" s="81"/>
      <c r="U27" s="83"/>
      <c r="V27" s="81"/>
      <c r="W27" s="83"/>
      <c r="X27" s="81"/>
      <c r="Y27" s="83"/>
      <c r="Z27" s="81"/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17389</v>
      </c>
      <c r="E28" s="68"/>
      <c r="F28" s="67">
        <f t="shared" ref="F28" si="20">SUM(F23:F27)</f>
        <v>0</v>
      </c>
      <c r="G28" s="68"/>
      <c r="H28" s="67">
        <f t="shared" ref="H28" si="21">SUM(H23:H27)</f>
        <v>0</v>
      </c>
      <c r="I28" s="68"/>
      <c r="J28" s="67">
        <f t="shared" ref="J28" si="22">SUM(J23:J27)</f>
        <v>0</v>
      </c>
      <c r="K28" s="68"/>
      <c r="L28" s="67">
        <f t="shared" ref="L28" si="23">SUM(L23:L27)</f>
        <v>0</v>
      </c>
      <c r="M28" s="68"/>
      <c r="N28" s="67">
        <f t="shared" ref="N28" si="24">SUM(N23:N27)</f>
        <v>0</v>
      </c>
      <c r="O28" s="68"/>
      <c r="P28" s="67">
        <f t="shared" ref="P28" si="25">SUM(P23:P27)</f>
        <v>0</v>
      </c>
      <c r="Q28" s="68"/>
      <c r="R28" s="67">
        <f t="shared" ref="R28" si="26">SUM(R23:R27)</f>
        <v>0</v>
      </c>
      <c r="S28" s="68"/>
      <c r="T28" s="67">
        <f t="shared" ref="T28" si="27">SUM(T23:T27)</f>
        <v>0</v>
      </c>
      <c r="U28" s="68"/>
      <c r="V28" s="67">
        <f t="shared" ref="V28" si="28">SUM(V23:V27)</f>
        <v>0</v>
      </c>
      <c r="W28" s="68"/>
      <c r="X28" s="67">
        <f t="shared" ref="X28" si="29">SUM(X23:X27)</f>
        <v>0</v>
      </c>
      <c r="Y28" s="68"/>
      <c r="Z28" s="67">
        <f t="shared" ref="Z28" si="30">SUM(Z23:Z27)</f>
        <v>0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-17389</v>
      </c>
      <c r="E29" s="87"/>
      <c r="F29" s="86">
        <f>F22-F28</f>
        <v>0</v>
      </c>
      <c r="G29" s="87"/>
      <c r="H29" s="86">
        <f>H22-H28</f>
        <v>0</v>
      </c>
      <c r="I29" s="87"/>
      <c r="J29" s="86">
        <f>J22-J28</f>
        <v>0</v>
      </c>
      <c r="K29" s="87"/>
      <c r="L29" s="86">
        <f>L22-L28</f>
        <v>0</v>
      </c>
      <c r="M29" s="87"/>
      <c r="N29" s="86">
        <f>N22-N28</f>
        <v>0</v>
      </c>
      <c r="O29" s="87"/>
      <c r="P29" s="86">
        <f>P22-P28</f>
        <v>0</v>
      </c>
      <c r="Q29" s="87"/>
      <c r="R29" s="86">
        <f>R22-R28</f>
        <v>0</v>
      </c>
      <c r="S29" s="87"/>
      <c r="T29" s="86">
        <f>T22-T28</f>
        <v>0</v>
      </c>
      <c r="U29" s="87"/>
      <c r="V29" s="86">
        <f>V22-V28</f>
        <v>0</v>
      </c>
      <c r="W29" s="87"/>
      <c r="X29" s="86">
        <f>X20-X28</f>
        <v>0</v>
      </c>
      <c r="Y29" s="87"/>
      <c r="Z29" s="86">
        <f>Z22-Z28</f>
        <v>0</v>
      </c>
      <c r="AA29" s="89"/>
      <c r="AB29" s="90"/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EA8-AF78-41CB-8E23-BE1D902AFBB0}">
  <dimension ref="A1:AC29"/>
  <sheetViews>
    <sheetView topLeftCell="A10" workbookViewId="0">
      <selection activeCell="L25" sqref="L25:M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57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>
        <v>24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118"/>
      <c r="C9" s="25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>
        <v>8000</v>
      </c>
      <c r="E12" s="29"/>
      <c r="F12" s="28">
        <v>8000</v>
      </c>
      <c r="G12" s="29"/>
      <c r="H12" s="28">
        <v>8000</v>
      </c>
      <c r="I12" s="29"/>
      <c r="J12" s="28">
        <v>8000</v>
      </c>
      <c r="K12" s="29"/>
      <c r="L12" s="28">
        <v>8000</v>
      </c>
      <c r="M12" s="29"/>
      <c r="N12" s="28">
        <v>8000</v>
      </c>
      <c r="O12" s="29"/>
      <c r="P12" s="28">
        <v>8000</v>
      </c>
      <c r="Q12" s="29"/>
      <c r="R12" s="28">
        <v>8000</v>
      </c>
      <c r="S12" s="29"/>
      <c r="T12" s="28">
        <v>8000</v>
      </c>
      <c r="U12" s="29"/>
      <c r="V12" s="28">
        <v>8000</v>
      </c>
      <c r="W12" s="29"/>
      <c r="X12" s="28">
        <v>8000</v>
      </c>
      <c r="Y12" s="29"/>
      <c r="Z12" s="28">
        <v>8000</v>
      </c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>
        <v>8250</v>
      </c>
      <c r="E13" s="59"/>
      <c r="F13" s="58">
        <v>8250</v>
      </c>
      <c r="G13" s="59"/>
      <c r="H13" s="58">
        <v>8250</v>
      </c>
      <c r="I13" s="59"/>
      <c r="J13" s="58">
        <v>8250</v>
      </c>
      <c r="K13" s="59"/>
      <c r="L13" s="58">
        <v>8250</v>
      </c>
      <c r="M13" s="59"/>
      <c r="N13" s="58">
        <v>8250</v>
      </c>
      <c r="O13" s="59"/>
      <c r="P13" s="58">
        <v>8250</v>
      </c>
      <c r="Q13" s="59"/>
      <c r="R13" s="58">
        <v>8250</v>
      </c>
      <c r="S13" s="59"/>
      <c r="T13" s="58">
        <v>8250</v>
      </c>
      <c r="U13" s="59"/>
      <c r="V13" s="58">
        <v>8250</v>
      </c>
      <c r="W13" s="59"/>
      <c r="X13" s="58">
        <v>8250</v>
      </c>
      <c r="Y13" s="59"/>
      <c r="Z13" s="58">
        <v>8250</v>
      </c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>
        <v>9280</v>
      </c>
      <c r="E14" s="59"/>
      <c r="F14" s="58">
        <v>9280</v>
      </c>
      <c r="G14" s="59"/>
      <c r="H14" s="58">
        <v>9280</v>
      </c>
      <c r="I14" s="59"/>
      <c r="J14" s="58">
        <v>9280</v>
      </c>
      <c r="K14" s="59"/>
      <c r="L14" s="58">
        <v>9280</v>
      </c>
      <c r="M14" s="59"/>
      <c r="N14" s="58">
        <v>9280</v>
      </c>
      <c r="O14" s="59"/>
      <c r="P14" s="58">
        <v>9280</v>
      </c>
      <c r="Q14" s="59"/>
      <c r="R14" s="58">
        <v>9280</v>
      </c>
      <c r="S14" s="59"/>
      <c r="T14" s="58">
        <v>9280</v>
      </c>
      <c r="U14" s="59"/>
      <c r="V14" s="58">
        <v>9280</v>
      </c>
      <c r="W14" s="59"/>
      <c r="X14" s="58">
        <v>9280</v>
      </c>
      <c r="Y14" s="59"/>
      <c r="Z14" s="58">
        <v>9280</v>
      </c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/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/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/>
      <c r="E18" s="59"/>
      <c r="F18" s="58">
        <v>1200</v>
      </c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01"/>
      <c r="AC18" s="60"/>
    </row>
    <row r="19" spans="1:29" ht="24.75" customHeight="1" thickBot="1">
      <c r="A19" s="65"/>
      <c r="B19" s="99" t="s">
        <v>28</v>
      </c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0</v>
      </c>
      <c r="E20" s="29"/>
      <c r="F20" s="28">
        <f>F7*F12+F8*F13+F9*F14+F16+F17+F19+F18</f>
        <v>193200</v>
      </c>
      <c r="G20" s="29"/>
      <c r="H20" s="28">
        <f t="shared" ref="H20" si="0">H7*H12+H8*H13+H9*H14+H16+H17+H19+H18</f>
        <v>0</v>
      </c>
      <c r="I20" s="29"/>
      <c r="J20" s="28">
        <f t="shared" ref="J20" si="1">J7*J12+J8*J13+J9*J14+J16+J17+J19+J18</f>
        <v>0</v>
      </c>
      <c r="K20" s="29"/>
      <c r="L20" s="28">
        <f t="shared" ref="L20" si="2">L7*L12+L8*L13+L9*L14+L16+L17+L19+L18</f>
        <v>0</v>
      </c>
      <c r="M20" s="29"/>
      <c r="N20" s="28">
        <f t="shared" ref="N20" si="3">N7*N12+N8*N13+N9*N14+N16+N17+N19+N18</f>
        <v>0</v>
      </c>
      <c r="O20" s="29"/>
      <c r="P20" s="28">
        <f t="shared" ref="P20" si="4">P7*P12+P8*P13+P9*P14+P16+P17+P19+P18</f>
        <v>0</v>
      </c>
      <c r="Q20" s="29"/>
      <c r="R20" s="28">
        <f t="shared" ref="R20" si="5">R7*R12+R8*R13+R9*R14+R16+R17+R19+R18</f>
        <v>0</v>
      </c>
      <c r="S20" s="29"/>
      <c r="T20" s="28">
        <f t="shared" ref="T20" si="6">T7*T12+T8*T13+T9*T14+T16+T17+T19+T18</f>
        <v>0</v>
      </c>
      <c r="U20" s="29"/>
      <c r="V20" s="28">
        <f t="shared" ref="V20" si="7">V7*V12+V8*V13+V9*V14+V16+V17+V19+V18</f>
        <v>0</v>
      </c>
      <c r="W20" s="29"/>
      <c r="X20" s="28">
        <f t="shared" ref="X20" si="8">X7*X12+X8*X13+X9*X14+X16+X17+X19+X18</f>
        <v>0</v>
      </c>
      <c r="Y20" s="29"/>
      <c r="Z20" s="28">
        <f t="shared" ref="Z20" si="9">Z7*Z12+Z8*Z13+Z9*Z14+Z16+Z17+Z19+Z18</f>
        <v>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/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0</v>
      </c>
      <c r="E22" s="73"/>
      <c r="F22" s="72">
        <f t="shared" ref="F22" si="10">F20+F21</f>
        <v>193200</v>
      </c>
      <c r="G22" s="73"/>
      <c r="H22" s="72">
        <f t="shared" ref="H22" si="11">H20+H21</f>
        <v>0</v>
      </c>
      <c r="I22" s="73"/>
      <c r="J22" s="72">
        <f t="shared" ref="J22" si="12">J20+J21</f>
        <v>0</v>
      </c>
      <c r="K22" s="73"/>
      <c r="L22" s="72">
        <f t="shared" ref="L22" si="13">L20+L21</f>
        <v>0</v>
      </c>
      <c r="M22" s="73"/>
      <c r="N22" s="72">
        <f t="shared" ref="N22" si="14">N20+N21</f>
        <v>0</v>
      </c>
      <c r="O22" s="73"/>
      <c r="P22" s="72">
        <f t="shared" ref="P22" si="15">P20+P21</f>
        <v>0</v>
      </c>
      <c r="Q22" s="73"/>
      <c r="R22" s="72">
        <f t="shared" ref="R22" si="16">R20+R21</f>
        <v>0</v>
      </c>
      <c r="S22" s="73"/>
      <c r="T22" s="72">
        <f t="shared" ref="T22" si="17">T20+T21</f>
        <v>0</v>
      </c>
      <c r="U22" s="73"/>
      <c r="V22" s="72">
        <f t="shared" ref="V22" si="18">V20+V21</f>
        <v>0</v>
      </c>
      <c r="W22" s="73"/>
      <c r="X22" s="72">
        <f t="shared" ref="X22" si="19">X20+X21</f>
        <v>0</v>
      </c>
      <c r="Y22" s="73"/>
      <c r="Z22" s="72">
        <f t="shared" ref="Z22" si="20">Z20+Z21</f>
        <v>0</v>
      </c>
      <c r="AA22" s="73"/>
      <c r="AB22" s="111"/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f>D22*0.003</f>
        <v>0</v>
      </c>
      <c r="E23" s="79"/>
      <c r="F23" s="78">
        <f t="shared" ref="F23" si="21">F22*0.003</f>
        <v>579.6</v>
      </c>
      <c r="G23" s="79"/>
      <c r="H23" s="78">
        <f t="shared" ref="H23" si="22">H22*0.003</f>
        <v>0</v>
      </c>
      <c r="I23" s="79"/>
      <c r="J23" s="78">
        <f t="shared" ref="J23" si="23">J22*0.003</f>
        <v>0</v>
      </c>
      <c r="K23" s="79"/>
      <c r="L23" s="78">
        <f t="shared" ref="L23" si="24">L22*0.003</f>
        <v>0</v>
      </c>
      <c r="M23" s="79"/>
      <c r="N23" s="78">
        <f t="shared" ref="N23" si="25">N22*0.003</f>
        <v>0</v>
      </c>
      <c r="O23" s="79"/>
      <c r="P23" s="78">
        <f t="shared" ref="P23" si="26">P22*0.003</f>
        <v>0</v>
      </c>
      <c r="Q23" s="79"/>
      <c r="R23" s="78">
        <f t="shared" ref="R23" si="27">R22*0.003</f>
        <v>0</v>
      </c>
      <c r="S23" s="79"/>
      <c r="T23" s="78">
        <f t="shared" ref="T23" si="28">T22*0.003</f>
        <v>0</v>
      </c>
      <c r="U23" s="79"/>
      <c r="V23" s="78">
        <f t="shared" ref="V23" si="29">V22*0.003</f>
        <v>0</v>
      </c>
      <c r="W23" s="79"/>
      <c r="X23" s="78">
        <f t="shared" ref="X23" si="30">X22*0.003</f>
        <v>0</v>
      </c>
      <c r="Y23" s="79"/>
      <c r="Z23" s="78">
        <f t="shared" ref="Z23" si="31">Z22*0.003</f>
        <v>0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/>
      <c r="E24" s="59"/>
      <c r="F24" s="58">
        <v>4700</v>
      </c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>
        <v>7500</v>
      </c>
      <c r="E25" s="59"/>
      <c r="F25" s="58">
        <v>7500</v>
      </c>
      <c r="G25" s="59"/>
      <c r="H25" s="58">
        <v>7500</v>
      </c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67">
        <v>25449</v>
      </c>
      <c r="E26" s="68"/>
      <c r="F26" s="67">
        <v>25449</v>
      </c>
      <c r="G26" s="68"/>
      <c r="H26" s="67">
        <v>25449</v>
      </c>
      <c r="I26" s="68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  <c r="V26" s="67"/>
      <c r="W26" s="68"/>
      <c r="X26" s="67"/>
      <c r="Y26" s="68"/>
      <c r="Z26" s="67"/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/>
      <c r="E27" s="83"/>
      <c r="F27" s="81"/>
      <c r="G27" s="83"/>
      <c r="H27" s="81"/>
      <c r="I27" s="83"/>
      <c r="J27" s="81"/>
      <c r="K27" s="83"/>
      <c r="L27" s="81"/>
      <c r="M27" s="83"/>
      <c r="N27" s="81"/>
      <c r="O27" s="83"/>
      <c r="P27" s="81"/>
      <c r="Q27" s="83"/>
      <c r="R27" s="81"/>
      <c r="S27" s="83"/>
      <c r="T27" s="81"/>
      <c r="U27" s="83"/>
      <c r="V27" s="81"/>
      <c r="W27" s="83"/>
      <c r="X27" s="81"/>
      <c r="Y27" s="83"/>
      <c r="Z27" s="81"/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32949</v>
      </c>
      <c r="E28" s="68"/>
      <c r="F28" s="67">
        <f t="shared" ref="F28" si="32">SUM(F23:F27)</f>
        <v>38228.6</v>
      </c>
      <c r="G28" s="68"/>
      <c r="H28" s="67">
        <f t="shared" ref="H28" si="33">SUM(H23:H27)</f>
        <v>32949</v>
      </c>
      <c r="I28" s="68"/>
      <c r="J28" s="67">
        <f t="shared" ref="J28" si="34">SUM(J23:J27)</f>
        <v>0</v>
      </c>
      <c r="K28" s="68"/>
      <c r="L28" s="67">
        <f t="shared" ref="L28" si="35">SUM(L23:L27)</f>
        <v>0</v>
      </c>
      <c r="M28" s="68"/>
      <c r="N28" s="67">
        <f t="shared" ref="N28" si="36">SUM(N23:N27)</f>
        <v>0</v>
      </c>
      <c r="O28" s="68"/>
      <c r="P28" s="67">
        <f t="shared" ref="P28" si="37">SUM(P23:P27)</f>
        <v>0</v>
      </c>
      <c r="Q28" s="68"/>
      <c r="R28" s="67">
        <f t="shared" ref="R28" si="38">SUM(R23:R27)</f>
        <v>0</v>
      </c>
      <c r="S28" s="68"/>
      <c r="T28" s="67">
        <f t="shared" ref="T28" si="39">SUM(T23:T27)</f>
        <v>0</v>
      </c>
      <c r="U28" s="68"/>
      <c r="V28" s="67">
        <f t="shared" ref="V28" si="40">SUM(V23:V27)</f>
        <v>0</v>
      </c>
      <c r="W28" s="68"/>
      <c r="X28" s="67">
        <f t="shared" ref="X28" si="41">SUM(X23:X27)</f>
        <v>0</v>
      </c>
      <c r="Y28" s="68"/>
      <c r="Z28" s="67">
        <f t="shared" ref="Z28" si="42">SUM(Z23:Z27)</f>
        <v>0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-32949</v>
      </c>
      <c r="E29" s="87"/>
      <c r="F29" s="86">
        <f>F22-F28</f>
        <v>154971.4</v>
      </c>
      <c r="G29" s="87"/>
      <c r="H29" s="86">
        <f>H22-H28</f>
        <v>-32949</v>
      </c>
      <c r="I29" s="87"/>
      <c r="J29" s="86">
        <f>J22-J28</f>
        <v>0</v>
      </c>
      <c r="K29" s="87"/>
      <c r="L29" s="86">
        <f>L22-L28</f>
        <v>0</v>
      </c>
      <c r="M29" s="87"/>
      <c r="N29" s="86">
        <f>N22-N28</f>
        <v>0</v>
      </c>
      <c r="O29" s="87"/>
      <c r="P29" s="86">
        <f>P22-P28</f>
        <v>0</v>
      </c>
      <c r="Q29" s="87"/>
      <c r="R29" s="86">
        <f>R22-R28</f>
        <v>0</v>
      </c>
      <c r="S29" s="87"/>
      <c r="T29" s="86">
        <f>T22-T28</f>
        <v>0</v>
      </c>
      <c r="U29" s="87"/>
      <c r="V29" s="86">
        <f>V22-V28</f>
        <v>0</v>
      </c>
      <c r="W29" s="87"/>
      <c r="X29" s="86">
        <f>X20-X28</f>
        <v>0</v>
      </c>
      <c r="Y29" s="87"/>
      <c r="Z29" s="86">
        <f>Z22-Z28</f>
        <v>0</v>
      </c>
      <c r="AA29" s="89"/>
      <c r="AB29" s="90">
        <f>D29+F29+H29+J29+L29+N29</f>
        <v>89073.4</v>
      </c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5A76-EDF0-4258-AC21-5E3DB876134B}">
  <dimension ref="A1:AC29"/>
  <sheetViews>
    <sheetView topLeftCell="A7" workbookViewId="0">
      <selection activeCell="N22" sqref="N22:O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54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>
        <v>14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118"/>
      <c r="C9" s="25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/>
      <c r="E12" s="29"/>
      <c r="F12" s="28"/>
      <c r="G12" s="29"/>
      <c r="H12" s="28"/>
      <c r="I12" s="29"/>
      <c r="J12" s="28"/>
      <c r="K12" s="29"/>
      <c r="L12" s="28"/>
      <c r="M12" s="29"/>
      <c r="N12" s="28"/>
      <c r="O12" s="29"/>
      <c r="P12" s="28"/>
      <c r="Q12" s="29"/>
      <c r="R12" s="28"/>
      <c r="S12" s="29"/>
      <c r="T12" s="28"/>
      <c r="U12" s="29"/>
      <c r="V12" s="28"/>
      <c r="W12" s="29"/>
      <c r="X12" s="28"/>
      <c r="Y12" s="29"/>
      <c r="Z12" s="28"/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>
        <v>8800</v>
      </c>
      <c r="E13" s="59"/>
      <c r="F13" s="58">
        <v>8800</v>
      </c>
      <c r="G13" s="59"/>
      <c r="H13" s="58">
        <v>8800</v>
      </c>
      <c r="I13" s="59"/>
      <c r="J13" s="58">
        <v>8800</v>
      </c>
      <c r="K13" s="59"/>
      <c r="L13" s="58">
        <v>8800</v>
      </c>
      <c r="M13" s="59"/>
      <c r="N13" s="58">
        <v>8800</v>
      </c>
      <c r="O13" s="59"/>
      <c r="P13" s="58">
        <v>8800</v>
      </c>
      <c r="Q13" s="59"/>
      <c r="R13" s="58">
        <v>8800</v>
      </c>
      <c r="S13" s="59"/>
      <c r="T13" s="58">
        <v>8800</v>
      </c>
      <c r="U13" s="59"/>
      <c r="V13" s="58">
        <v>8800</v>
      </c>
      <c r="W13" s="59"/>
      <c r="X13" s="58">
        <v>8800</v>
      </c>
      <c r="Y13" s="59"/>
      <c r="Z13" s="58">
        <v>8800</v>
      </c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>
        <v>9280</v>
      </c>
      <c r="E14" s="59"/>
      <c r="F14" s="58">
        <v>9280</v>
      </c>
      <c r="G14" s="59"/>
      <c r="H14" s="58">
        <v>9280</v>
      </c>
      <c r="I14" s="59"/>
      <c r="J14" s="58">
        <v>9280</v>
      </c>
      <c r="K14" s="59"/>
      <c r="L14" s="58">
        <v>9280</v>
      </c>
      <c r="M14" s="59"/>
      <c r="N14" s="58">
        <v>9280</v>
      </c>
      <c r="O14" s="59"/>
      <c r="P14" s="58">
        <v>9280</v>
      </c>
      <c r="Q14" s="59"/>
      <c r="R14" s="58">
        <v>9280</v>
      </c>
      <c r="S14" s="59"/>
      <c r="T14" s="58">
        <v>9280</v>
      </c>
      <c r="U14" s="59"/>
      <c r="V14" s="58">
        <v>9280</v>
      </c>
      <c r="W14" s="59"/>
      <c r="X14" s="58">
        <v>9280</v>
      </c>
      <c r="Y14" s="59"/>
      <c r="Z14" s="58">
        <v>9280</v>
      </c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/>
      <c r="E18" s="59"/>
      <c r="F18" s="58">
        <v>2800</v>
      </c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01"/>
      <c r="AC18" s="60"/>
    </row>
    <row r="19" spans="1:29" ht="24.75" customHeight="1" thickBot="1">
      <c r="A19" s="65"/>
      <c r="B19" s="99" t="s">
        <v>28</v>
      </c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0</v>
      </c>
      <c r="E20" s="29"/>
      <c r="F20" s="28">
        <f>F7*F12+F8*F13+F9*F14+F16+F17+F19+F18</f>
        <v>126000</v>
      </c>
      <c r="G20" s="29"/>
      <c r="H20" s="28">
        <f t="shared" ref="H20" si="0">H7*H12+H8*H13+H9*H14+H16+H17+H19+H18</f>
        <v>0</v>
      </c>
      <c r="I20" s="29"/>
      <c r="J20" s="28">
        <f t="shared" ref="J20" si="1">J7*J12+J8*J13+J9*J14+J16+J17+J19+J18</f>
        <v>0</v>
      </c>
      <c r="K20" s="29"/>
      <c r="L20" s="28">
        <f t="shared" ref="L20" si="2">L7*L12+L8*L13+L9*L14+L16+L17+L19+L18</f>
        <v>0</v>
      </c>
      <c r="M20" s="29"/>
      <c r="N20" s="28">
        <f t="shared" ref="N20" si="3">N7*N12+N8*N13+N9*N14+N16+N17+N19+N18</f>
        <v>0</v>
      </c>
      <c r="O20" s="29"/>
      <c r="P20" s="28">
        <f t="shared" ref="P20" si="4">P7*P12+P8*P13+P9*P14+P16+P17+P19+P18</f>
        <v>0</v>
      </c>
      <c r="Q20" s="29"/>
      <c r="R20" s="28">
        <f t="shared" ref="R20" si="5">R7*R12+R8*R13+R9*R14+R16+R17+R19+R18</f>
        <v>0</v>
      </c>
      <c r="S20" s="29"/>
      <c r="T20" s="28">
        <f t="shared" ref="T20" si="6">T7*T12+T8*T13+T9*T14+T16+T17+T19+T18</f>
        <v>0</v>
      </c>
      <c r="U20" s="29"/>
      <c r="V20" s="28">
        <f t="shared" ref="V20" si="7">V7*V12+V8*V13+V9*V14+V16+V17+V19+V18</f>
        <v>0</v>
      </c>
      <c r="W20" s="29"/>
      <c r="X20" s="28">
        <f t="shared" ref="X20" si="8">X7*X12+X8*X13+X9*X14+X16+X17+X19+X18</f>
        <v>0</v>
      </c>
      <c r="Y20" s="29"/>
      <c r="Z20" s="28">
        <f t="shared" ref="Z20" si="9">Z7*Z12+Z8*Z13+Z9*Z14+Z16+Z17+Z19+Z18</f>
        <v>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/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0</v>
      </c>
      <c r="E22" s="73"/>
      <c r="F22" s="72">
        <f t="shared" ref="F22" si="10">F20+F21</f>
        <v>126000</v>
      </c>
      <c r="G22" s="73"/>
      <c r="H22" s="72">
        <f t="shared" ref="H22" si="11">H20+H21</f>
        <v>0</v>
      </c>
      <c r="I22" s="73"/>
      <c r="J22" s="72">
        <f t="shared" ref="J22" si="12">J20+J21</f>
        <v>0</v>
      </c>
      <c r="K22" s="73"/>
      <c r="L22" s="72">
        <f t="shared" ref="L22" si="13">L20+L21</f>
        <v>0</v>
      </c>
      <c r="M22" s="73"/>
      <c r="N22" s="72">
        <f t="shared" ref="N22" si="14">N20+N21</f>
        <v>0</v>
      </c>
      <c r="O22" s="73"/>
      <c r="P22" s="72">
        <f t="shared" ref="P22" si="15">P20+P21</f>
        <v>0</v>
      </c>
      <c r="Q22" s="73"/>
      <c r="R22" s="72">
        <f t="shared" ref="R22" si="16">R20+R21</f>
        <v>0</v>
      </c>
      <c r="S22" s="73"/>
      <c r="T22" s="72">
        <f t="shared" ref="T22" si="17">T20+T21</f>
        <v>0</v>
      </c>
      <c r="U22" s="73"/>
      <c r="V22" s="72">
        <f t="shared" ref="V22" si="18">V20+V21</f>
        <v>0</v>
      </c>
      <c r="W22" s="73"/>
      <c r="X22" s="72">
        <f t="shared" ref="X22" si="19">X20+X21</f>
        <v>0</v>
      </c>
      <c r="Y22" s="73"/>
      <c r="Z22" s="72">
        <f t="shared" ref="Z22" si="20">Z20+Z21</f>
        <v>0</v>
      </c>
      <c r="AA22" s="73"/>
      <c r="AB22" s="111"/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f>D22*0.003</f>
        <v>0</v>
      </c>
      <c r="E23" s="79"/>
      <c r="F23" s="78">
        <f t="shared" ref="F23" si="21">F22*0.003</f>
        <v>378</v>
      </c>
      <c r="G23" s="79"/>
      <c r="H23" s="78">
        <f t="shared" ref="H23" si="22">H22*0.003</f>
        <v>0</v>
      </c>
      <c r="I23" s="79"/>
      <c r="J23" s="78">
        <f t="shared" ref="J23" si="23">J22*0.003</f>
        <v>0</v>
      </c>
      <c r="K23" s="79"/>
      <c r="L23" s="78">
        <f t="shared" ref="L23" si="24">L22*0.003</f>
        <v>0</v>
      </c>
      <c r="M23" s="79"/>
      <c r="N23" s="78">
        <f t="shared" ref="N23" si="25">N22*0.003</f>
        <v>0</v>
      </c>
      <c r="O23" s="79"/>
      <c r="P23" s="78">
        <f t="shared" ref="P23" si="26">P22*0.003</f>
        <v>0</v>
      </c>
      <c r="Q23" s="79"/>
      <c r="R23" s="78">
        <f t="shared" ref="R23" si="27">R22*0.003</f>
        <v>0</v>
      </c>
      <c r="S23" s="79"/>
      <c r="T23" s="78">
        <f t="shared" ref="T23" si="28">T22*0.003</f>
        <v>0</v>
      </c>
      <c r="U23" s="79"/>
      <c r="V23" s="78">
        <f t="shared" ref="V23" si="29">V22*0.003</f>
        <v>0</v>
      </c>
      <c r="W23" s="79"/>
      <c r="X23" s="78">
        <f t="shared" ref="X23" si="30">X22*0.003</f>
        <v>0</v>
      </c>
      <c r="Y23" s="79"/>
      <c r="Z23" s="78">
        <f t="shared" ref="Z23" si="31">Z22*0.003</f>
        <v>0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/>
      <c r="E24" s="59"/>
      <c r="F24" s="58">
        <v>940</v>
      </c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>
        <v>3300</v>
      </c>
      <c r="E25" s="59"/>
      <c r="F25" s="58">
        <v>3300</v>
      </c>
      <c r="G25" s="59"/>
      <c r="H25" s="58">
        <v>3300</v>
      </c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67"/>
      <c r="E26" s="68"/>
      <c r="F26" s="67"/>
      <c r="G26" s="68"/>
      <c r="H26" s="67"/>
      <c r="I26" s="68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  <c r="V26" s="67"/>
      <c r="W26" s="68"/>
      <c r="X26" s="67"/>
      <c r="Y26" s="68"/>
      <c r="Z26" s="67"/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/>
      <c r="E27" s="83"/>
      <c r="F27" s="81"/>
      <c r="G27" s="83"/>
      <c r="H27" s="81"/>
      <c r="I27" s="83"/>
      <c r="J27" s="81"/>
      <c r="K27" s="83"/>
      <c r="L27" s="81"/>
      <c r="M27" s="83"/>
      <c r="N27" s="81"/>
      <c r="O27" s="83"/>
      <c r="P27" s="81"/>
      <c r="Q27" s="83"/>
      <c r="R27" s="81"/>
      <c r="S27" s="83"/>
      <c r="T27" s="81"/>
      <c r="U27" s="83"/>
      <c r="V27" s="81"/>
      <c r="W27" s="83"/>
      <c r="X27" s="81"/>
      <c r="Y27" s="83"/>
      <c r="Z27" s="81"/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3300</v>
      </c>
      <c r="E28" s="68"/>
      <c r="F28" s="67">
        <f t="shared" ref="F28" si="32">SUM(F23:F27)</f>
        <v>4618</v>
      </c>
      <c r="G28" s="68"/>
      <c r="H28" s="67">
        <f t="shared" ref="H28" si="33">SUM(H23:H27)</f>
        <v>3300</v>
      </c>
      <c r="I28" s="68"/>
      <c r="J28" s="67">
        <f t="shared" ref="J28" si="34">SUM(J23:J27)</f>
        <v>0</v>
      </c>
      <c r="K28" s="68"/>
      <c r="L28" s="67">
        <f t="shared" ref="L28" si="35">SUM(L23:L27)</f>
        <v>0</v>
      </c>
      <c r="M28" s="68"/>
      <c r="N28" s="67">
        <f t="shared" ref="N28" si="36">SUM(N23:N27)</f>
        <v>0</v>
      </c>
      <c r="O28" s="68"/>
      <c r="P28" s="67">
        <f t="shared" ref="P28" si="37">SUM(P23:P27)</f>
        <v>0</v>
      </c>
      <c r="Q28" s="68"/>
      <c r="R28" s="67">
        <f t="shared" ref="R28" si="38">SUM(R23:R27)</f>
        <v>0</v>
      </c>
      <c r="S28" s="68"/>
      <c r="T28" s="67">
        <f t="shared" ref="T28" si="39">SUM(T23:T27)</f>
        <v>0</v>
      </c>
      <c r="U28" s="68"/>
      <c r="V28" s="67">
        <f t="shared" ref="V28" si="40">SUM(V23:V27)</f>
        <v>0</v>
      </c>
      <c r="W28" s="68"/>
      <c r="X28" s="67">
        <f t="shared" ref="X28" si="41">SUM(X23:X27)</f>
        <v>0</v>
      </c>
      <c r="Y28" s="68"/>
      <c r="Z28" s="67">
        <f t="shared" ref="Z28" si="42">SUM(Z23:Z27)</f>
        <v>0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-3300</v>
      </c>
      <c r="E29" s="87"/>
      <c r="F29" s="86">
        <f>F22-F28</f>
        <v>121382</v>
      </c>
      <c r="G29" s="87"/>
      <c r="H29" s="86">
        <f>H22-H28</f>
        <v>-3300</v>
      </c>
      <c r="I29" s="87"/>
      <c r="J29" s="86">
        <f>J22-J28</f>
        <v>0</v>
      </c>
      <c r="K29" s="87"/>
      <c r="L29" s="86">
        <f>L22-L28</f>
        <v>0</v>
      </c>
      <c r="M29" s="87"/>
      <c r="N29" s="86">
        <f>N22-N28</f>
        <v>0</v>
      </c>
      <c r="O29" s="87"/>
      <c r="P29" s="86">
        <f>P22-P28</f>
        <v>0</v>
      </c>
      <c r="Q29" s="87"/>
      <c r="R29" s="86">
        <f>R22-R28</f>
        <v>0</v>
      </c>
      <c r="S29" s="87"/>
      <c r="T29" s="86">
        <f>T22-T28</f>
        <v>0</v>
      </c>
      <c r="U29" s="87"/>
      <c r="V29" s="86">
        <f>V22-V28</f>
        <v>0</v>
      </c>
      <c r="W29" s="87"/>
      <c r="X29" s="86">
        <f>X20-X28</f>
        <v>0</v>
      </c>
      <c r="Y29" s="87"/>
      <c r="Z29" s="86">
        <f>Z22-Z28</f>
        <v>0</v>
      </c>
      <c r="AA29" s="89"/>
      <c r="AB29" s="90"/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BBE8-22EB-42B7-ABF8-1F0A6C0C0EDE}">
  <dimension ref="A1:AC29"/>
  <sheetViews>
    <sheetView topLeftCell="A4" workbookViewId="0">
      <selection activeCell="F25" sqref="F25:G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59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>
        <v>14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118"/>
      <c r="C9" s="25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>
        <v>8504</v>
      </c>
      <c r="E12" s="29"/>
      <c r="F12" s="28">
        <v>8504</v>
      </c>
      <c r="G12" s="29"/>
      <c r="H12" s="28">
        <v>8504</v>
      </c>
      <c r="I12" s="29"/>
      <c r="J12" s="28">
        <v>8504</v>
      </c>
      <c r="K12" s="29"/>
      <c r="L12" s="28">
        <v>8504</v>
      </c>
      <c r="M12" s="29"/>
      <c r="N12" s="28">
        <v>8504</v>
      </c>
      <c r="O12" s="29"/>
      <c r="P12" s="28">
        <v>8504</v>
      </c>
      <c r="Q12" s="29"/>
      <c r="R12" s="28">
        <v>8504</v>
      </c>
      <c r="S12" s="29"/>
      <c r="T12" s="28">
        <v>8504</v>
      </c>
      <c r="U12" s="29"/>
      <c r="V12" s="28">
        <v>8504</v>
      </c>
      <c r="W12" s="29"/>
      <c r="X12" s="28">
        <v>8504</v>
      </c>
      <c r="Y12" s="29"/>
      <c r="Z12" s="28">
        <v>8504</v>
      </c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/>
      <c r="E14" s="59"/>
      <c r="F14" s="58"/>
      <c r="G14" s="59"/>
      <c r="H14" s="58"/>
      <c r="I14" s="59"/>
      <c r="J14" s="58"/>
      <c r="K14" s="59"/>
      <c r="L14" s="58"/>
      <c r="M14" s="59"/>
      <c r="N14" s="58"/>
      <c r="O14" s="59"/>
      <c r="P14" s="58"/>
      <c r="Q14" s="59"/>
      <c r="R14" s="58"/>
      <c r="S14" s="59"/>
      <c r="T14" s="58"/>
      <c r="U14" s="59"/>
      <c r="V14" s="58"/>
      <c r="W14" s="59"/>
      <c r="X14" s="58"/>
      <c r="Y14" s="59"/>
      <c r="Z14" s="58"/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/>
      <c r="E18" s="59"/>
      <c r="F18" s="58">
        <v>2800</v>
      </c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01"/>
      <c r="AC18" s="60"/>
    </row>
    <row r="19" spans="1:29" ht="24.75" customHeight="1" thickBot="1">
      <c r="A19" s="65"/>
      <c r="B19" s="99" t="s">
        <v>28</v>
      </c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0</v>
      </c>
      <c r="E20" s="29"/>
      <c r="F20" s="28">
        <f>F7*F12+F8*F13+F9*F14+F16+F17+F19+F18</f>
        <v>121856</v>
      </c>
      <c r="G20" s="29"/>
      <c r="H20" s="28">
        <f t="shared" ref="H20" si="0">H7*H12+H8*H13+H9*H14+H16+H17+H19+H18</f>
        <v>0</v>
      </c>
      <c r="I20" s="29"/>
      <c r="J20" s="28">
        <f t="shared" ref="J20" si="1">J7*J12+J8*J13+J9*J14+J16+J17+J19+J18</f>
        <v>0</v>
      </c>
      <c r="K20" s="29"/>
      <c r="L20" s="28">
        <f t="shared" ref="L20" si="2">L7*L12+L8*L13+L9*L14+L16+L17+L19+L18</f>
        <v>0</v>
      </c>
      <c r="M20" s="29"/>
      <c r="N20" s="28">
        <f t="shared" ref="N20" si="3">N7*N12+N8*N13+N9*N14+N16+N17+N19+N18</f>
        <v>0</v>
      </c>
      <c r="O20" s="29"/>
      <c r="P20" s="28">
        <f t="shared" ref="P20" si="4">P7*P12+P8*P13+P9*P14+P16+P17+P19+P18</f>
        <v>0</v>
      </c>
      <c r="Q20" s="29"/>
      <c r="R20" s="28">
        <f t="shared" ref="R20" si="5">R7*R12+R8*R13+R9*R14+R16+R17+R19+R18</f>
        <v>0</v>
      </c>
      <c r="S20" s="29"/>
      <c r="T20" s="28">
        <f t="shared" ref="T20" si="6">T7*T12+T8*T13+T9*T14+T16+T17+T19+T18</f>
        <v>0</v>
      </c>
      <c r="U20" s="29"/>
      <c r="V20" s="28">
        <f t="shared" ref="V20" si="7">V7*V12+V8*V13+V9*V14+V16+V17+V19+V18</f>
        <v>0</v>
      </c>
      <c r="W20" s="29"/>
      <c r="X20" s="28">
        <f t="shared" ref="X20" si="8">X7*X12+X8*X13+X9*X14+X16+X17+X19+X18</f>
        <v>0</v>
      </c>
      <c r="Y20" s="29"/>
      <c r="Z20" s="28">
        <f t="shared" ref="Z20" si="9">Z7*Z12+Z8*Z13+Z9*Z14+Z16+Z17+Z19+Z18</f>
        <v>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/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0</v>
      </c>
      <c r="E22" s="73"/>
      <c r="F22" s="72">
        <f t="shared" ref="F22" si="10">F20+F21</f>
        <v>121856</v>
      </c>
      <c r="G22" s="73"/>
      <c r="H22" s="72">
        <f t="shared" ref="H22" si="11">H20+H21</f>
        <v>0</v>
      </c>
      <c r="I22" s="73"/>
      <c r="J22" s="72">
        <f t="shared" ref="J22" si="12">J20+J21</f>
        <v>0</v>
      </c>
      <c r="K22" s="73"/>
      <c r="L22" s="72">
        <f t="shared" ref="L22" si="13">L20+L21</f>
        <v>0</v>
      </c>
      <c r="M22" s="73"/>
      <c r="N22" s="72">
        <f t="shared" ref="N22" si="14">N20+N21</f>
        <v>0</v>
      </c>
      <c r="O22" s="73"/>
      <c r="P22" s="72">
        <f t="shared" ref="P22" si="15">P20+P21</f>
        <v>0</v>
      </c>
      <c r="Q22" s="73"/>
      <c r="R22" s="72">
        <f t="shared" ref="R22" si="16">R20+R21</f>
        <v>0</v>
      </c>
      <c r="S22" s="73"/>
      <c r="T22" s="72">
        <f t="shared" ref="T22" si="17">T20+T21</f>
        <v>0</v>
      </c>
      <c r="U22" s="73"/>
      <c r="V22" s="72">
        <f t="shared" ref="V22" si="18">V20+V21</f>
        <v>0</v>
      </c>
      <c r="W22" s="73"/>
      <c r="X22" s="72">
        <f t="shared" ref="X22" si="19">X20+X21</f>
        <v>0</v>
      </c>
      <c r="Y22" s="73"/>
      <c r="Z22" s="72">
        <f t="shared" ref="Z22" si="20">Z20+Z21</f>
        <v>0</v>
      </c>
      <c r="AA22" s="73"/>
      <c r="AB22" s="111"/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f>D22*0.003</f>
        <v>0</v>
      </c>
      <c r="E23" s="79"/>
      <c r="F23" s="78">
        <f t="shared" ref="F23" si="21">F22*0.003</f>
        <v>365.56799999999998</v>
      </c>
      <c r="G23" s="79"/>
      <c r="H23" s="78">
        <f t="shared" ref="H23" si="22">H22*0.003</f>
        <v>0</v>
      </c>
      <c r="I23" s="79"/>
      <c r="J23" s="78">
        <f t="shared" ref="J23" si="23">J22*0.003</f>
        <v>0</v>
      </c>
      <c r="K23" s="79"/>
      <c r="L23" s="78">
        <f t="shared" ref="L23" si="24">L22*0.003</f>
        <v>0</v>
      </c>
      <c r="M23" s="79"/>
      <c r="N23" s="78">
        <f t="shared" ref="N23" si="25">N22*0.003</f>
        <v>0</v>
      </c>
      <c r="O23" s="79"/>
      <c r="P23" s="78">
        <f t="shared" ref="P23" si="26">P22*0.003</f>
        <v>0</v>
      </c>
      <c r="Q23" s="79"/>
      <c r="R23" s="78">
        <f t="shared" ref="R23" si="27">R22*0.003</f>
        <v>0</v>
      </c>
      <c r="S23" s="79"/>
      <c r="T23" s="78">
        <f t="shared" ref="T23" si="28">T22*0.003</f>
        <v>0</v>
      </c>
      <c r="U23" s="79"/>
      <c r="V23" s="78">
        <f t="shared" ref="V23" si="29">V22*0.003</f>
        <v>0</v>
      </c>
      <c r="W23" s="79"/>
      <c r="X23" s="78">
        <f t="shared" ref="X23" si="30">X22*0.003</f>
        <v>0</v>
      </c>
      <c r="Y23" s="79"/>
      <c r="Z23" s="78">
        <f t="shared" ref="Z23" si="31">Z22*0.003</f>
        <v>0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/>
      <c r="E24" s="59"/>
      <c r="F24" s="58">
        <v>430</v>
      </c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67"/>
      <c r="E26" s="68"/>
      <c r="F26" s="67"/>
      <c r="G26" s="68"/>
      <c r="H26" s="67"/>
      <c r="I26" s="68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  <c r="V26" s="67"/>
      <c r="W26" s="68"/>
      <c r="X26" s="67"/>
      <c r="Y26" s="68"/>
      <c r="Z26" s="67"/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/>
      <c r="E27" s="83"/>
      <c r="F27" s="81"/>
      <c r="G27" s="83"/>
      <c r="H27" s="81"/>
      <c r="I27" s="83"/>
      <c r="J27" s="81"/>
      <c r="K27" s="83"/>
      <c r="L27" s="81"/>
      <c r="M27" s="83"/>
      <c r="N27" s="81"/>
      <c r="O27" s="83"/>
      <c r="P27" s="81"/>
      <c r="Q27" s="83"/>
      <c r="R27" s="81"/>
      <c r="S27" s="83"/>
      <c r="T27" s="81"/>
      <c r="U27" s="83"/>
      <c r="V27" s="81"/>
      <c r="W27" s="83"/>
      <c r="X27" s="81"/>
      <c r="Y27" s="83"/>
      <c r="Z27" s="81"/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0</v>
      </c>
      <c r="E28" s="68"/>
      <c r="F28" s="67">
        <f t="shared" ref="F28" si="32">SUM(F23:F27)</f>
        <v>795.56799999999998</v>
      </c>
      <c r="G28" s="68"/>
      <c r="H28" s="67">
        <f t="shared" ref="H28" si="33">SUM(H23:H27)</f>
        <v>0</v>
      </c>
      <c r="I28" s="68"/>
      <c r="J28" s="67">
        <f t="shared" ref="J28" si="34">SUM(J23:J27)</f>
        <v>0</v>
      </c>
      <c r="K28" s="68"/>
      <c r="L28" s="67">
        <f t="shared" ref="L28" si="35">SUM(L23:L27)</f>
        <v>0</v>
      </c>
      <c r="M28" s="68"/>
      <c r="N28" s="67">
        <f t="shared" ref="N28" si="36">SUM(N23:N27)</f>
        <v>0</v>
      </c>
      <c r="O28" s="68"/>
      <c r="P28" s="67">
        <f t="shared" ref="P28" si="37">SUM(P23:P27)</f>
        <v>0</v>
      </c>
      <c r="Q28" s="68"/>
      <c r="R28" s="67">
        <f t="shared" ref="R28" si="38">SUM(R23:R27)</f>
        <v>0</v>
      </c>
      <c r="S28" s="68"/>
      <c r="T28" s="67">
        <f t="shared" ref="T28" si="39">SUM(T23:T27)</f>
        <v>0</v>
      </c>
      <c r="U28" s="68"/>
      <c r="V28" s="67">
        <f t="shared" ref="V28" si="40">SUM(V23:V27)</f>
        <v>0</v>
      </c>
      <c r="W28" s="68"/>
      <c r="X28" s="67">
        <f t="shared" ref="X28" si="41">SUM(X23:X27)</f>
        <v>0</v>
      </c>
      <c r="Y28" s="68"/>
      <c r="Z28" s="67">
        <f t="shared" ref="Z28" si="42">SUM(Z23:Z27)</f>
        <v>0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0</v>
      </c>
      <c r="E29" s="87"/>
      <c r="F29" s="86">
        <f>F22-F28</f>
        <v>121060.432</v>
      </c>
      <c r="G29" s="87"/>
      <c r="H29" s="86">
        <f>H22-H28</f>
        <v>0</v>
      </c>
      <c r="I29" s="87"/>
      <c r="J29" s="86">
        <f>J22-J28</f>
        <v>0</v>
      </c>
      <c r="K29" s="87"/>
      <c r="L29" s="86">
        <f>L22-L28</f>
        <v>0</v>
      </c>
      <c r="M29" s="87"/>
      <c r="N29" s="86">
        <f>N22-N28</f>
        <v>0</v>
      </c>
      <c r="O29" s="87"/>
      <c r="P29" s="86">
        <f>P22-P28</f>
        <v>0</v>
      </c>
      <c r="Q29" s="87"/>
      <c r="R29" s="86">
        <f>R22-R28</f>
        <v>0</v>
      </c>
      <c r="S29" s="87"/>
      <c r="T29" s="86">
        <f>T22-T28</f>
        <v>0</v>
      </c>
      <c r="U29" s="87"/>
      <c r="V29" s="86">
        <f>V22-V28</f>
        <v>0</v>
      </c>
      <c r="W29" s="87"/>
      <c r="X29" s="86">
        <f>X20-X28</f>
        <v>0</v>
      </c>
      <c r="Y29" s="87"/>
      <c r="Z29" s="86">
        <f>Z22-Z28</f>
        <v>0</v>
      </c>
      <c r="AA29" s="89"/>
      <c r="AB29" s="90"/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4C5D-2D2A-421E-A40D-2CA5F01FDD4B}">
  <dimension ref="A1:AC29"/>
  <sheetViews>
    <sheetView topLeftCell="A2" workbookViewId="0">
      <selection activeCell="F22" sqref="F22:G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58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/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>
        <v>9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19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19" t="s">
        <v>21</v>
      </c>
      <c r="AB8" s="20"/>
      <c r="AC8" s="9" t="s">
        <v>22</v>
      </c>
    </row>
    <row r="9" spans="1:29" ht="24.75" customHeight="1">
      <c r="A9" s="24" t="s">
        <v>46</v>
      </c>
      <c r="B9" s="118"/>
      <c r="C9" s="25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19" t="s">
        <v>21</v>
      </c>
      <c r="AB9" s="20"/>
      <c r="AC9" s="9" t="s">
        <v>22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19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19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>
        <v>8000</v>
      </c>
      <c r="E12" s="29"/>
      <c r="F12" s="28">
        <v>8000</v>
      </c>
      <c r="G12" s="29"/>
      <c r="H12" s="28">
        <v>8000</v>
      </c>
      <c r="I12" s="29"/>
      <c r="J12" s="28">
        <v>8000</v>
      </c>
      <c r="K12" s="29"/>
      <c r="L12" s="28">
        <v>8000</v>
      </c>
      <c r="M12" s="29"/>
      <c r="N12" s="28">
        <v>8000</v>
      </c>
      <c r="O12" s="29"/>
      <c r="P12" s="28">
        <v>8000</v>
      </c>
      <c r="Q12" s="29"/>
      <c r="R12" s="28">
        <v>8000</v>
      </c>
      <c r="S12" s="29"/>
      <c r="T12" s="28">
        <v>8000</v>
      </c>
      <c r="U12" s="29"/>
      <c r="V12" s="28">
        <v>8000</v>
      </c>
      <c r="W12" s="29"/>
      <c r="X12" s="28">
        <v>8000</v>
      </c>
      <c r="Y12" s="29"/>
      <c r="Z12" s="28">
        <v>8000</v>
      </c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102"/>
      <c r="AB13" s="116"/>
      <c r="AC13" s="117"/>
    </row>
    <row r="14" spans="1:29" ht="24.75" customHeight="1">
      <c r="A14" s="24" t="s">
        <v>46</v>
      </c>
      <c r="B14" s="118"/>
      <c r="C14" s="25"/>
      <c r="D14" s="58"/>
      <c r="E14" s="59"/>
      <c r="F14" s="58"/>
      <c r="G14" s="59"/>
      <c r="H14" s="58"/>
      <c r="I14" s="59"/>
      <c r="J14" s="58"/>
      <c r="K14" s="59"/>
      <c r="L14" s="58"/>
      <c r="M14" s="59"/>
      <c r="N14" s="58"/>
      <c r="O14" s="59"/>
      <c r="P14" s="58"/>
      <c r="Q14" s="59"/>
      <c r="R14" s="58"/>
      <c r="S14" s="59"/>
      <c r="T14" s="58"/>
      <c r="U14" s="59"/>
      <c r="V14" s="58"/>
      <c r="W14" s="59"/>
      <c r="X14" s="58"/>
      <c r="Y14" s="59"/>
      <c r="Z14" s="58"/>
      <c r="AA14" s="102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133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/>
      <c r="E18" s="59"/>
      <c r="F18" s="58">
        <v>4657</v>
      </c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01"/>
      <c r="AC18" s="60"/>
    </row>
    <row r="19" spans="1:29" ht="24.75" customHeight="1" thickBot="1">
      <c r="A19" s="65"/>
      <c r="B19" s="99" t="s">
        <v>28</v>
      </c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0</v>
      </c>
      <c r="E20" s="29"/>
      <c r="F20" s="28">
        <f>F7*F12+F8*F13+F9*F14+F16+F17+F19+F18</f>
        <v>76657</v>
      </c>
      <c r="G20" s="29"/>
      <c r="H20" s="28">
        <f t="shared" ref="H20" si="0">H7*H12+H8*H13+H9*H14+H16+H17+H19+H18</f>
        <v>0</v>
      </c>
      <c r="I20" s="29"/>
      <c r="J20" s="28">
        <f t="shared" ref="J20" si="1">J7*J12+J8*J13+J9*J14+J16+J17+J19+J18</f>
        <v>0</v>
      </c>
      <c r="K20" s="29"/>
      <c r="L20" s="28">
        <f t="shared" ref="L20" si="2">L7*L12+L8*L13+L9*L14+L16+L17+L19+L18</f>
        <v>0</v>
      </c>
      <c r="M20" s="29"/>
      <c r="N20" s="28">
        <f t="shared" ref="N20" si="3">N7*N12+N8*N13+N9*N14+N16+N17+N19+N18</f>
        <v>0</v>
      </c>
      <c r="O20" s="29"/>
      <c r="P20" s="28">
        <f t="shared" ref="P20" si="4">P7*P12+P8*P13+P9*P14+P16+P17+P19+P18</f>
        <v>0</v>
      </c>
      <c r="Q20" s="29"/>
      <c r="R20" s="28">
        <f t="shared" ref="R20" si="5">R7*R12+R8*R13+R9*R14+R16+R17+R19+R18</f>
        <v>0</v>
      </c>
      <c r="S20" s="29"/>
      <c r="T20" s="28">
        <f t="shared" ref="T20" si="6">T7*T12+T8*T13+T9*T14+T16+T17+T19+T18</f>
        <v>0</v>
      </c>
      <c r="U20" s="29"/>
      <c r="V20" s="28">
        <f t="shared" ref="V20" si="7">V7*V12+V8*V13+V9*V14+V16+V17+V19+V18</f>
        <v>0</v>
      </c>
      <c r="W20" s="29"/>
      <c r="X20" s="28">
        <f t="shared" ref="X20" si="8">X7*X12+X8*X13+X9*X14+X16+X17+X19+X18</f>
        <v>0</v>
      </c>
      <c r="Y20" s="29"/>
      <c r="Z20" s="28">
        <f t="shared" ref="Z20" si="9">Z7*Z12+Z8*Z13+Z9*Z14+Z16+Z17+Z19+Z18</f>
        <v>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/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0</v>
      </c>
      <c r="E22" s="73"/>
      <c r="F22" s="72">
        <f t="shared" ref="F22" si="10">F20+F21</f>
        <v>76657</v>
      </c>
      <c r="G22" s="73"/>
      <c r="H22" s="72">
        <f t="shared" ref="H22" si="11">H20+H21</f>
        <v>0</v>
      </c>
      <c r="I22" s="73"/>
      <c r="J22" s="72">
        <f t="shared" ref="J22" si="12">J20+J21</f>
        <v>0</v>
      </c>
      <c r="K22" s="73"/>
      <c r="L22" s="72">
        <f t="shared" ref="L22" si="13">L20+L21</f>
        <v>0</v>
      </c>
      <c r="M22" s="73"/>
      <c r="N22" s="72">
        <f t="shared" ref="N22" si="14">N20+N21</f>
        <v>0</v>
      </c>
      <c r="O22" s="73"/>
      <c r="P22" s="72">
        <f t="shared" ref="P22" si="15">P20+P21</f>
        <v>0</v>
      </c>
      <c r="Q22" s="73"/>
      <c r="R22" s="72">
        <f t="shared" ref="R22" si="16">R20+R21</f>
        <v>0</v>
      </c>
      <c r="S22" s="73"/>
      <c r="T22" s="72">
        <f t="shared" ref="T22" si="17">T20+T21</f>
        <v>0</v>
      </c>
      <c r="U22" s="73"/>
      <c r="V22" s="72">
        <f t="shared" ref="V22" si="18">V20+V21</f>
        <v>0</v>
      </c>
      <c r="W22" s="73"/>
      <c r="X22" s="72">
        <f t="shared" ref="X22" si="19">X20+X21</f>
        <v>0</v>
      </c>
      <c r="Y22" s="73"/>
      <c r="Z22" s="72">
        <f t="shared" ref="Z22" si="20">Z20+Z21</f>
        <v>0</v>
      </c>
      <c r="AA22" s="73"/>
      <c r="AB22" s="131"/>
      <c r="AC22" s="132"/>
    </row>
    <row r="23" spans="1:29" ht="24.75" customHeight="1">
      <c r="A23" s="75" t="s">
        <v>32</v>
      </c>
      <c r="B23" s="106" t="s">
        <v>33</v>
      </c>
      <c r="C23" s="107"/>
      <c r="D23" s="78">
        <f>D22*0.003</f>
        <v>0</v>
      </c>
      <c r="E23" s="79"/>
      <c r="F23" s="78">
        <f t="shared" ref="F23" si="21">F22*0.003</f>
        <v>229.971</v>
      </c>
      <c r="G23" s="79"/>
      <c r="H23" s="78">
        <f t="shared" ref="H23" si="22">H22*0.003</f>
        <v>0</v>
      </c>
      <c r="I23" s="79"/>
      <c r="J23" s="78">
        <f t="shared" ref="J23" si="23">J22*0.003</f>
        <v>0</v>
      </c>
      <c r="K23" s="79"/>
      <c r="L23" s="78">
        <f t="shared" ref="L23" si="24">L22*0.003</f>
        <v>0</v>
      </c>
      <c r="M23" s="79"/>
      <c r="N23" s="78">
        <f t="shared" ref="N23" si="25">N22*0.003</f>
        <v>0</v>
      </c>
      <c r="O23" s="79"/>
      <c r="P23" s="78">
        <f t="shared" ref="P23" si="26">P22*0.003</f>
        <v>0</v>
      </c>
      <c r="Q23" s="79"/>
      <c r="R23" s="78">
        <f t="shared" ref="R23" si="27">R22*0.003</f>
        <v>0</v>
      </c>
      <c r="S23" s="79"/>
      <c r="T23" s="78">
        <f t="shared" ref="T23" si="28">T22*0.003</f>
        <v>0</v>
      </c>
      <c r="U23" s="79"/>
      <c r="V23" s="78">
        <f t="shared" ref="V23" si="29">V22*0.003</f>
        <v>0</v>
      </c>
      <c r="W23" s="79"/>
      <c r="X23" s="78">
        <f t="shared" ref="X23" si="30">X22*0.003</f>
        <v>0</v>
      </c>
      <c r="Y23" s="79"/>
      <c r="Z23" s="78">
        <f t="shared" ref="Z23" si="31">Z22*0.003</f>
        <v>0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/>
      <c r="E24" s="59"/>
      <c r="F24" s="58"/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67"/>
      <c r="E26" s="68"/>
      <c r="F26" s="67"/>
      <c r="G26" s="68"/>
      <c r="H26" s="67"/>
      <c r="I26" s="68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  <c r="V26" s="67"/>
      <c r="W26" s="68"/>
      <c r="X26" s="67"/>
      <c r="Y26" s="68"/>
      <c r="Z26" s="67"/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/>
      <c r="E27" s="83"/>
      <c r="F27" s="81"/>
      <c r="G27" s="83"/>
      <c r="H27" s="81"/>
      <c r="I27" s="83"/>
      <c r="J27" s="81"/>
      <c r="K27" s="83"/>
      <c r="L27" s="81"/>
      <c r="M27" s="83"/>
      <c r="N27" s="81"/>
      <c r="O27" s="83"/>
      <c r="P27" s="81"/>
      <c r="Q27" s="83"/>
      <c r="R27" s="81"/>
      <c r="S27" s="83"/>
      <c r="T27" s="81"/>
      <c r="U27" s="83"/>
      <c r="V27" s="81"/>
      <c r="W27" s="83"/>
      <c r="X27" s="81"/>
      <c r="Y27" s="83"/>
      <c r="Z27" s="81"/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0</v>
      </c>
      <c r="E28" s="68"/>
      <c r="F28" s="67">
        <f t="shared" ref="F28" si="32">SUM(F23:F27)</f>
        <v>229.971</v>
      </c>
      <c r="G28" s="68"/>
      <c r="H28" s="67">
        <f t="shared" ref="H28" si="33">SUM(H23:H27)</f>
        <v>0</v>
      </c>
      <c r="I28" s="68"/>
      <c r="J28" s="67">
        <f t="shared" ref="J28" si="34">SUM(J23:J27)</f>
        <v>0</v>
      </c>
      <c r="K28" s="68"/>
      <c r="L28" s="67">
        <f t="shared" ref="L28" si="35">SUM(L23:L27)</f>
        <v>0</v>
      </c>
      <c r="M28" s="68"/>
      <c r="N28" s="67">
        <f t="shared" ref="N28" si="36">SUM(N23:N27)</f>
        <v>0</v>
      </c>
      <c r="O28" s="68"/>
      <c r="P28" s="67">
        <f t="shared" ref="P28" si="37">SUM(P23:P27)</f>
        <v>0</v>
      </c>
      <c r="Q28" s="68"/>
      <c r="R28" s="67">
        <f t="shared" ref="R28" si="38">SUM(R23:R27)</f>
        <v>0</v>
      </c>
      <c r="S28" s="68"/>
      <c r="T28" s="67">
        <f t="shared" ref="T28" si="39">SUM(T23:T27)</f>
        <v>0</v>
      </c>
      <c r="U28" s="68"/>
      <c r="V28" s="67">
        <f t="shared" ref="V28" si="40">SUM(V23:V27)</f>
        <v>0</v>
      </c>
      <c r="W28" s="68"/>
      <c r="X28" s="67">
        <f t="shared" ref="X28" si="41">SUM(X23:X27)</f>
        <v>0</v>
      </c>
      <c r="Y28" s="68"/>
      <c r="Z28" s="67">
        <f t="shared" ref="Z28" si="42">SUM(Z23:Z27)</f>
        <v>0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0</v>
      </c>
      <c r="E29" s="87"/>
      <c r="F29" s="86">
        <f>F22-F28</f>
        <v>76427.028999999995</v>
      </c>
      <c r="G29" s="87"/>
      <c r="H29" s="86">
        <f>H22-H28</f>
        <v>0</v>
      </c>
      <c r="I29" s="87"/>
      <c r="J29" s="86">
        <f>J22-J28</f>
        <v>0</v>
      </c>
      <c r="K29" s="87"/>
      <c r="L29" s="86">
        <f>L22-L28</f>
        <v>0</v>
      </c>
      <c r="M29" s="87"/>
      <c r="N29" s="86">
        <f>N22-N28</f>
        <v>0</v>
      </c>
      <c r="O29" s="87"/>
      <c r="P29" s="86">
        <f>P22-P28</f>
        <v>0</v>
      </c>
      <c r="Q29" s="87"/>
      <c r="R29" s="86">
        <f>R22-R28</f>
        <v>0</v>
      </c>
      <c r="S29" s="87"/>
      <c r="T29" s="86">
        <f>T22-T28</f>
        <v>0</v>
      </c>
      <c r="U29" s="87"/>
      <c r="V29" s="86">
        <f>V22-V28</f>
        <v>0</v>
      </c>
      <c r="W29" s="87"/>
      <c r="X29" s="86">
        <f>X20-X28</f>
        <v>0</v>
      </c>
      <c r="Y29" s="87"/>
      <c r="Z29" s="86">
        <f>Z22-Z28</f>
        <v>0</v>
      </c>
      <c r="AA29" s="89"/>
      <c r="AB29" s="90"/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F2E3-FBCC-4793-8455-22461C808A60}">
  <dimension ref="A1:AC29"/>
  <sheetViews>
    <sheetView topLeftCell="A17" workbookViewId="0">
      <selection activeCell="J23" sqref="J23:K23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49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>
        <v>11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>
        <v>12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118"/>
      <c r="C9" s="25"/>
      <c r="D9" s="3"/>
      <c r="E9" s="4" t="s">
        <v>21</v>
      </c>
      <c r="F9" s="3">
        <v>13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>
        <v>8400</v>
      </c>
      <c r="E12" s="29"/>
      <c r="F12" s="28">
        <v>8400</v>
      </c>
      <c r="G12" s="29"/>
      <c r="H12" s="28">
        <v>8400</v>
      </c>
      <c r="I12" s="29"/>
      <c r="J12" s="28">
        <v>8400</v>
      </c>
      <c r="K12" s="29"/>
      <c r="L12" s="28">
        <v>8400</v>
      </c>
      <c r="M12" s="29"/>
      <c r="N12" s="28">
        <v>8400</v>
      </c>
      <c r="O12" s="29"/>
      <c r="P12" s="28">
        <v>8400</v>
      </c>
      <c r="Q12" s="29"/>
      <c r="R12" s="28">
        <v>8400</v>
      </c>
      <c r="S12" s="29"/>
      <c r="T12" s="28">
        <v>8400</v>
      </c>
      <c r="U12" s="29"/>
      <c r="V12" s="28">
        <v>8400</v>
      </c>
      <c r="W12" s="29"/>
      <c r="X12" s="28">
        <v>8400</v>
      </c>
      <c r="Y12" s="29"/>
      <c r="Z12" s="28">
        <v>8400</v>
      </c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>
        <v>9200</v>
      </c>
      <c r="E13" s="59"/>
      <c r="F13" s="58">
        <v>9200</v>
      </c>
      <c r="G13" s="59"/>
      <c r="H13" s="58">
        <v>9200</v>
      </c>
      <c r="I13" s="59"/>
      <c r="J13" s="58">
        <v>9200</v>
      </c>
      <c r="K13" s="59"/>
      <c r="L13" s="58">
        <v>9200</v>
      </c>
      <c r="M13" s="59"/>
      <c r="N13" s="58">
        <v>9200</v>
      </c>
      <c r="O13" s="59"/>
      <c r="P13" s="58">
        <v>9200</v>
      </c>
      <c r="Q13" s="59"/>
      <c r="R13" s="58">
        <v>9200</v>
      </c>
      <c r="S13" s="59"/>
      <c r="T13" s="58">
        <v>9200</v>
      </c>
      <c r="U13" s="59"/>
      <c r="V13" s="58">
        <v>9200</v>
      </c>
      <c r="W13" s="59"/>
      <c r="X13" s="58">
        <v>9200</v>
      </c>
      <c r="Y13" s="59"/>
      <c r="Z13" s="58">
        <v>9200</v>
      </c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>
        <v>10000</v>
      </c>
      <c r="E14" s="59"/>
      <c r="F14" s="58">
        <v>10000</v>
      </c>
      <c r="G14" s="59"/>
      <c r="H14" s="58">
        <v>10000</v>
      </c>
      <c r="I14" s="59"/>
      <c r="J14" s="58">
        <v>10000</v>
      </c>
      <c r="K14" s="59"/>
      <c r="L14" s="58">
        <v>10000</v>
      </c>
      <c r="M14" s="59"/>
      <c r="N14" s="58">
        <v>10000</v>
      </c>
      <c r="O14" s="59"/>
      <c r="P14" s="58">
        <v>10000</v>
      </c>
      <c r="Q14" s="59"/>
      <c r="R14" s="58">
        <v>10000</v>
      </c>
      <c r="S14" s="59"/>
      <c r="T14" s="58">
        <v>10000</v>
      </c>
      <c r="U14" s="59"/>
      <c r="V14" s="58">
        <v>10000</v>
      </c>
      <c r="W14" s="59"/>
      <c r="X14" s="58">
        <v>10000</v>
      </c>
      <c r="Y14" s="59"/>
      <c r="Z14" s="58">
        <v>10000</v>
      </c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/>
      <c r="E18" s="59"/>
      <c r="F18" s="58">
        <v>4600</v>
      </c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101"/>
      <c r="AC18" s="60"/>
    </row>
    <row r="19" spans="1:29" ht="24.75" customHeight="1" thickBot="1">
      <c r="A19" s="65"/>
      <c r="B19" s="99"/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/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0</v>
      </c>
      <c r="E20" s="29"/>
      <c r="F20" s="28">
        <f>F7*F12+F8*F13+F9*F14+F16+F17+F19+F18</f>
        <v>337400</v>
      </c>
      <c r="G20" s="29"/>
      <c r="H20" s="28">
        <f t="shared" ref="H20" si="0">H7*H12+H8*H13+H9*H14+H16+H17+H19+H18</f>
        <v>0</v>
      </c>
      <c r="I20" s="29"/>
      <c r="J20" s="28">
        <f t="shared" ref="J20" si="1">J7*J12+J8*J13+J9*J14+J16+J17+J19+J18</f>
        <v>0</v>
      </c>
      <c r="K20" s="29"/>
      <c r="L20" s="28">
        <f t="shared" ref="L20" si="2">L7*L12+L8*L13+L9*L14+L16+L17+L19+L18</f>
        <v>0</v>
      </c>
      <c r="M20" s="29"/>
      <c r="N20" s="28">
        <f t="shared" ref="N20" si="3">N7*N12+N8*N13+N9*N14+N16+N17+N19+N18</f>
        <v>0</v>
      </c>
      <c r="O20" s="29"/>
      <c r="P20" s="28">
        <f t="shared" ref="P20" si="4">P7*P12+P8*P13+P9*P14+P16+P17+P19+P18</f>
        <v>0</v>
      </c>
      <c r="Q20" s="29"/>
      <c r="R20" s="28">
        <f t="shared" ref="R20" si="5">R7*R12+R8*R13+R9*R14+R16+R17+R19+R18</f>
        <v>0</v>
      </c>
      <c r="S20" s="29"/>
      <c r="T20" s="28">
        <f t="shared" ref="T20" si="6">T7*T12+T8*T13+T9*T14+T16+T17+T19+T18</f>
        <v>0</v>
      </c>
      <c r="U20" s="29"/>
      <c r="V20" s="28">
        <f t="shared" ref="V20" si="7">V7*V12+V8*V13+V9*V14+V16+V17+V19+V18</f>
        <v>0</v>
      </c>
      <c r="W20" s="29"/>
      <c r="X20" s="28">
        <f t="shared" ref="X20" si="8">X7*X12+X8*X13+X9*X14+X16+X17+X19+X18</f>
        <v>0</v>
      </c>
      <c r="Y20" s="29"/>
      <c r="Z20" s="28">
        <f t="shared" ref="Z20" si="9">Z7*Z12+Z8*Z13+Z9*Z14+Z16+Z17+Z19+Z18</f>
        <v>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/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0</v>
      </c>
      <c r="E22" s="73"/>
      <c r="F22" s="72">
        <f t="shared" ref="F22" si="10">F20+F21</f>
        <v>337400</v>
      </c>
      <c r="G22" s="73"/>
      <c r="H22" s="72">
        <f t="shared" ref="H22" si="11">H20+H21</f>
        <v>0</v>
      </c>
      <c r="I22" s="73"/>
      <c r="J22" s="72">
        <f t="shared" ref="J22" si="12">J20+J21</f>
        <v>0</v>
      </c>
      <c r="K22" s="73"/>
      <c r="L22" s="72">
        <f t="shared" ref="L22" si="13">L20+L21</f>
        <v>0</v>
      </c>
      <c r="M22" s="73"/>
      <c r="N22" s="72">
        <f t="shared" ref="N22" si="14">N20+N21</f>
        <v>0</v>
      </c>
      <c r="O22" s="73"/>
      <c r="P22" s="72">
        <f t="shared" ref="P22" si="15">P20+P21</f>
        <v>0</v>
      </c>
      <c r="Q22" s="73"/>
      <c r="R22" s="72">
        <f t="shared" ref="R22" si="16">R20+R21</f>
        <v>0</v>
      </c>
      <c r="S22" s="73"/>
      <c r="T22" s="72">
        <f t="shared" ref="T22" si="17">T20+T21</f>
        <v>0</v>
      </c>
      <c r="U22" s="73"/>
      <c r="V22" s="72">
        <f t="shared" ref="V22" si="18">V20+V21</f>
        <v>0</v>
      </c>
      <c r="W22" s="73"/>
      <c r="X22" s="72">
        <f t="shared" ref="X22" si="19">X20+X21</f>
        <v>0</v>
      </c>
      <c r="Y22" s="73"/>
      <c r="Z22" s="72">
        <f t="shared" ref="Z22" si="20">Z20+Z21</f>
        <v>0</v>
      </c>
      <c r="AA22" s="73"/>
      <c r="AB22" s="111"/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f>D22*0.003</f>
        <v>0</v>
      </c>
      <c r="E23" s="79"/>
      <c r="F23" s="78">
        <f t="shared" ref="F23" si="21">F22*0.003</f>
        <v>1012.2</v>
      </c>
      <c r="G23" s="79"/>
      <c r="H23" s="78">
        <f t="shared" ref="H23" si="22">H22*0.003</f>
        <v>0</v>
      </c>
      <c r="I23" s="79"/>
      <c r="J23" s="78">
        <f t="shared" ref="J23" si="23">J22*0.003</f>
        <v>0</v>
      </c>
      <c r="K23" s="79"/>
      <c r="L23" s="78">
        <f t="shared" ref="L23" si="24">L22*0.003</f>
        <v>0</v>
      </c>
      <c r="M23" s="79"/>
      <c r="N23" s="78">
        <f t="shared" ref="N23" si="25">N22*0.003</f>
        <v>0</v>
      </c>
      <c r="O23" s="79"/>
      <c r="P23" s="78">
        <f t="shared" ref="P23" si="26">P22*0.003</f>
        <v>0</v>
      </c>
      <c r="Q23" s="79"/>
      <c r="R23" s="78">
        <f t="shared" ref="R23" si="27">R22*0.003</f>
        <v>0</v>
      </c>
      <c r="S23" s="79"/>
      <c r="T23" s="78">
        <f t="shared" ref="T23" si="28">T22*0.003</f>
        <v>0</v>
      </c>
      <c r="U23" s="79"/>
      <c r="V23" s="78">
        <f t="shared" ref="V23" si="29">V22*0.003</f>
        <v>0</v>
      </c>
      <c r="W23" s="79"/>
      <c r="X23" s="78">
        <f t="shared" ref="X23" si="30">X22*0.003</f>
        <v>0</v>
      </c>
      <c r="Y23" s="79"/>
      <c r="Z23" s="78">
        <f t="shared" ref="Z23" si="31">Z22*0.003</f>
        <v>0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/>
      <c r="E24" s="59"/>
      <c r="F24" s="58">
        <v>11120</v>
      </c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/>
      <c r="E25" s="59"/>
      <c r="F25" s="58"/>
      <c r="G25" s="59"/>
      <c r="H25" s="58"/>
      <c r="I25" s="59"/>
      <c r="J25" s="58"/>
      <c r="K25" s="59"/>
      <c r="L25" s="58"/>
      <c r="M25" s="59"/>
      <c r="N25" s="58"/>
      <c r="O25" s="59"/>
      <c r="P25" s="58"/>
      <c r="Q25" s="59"/>
      <c r="R25" s="58"/>
      <c r="S25" s="59"/>
      <c r="T25" s="58"/>
      <c r="U25" s="59"/>
      <c r="V25" s="58"/>
      <c r="W25" s="59"/>
      <c r="X25" s="58"/>
      <c r="Y25" s="59"/>
      <c r="Z25" s="58"/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58">
        <v>24272</v>
      </c>
      <c r="E26" s="59"/>
      <c r="F26" s="58">
        <v>24272</v>
      </c>
      <c r="G26" s="59"/>
      <c r="H26" s="58">
        <v>24272</v>
      </c>
      <c r="I26" s="59"/>
      <c r="J26" s="67"/>
      <c r="K26" s="68"/>
      <c r="L26" s="67"/>
      <c r="M26" s="68"/>
      <c r="N26" s="67"/>
      <c r="O26" s="68"/>
      <c r="P26" s="67"/>
      <c r="Q26" s="68"/>
      <c r="R26" s="67"/>
      <c r="S26" s="68"/>
      <c r="T26" s="67"/>
      <c r="U26" s="68"/>
      <c r="V26" s="67"/>
      <c r="W26" s="68"/>
      <c r="X26" s="67"/>
      <c r="Y26" s="68"/>
      <c r="Z26" s="67"/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/>
      <c r="E27" s="83"/>
      <c r="F27" s="81"/>
      <c r="G27" s="83"/>
      <c r="H27" s="81"/>
      <c r="I27" s="83"/>
      <c r="J27" s="81"/>
      <c r="K27" s="83"/>
      <c r="L27" s="81"/>
      <c r="M27" s="83"/>
      <c r="N27" s="81"/>
      <c r="O27" s="83"/>
      <c r="P27" s="81"/>
      <c r="Q27" s="83"/>
      <c r="R27" s="81"/>
      <c r="S27" s="83"/>
      <c r="T27" s="81"/>
      <c r="U27" s="83"/>
      <c r="V27" s="81"/>
      <c r="W27" s="83"/>
      <c r="X27" s="81"/>
      <c r="Y27" s="83"/>
      <c r="Z27" s="81"/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24272</v>
      </c>
      <c r="E28" s="68"/>
      <c r="F28" s="67">
        <f t="shared" ref="F28" si="32">SUM(F23:F27)</f>
        <v>36404.199999999997</v>
      </c>
      <c r="G28" s="68"/>
      <c r="H28" s="67">
        <f t="shared" ref="H28" si="33">SUM(H23:H27)</f>
        <v>24272</v>
      </c>
      <c r="I28" s="68"/>
      <c r="J28" s="67">
        <f t="shared" ref="J28" si="34">SUM(J23:J27)</f>
        <v>0</v>
      </c>
      <c r="K28" s="68"/>
      <c r="L28" s="67">
        <f t="shared" ref="L28" si="35">SUM(L23:L27)</f>
        <v>0</v>
      </c>
      <c r="M28" s="68"/>
      <c r="N28" s="67">
        <f t="shared" ref="N28" si="36">SUM(N23:N27)</f>
        <v>0</v>
      </c>
      <c r="O28" s="68"/>
      <c r="P28" s="67">
        <f t="shared" ref="P28" si="37">SUM(P23:P27)</f>
        <v>0</v>
      </c>
      <c r="Q28" s="68"/>
      <c r="R28" s="67">
        <f t="shared" ref="R28" si="38">SUM(R23:R27)</f>
        <v>0</v>
      </c>
      <c r="S28" s="68"/>
      <c r="T28" s="67">
        <f t="shared" ref="T28" si="39">SUM(T23:T27)</f>
        <v>0</v>
      </c>
      <c r="U28" s="68"/>
      <c r="V28" s="67">
        <f t="shared" ref="V28" si="40">SUM(V23:V27)</f>
        <v>0</v>
      </c>
      <c r="W28" s="68"/>
      <c r="X28" s="67">
        <f t="shared" ref="X28" si="41">SUM(X23:X27)</f>
        <v>0</v>
      </c>
      <c r="Y28" s="68"/>
      <c r="Z28" s="67">
        <f t="shared" ref="Z28" si="42">SUM(Z23:Z27)</f>
        <v>0</v>
      </c>
      <c r="AA28" s="91"/>
      <c r="AB28" s="92">
        <f t="shared" ref="AB28" si="43">SUM(AB23:AB27)</f>
        <v>0</v>
      </c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-24272</v>
      </c>
      <c r="E29" s="87"/>
      <c r="F29" s="86">
        <f>F22-F28</f>
        <v>300995.8</v>
      </c>
      <c r="G29" s="87"/>
      <c r="H29" s="86">
        <f>H22-H28</f>
        <v>-24272</v>
      </c>
      <c r="I29" s="87"/>
      <c r="J29" s="86">
        <f>J22-J28</f>
        <v>0</v>
      </c>
      <c r="K29" s="87"/>
      <c r="L29" s="86">
        <f>L22-L28</f>
        <v>0</v>
      </c>
      <c r="M29" s="87"/>
      <c r="N29" s="86">
        <f>N22-N28</f>
        <v>0</v>
      </c>
      <c r="O29" s="87"/>
      <c r="P29" s="86">
        <f>P22-P28</f>
        <v>0</v>
      </c>
      <c r="Q29" s="87"/>
      <c r="R29" s="86">
        <f>R22-R28</f>
        <v>0</v>
      </c>
      <c r="S29" s="87"/>
      <c r="T29" s="86">
        <f>T22-T28</f>
        <v>0</v>
      </c>
      <c r="U29" s="87"/>
      <c r="V29" s="86">
        <f>V22-V28</f>
        <v>0</v>
      </c>
      <c r="W29" s="87"/>
      <c r="X29" s="86">
        <f>X20-X28</f>
        <v>0</v>
      </c>
      <c r="Y29" s="87"/>
      <c r="Z29" s="86">
        <f>Z22-Z28</f>
        <v>0</v>
      </c>
      <c r="AA29" s="89"/>
      <c r="AB29" s="90">
        <f>D29+F29+H29+J29+L29+N29</f>
        <v>252451.8</v>
      </c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303-64AA-4A16-8D4E-9D47BACE76BC}">
  <sheetPr>
    <tabColor theme="7"/>
  </sheetPr>
  <dimension ref="A1:AC29"/>
  <sheetViews>
    <sheetView tabSelected="1" topLeftCell="A10" workbookViewId="0">
      <selection activeCell="H10" sqref="H10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61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118"/>
      <c r="C9" s="25"/>
      <c r="D9" s="3">
        <v>15</v>
      </c>
      <c r="E9" s="4" t="s">
        <v>21</v>
      </c>
      <c r="F9" s="3">
        <v>16</v>
      </c>
      <c r="G9" s="4" t="s">
        <v>21</v>
      </c>
      <c r="H9" s="3">
        <v>14</v>
      </c>
      <c r="I9" s="4" t="s">
        <v>21</v>
      </c>
      <c r="J9" s="3">
        <v>15</v>
      </c>
      <c r="K9" s="4" t="s">
        <v>21</v>
      </c>
      <c r="L9" s="3">
        <v>15</v>
      </c>
      <c r="M9" s="4" t="s">
        <v>21</v>
      </c>
      <c r="N9" s="3">
        <v>15</v>
      </c>
      <c r="O9" s="4" t="s">
        <v>21</v>
      </c>
      <c r="P9" s="3">
        <v>16</v>
      </c>
      <c r="Q9" s="4" t="s">
        <v>21</v>
      </c>
      <c r="R9" s="3">
        <v>15</v>
      </c>
      <c r="S9" s="4" t="s">
        <v>21</v>
      </c>
      <c r="T9" s="3">
        <v>16</v>
      </c>
      <c r="U9" s="4" t="s">
        <v>21</v>
      </c>
      <c r="V9" s="3">
        <v>14</v>
      </c>
      <c r="W9" s="4" t="s">
        <v>21</v>
      </c>
      <c r="X9" s="3">
        <v>14</v>
      </c>
      <c r="Y9" s="4" t="s">
        <v>21</v>
      </c>
      <c r="Z9" s="3">
        <v>16</v>
      </c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>
        <v>8000</v>
      </c>
      <c r="E12" s="29"/>
      <c r="F12" s="28">
        <v>8000</v>
      </c>
      <c r="G12" s="29"/>
      <c r="H12" s="28">
        <v>8000</v>
      </c>
      <c r="I12" s="29"/>
      <c r="J12" s="28">
        <v>8000</v>
      </c>
      <c r="K12" s="29"/>
      <c r="L12" s="28">
        <v>8000</v>
      </c>
      <c r="M12" s="29"/>
      <c r="N12" s="28">
        <v>8000</v>
      </c>
      <c r="O12" s="29"/>
      <c r="P12" s="28">
        <v>8000</v>
      </c>
      <c r="Q12" s="29"/>
      <c r="R12" s="28">
        <v>8000</v>
      </c>
      <c r="S12" s="29"/>
      <c r="T12" s="28">
        <v>8000</v>
      </c>
      <c r="U12" s="29"/>
      <c r="V12" s="28">
        <v>8000</v>
      </c>
      <c r="W12" s="29"/>
      <c r="X12" s="28">
        <v>8000</v>
      </c>
      <c r="Y12" s="29"/>
      <c r="Z12" s="28">
        <v>8000</v>
      </c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>
        <v>8800</v>
      </c>
      <c r="E13" s="59"/>
      <c r="F13" s="58">
        <v>8800</v>
      </c>
      <c r="G13" s="59"/>
      <c r="H13" s="58">
        <v>8800</v>
      </c>
      <c r="I13" s="59"/>
      <c r="J13" s="58">
        <v>8800</v>
      </c>
      <c r="K13" s="59"/>
      <c r="L13" s="58">
        <v>8800</v>
      </c>
      <c r="M13" s="59"/>
      <c r="N13" s="58">
        <v>8800</v>
      </c>
      <c r="O13" s="59"/>
      <c r="P13" s="58">
        <v>8800</v>
      </c>
      <c r="Q13" s="59"/>
      <c r="R13" s="58">
        <v>8800</v>
      </c>
      <c r="S13" s="59"/>
      <c r="T13" s="58">
        <v>8800</v>
      </c>
      <c r="U13" s="59"/>
      <c r="V13" s="58">
        <v>8800</v>
      </c>
      <c r="W13" s="59"/>
      <c r="X13" s="58">
        <v>8800</v>
      </c>
      <c r="Y13" s="59"/>
      <c r="Z13" s="58">
        <v>8800</v>
      </c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>
        <v>9500</v>
      </c>
      <c r="E14" s="59"/>
      <c r="F14" s="58">
        <v>9500</v>
      </c>
      <c r="G14" s="59"/>
      <c r="H14" s="58">
        <v>9500</v>
      </c>
      <c r="I14" s="59"/>
      <c r="J14" s="58">
        <v>9500</v>
      </c>
      <c r="K14" s="59"/>
      <c r="L14" s="58">
        <v>10000</v>
      </c>
      <c r="M14" s="59"/>
      <c r="N14" s="58">
        <v>10000</v>
      </c>
      <c r="O14" s="59"/>
      <c r="P14" s="58">
        <v>10000</v>
      </c>
      <c r="Q14" s="59"/>
      <c r="R14" s="58">
        <v>10000</v>
      </c>
      <c r="S14" s="59"/>
      <c r="T14" s="58">
        <v>10000</v>
      </c>
      <c r="U14" s="59"/>
      <c r="V14" s="58">
        <v>10000</v>
      </c>
      <c r="W14" s="59"/>
      <c r="X14" s="58">
        <v>10000</v>
      </c>
      <c r="Y14" s="59"/>
      <c r="Z14" s="58">
        <v>10000</v>
      </c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>
        <v>3600</v>
      </c>
      <c r="E18" s="59"/>
      <c r="F18" s="58">
        <v>3840</v>
      </c>
      <c r="G18" s="59"/>
      <c r="H18" s="58">
        <v>3840</v>
      </c>
      <c r="I18" s="59"/>
      <c r="J18" s="58">
        <v>3600</v>
      </c>
      <c r="K18" s="59"/>
      <c r="L18" s="58">
        <v>3600</v>
      </c>
      <c r="M18" s="59"/>
      <c r="N18" s="58">
        <v>3600</v>
      </c>
      <c r="O18" s="59"/>
      <c r="P18" s="58">
        <v>0</v>
      </c>
      <c r="Q18" s="59"/>
      <c r="R18" s="58">
        <v>0</v>
      </c>
      <c r="S18" s="59"/>
      <c r="T18" s="58">
        <v>0</v>
      </c>
      <c r="U18" s="59"/>
      <c r="V18" s="58">
        <v>3360</v>
      </c>
      <c r="W18" s="59"/>
      <c r="X18" s="58">
        <v>3360</v>
      </c>
      <c r="Y18" s="59"/>
      <c r="Z18" s="58">
        <v>3840</v>
      </c>
      <c r="AA18" s="59"/>
      <c r="AB18" s="101"/>
      <c r="AC18" s="60"/>
    </row>
    <row r="19" spans="1:29" ht="24.75" customHeight="1" thickBot="1">
      <c r="A19" s="65"/>
      <c r="B19" s="99" t="s">
        <v>62</v>
      </c>
      <c r="C19" s="100"/>
      <c r="D19" s="58"/>
      <c r="E19" s="59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58"/>
      <c r="S19" s="59"/>
      <c r="T19" s="58"/>
      <c r="U19" s="59"/>
      <c r="V19" s="58"/>
      <c r="W19" s="59"/>
      <c r="X19" s="58">
        <v>180</v>
      </c>
      <c r="Y19" s="59"/>
      <c r="Z19" s="58"/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146100</v>
      </c>
      <c r="E20" s="29"/>
      <c r="F20" s="28">
        <f>F7*F12+F8*F13+F9*F14+F16+F17+F19+F18</f>
        <v>155840</v>
      </c>
      <c r="G20" s="29"/>
      <c r="H20" s="28">
        <f t="shared" ref="H20" si="0">H7*H12+H8*H13+H9*H14+H16+H17+H19+H18</f>
        <v>136840</v>
      </c>
      <c r="I20" s="29"/>
      <c r="J20" s="28">
        <f t="shared" ref="J20" si="1">J7*J12+J8*J13+J9*J14+J16+J17+J19+J18</f>
        <v>146100</v>
      </c>
      <c r="K20" s="29"/>
      <c r="L20" s="28">
        <f t="shared" ref="L20" si="2">L7*L12+L8*L13+L9*L14+L16+L17+L19+L18</f>
        <v>153600</v>
      </c>
      <c r="M20" s="29"/>
      <c r="N20" s="28">
        <f t="shared" ref="N20" si="3">N7*N12+N8*N13+N9*N14+N16+N17+N19+N18</f>
        <v>153600</v>
      </c>
      <c r="O20" s="29"/>
      <c r="P20" s="28">
        <f t="shared" ref="P20" si="4">P7*P12+P8*P13+P9*P14+P16+P17+P19+P18</f>
        <v>160000</v>
      </c>
      <c r="Q20" s="29"/>
      <c r="R20" s="28">
        <f t="shared" ref="R20" si="5">R7*R12+R8*R13+R9*R14+R16+R17+R19+R18</f>
        <v>150000</v>
      </c>
      <c r="S20" s="29"/>
      <c r="T20" s="28">
        <f t="shared" ref="T20" si="6">T7*T12+T8*T13+T9*T14+T16+T17+T19+T18</f>
        <v>160000</v>
      </c>
      <c r="U20" s="29"/>
      <c r="V20" s="28">
        <f t="shared" ref="V20" si="7">V7*V12+V8*V13+V9*V14+V16+V17+V19+V18</f>
        <v>143360</v>
      </c>
      <c r="W20" s="29"/>
      <c r="X20" s="28">
        <f t="shared" ref="X20" si="8">X7*X12+X8*X13+X9*X14+X16+X17+X19+X18</f>
        <v>143540</v>
      </c>
      <c r="Y20" s="29"/>
      <c r="Z20" s="28">
        <f t="shared" ref="Z20" si="9">Z7*Z12+Z8*Z13+Z9*Z14+Z16+Z17+Z19+Z18</f>
        <v>163840</v>
      </c>
      <c r="AA20" s="29"/>
      <c r="AB20" s="112"/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/>
      <c r="U21" s="62"/>
      <c r="V21" s="61"/>
      <c r="W21" s="62"/>
      <c r="X21" s="61"/>
      <c r="Y21" s="62"/>
      <c r="Z21" s="61">
        <v>50000</v>
      </c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146100</v>
      </c>
      <c r="E22" s="73"/>
      <c r="F22" s="72">
        <f t="shared" ref="F22" si="10">F20+F21</f>
        <v>155840</v>
      </c>
      <c r="G22" s="73"/>
      <c r="H22" s="72">
        <f t="shared" ref="H22" si="11">H20+H21</f>
        <v>136840</v>
      </c>
      <c r="I22" s="73"/>
      <c r="J22" s="72">
        <f t="shared" ref="J22" si="12">J20+J21</f>
        <v>146100</v>
      </c>
      <c r="K22" s="73"/>
      <c r="L22" s="72">
        <f t="shared" ref="L22" si="13">L20+L21</f>
        <v>153600</v>
      </c>
      <c r="M22" s="73"/>
      <c r="N22" s="72">
        <f t="shared" ref="N22" si="14">N20+N21</f>
        <v>153600</v>
      </c>
      <c r="O22" s="73"/>
      <c r="P22" s="72">
        <f t="shared" ref="P22" si="15">P20+P21</f>
        <v>160000</v>
      </c>
      <c r="Q22" s="73"/>
      <c r="R22" s="72">
        <f t="shared" ref="R22" si="16">R20+R21</f>
        <v>150000</v>
      </c>
      <c r="S22" s="73"/>
      <c r="T22" s="72">
        <f t="shared" ref="T22" si="17">T20+T21</f>
        <v>160000</v>
      </c>
      <c r="U22" s="73"/>
      <c r="V22" s="72">
        <f t="shared" ref="V22" si="18">V20+V21</f>
        <v>143360</v>
      </c>
      <c r="W22" s="73"/>
      <c r="X22" s="72">
        <f t="shared" ref="X22" si="19">X20+X21</f>
        <v>143540</v>
      </c>
      <c r="Y22" s="73"/>
      <c r="Z22" s="72">
        <f t="shared" ref="Z22" si="20">Z20+Z21</f>
        <v>213840</v>
      </c>
      <c r="AA22" s="73"/>
      <c r="AB22" s="111">
        <f>D22+F22+H22+J22+L22+N22+P22+R22+T22+V22+X22+Z22</f>
        <v>1862820</v>
      </c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v>0</v>
      </c>
      <c r="E23" s="79"/>
      <c r="F23" s="78">
        <v>0</v>
      </c>
      <c r="G23" s="79"/>
      <c r="H23" s="78">
        <v>0</v>
      </c>
      <c r="I23" s="79"/>
      <c r="J23" s="78">
        <v>0</v>
      </c>
      <c r="K23" s="79"/>
      <c r="L23" s="78">
        <v>0</v>
      </c>
      <c r="M23" s="79"/>
      <c r="N23" s="78">
        <v>0</v>
      </c>
      <c r="O23" s="79"/>
      <c r="P23" s="78">
        <f t="shared" ref="P23" si="21">P22*0.003</f>
        <v>480</v>
      </c>
      <c r="Q23" s="79"/>
      <c r="R23" s="78">
        <f t="shared" ref="R23" si="22">R22*0.003</f>
        <v>450</v>
      </c>
      <c r="S23" s="79"/>
      <c r="T23" s="78">
        <f t="shared" ref="T23" si="23">T22*0.003</f>
        <v>480</v>
      </c>
      <c r="U23" s="79"/>
      <c r="V23" s="78">
        <v>0</v>
      </c>
      <c r="W23" s="79"/>
      <c r="X23" s="78">
        <v>0</v>
      </c>
      <c r="Y23" s="79"/>
      <c r="Z23" s="78">
        <v>0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>
        <v>3000</v>
      </c>
      <c r="E24" s="59"/>
      <c r="F24" s="58">
        <v>3270</v>
      </c>
      <c r="G24" s="59"/>
      <c r="H24" s="58">
        <v>3270</v>
      </c>
      <c r="I24" s="59"/>
      <c r="J24" s="58">
        <v>2860</v>
      </c>
      <c r="K24" s="59"/>
      <c r="L24" s="58">
        <v>3120</v>
      </c>
      <c r="M24" s="59"/>
      <c r="N24" s="58">
        <v>3120</v>
      </c>
      <c r="O24" s="59"/>
      <c r="P24" s="58">
        <v>3270</v>
      </c>
      <c r="Q24" s="59"/>
      <c r="R24" s="58">
        <v>3120</v>
      </c>
      <c r="S24" s="59"/>
      <c r="T24" s="58">
        <v>3270</v>
      </c>
      <c r="U24" s="59"/>
      <c r="V24" s="58">
        <v>2800</v>
      </c>
      <c r="W24" s="59"/>
      <c r="X24" s="58">
        <v>2800</v>
      </c>
      <c r="Y24" s="59"/>
      <c r="Z24" s="58">
        <v>5270</v>
      </c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>
        <v>0</v>
      </c>
      <c r="E25" s="59"/>
      <c r="F25" s="58">
        <v>0</v>
      </c>
      <c r="G25" s="59"/>
      <c r="H25" s="58">
        <v>0</v>
      </c>
      <c r="I25" s="59"/>
      <c r="J25" s="58">
        <v>0</v>
      </c>
      <c r="K25" s="59"/>
      <c r="L25" s="58">
        <v>0</v>
      </c>
      <c r="M25" s="59"/>
      <c r="N25" s="58">
        <v>0</v>
      </c>
      <c r="O25" s="59"/>
      <c r="P25" s="58">
        <v>0</v>
      </c>
      <c r="Q25" s="59"/>
      <c r="R25" s="58">
        <v>0</v>
      </c>
      <c r="S25" s="59"/>
      <c r="T25" s="58">
        <v>0</v>
      </c>
      <c r="U25" s="59"/>
      <c r="V25" s="58">
        <v>0</v>
      </c>
      <c r="W25" s="59"/>
      <c r="X25" s="58">
        <v>0</v>
      </c>
      <c r="Y25" s="59"/>
      <c r="Z25" s="58">
        <v>0</v>
      </c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67">
        <v>0</v>
      </c>
      <c r="E26" s="68"/>
      <c r="F26" s="67">
        <v>0</v>
      </c>
      <c r="G26" s="68"/>
      <c r="H26" s="67">
        <v>0</v>
      </c>
      <c r="I26" s="68"/>
      <c r="J26" s="67">
        <v>0</v>
      </c>
      <c r="K26" s="68"/>
      <c r="L26" s="67">
        <v>0</v>
      </c>
      <c r="M26" s="68"/>
      <c r="N26" s="67">
        <v>0</v>
      </c>
      <c r="O26" s="68"/>
      <c r="P26" s="67">
        <v>0</v>
      </c>
      <c r="Q26" s="68"/>
      <c r="R26" s="67">
        <v>0</v>
      </c>
      <c r="S26" s="68"/>
      <c r="T26" s="67">
        <v>0</v>
      </c>
      <c r="U26" s="68"/>
      <c r="V26" s="67">
        <v>0</v>
      </c>
      <c r="W26" s="68"/>
      <c r="X26" s="67">
        <v>0</v>
      </c>
      <c r="Y26" s="68"/>
      <c r="Z26" s="67">
        <v>0</v>
      </c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>
        <v>0</v>
      </c>
      <c r="E27" s="83"/>
      <c r="F27" s="81">
        <v>0</v>
      </c>
      <c r="G27" s="83"/>
      <c r="H27" s="81">
        <v>0</v>
      </c>
      <c r="I27" s="83"/>
      <c r="J27" s="81">
        <v>0</v>
      </c>
      <c r="K27" s="83"/>
      <c r="L27" s="81">
        <v>0</v>
      </c>
      <c r="M27" s="83"/>
      <c r="N27" s="81">
        <v>0</v>
      </c>
      <c r="O27" s="83"/>
      <c r="P27" s="81">
        <v>0</v>
      </c>
      <c r="Q27" s="83"/>
      <c r="R27" s="81">
        <v>0</v>
      </c>
      <c r="S27" s="83"/>
      <c r="T27" s="81">
        <v>0</v>
      </c>
      <c r="U27" s="83"/>
      <c r="V27" s="81">
        <v>0</v>
      </c>
      <c r="W27" s="83"/>
      <c r="X27" s="81">
        <v>0</v>
      </c>
      <c r="Y27" s="83"/>
      <c r="Z27" s="81">
        <v>50000</v>
      </c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3000</v>
      </c>
      <c r="E28" s="68"/>
      <c r="F28" s="67">
        <f t="shared" ref="F28" si="24">SUM(F23:F27)</f>
        <v>3270</v>
      </c>
      <c r="G28" s="68"/>
      <c r="H28" s="67">
        <f t="shared" ref="H28" si="25">SUM(H23:H27)</f>
        <v>3270</v>
      </c>
      <c r="I28" s="68"/>
      <c r="J28" s="67">
        <f t="shared" ref="J28" si="26">SUM(J23:J27)</f>
        <v>2860</v>
      </c>
      <c r="K28" s="68"/>
      <c r="L28" s="67">
        <f t="shared" ref="L28" si="27">SUM(L23:L27)</f>
        <v>3120</v>
      </c>
      <c r="M28" s="68"/>
      <c r="N28" s="67">
        <f t="shared" ref="N28" si="28">SUM(N23:N27)</f>
        <v>3120</v>
      </c>
      <c r="O28" s="68"/>
      <c r="P28" s="67">
        <f t="shared" ref="P28" si="29">SUM(P23:P27)</f>
        <v>3750</v>
      </c>
      <c r="Q28" s="68"/>
      <c r="R28" s="67">
        <f>SUM(R23:R27)</f>
        <v>3570</v>
      </c>
      <c r="S28" s="68"/>
      <c r="T28" s="67">
        <f t="shared" ref="T28" si="30">SUM(T23:T27)</f>
        <v>3750</v>
      </c>
      <c r="U28" s="68"/>
      <c r="V28" s="67">
        <f t="shared" ref="V28" si="31">SUM(V23:V27)</f>
        <v>2800</v>
      </c>
      <c r="W28" s="68"/>
      <c r="X28" s="67">
        <f t="shared" ref="X28" si="32">SUM(X23:X27)</f>
        <v>2800</v>
      </c>
      <c r="Y28" s="68"/>
      <c r="Z28" s="67">
        <f t="shared" ref="Z28" si="33">SUM(Z23:Z27)</f>
        <v>55270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143100</v>
      </c>
      <c r="E29" s="87"/>
      <c r="F29" s="134">
        <f>F22-F28+F24</f>
        <v>155840</v>
      </c>
      <c r="G29" s="135"/>
      <c r="H29" s="134">
        <f>H22-H28+H24</f>
        <v>136840</v>
      </c>
      <c r="I29" s="135"/>
      <c r="J29" s="134">
        <f>J22-J28+J24</f>
        <v>146100</v>
      </c>
      <c r="K29" s="135"/>
      <c r="L29" s="134">
        <f>L22-L28+L24</f>
        <v>153600</v>
      </c>
      <c r="M29" s="135"/>
      <c r="N29" s="134">
        <f>N22-N28+N24</f>
        <v>153600</v>
      </c>
      <c r="O29" s="135"/>
      <c r="P29" s="134">
        <f>P22-P28</f>
        <v>156250</v>
      </c>
      <c r="Q29" s="135"/>
      <c r="R29" s="134">
        <f>R22-R28</f>
        <v>146430</v>
      </c>
      <c r="S29" s="135"/>
      <c r="T29" s="134">
        <f>T22-T28</f>
        <v>156250</v>
      </c>
      <c r="U29" s="135"/>
      <c r="V29" s="134">
        <f>V22-V28+V24</f>
        <v>143360</v>
      </c>
      <c r="W29" s="135"/>
      <c r="X29" s="134">
        <f>X20-X28+X24</f>
        <v>143540</v>
      </c>
      <c r="Y29" s="135"/>
      <c r="Z29" s="136">
        <f>Z22-Z28</f>
        <v>158570</v>
      </c>
      <c r="AA29" s="137"/>
      <c r="AB29" s="90">
        <f>D29+F29+H29+J29+L29+N29+P29+R29+T29+V29+X29+Z29</f>
        <v>1793480</v>
      </c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A05F-15E0-4ADE-910C-5DD4446367A1}">
  <sheetPr>
    <tabColor theme="7"/>
  </sheetPr>
  <dimension ref="A1:AC29"/>
  <sheetViews>
    <sheetView workbookViewId="0">
      <selection activeCell="AG2" sqref="AG2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30" t="s">
        <v>38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thickTop="1">
      <c r="A3" s="33" t="s">
        <v>0</v>
      </c>
      <c r="B3" s="34"/>
      <c r="C3" s="34"/>
      <c r="D3" s="35"/>
      <c r="E3" s="36" t="s">
        <v>1</v>
      </c>
      <c r="F3" s="34"/>
      <c r="G3" s="34"/>
      <c r="H3" s="34"/>
      <c r="I3" s="34"/>
      <c r="J3" s="34"/>
      <c r="K3" s="35"/>
      <c r="L3" s="36" t="s">
        <v>2</v>
      </c>
      <c r="M3" s="34"/>
      <c r="N3" s="34"/>
      <c r="O3" s="34"/>
      <c r="P3" s="34"/>
      <c r="Q3" s="34"/>
      <c r="R3" s="35"/>
      <c r="S3" s="36" t="s">
        <v>3</v>
      </c>
      <c r="T3" s="34"/>
      <c r="U3" s="34"/>
      <c r="V3" s="34"/>
      <c r="W3" s="34"/>
      <c r="X3" s="34"/>
      <c r="Y3" s="35"/>
      <c r="Z3" s="34" t="s">
        <v>4</v>
      </c>
      <c r="AA3" s="34"/>
      <c r="AB3" s="34"/>
      <c r="AC3" s="37"/>
    </row>
    <row r="4" spans="1:29" ht="35.25" customHeight="1" thickBot="1">
      <c r="A4" s="38"/>
      <c r="B4" s="124"/>
      <c r="C4" s="39"/>
      <c r="D4" s="40"/>
      <c r="E4" s="41" t="s">
        <v>5</v>
      </c>
      <c r="F4" s="42"/>
      <c r="G4" s="42"/>
      <c r="H4" s="42"/>
      <c r="I4" s="42"/>
      <c r="J4" s="42"/>
      <c r="K4" s="43"/>
      <c r="L4" s="44"/>
      <c r="M4" s="39"/>
      <c r="N4" s="39"/>
      <c r="O4" s="39"/>
      <c r="P4" s="39"/>
      <c r="Q4" s="39"/>
      <c r="R4" s="40"/>
      <c r="S4" s="45" t="s">
        <v>60</v>
      </c>
      <c r="T4" s="46"/>
      <c r="U4" s="46"/>
      <c r="V4" s="46"/>
      <c r="W4" s="46"/>
      <c r="X4" s="46"/>
      <c r="Y4" s="47"/>
      <c r="Z4" s="48" t="s">
        <v>6</v>
      </c>
      <c r="AA4" s="48"/>
      <c r="AB4" s="48"/>
      <c r="AC4" s="4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21" t="s">
        <v>7</v>
      </c>
      <c r="B6" s="122"/>
      <c r="C6" s="123"/>
      <c r="D6" s="119" t="s">
        <v>12</v>
      </c>
      <c r="E6" s="120"/>
      <c r="F6" s="119" t="s">
        <v>13</v>
      </c>
      <c r="G6" s="120"/>
      <c r="H6" s="119" t="s">
        <v>14</v>
      </c>
      <c r="I6" s="120"/>
      <c r="J6" s="119" t="s">
        <v>15</v>
      </c>
      <c r="K6" s="120"/>
      <c r="L6" s="119" t="s">
        <v>16</v>
      </c>
      <c r="M6" s="120"/>
      <c r="N6" s="119" t="s">
        <v>17</v>
      </c>
      <c r="O6" s="120"/>
      <c r="P6" s="119" t="s">
        <v>18</v>
      </c>
      <c r="Q6" s="120"/>
      <c r="R6" s="119" t="s">
        <v>19</v>
      </c>
      <c r="S6" s="120"/>
      <c r="T6" s="119" t="s">
        <v>8</v>
      </c>
      <c r="U6" s="120"/>
      <c r="V6" s="119" t="s">
        <v>9</v>
      </c>
      <c r="W6" s="120"/>
      <c r="X6" s="119" t="s">
        <v>10</v>
      </c>
      <c r="Y6" s="120"/>
      <c r="Z6" s="119" t="s">
        <v>11</v>
      </c>
      <c r="AA6" s="128"/>
      <c r="AB6" s="129" t="s">
        <v>20</v>
      </c>
      <c r="AC6" s="130"/>
    </row>
    <row r="7" spans="1:29" ht="24.75" customHeight="1">
      <c r="A7" s="53" t="s">
        <v>44</v>
      </c>
      <c r="B7" s="94"/>
      <c r="C7" s="54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118"/>
      <c r="C8" s="25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118"/>
      <c r="C9" s="25"/>
      <c r="D9" s="3">
        <v>15</v>
      </c>
      <c r="E9" s="4" t="s">
        <v>21</v>
      </c>
      <c r="F9" s="3">
        <v>15</v>
      </c>
      <c r="G9" s="4" t="s">
        <v>21</v>
      </c>
      <c r="H9" s="3">
        <v>16</v>
      </c>
      <c r="I9" s="4" t="s">
        <v>21</v>
      </c>
      <c r="J9" s="3">
        <v>16</v>
      </c>
      <c r="K9" s="4" t="s">
        <v>21</v>
      </c>
      <c r="L9" s="3">
        <v>16</v>
      </c>
      <c r="M9" s="4" t="s">
        <v>21</v>
      </c>
      <c r="N9" s="3">
        <v>15</v>
      </c>
      <c r="O9" s="4" t="s">
        <v>21</v>
      </c>
      <c r="P9" s="3">
        <v>15</v>
      </c>
      <c r="Q9" s="4" t="s">
        <v>21</v>
      </c>
      <c r="R9" s="3">
        <v>14</v>
      </c>
      <c r="S9" s="4" t="s">
        <v>21</v>
      </c>
      <c r="T9" s="3">
        <v>15</v>
      </c>
      <c r="U9" s="4" t="s">
        <v>21</v>
      </c>
      <c r="V9" s="3">
        <v>17</v>
      </c>
      <c r="W9" s="4" t="s">
        <v>21</v>
      </c>
      <c r="X9" s="3">
        <v>14</v>
      </c>
      <c r="Y9" s="4" t="s">
        <v>21</v>
      </c>
      <c r="Z9" s="3">
        <v>15</v>
      </c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118"/>
      <c r="C10" s="25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6" t="s">
        <v>24</v>
      </c>
      <c r="B11" s="108"/>
      <c r="C11" s="27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118"/>
      <c r="C12" s="25"/>
      <c r="D12" s="28"/>
      <c r="E12" s="29"/>
      <c r="F12" s="28"/>
      <c r="G12" s="29"/>
      <c r="H12" s="28"/>
      <c r="I12" s="29"/>
      <c r="J12" s="28"/>
      <c r="K12" s="29"/>
      <c r="L12" s="28"/>
      <c r="M12" s="29"/>
      <c r="N12" s="28"/>
      <c r="O12" s="29"/>
      <c r="P12" s="28"/>
      <c r="Q12" s="29"/>
      <c r="R12" s="28"/>
      <c r="S12" s="29"/>
      <c r="T12" s="28"/>
      <c r="U12" s="29"/>
      <c r="V12" s="28"/>
      <c r="W12" s="29"/>
      <c r="X12" s="28"/>
      <c r="Y12" s="29"/>
      <c r="Z12" s="28"/>
      <c r="AA12" s="29"/>
      <c r="AB12" s="112"/>
      <c r="AC12" s="57"/>
    </row>
    <row r="13" spans="1:29" ht="24.75" customHeight="1">
      <c r="A13" s="24" t="s">
        <v>45</v>
      </c>
      <c r="B13" s="118"/>
      <c r="C13" s="25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59"/>
      <c r="T13" s="58"/>
      <c r="U13" s="59"/>
      <c r="V13" s="58"/>
      <c r="W13" s="59"/>
      <c r="X13" s="58"/>
      <c r="Y13" s="59"/>
      <c r="Z13" s="58"/>
      <c r="AA13" s="59"/>
      <c r="AB13" s="116"/>
      <c r="AC13" s="117"/>
    </row>
    <row r="14" spans="1:29" ht="24.75" customHeight="1">
      <c r="A14" s="24" t="s">
        <v>46</v>
      </c>
      <c r="B14" s="118"/>
      <c r="C14" s="25"/>
      <c r="D14" s="58">
        <v>9200</v>
      </c>
      <c r="E14" s="59"/>
      <c r="F14" s="58">
        <v>9200</v>
      </c>
      <c r="G14" s="59"/>
      <c r="H14" s="58">
        <v>9200</v>
      </c>
      <c r="I14" s="59"/>
      <c r="J14" s="58">
        <v>9200</v>
      </c>
      <c r="K14" s="59"/>
      <c r="L14" s="58">
        <v>9700</v>
      </c>
      <c r="M14" s="59"/>
      <c r="N14" s="58">
        <v>9700</v>
      </c>
      <c r="O14" s="59"/>
      <c r="P14" s="58">
        <v>9700</v>
      </c>
      <c r="Q14" s="59"/>
      <c r="R14" s="58">
        <v>9700</v>
      </c>
      <c r="S14" s="59"/>
      <c r="T14" s="58">
        <v>9700</v>
      </c>
      <c r="U14" s="59"/>
      <c r="V14" s="58">
        <v>9700</v>
      </c>
      <c r="W14" s="59"/>
      <c r="X14" s="58">
        <v>9700</v>
      </c>
      <c r="Y14" s="59"/>
      <c r="Z14" s="58">
        <v>9700</v>
      </c>
      <c r="AA14" s="59"/>
      <c r="AB14" s="101"/>
      <c r="AC14" s="60"/>
    </row>
    <row r="15" spans="1:29" ht="24.75" customHeight="1" thickBot="1">
      <c r="A15" s="26" t="s">
        <v>25</v>
      </c>
      <c r="B15" s="108"/>
      <c r="C15" s="27"/>
      <c r="D15" s="61"/>
      <c r="E15" s="62"/>
      <c r="F15" s="61"/>
      <c r="G15" s="62"/>
      <c r="H15" s="61"/>
      <c r="I15" s="62"/>
      <c r="J15" s="61"/>
      <c r="K15" s="62"/>
      <c r="L15" s="61"/>
      <c r="M15" s="62"/>
      <c r="N15" s="61"/>
      <c r="O15" s="62"/>
      <c r="P15" s="61"/>
      <c r="Q15" s="62"/>
      <c r="R15" s="61"/>
      <c r="S15" s="62"/>
      <c r="T15" s="61"/>
      <c r="U15" s="62"/>
      <c r="V15" s="61"/>
      <c r="W15" s="62"/>
      <c r="X15" s="61"/>
      <c r="Y15" s="62"/>
      <c r="Z15" s="61"/>
      <c r="AA15" s="62"/>
      <c r="AB15" s="109"/>
      <c r="AC15" s="63"/>
    </row>
    <row r="16" spans="1:29" ht="24.75" customHeight="1" thickTop="1">
      <c r="A16" s="64" t="s">
        <v>40</v>
      </c>
      <c r="B16" s="23" t="s">
        <v>56</v>
      </c>
      <c r="C16" s="21" t="s">
        <v>41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28"/>
      <c r="AA16" s="29"/>
      <c r="AB16" s="112"/>
      <c r="AC16" s="57"/>
    </row>
    <row r="17" spans="1:29" ht="24.75" customHeight="1">
      <c r="A17" s="65"/>
      <c r="B17" s="18" t="s">
        <v>55</v>
      </c>
      <c r="C17" s="22" t="s">
        <v>42</v>
      </c>
      <c r="D17" s="58"/>
      <c r="E17" s="59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9"/>
      <c r="Z17" s="58"/>
      <c r="AA17" s="59"/>
      <c r="AB17" s="101"/>
      <c r="AC17" s="60"/>
    </row>
    <row r="18" spans="1:29" ht="24.75" customHeight="1">
      <c r="A18" s="65"/>
      <c r="B18" s="99" t="s">
        <v>27</v>
      </c>
      <c r="C18" s="100"/>
      <c r="D18" s="58">
        <v>5520</v>
      </c>
      <c r="E18" s="59"/>
      <c r="F18" s="58">
        <v>5888</v>
      </c>
      <c r="G18" s="59"/>
      <c r="H18" s="58">
        <v>5888</v>
      </c>
      <c r="I18" s="59"/>
      <c r="J18" s="58">
        <v>5888</v>
      </c>
      <c r="K18" s="59"/>
      <c r="L18" s="58">
        <v>5888</v>
      </c>
      <c r="M18" s="59"/>
      <c r="N18" s="58">
        <v>5520</v>
      </c>
      <c r="O18" s="59"/>
      <c r="P18" s="58">
        <v>5520</v>
      </c>
      <c r="Q18" s="59"/>
      <c r="R18" s="58">
        <v>5152</v>
      </c>
      <c r="S18" s="59"/>
      <c r="T18" s="58">
        <v>5520</v>
      </c>
      <c r="U18" s="59"/>
      <c r="V18" s="58">
        <v>6256</v>
      </c>
      <c r="W18" s="59"/>
      <c r="X18" s="58">
        <v>5152</v>
      </c>
      <c r="Y18" s="59"/>
      <c r="Z18" s="58">
        <v>5520</v>
      </c>
      <c r="AA18" s="59"/>
      <c r="AB18" s="101"/>
      <c r="AC18" s="60"/>
    </row>
    <row r="19" spans="1:29" ht="24.75" customHeight="1" thickBot="1">
      <c r="A19" s="65"/>
      <c r="B19" s="99" t="s">
        <v>62</v>
      </c>
      <c r="C19" s="100"/>
      <c r="D19" s="58"/>
      <c r="E19" s="59"/>
      <c r="F19" s="58"/>
      <c r="G19" s="59"/>
      <c r="H19" s="58"/>
      <c r="I19" s="59"/>
      <c r="J19" s="58"/>
      <c r="K19" s="59"/>
      <c r="L19" s="58">
        <v>140</v>
      </c>
      <c r="M19" s="59"/>
      <c r="N19" s="58">
        <v>180</v>
      </c>
      <c r="O19" s="59"/>
      <c r="P19" s="58">
        <v>180</v>
      </c>
      <c r="Q19" s="59"/>
      <c r="R19" s="58"/>
      <c r="S19" s="59"/>
      <c r="T19" s="58"/>
      <c r="U19" s="59"/>
      <c r="V19" s="58">
        <v>180</v>
      </c>
      <c r="W19" s="59"/>
      <c r="X19" s="58"/>
      <c r="Y19" s="59"/>
      <c r="Z19" s="58">
        <v>180</v>
      </c>
      <c r="AA19" s="59"/>
      <c r="AB19" s="101"/>
      <c r="AC19" s="60"/>
    </row>
    <row r="20" spans="1:29" ht="24.75" customHeight="1" thickTop="1">
      <c r="A20" s="113" t="s">
        <v>30</v>
      </c>
      <c r="B20" s="114"/>
      <c r="C20" s="115"/>
      <c r="D20" s="28">
        <f>D7*D12+D8*D13+D9*D14+D16+D17+D19+D18</f>
        <v>143520</v>
      </c>
      <c r="E20" s="29"/>
      <c r="F20" s="28">
        <f>F7*F12+F8*F13+F9*F14+F16+F17+F19+F18</f>
        <v>143888</v>
      </c>
      <c r="G20" s="29"/>
      <c r="H20" s="28">
        <f t="shared" ref="H20" si="0">H7*H12+H8*H13+H9*H14+H16+H17+H19+H18</f>
        <v>153088</v>
      </c>
      <c r="I20" s="29"/>
      <c r="J20" s="28">
        <f t="shared" ref="J20" si="1">J7*J12+J8*J13+J9*J14+J16+J17+J19+J18</f>
        <v>153088</v>
      </c>
      <c r="K20" s="29"/>
      <c r="L20" s="28">
        <f t="shared" ref="L20" si="2">L7*L12+L8*L13+L9*L14+L16+L17+L19+L18</f>
        <v>161228</v>
      </c>
      <c r="M20" s="29"/>
      <c r="N20" s="28">
        <f t="shared" ref="N20" si="3">N7*N12+N8*N13+N9*N14+N16+N17+N19+N18</f>
        <v>151200</v>
      </c>
      <c r="O20" s="29"/>
      <c r="P20" s="28">
        <f t="shared" ref="P20" si="4">P7*P12+P8*P13+P9*P14+P16+P17+P19+P18</f>
        <v>151200</v>
      </c>
      <c r="Q20" s="29"/>
      <c r="R20" s="28">
        <f t="shared" ref="R20" si="5">R7*R12+R8*R13+R9*R14+R16+R17+R19+R18</f>
        <v>140952</v>
      </c>
      <c r="S20" s="29"/>
      <c r="T20" s="28">
        <f t="shared" ref="T20" si="6">T7*T12+T8*T13+T9*T14+T16+T17+T19+T18</f>
        <v>151020</v>
      </c>
      <c r="U20" s="29"/>
      <c r="V20" s="28">
        <f t="shared" ref="V20" si="7">V7*V12+V8*V13+V9*V14+V16+V17+V19+V18</f>
        <v>171336</v>
      </c>
      <c r="W20" s="29"/>
      <c r="X20" s="28">
        <f t="shared" ref="X20" si="8">X7*X12+X8*X13+X9*X14+X16+X17+X19+X18</f>
        <v>140952</v>
      </c>
      <c r="Y20" s="29"/>
      <c r="Z20" s="28">
        <f t="shared" ref="Z20" si="9">Z7*Z12+Z8*Z13+Z9*Z14+Z16+Z17+Z19+Z18</f>
        <v>151200</v>
      </c>
      <c r="AA20" s="29"/>
      <c r="AB20" s="112">
        <f>D20+F20+H20+J20+L20+N20+P20+R20+T20+V20+X20+Z20</f>
        <v>1812672</v>
      </c>
      <c r="AC20" s="57"/>
    </row>
    <row r="21" spans="1:29" ht="24.75" customHeight="1" thickBot="1">
      <c r="A21" s="26" t="s">
        <v>39</v>
      </c>
      <c r="B21" s="108"/>
      <c r="C21" s="27"/>
      <c r="D21" s="61"/>
      <c r="E21" s="62"/>
      <c r="F21" s="61"/>
      <c r="G21" s="62"/>
      <c r="H21" s="61"/>
      <c r="I21" s="62"/>
      <c r="J21" s="61"/>
      <c r="K21" s="62"/>
      <c r="L21" s="61"/>
      <c r="M21" s="62"/>
      <c r="N21" s="61"/>
      <c r="O21" s="62"/>
      <c r="P21" s="61"/>
      <c r="Q21" s="62"/>
      <c r="R21" s="61"/>
      <c r="S21" s="62"/>
      <c r="T21" s="61">
        <v>30000</v>
      </c>
      <c r="U21" s="62"/>
      <c r="V21" s="61"/>
      <c r="W21" s="62"/>
      <c r="X21" s="61"/>
      <c r="Y21" s="62"/>
      <c r="Z21" s="61">
        <v>50000</v>
      </c>
      <c r="AA21" s="62"/>
      <c r="AB21" s="109"/>
      <c r="AC21" s="63"/>
    </row>
    <row r="22" spans="1:29" ht="24.75" customHeight="1" thickTop="1" thickBot="1">
      <c r="A22" s="70" t="s">
        <v>20</v>
      </c>
      <c r="B22" s="110"/>
      <c r="C22" s="71"/>
      <c r="D22" s="72">
        <f>D20+D21</f>
        <v>143520</v>
      </c>
      <c r="E22" s="73"/>
      <c r="F22" s="72">
        <f t="shared" ref="F22" si="10">F20+F21</f>
        <v>143888</v>
      </c>
      <c r="G22" s="73"/>
      <c r="H22" s="72">
        <f t="shared" ref="H22" si="11">H20+H21</f>
        <v>153088</v>
      </c>
      <c r="I22" s="73"/>
      <c r="J22" s="72">
        <f t="shared" ref="J22" si="12">J20+J21</f>
        <v>153088</v>
      </c>
      <c r="K22" s="73"/>
      <c r="L22" s="72">
        <f t="shared" ref="L22" si="13">L20+L21</f>
        <v>161228</v>
      </c>
      <c r="M22" s="73"/>
      <c r="N22" s="72">
        <f t="shared" ref="N22" si="14">N20+N21</f>
        <v>151200</v>
      </c>
      <c r="O22" s="73"/>
      <c r="P22" s="72">
        <f t="shared" ref="P22" si="15">P20+P21</f>
        <v>151200</v>
      </c>
      <c r="Q22" s="73"/>
      <c r="R22" s="72">
        <f t="shared" ref="R22" si="16">R20+R21</f>
        <v>140952</v>
      </c>
      <c r="S22" s="73"/>
      <c r="T22" s="72">
        <f t="shared" ref="T22" si="17">T20+T21</f>
        <v>181020</v>
      </c>
      <c r="U22" s="73"/>
      <c r="V22" s="72">
        <f t="shared" ref="V22" si="18">V20+V21</f>
        <v>171336</v>
      </c>
      <c r="W22" s="73"/>
      <c r="X22" s="72">
        <f t="shared" ref="X22" si="19">X20+X21</f>
        <v>140952</v>
      </c>
      <c r="Y22" s="73"/>
      <c r="Z22" s="72">
        <f t="shared" ref="Z22" si="20">Z20+Z21</f>
        <v>201200</v>
      </c>
      <c r="AA22" s="73"/>
      <c r="AB22" s="111">
        <f>D22+F22+H22+J22+L22+N22+P22+R22+T22+V22+X22+Z22</f>
        <v>1892672</v>
      </c>
      <c r="AC22" s="74"/>
    </row>
    <row r="23" spans="1:29" ht="24.75" customHeight="1">
      <c r="A23" s="75" t="s">
        <v>32</v>
      </c>
      <c r="B23" s="106" t="s">
        <v>33</v>
      </c>
      <c r="C23" s="107"/>
      <c r="D23" s="78">
        <f>D22*0.003</f>
        <v>430.56</v>
      </c>
      <c r="E23" s="79"/>
      <c r="F23" s="78">
        <f t="shared" ref="F23" si="21">F22*0.003</f>
        <v>431.66399999999999</v>
      </c>
      <c r="G23" s="79"/>
      <c r="H23" s="78">
        <f t="shared" ref="H23" si="22">H22*0.003</f>
        <v>459.26400000000001</v>
      </c>
      <c r="I23" s="79"/>
      <c r="J23" s="78">
        <f t="shared" ref="J23" si="23">J22*0.003</f>
        <v>459.26400000000001</v>
      </c>
      <c r="K23" s="79"/>
      <c r="L23" s="78">
        <f t="shared" ref="L23" si="24">L22*0.003</f>
        <v>483.68400000000003</v>
      </c>
      <c r="M23" s="79"/>
      <c r="N23" s="78">
        <f t="shared" ref="N23" si="25">N22*0.003</f>
        <v>453.6</v>
      </c>
      <c r="O23" s="79"/>
      <c r="P23" s="78">
        <f t="shared" ref="P23" si="26">P22*0.003</f>
        <v>453.6</v>
      </c>
      <c r="Q23" s="79"/>
      <c r="R23" s="78">
        <f t="shared" ref="R23" si="27">R22*0.003</f>
        <v>422.85599999999999</v>
      </c>
      <c r="S23" s="79"/>
      <c r="T23" s="78">
        <f t="shared" ref="T23" si="28">T22*0.003</f>
        <v>543.06000000000006</v>
      </c>
      <c r="U23" s="79"/>
      <c r="V23" s="78">
        <f t="shared" ref="V23" si="29">V22*0.003</f>
        <v>514.00800000000004</v>
      </c>
      <c r="W23" s="79"/>
      <c r="X23" s="78">
        <f t="shared" ref="X23" si="30">X22*0.003</f>
        <v>422.85599999999999</v>
      </c>
      <c r="Y23" s="79"/>
      <c r="Z23" s="78">
        <f t="shared" ref="Z23" si="31">Z22*0.003</f>
        <v>603.6</v>
      </c>
      <c r="AA23" s="79"/>
      <c r="AB23" s="103"/>
      <c r="AC23" s="80"/>
    </row>
    <row r="24" spans="1:29" ht="24.75" customHeight="1">
      <c r="A24" s="105"/>
      <c r="B24" s="99" t="s">
        <v>34</v>
      </c>
      <c r="C24" s="100"/>
      <c r="D24" s="58">
        <v>3000</v>
      </c>
      <c r="E24" s="59"/>
      <c r="F24" s="58">
        <v>3000</v>
      </c>
      <c r="G24" s="59"/>
      <c r="H24" s="58">
        <v>3000</v>
      </c>
      <c r="I24" s="59"/>
      <c r="J24" s="58">
        <v>3120</v>
      </c>
      <c r="K24" s="59"/>
      <c r="L24" s="58">
        <v>3410</v>
      </c>
      <c r="M24" s="59"/>
      <c r="N24" s="58">
        <v>1430</v>
      </c>
      <c r="O24" s="59"/>
      <c r="P24" s="58">
        <v>1430</v>
      </c>
      <c r="Q24" s="59"/>
      <c r="R24" s="58">
        <v>1050</v>
      </c>
      <c r="S24" s="59"/>
      <c r="T24" s="58">
        <v>2500</v>
      </c>
      <c r="U24" s="59"/>
      <c r="V24" s="58">
        <v>2140</v>
      </c>
      <c r="W24" s="59"/>
      <c r="X24" s="58">
        <v>1050</v>
      </c>
      <c r="Y24" s="59"/>
      <c r="Z24" s="58">
        <v>3070</v>
      </c>
      <c r="AA24" s="59"/>
      <c r="AB24" s="101"/>
      <c r="AC24" s="60"/>
    </row>
    <row r="25" spans="1:29" ht="24.75" customHeight="1">
      <c r="A25" s="105"/>
      <c r="B25" s="99" t="s">
        <v>50</v>
      </c>
      <c r="C25" s="100"/>
      <c r="D25" s="58">
        <v>0</v>
      </c>
      <c r="E25" s="59"/>
      <c r="F25" s="58">
        <v>0</v>
      </c>
      <c r="G25" s="59"/>
      <c r="H25" s="58">
        <v>0</v>
      </c>
      <c r="I25" s="59"/>
      <c r="J25" s="58">
        <v>0</v>
      </c>
      <c r="K25" s="59"/>
      <c r="L25" s="58">
        <v>0</v>
      </c>
      <c r="M25" s="59"/>
      <c r="N25" s="58">
        <v>0</v>
      </c>
      <c r="O25" s="59"/>
      <c r="P25" s="58">
        <v>0</v>
      </c>
      <c r="Q25" s="59"/>
      <c r="R25" s="58">
        <v>0</v>
      </c>
      <c r="S25" s="59"/>
      <c r="T25" s="58">
        <v>0</v>
      </c>
      <c r="U25" s="59"/>
      <c r="V25" s="58">
        <v>0</v>
      </c>
      <c r="W25" s="59"/>
      <c r="X25" s="58">
        <v>0</v>
      </c>
      <c r="Y25" s="59"/>
      <c r="Z25" s="58">
        <v>0</v>
      </c>
      <c r="AA25" s="59"/>
      <c r="AB25" s="101"/>
      <c r="AC25" s="60"/>
    </row>
    <row r="26" spans="1:29" ht="24.75" customHeight="1">
      <c r="A26" s="76"/>
      <c r="B26" s="99" t="s">
        <v>51</v>
      </c>
      <c r="C26" s="100"/>
      <c r="D26" s="67">
        <v>0</v>
      </c>
      <c r="E26" s="68"/>
      <c r="F26" s="67">
        <v>0</v>
      </c>
      <c r="G26" s="68"/>
      <c r="H26" s="67">
        <v>0</v>
      </c>
      <c r="I26" s="68"/>
      <c r="J26" s="67">
        <v>6950</v>
      </c>
      <c r="K26" s="68"/>
      <c r="L26" s="67">
        <v>6950</v>
      </c>
      <c r="M26" s="68"/>
      <c r="N26" s="67">
        <v>6950</v>
      </c>
      <c r="O26" s="68"/>
      <c r="P26" s="67">
        <v>6950</v>
      </c>
      <c r="Q26" s="68"/>
      <c r="R26" s="67">
        <v>6950</v>
      </c>
      <c r="S26" s="68"/>
      <c r="T26" s="67">
        <v>6950</v>
      </c>
      <c r="U26" s="68"/>
      <c r="V26" s="67">
        <v>6950</v>
      </c>
      <c r="W26" s="68"/>
      <c r="X26" s="67">
        <v>6950</v>
      </c>
      <c r="Y26" s="68"/>
      <c r="Z26" s="67">
        <v>6950</v>
      </c>
      <c r="AA26" s="68"/>
      <c r="AB26" s="92"/>
      <c r="AC26" s="69"/>
    </row>
    <row r="27" spans="1:29" ht="24.75" customHeight="1" thickBot="1">
      <c r="A27" s="77"/>
      <c r="B27" s="97" t="s">
        <v>52</v>
      </c>
      <c r="C27" s="98"/>
      <c r="D27" s="81">
        <v>0</v>
      </c>
      <c r="E27" s="83"/>
      <c r="F27" s="81">
        <v>0</v>
      </c>
      <c r="G27" s="83"/>
      <c r="H27" s="81">
        <v>0</v>
      </c>
      <c r="I27" s="83"/>
      <c r="J27" s="81">
        <v>0</v>
      </c>
      <c r="K27" s="83"/>
      <c r="L27" s="81">
        <v>0</v>
      </c>
      <c r="M27" s="83"/>
      <c r="N27" s="81">
        <v>0</v>
      </c>
      <c r="O27" s="83"/>
      <c r="P27" s="81">
        <v>0</v>
      </c>
      <c r="Q27" s="83"/>
      <c r="R27" s="81">
        <v>0</v>
      </c>
      <c r="S27" s="83"/>
      <c r="T27" s="81">
        <v>30000</v>
      </c>
      <c r="U27" s="83"/>
      <c r="V27" s="81">
        <v>0</v>
      </c>
      <c r="W27" s="83"/>
      <c r="X27" s="81">
        <v>0</v>
      </c>
      <c r="Y27" s="83"/>
      <c r="Z27" s="81">
        <v>50000</v>
      </c>
      <c r="AA27" s="95"/>
      <c r="AB27" s="96"/>
      <c r="AC27" s="82"/>
    </row>
    <row r="28" spans="1:29" ht="24.75" customHeight="1" thickBot="1">
      <c r="A28" s="53" t="s">
        <v>36</v>
      </c>
      <c r="B28" s="94"/>
      <c r="C28" s="54"/>
      <c r="D28" s="67">
        <f>SUM(D23:D27)</f>
        <v>3430.56</v>
      </c>
      <c r="E28" s="68"/>
      <c r="F28" s="67">
        <f t="shared" ref="F28" si="32">SUM(F23:F27)</f>
        <v>3431.6639999999998</v>
      </c>
      <c r="G28" s="68"/>
      <c r="H28" s="67">
        <f t="shared" ref="H28" si="33">SUM(H23:H27)</f>
        <v>3459.2640000000001</v>
      </c>
      <c r="I28" s="68"/>
      <c r="J28" s="67">
        <f t="shared" ref="J28" si="34">SUM(J23:J27)</f>
        <v>10529.263999999999</v>
      </c>
      <c r="K28" s="68"/>
      <c r="L28" s="67">
        <f t="shared" ref="L28" si="35">SUM(L23:L27)</f>
        <v>10843.684000000001</v>
      </c>
      <c r="M28" s="68"/>
      <c r="N28" s="67">
        <f t="shared" ref="N28" si="36">SUM(N23:N27)</f>
        <v>8833.6</v>
      </c>
      <c r="O28" s="68"/>
      <c r="P28" s="67">
        <f t="shared" ref="P28" si="37">SUM(P23:P27)</f>
        <v>8833.6</v>
      </c>
      <c r="Q28" s="68"/>
      <c r="R28" s="67">
        <f t="shared" ref="R28" si="38">SUM(R23:R27)</f>
        <v>8422.8559999999998</v>
      </c>
      <c r="S28" s="68"/>
      <c r="T28" s="67">
        <f t="shared" ref="T28" si="39">SUM(T23:T27)</f>
        <v>39993.06</v>
      </c>
      <c r="U28" s="68"/>
      <c r="V28" s="67">
        <f t="shared" ref="V28" si="40">SUM(V23:V27)</f>
        <v>9604.0079999999998</v>
      </c>
      <c r="W28" s="68"/>
      <c r="X28" s="67">
        <f t="shared" ref="X28" si="41">SUM(X23:X27)</f>
        <v>8422.8559999999998</v>
      </c>
      <c r="Y28" s="68"/>
      <c r="Z28" s="67">
        <f t="shared" ref="Z28" si="42">SUM(Z23:Z27)</f>
        <v>60623.6</v>
      </c>
      <c r="AA28" s="91"/>
      <c r="AB28" s="92"/>
      <c r="AC28" s="69"/>
    </row>
    <row r="29" spans="1:29" ht="24.75" customHeight="1" thickTop="1" thickBot="1">
      <c r="A29" s="84" t="s">
        <v>37</v>
      </c>
      <c r="B29" s="93"/>
      <c r="C29" s="85"/>
      <c r="D29" s="86">
        <f>D22-D28</f>
        <v>140089.44</v>
      </c>
      <c r="E29" s="87"/>
      <c r="F29" s="134">
        <f>F22-F28+F24</f>
        <v>143456.33600000001</v>
      </c>
      <c r="G29" s="135"/>
      <c r="H29" s="134">
        <f>H22-H28+H24</f>
        <v>152628.736</v>
      </c>
      <c r="I29" s="135"/>
      <c r="J29" s="134">
        <f>J22-J28+J24</f>
        <v>145678.736</v>
      </c>
      <c r="K29" s="135"/>
      <c r="L29" s="134">
        <f>L22-L28+L24</f>
        <v>153794.31599999999</v>
      </c>
      <c r="M29" s="135"/>
      <c r="N29" s="134">
        <f>N22-N28+N24</f>
        <v>143796.4</v>
      </c>
      <c r="O29" s="135"/>
      <c r="P29" s="134">
        <f>P22-P28+P24</f>
        <v>143796.4</v>
      </c>
      <c r="Q29" s="135"/>
      <c r="R29" s="134">
        <f>R22-R28+R24</f>
        <v>133579.144</v>
      </c>
      <c r="S29" s="135"/>
      <c r="T29" s="134">
        <f>T22-T28+T24</f>
        <v>143526.94</v>
      </c>
      <c r="U29" s="135"/>
      <c r="V29" s="134">
        <f>V22-V28+V24</f>
        <v>163871.992</v>
      </c>
      <c r="W29" s="135"/>
      <c r="X29" s="134">
        <f>X20-X28+X24</f>
        <v>133579.144</v>
      </c>
      <c r="Y29" s="135"/>
      <c r="Z29" s="86">
        <f>Z22-Z28</f>
        <v>140576.4</v>
      </c>
      <c r="AA29" s="89"/>
      <c r="AB29" s="90">
        <f>D29+F29+H29+J29+L29+N29+P29+R29+T29+V29+X29+Z29</f>
        <v>1738373.9840000002</v>
      </c>
      <c r="AC29" s="8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AAD1-C931-44B7-A49C-36F0C28E21E1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施設 手書き</vt:lpstr>
      <vt:lpstr>施設</vt:lpstr>
      <vt:lpstr>鈴木</vt:lpstr>
      <vt:lpstr>二谷</vt:lpstr>
      <vt:lpstr>前田</vt:lpstr>
      <vt:lpstr>福本</vt:lpstr>
      <vt:lpstr>寺本</vt:lpstr>
      <vt:lpstr>中村</vt:lpstr>
      <vt:lpstr>山川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2025-05-27T06:10:05Z</cp:lastPrinted>
  <dcterms:created xsi:type="dcterms:W3CDTF">2015-06-05T18:19:34Z</dcterms:created>
  <dcterms:modified xsi:type="dcterms:W3CDTF">2025-05-27T06:10:09Z</dcterms:modified>
</cp:coreProperties>
</file>