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姫路信用金庫/"/>
    </mc:Choice>
  </mc:AlternateContent>
  <xr:revisionPtr revIDLastSave="263" documentId="8_{4A679D5E-744E-494B-B3B8-3A802A441BE5}" xr6:coauthVersionLast="47" xr6:coauthVersionMax="47" xr10:uidLastSave="{1CC273E9-0AFE-48FA-8D31-51B0B8E116BE}"/>
  <bookViews>
    <workbookView xWindow="-120" yWindow="-120" windowWidth="29040" windowHeight="15720" activeTab="1" xr2:uid="{163506BC-D363-426A-ADAB-374A8A877A00}"/>
  </bookViews>
  <sheets>
    <sheet name="③" sheetId="8" r:id="rId1"/>
    <sheet name="②" sheetId="9" r:id="rId2"/>
    <sheet name="①" sheetId="10" r:id="rId3"/>
    <sheet name="仮設" sheetId="3" r:id="rId4"/>
    <sheet name="Sheet1" sheetId="7" r:id="rId5"/>
    <sheet name="見積" sheetId="1" r:id="rId6"/>
    <sheet name="請求" sheetId="2" r:id="rId7"/>
  </sheets>
  <definedNames>
    <definedName name="_xlnm.Print_Area" localSheetId="2">①!$A$1:$F$33</definedName>
    <definedName name="_xlnm.Print_Area" localSheetId="3">仮設!$A$1:$J$30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3" l="1"/>
  <c r="I18" i="3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16" i="9"/>
  <c r="F15" i="9"/>
  <c r="F14" i="9"/>
  <c r="F13" i="9"/>
  <c r="F12" i="9"/>
  <c r="F11" i="9"/>
  <c r="F10" i="9"/>
  <c r="F9" i="9"/>
  <c r="F8" i="9"/>
  <c r="F7" i="9"/>
  <c r="F6" i="9"/>
  <c r="F5" i="9"/>
  <c r="F3" i="9"/>
  <c r="I4" i="8"/>
  <c r="I5" i="8" s="1"/>
  <c r="I3" i="8"/>
  <c r="F32" i="10" l="1"/>
  <c r="I17" i="3" s="1"/>
  <c r="F17" i="9"/>
  <c r="I274" i="2" l="1"/>
  <c r="I272" i="2"/>
  <c r="I271" i="2"/>
  <c r="I270" i="2"/>
  <c r="I268" i="2"/>
  <c r="I267" i="2"/>
  <c r="I266" i="2"/>
  <c r="I265" i="2"/>
  <c r="I264" i="2"/>
  <c r="I263" i="2"/>
  <c r="I262" i="2"/>
  <c r="I261" i="2"/>
  <c r="I260" i="2"/>
  <c r="I259" i="2"/>
  <c r="I258" i="2"/>
  <c r="I276" i="2" s="1"/>
  <c r="I249" i="2"/>
  <c r="I248" i="2"/>
  <c r="I247" i="2"/>
  <c r="I244" i="2"/>
  <c r="I243" i="2"/>
  <c r="I242" i="2"/>
  <c r="I241" i="2"/>
  <c r="I252" i="2" s="1"/>
  <c r="I22" i="2" s="1"/>
  <c r="I240" i="2"/>
  <c r="I239" i="2"/>
  <c r="I238" i="2"/>
  <c r="I231" i="2"/>
  <c r="I230" i="2"/>
  <c r="I229" i="2"/>
  <c r="I228" i="2"/>
  <c r="I227" i="2"/>
  <c r="I226" i="2"/>
  <c r="I225" i="2"/>
  <c r="I224" i="2"/>
  <c r="I222" i="2"/>
  <c r="I216" i="2"/>
  <c r="I215" i="2"/>
  <c r="I214" i="2"/>
  <c r="I213" i="2"/>
  <c r="I212" i="2"/>
  <c r="I211" i="2"/>
  <c r="I210" i="2"/>
  <c r="I232" i="2" s="1"/>
  <c r="I233" i="2" s="1"/>
  <c r="I234" i="2" s="1"/>
  <c r="I21" i="2" s="1"/>
  <c r="I203" i="2"/>
  <c r="I200" i="2"/>
  <c r="I192" i="2"/>
  <c r="I191" i="2"/>
  <c r="I186" i="2"/>
  <c r="I185" i="2"/>
  <c r="I184" i="2"/>
  <c r="I183" i="2"/>
  <c r="I182" i="2"/>
  <c r="I181" i="2"/>
  <c r="I180" i="2"/>
  <c r="I179" i="2"/>
  <c r="I178" i="2"/>
  <c r="I177" i="2"/>
  <c r="I174" i="2"/>
  <c r="I173" i="2"/>
  <c r="I172" i="2"/>
  <c r="I171" i="2"/>
  <c r="I170" i="2"/>
  <c r="I169" i="2"/>
  <c r="I168" i="2"/>
  <c r="I167" i="2"/>
  <c r="I166" i="2"/>
  <c r="I164" i="2"/>
  <c r="I163" i="2"/>
  <c r="I162" i="2"/>
  <c r="I160" i="2"/>
  <c r="I159" i="2"/>
  <c r="I158" i="2"/>
  <c r="I157" i="2"/>
  <c r="I156" i="2"/>
  <c r="I155" i="2"/>
  <c r="I154" i="2"/>
  <c r="I153" i="2"/>
  <c r="I152" i="2"/>
  <c r="I151" i="2"/>
  <c r="I149" i="2"/>
  <c r="I148" i="2"/>
  <c r="I147" i="2"/>
  <c r="I141" i="2"/>
  <c r="I140" i="2"/>
  <c r="I139" i="2"/>
  <c r="I136" i="2"/>
  <c r="I135" i="2"/>
  <c r="I133" i="2"/>
  <c r="I132" i="2"/>
  <c r="I131" i="2"/>
  <c r="I129" i="2"/>
  <c r="I128" i="2"/>
  <c r="I204" i="2" s="1"/>
  <c r="I20" i="2" s="1"/>
  <c r="I127" i="2"/>
  <c r="I126" i="2"/>
  <c r="I125" i="2"/>
  <c r="I124" i="2"/>
  <c r="I123" i="2"/>
  <c r="I122" i="2"/>
  <c r="I121" i="2"/>
  <c r="I120" i="2"/>
  <c r="I119" i="2"/>
  <c r="I118" i="2"/>
  <c r="I109" i="2"/>
  <c r="I107" i="2"/>
  <c r="I106" i="2"/>
  <c r="I105" i="2"/>
  <c r="I104" i="2"/>
  <c r="I103" i="2"/>
  <c r="I111" i="2" s="1"/>
  <c r="I88" i="2"/>
  <c r="I87" i="2"/>
  <c r="I86" i="2"/>
  <c r="I84" i="2"/>
  <c r="I83" i="2"/>
  <c r="I82" i="2"/>
  <c r="I81" i="2"/>
  <c r="I80" i="2"/>
  <c r="I79" i="2"/>
  <c r="I78" i="2"/>
  <c r="I77" i="2"/>
  <c r="I76" i="2"/>
  <c r="I96" i="2" s="1"/>
  <c r="I67" i="2"/>
  <c r="I66" i="2"/>
  <c r="I65" i="2"/>
  <c r="I64" i="2"/>
  <c r="I68" i="2" s="1"/>
  <c r="I59" i="2"/>
  <c r="I58" i="2"/>
  <c r="I57" i="2"/>
  <c r="I60" i="2" s="1"/>
  <c r="I56" i="2"/>
  <c r="I55" i="2"/>
  <c r="I53" i="2"/>
  <c r="I52" i="2"/>
  <c r="I51" i="2"/>
  <c r="I50" i="2"/>
  <c r="I43" i="2"/>
  <c r="I42" i="2"/>
  <c r="I41" i="2"/>
  <c r="I40" i="2"/>
  <c r="I39" i="2"/>
  <c r="I47" i="2" s="1"/>
  <c r="I38" i="2"/>
  <c r="I37" i="2"/>
  <c r="I35" i="2"/>
  <c r="I3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I293" i="1"/>
  <c r="I291" i="1"/>
  <c r="I335" i="1"/>
  <c r="I336" i="1"/>
  <c r="I334" i="1"/>
  <c r="I23" i="3" l="1"/>
  <c r="I97" i="2"/>
  <c r="I98" i="2" s="1"/>
  <c r="I99" i="2" s="1"/>
  <c r="I18" i="2" s="1"/>
  <c r="I112" i="2"/>
  <c r="I113" i="2" s="1"/>
  <c r="I19" i="2" s="1"/>
  <c r="I69" i="2"/>
  <c r="I72" i="1"/>
  <c r="I73" i="1"/>
  <c r="I326" i="1"/>
  <c r="I85" i="1"/>
  <c r="I86" i="1"/>
  <c r="I87" i="1"/>
  <c r="I49" i="1"/>
  <c r="I48" i="1"/>
  <c r="I258" i="1"/>
  <c r="A23" i="1"/>
  <c r="F23" i="1"/>
  <c r="I259" i="1"/>
  <c r="I70" i="2" l="1"/>
  <c r="I71" i="2" s="1"/>
  <c r="I72" i="2" s="1"/>
  <c r="I17" i="2" s="1"/>
  <c r="I24" i="2" s="1"/>
  <c r="I26" i="2" s="1"/>
  <c r="I61" i="1"/>
  <c r="I62" i="1"/>
  <c r="I63" i="1"/>
  <c r="I58" i="1"/>
  <c r="I289" i="1"/>
  <c r="I290" i="1"/>
  <c r="I296" i="1"/>
  <c r="I297" i="1"/>
  <c r="I256" i="1"/>
  <c r="I330" i="1"/>
  <c r="I329" i="1"/>
  <c r="I27" i="2" l="1"/>
  <c r="I28" i="2" s="1"/>
  <c r="C13" i="2" s="1"/>
  <c r="C14" i="2" s="1"/>
  <c r="I237" i="1"/>
  <c r="I193" i="1"/>
  <c r="I183" i="1"/>
  <c r="I182" i="1"/>
  <c r="I181" i="1"/>
  <c r="I175" i="1"/>
  <c r="I174" i="1"/>
  <c r="I173" i="1"/>
  <c r="I156" i="1"/>
  <c r="I155" i="1"/>
  <c r="I118" i="1"/>
  <c r="I47" i="1" l="1"/>
  <c r="I338" i="1"/>
  <c r="I332" i="1"/>
  <c r="I331" i="1"/>
  <c r="I328" i="1"/>
  <c r="I327" i="1"/>
  <c r="I325" i="1"/>
  <c r="I324" i="1"/>
  <c r="I323" i="1"/>
  <c r="I322" i="1"/>
  <c r="I298" i="1"/>
  <c r="I292" i="1"/>
  <c r="I288" i="1"/>
  <c r="I287" i="1"/>
  <c r="I275" i="1"/>
  <c r="I274" i="1"/>
  <c r="I273" i="1"/>
  <c r="I272" i="1"/>
  <c r="I271" i="1"/>
  <c r="I270" i="1"/>
  <c r="I269" i="1"/>
  <c r="I268" i="1"/>
  <c r="I266" i="1"/>
  <c r="I260" i="1"/>
  <c r="I257" i="1"/>
  <c r="I255" i="1"/>
  <c r="I254" i="1"/>
  <c r="I234" i="1"/>
  <c r="I226" i="1"/>
  <c r="I225" i="1"/>
  <c r="I220" i="1"/>
  <c r="I219" i="1"/>
  <c r="I218" i="1"/>
  <c r="I217" i="1"/>
  <c r="I216" i="1"/>
  <c r="I215" i="1"/>
  <c r="I214" i="1"/>
  <c r="I213" i="1"/>
  <c r="I212" i="1"/>
  <c r="I211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4" i="1"/>
  <c r="I192" i="1"/>
  <c r="I191" i="1"/>
  <c r="I190" i="1"/>
  <c r="I189" i="1"/>
  <c r="I188" i="1"/>
  <c r="I187" i="1"/>
  <c r="I186" i="1"/>
  <c r="I185" i="1"/>
  <c r="I170" i="1"/>
  <c r="I169" i="1"/>
  <c r="I167" i="1"/>
  <c r="I166" i="1"/>
  <c r="I165" i="1"/>
  <c r="I163" i="1"/>
  <c r="I162" i="1"/>
  <c r="I161" i="1"/>
  <c r="I160" i="1"/>
  <c r="I159" i="1"/>
  <c r="I158" i="1"/>
  <c r="I157" i="1"/>
  <c r="I154" i="1"/>
  <c r="I153" i="1"/>
  <c r="I152" i="1"/>
  <c r="I123" i="1"/>
  <c r="I121" i="1"/>
  <c r="I120" i="1"/>
  <c r="I119" i="1"/>
  <c r="I117" i="1"/>
  <c r="I95" i="1"/>
  <c r="I94" i="1"/>
  <c r="I93" i="1"/>
  <c r="I91" i="1"/>
  <c r="I90" i="1"/>
  <c r="I89" i="1"/>
  <c r="I88" i="1"/>
  <c r="I84" i="1"/>
  <c r="I83" i="1"/>
  <c r="I71" i="1"/>
  <c r="I70" i="1"/>
  <c r="I65" i="1"/>
  <c r="I64" i="1"/>
  <c r="I59" i="1"/>
  <c r="I57" i="1"/>
  <c r="I56" i="1"/>
  <c r="I46" i="1"/>
  <c r="I45" i="1"/>
  <c r="I44" i="1"/>
  <c r="I43" i="1"/>
  <c r="I41" i="1"/>
  <c r="I40" i="1"/>
  <c r="F22" i="1"/>
  <c r="A22" i="1"/>
  <c r="F21" i="1"/>
  <c r="A21" i="1"/>
  <c r="F20" i="1"/>
  <c r="A20" i="1"/>
  <c r="F19" i="1"/>
  <c r="A19" i="1"/>
  <c r="F18" i="1"/>
  <c r="A18" i="1"/>
  <c r="F17" i="1"/>
  <c r="A17" i="1"/>
  <c r="I301" i="1" l="1"/>
  <c r="I74" i="1"/>
  <c r="I66" i="1"/>
  <c r="I340" i="1"/>
  <c r="I238" i="1"/>
  <c r="I20" i="1" s="1"/>
  <c r="I276" i="1"/>
  <c r="I277" i="1" s="1"/>
  <c r="I278" i="1" s="1"/>
  <c r="I21" i="1" s="1"/>
  <c r="I53" i="1"/>
  <c r="I125" i="1"/>
  <c r="I126" i="1" s="1"/>
  <c r="I127" i="1" s="1"/>
  <c r="I19" i="1" s="1"/>
  <c r="I103" i="1"/>
  <c r="I104" i="1" s="1"/>
  <c r="I105" i="1" s="1"/>
  <c r="I106" i="1" s="1"/>
  <c r="I18" i="1" s="1"/>
  <c r="I75" i="1" l="1"/>
  <c r="I76" i="1" s="1"/>
  <c r="I77" i="1" s="1"/>
  <c r="I78" i="1" s="1"/>
  <c r="I17" i="1" s="1"/>
  <c r="I22" i="1" l="1"/>
  <c r="I24" i="1" l="1"/>
  <c r="I26" i="1" s="1"/>
  <c r="I27" i="1" s="1"/>
  <c r="I28" i="1" s="1"/>
  <c r="C13" i="1" s="1"/>
  <c r="C14" i="1" s="1"/>
  <c r="I24" i="3" l="1"/>
  <c r="I26" i="3" s="1"/>
  <c r="I27" i="3" l="1"/>
  <c r="I28" i="3" s="1"/>
  <c r="C13" i="3" s="1"/>
</calcChain>
</file>

<file path=xl/sharedStrings.xml><?xml version="1.0" encoding="utf-8"?>
<sst xmlns="http://schemas.openxmlformats.org/spreadsheetml/2006/main" count="923" uniqueCount="343">
  <si>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</si>
  <si>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</si>
  <si>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</si>
  <si>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</si>
  <si>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</si>
  <si>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</si>
  <si>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</si>
  <si>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</si>
  <si>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</si>
  <si>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</si>
  <si>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</si>
  <si>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</si>
  <si>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</si>
  <si>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</si>
  <si>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</si>
  <si>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</si>
  <si>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</si>
  <si>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</si>
  <si>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</si>
  <si>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</si>
  <si>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</si>
  <si>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</si>
  <si>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</si>
  <si>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</si>
  <si>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</si>
  <si>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</si>
  <si>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</si>
  <si>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</si>
  <si>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</si>
  <si>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</si>
  <si>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</si>
  <si>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</si>
  <si>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</si>
  <si>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</si>
  <si>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</si>
  <si>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</si>
  <si>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</si>
  <si>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</si>
  <si>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</si>
  <si>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</si>
  <si>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</si>
  <si>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</si>
  <si>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</si>
  <si>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</si>
  <si>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</si>
  <si>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</si>
  <si>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</si>
  <si>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</si>
  <si>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</si>
  <si>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</si>
  <si>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</si>
  <si>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</si>
  <si>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</si>
  <si>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</si>
  <si>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</si>
  <si>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</si>
  <si>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</si>
  <si>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</si>
  <si>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</si>
  <si>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</si>
  <si>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</si>
  <si>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</si>
  <si>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</si>
  <si>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</si>
  <si>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</si>
  <si>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</si>
  <si>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</si>
  <si>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</si>
  <si>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</si>
  <si>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</si>
  <si>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</si>
  <si>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</si>
  <si>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</si>
  <si>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</si>
  <si>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</si>
  <si>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</si>
  <si>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</si>
  <si>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</si>
  <si>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</si>
  <si>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</si>
  <si>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</si>
  <si>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</si>
  <si>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</si>
  <si>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</si>
  <si>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</si>
  <si>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</si>
  <si>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</si>
  <si>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</si>
  <si>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</si>
  <si>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</si>
  <si>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</si>
  <si>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</si>
  <si>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</si>
  <si>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</si>
  <si>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</si>
  <si>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</si>
  <si>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</si>
  <si>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</si>
  <si>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</si>
  <si>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</si>
  <si>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</si>
  <si>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</si>
  <si>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</si>
  <si>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</si>
  <si>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</si>
  <si>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</si>
  <si>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</si>
  <si>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</si>
  <si>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</si>
  <si>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</si>
  <si>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</si>
  <si>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</si>
  <si>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</si>
  <si>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</si>
  <si>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</si>
  <si>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</si>
  <si>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</si>
  <si>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</si>
  <si>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</si>
  <si>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</si>
  <si>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</si>
  <si>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</si>
  <si>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</si>
  <si>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</si>
  <si>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</si>
  <si>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</si>
  <si>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</si>
  <si>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</si>
  <si>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</si>
  <si>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</si>
  <si>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</si>
  <si>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</si>
  <si>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</si>
  <si>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</si>
  <si>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</si>
  <si>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</si>
  <si>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</si>
  <si>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</si>
  <si>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</si>
  <si>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</si>
  <si>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</si>
  <si>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</si>
  <si>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</si>
  <si>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</si>
  <si>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</si>
  <si>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</si>
  <si>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</si>
  <si>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</si>
  <si>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</si>
  <si>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</si>
  <si>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</si>
  <si>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</si>
  <si>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</si>
  <si>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</si>
  <si>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</si>
  <si>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</si>
  <si>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</si>
  <si>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</si>
  <si>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</si>
  <si>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</si>
  <si>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</si>
  <si>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</si>
  <si>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</si>
  <si>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</si>
  <si>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</si>
  <si>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</si>
  <si>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</si>
  <si>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</si>
  <si>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</si>
  <si>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</si>
  <si>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</si>
  <si>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</si>
  <si>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</si>
  <si>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</si>
  <si>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</si>
  <si>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</si>
  <si>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</si>
  <si>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</si>
  <si>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</si>
  <si>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</si>
  <si>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</si>
  <si>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</si>
  <si>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</si>
  <si>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</si>
  <si>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</si>
  <si>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</si>
  <si>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</si>
  <si>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</si>
  <si>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</si>
  <si>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</si>
  <si>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</si>
  <si>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</si>
  <si>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</si>
  <si>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</si>
  <si>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</si>
  <si>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</si>
  <si>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</si>
  <si>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</si>
  <si>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</si>
  <si>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</si>
  <si>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</si>
  <si>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</si>
  <si>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</si>
  <si>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</si>
  <si>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</si>
  <si>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</si>
  <si>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</si>
  <si>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</si>
  <si>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</si>
  <si>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</si>
  <si>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</si>
  <si>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</si>
  <si>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</si>
  <si>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</si>
  <si>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</si>
  <si>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</si>
  <si>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</si>
  <si>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</si>
  <si>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</si>
  <si>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</si>
  <si>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</si>
  <si>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</si>
  <si>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</si>
  <si>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</si>
  <si>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</si>
  <si>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</si>
  <si>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</si>
  <si>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</si>
  <si>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</si>
  <si>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</si>
  <si>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</si>
  <si>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</si>
  <si>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</si>
  <si>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</si>
  <si>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四方幕</t>
    <rPh sb="0" eb="3">
      <t>シホウマク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</si>
  <si>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</si>
  <si>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</si>
  <si>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</si>
  <si>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</si>
  <si>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</si>
  <si>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</si>
  <si>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</si>
  <si>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</si>
  <si>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</si>
  <si>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</si>
  <si>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</si>
  <si>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</si>
  <si>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</si>
  <si>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</si>
  <si>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</si>
  <si>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　 御用命ありがとうございました。</t>
    <rPh sb="2" eb="5">
      <t>ゴヨウメイ</t>
    </rPh>
    <phoneticPr fontId="18"/>
  </si>
  <si>
    <t xml:space="preserve">  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8"/>
  </si>
  <si>
    <t xml:space="preserve">  ご査収の程、よろしくお願いいたします。</t>
    <rPh sb="3" eb="5">
      <t>サシュウ</t>
    </rPh>
    <rPh sb="6" eb="7">
      <t>ホド</t>
    </rPh>
    <rPh sb="13" eb="14">
      <t>ネガ</t>
    </rPh>
    <phoneticPr fontId="18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</si>
  <si>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</si>
  <si>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名称</t>
    <rPh sb="0" eb="2">
      <t>メイショウ</t>
    </rPh>
    <phoneticPr fontId="3"/>
  </si>
  <si>
    <t>ご用命賜り、ありがとうございました。</t>
    <rPh sb="1" eb="4">
      <t>ヨウメイタマワ</t>
    </rPh>
    <phoneticPr fontId="3"/>
  </si>
  <si>
    <t>小計</t>
    <rPh sb="0" eb="2">
      <t>ショウケイ</t>
    </rPh>
    <phoneticPr fontId="3"/>
  </si>
  <si>
    <t>御請求合計</t>
    <rPh sb="0" eb="3">
      <t>ゴセイキュウ</t>
    </rPh>
    <rPh sb="3" eb="5">
      <t>ゴウケイ</t>
    </rPh>
    <phoneticPr fontId="3"/>
  </si>
  <si>
    <t>合計③</t>
    <rPh sb="0" eb="2">
      <t>ゴウケイ</t>
    </rPh>
    <phoneticPr fontId="3"/>
  </si>
  <si>
    <t>びわ湖大花火大会に伴う仮設対応費</t>
    <rPh sb="2" eb="3">
      <t>コ</t>
    </rPh>
    <rPh sb="3" eb="8">
      <t>ダイハナビタイカイ</t>
    </rPh>
    <rPh sb="9" eb="10">
      <t>トモナ</t>
    </rPh>
    <rPh sb="11" eb="13">
      <t>カセツ</t>
    </rPh>
    <rPh sb="13" eb="16">
      <t>タイオウヒ</t>
    </rPh>
    <phoneticPr fontId="3"/>
  </si>
  <si>
    <t>仮設費①　案内・警備使用サイン関係</t>
    <rPh sb="0" eb="3">
      <t>カセツヒ</t>
    </rPh>
    <rPh sb="5" eb="7">
      <t>アンナイ</t>
    </rPh>
    <rPh sb="8" eb="10">
      <t>ケイビ</t>
    </rPh>
    <rPh sb="10" eb="12">
      <t>シヨウ</t>
    </rPh>
    <rPh sb="15" eb="17">
      <t>カンケイ</t>
    </rPh>
    <phoneticPr fontId="3"/>
  </si>
  <si>
    <t>仮設費②　侵入・立ち入り禁止対策</t>
    <rPh sb="0" eb="3">
      <t>カセツヒ</t>
    </rPh>
    <rPh sb="5" eb="7">
      <t>シンニュウ</t>
    </rPh>
    <rPh sb="8" eb="9">
      <t>タ</t>
    </rPh>
    <rPh sb="10" eb="11">
      <t>イ</t>
    </rPh>
    <rPh sb="12" eb="14">
      <t>キンシ</t>
    </rPh>
    <rPh sb="14" eb="16">
      <t>タイサク</t>
    </rPh>
    <phoneticPr fontId="3"/>
  </si>
  <si>
    <t>仮設費③　水際対策</t>
    <rPh sb="0" eb="3">
      <t>カセツヒ</t>
    </rPh>
    <rPh sb="5" eb="9">
      <t>ミギワタイサク</t>
    </rPh>
    <phoneticPr fontId="3"/>
  </si>
  <si>
    <t>諸経費10％</t>
    <rPh sb="0" eb="3">
      <t>ショケイヒ</t>
    </rPh>
    <phoneticPr fontId="3"/>
  </si>
  <si>
    <t>仮設費①　案内・警備使用サイン関係</t>
    <rPh sb="0" eb="3">
      <t>カセツヒ</t>
    </rPh>
    <rPh sb="5" eb="7">
      <t>アンナイ</t>
    </rPh>
    <rPh sb="8" eb="12">
      <t>ケイビシヨウ</t>
    </rPh>
    <rPh sb="15" eb="17">
      <t>カンケイ</t>
    </rPh>
    <phoneticPr fontId="6"/>
  </si>
  <si>
    <t>大津駅前往復両面自立式（H3000）</t>
    <rPh sb="0" eb="3">
      <t>オオツエキ</t>
    </rPh>
    <rPh sb="3" eb="4">
      <t>マエ</t>
    </rPh>
    <rPh sb="4" eb="6">
      <t>オウフク</t>
    </rPh>
    <rPh sb="6" eb="8">
      <t>リョウメン</t>
    </rPh>
    <rPh sb="8" eb="11">
      <t>ジリツシキ</t>
    </rPh>
    <phoneticPr fontId="6"/>
  </si>
  <si>
    <t>膳所駅南口閉鎖</t>
    <rPh sb="0" eb="3">
      <t>ゼゼエキ</t>
    </rPh>
    <rPh sb="3" eb="5">
      <t>ミナミグチ</t>
    </rPh>
    <rPh sb="5" eb="7">
      <t>ヘイサ</t>
    </rPh>
    <phoneticPr fontId="3"/>
  </si>
  <si>
    <t>島ノ関西交差点片面自立式（H3000）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2">
      <t>ジリツシキ</t>
    </rPh>
    <phoneticPr fontId="3"/>
  </si>
  <si>
    <t>島ノ関交差点南側（分断中）片面自立式（H3000）</t>
    <rPh sb="0" eb="1">
      <t>シマ</t>
    </rPh>
    <rPh sb="2" eb="3">
      <t>セキ</t>
    </rPh>
    <rPh sb="3" eb="6">
      <t>コウサテン</t>
    </rPh>
    <rPh sb="6" eb="8">
      <t>ミナミガワ</t>
    </rPh>
    <rPh sb="9" eb="12">
      <t>ブンダンチュウ</t>
    </rPh>
    <rPh sb="13" eb="15">
      <t>カタメン</t>
    </rPh>
    <rPh sb="15" eb="18">
      <t>ジリツシキ</t>
    </rPh>
    <phoneticPr fontId="3"/>
  </si>
  <si>
    <t>終了時湖岸から導線閉鎖（閉鎖）（H3000）</t>
    <rPh sb="0" eb="3">
      <t>シュウリョウジ</t>
    </rPh>
    <rPh sb="3" eb="5">
      <t>コガン</t>
    </rPh>
    <rPh sb="7" eb="11">
      <t>ドウセンヘイサ</t>
    </rPh>
    <rPh sb="12" eb="14">
      <t>ヘイサ</t>
    </rPh>
    <phoneticPr fontId="3"/>
  </si>
  <si>
    <t>島ノ関西～市民会館前（有料通路観覧禁止）（H3000）</t>
    <rPh sb="0" eb="1">
      <t>シマ</t>
    </rPh>
    <rPh sb="2" eb="3">
      <t>セキ</t>
    </rPh>
    <rPh sb="3" eb="4">
      <t>ニシ</t>
    </rPh>
    <rPh sb="5" eb="10">
      <t>シミンカイカンマエ</t>
    </rPh>
    <rPh sb="11" eb="13">
      <t>ユウリョウ</t>
    </rPh>
    <rPh sb="13" eb="15">
      <t>ツウロ</t>
    </rPh>
    <rPh sb="15" eb="19">
      <t>カンランキンシ</t>
    </rPh>
    <phoneticPr fontId="3"/>
  </si>
  <si>
    <t>におの浜エリア方向案内</t>
    <rPh sb="3" eb="4">
      <t>ハマ</t>
    </rPh>
    <rPh sb="7" eb="11">
      <t>ホウコウアンナイ</t>
    </rPh>
    <phoneticPr fontId="3"/>
  </si>
  <si>
    <t>駐車禁止（市民会館前）</t>
    <rPh sb="0" eb="4">
      <t>チュウシャキンシ</t>
    </rPh>
    <rPh sb="5" eb="10">
      <t>シミンカイカンマエ</t>
    </rPh>
    <phoneticPr fontId="3"/>
  </si>
  <si>
    <t>ここは有料観覧席（自立）</t>
    <rPh sb="3" eb="8">
      <t>ユウリョウカンランセキ</t>
    </rPh>
    <rPh sb="9" eb="11">
      <t>ジリツ</t>
    </rPh>
    <phoneticPr fontId="3"/>
  </si>
  <si>
    <t>湖西バイパス（路肩注意）</t>
    <rPh sb="0" eb="2">
      <t>コセイ</t>
    </rPh>
    <rPh sb="7" eb="11">
      <t>ロカタチュウイ</t>
    </rPh>
    <phoneticPr fontId="3"/>
  </si>
  <si>
    <t>郵便局前道路（立入禁止）</t>
    <rPh sb="0" eb="4">
      <t>ユウビンキョクマエ</t>
    </rPh>
    <rPh sb="4" eb="6">
      <t>ドウロ</t>
    </rPh>
    <rPh sb="7" eb="11">
      <t>タチイリキンシ</t>
    </rPh>
    <phoneticPr fontId="3"/>
  </si>
  <si>
    <t>市民プラザ閉鎖案内</t>
    <rPh sb="0" eb="2">
      <t>シミン</t>
    </rPh>
    <rPh sb="5" eb="9">
      <t>ヘイサアンナイ</t>
    </rPh>
    <phoneticPr fontId="3"/>
  </si>
  <si>
    <t>市民プラザ閉鎖迂回案内</t>
    <rPh sb="0" eb="2">
      <t>シミン</t>
    </rPh>
    <rPh sb="5" eb="7">
      <t>ヘイサ</t>
    </rPh>
    <rPh sb="7" eb="9">
      <t>ウカイ</t>
    </rPh>
    <rPh sb="9" eb="11">
      <t>アンナイ</t>
    </rPh>
    <phoneticPr fontId="3"/>
  </si>
  <si>
    <t>草津湖岸道路駐車場閉鎖案内</t>
    <rPh sb="0" eb="2">
      <t>クサツ</t>
    </rPh>
    <rPh sb="2" eb="4">
      <t>コガン</t>
    </rPh>
    <rPh sb="4" eb="6">
      <t>ドウロ</t>
    </rPh>
    <rPh sb="6" eb="9">
      <t>チュウシャジョウ</t>
    </rPh>
    <rPh sb="9" eb="13">
      <t>ヘイサアンナイ</t>
    </rPh>
    <phoneticPr fontId="3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</si>
  <si>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rPh sb="17" eb="20">
      <t>オオツエキ</t>
    </rPh>
    <phoneticPr fontId="6"/>
  </si>
  <si>
    <t>プラカード（電車道）中央１丁目（大津駅）</t>
    <rPh sb="6" eb="9">
      <t>デンシャミチ</t>
    </rPh>
    <rPh sb="10" eb="12">
      <t>チュウオウ</t>
    </rPh>
    <rPh sb="13" eb="15">
      <t>チョウメ</t>
    </rPh>
    <rPh sb="16" eb="19">
      <t>オオツエキ</t>
    </rPh>
    <phoneticPr fontId="6"/>
  </si>
  <si>
    <t>プラカード（電車道）京町１丁目（大津駅）</t>
    <rPh sb="6" eb="9">
      <t>デンシャミチ</t>
    </rPh>
    <rPh sb="10" eb="12">
      <t>キョウマチ</t>
    </rPh>
    <rPh sb="13" eb="15">
      <t>チョウメ</t>
    </rPh>
    <rPh sb="16" eb="19">
      <t>オオツエキ</t>
    </rPh>
    <phoneticPr fontId="6"/>
  </si>
  <si>
    <t>プラカード（電車道）京町１丁目南（大津駅）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6"/>
  </si>
  <si>
    <t>プラカード（電車道）御幸町（大津駅・上栄駅）</t>
    <rPh sb="6" eb="9">
      <t>デンシャミチ</t>
    </rPh>
    <rPh sb="10" eb="12">
      <t>ミユキ</t>
    </rPh>
    <rPh sb="12" eb="13">
      <t>マチ</t>
    </rPh>
    <rPh sb="14" eb="17">
      <t>オオツエキ</t>
    </rPh>
    <rPh sb="18" eb="20">
      <t>カミサカエ</t>
    </rPh>
    <rPh sb="20" eb="21">
      <t>エキ</t>
    </rPh>
    <phoneticPr fontId="6"/>
  </si>
  <si>
    <t>プラカード（電車道）春日町（大津駅）</t>
    <rPh sb="6" eb="9">
      <t>デンシャミチ</t>
    </rPh>
    <rPh sb="10" eb="12">
      <t>カスガ</t>
    </rPh>
    <rPh sb="12" eb="13">
      <t>チョウ</t>
    </rPh>
    <rPh sb="14" eb="17">
      <t>オオツエキ</t>
    </rPh>
    <phoneticPr fontId="6"/>
  </si>
  <si>
    <t>JR踏切列車増発のため踏切通行困難</t>
    <rPh sb="2" eb="4">
      <t>フミキリ</t>
    </rPh>
    <rPh sb="4" eb="6">
      <t>レッシャ</t>
    </rPh>
    <rPh sb="6" eb="8">
      <t>ゾウハツ</t>
    </rPh>
    <rPh sb="11" eb="17">
      <t>フミキリツウコウコンナン</t>
    </rPh>
    <phoneticPr fontId="6"/>
  </si>
  <si>
    <t>大津駅案内テント（四方幕）テーブル・イス・発電機・電気工事費含む</t>
    <rPh sb="0" eb="3">
      <t>オオツエキ</t>
    </rPh>
    <rPh sb="3" eb="5">
      <t>アンナイ</t>
    </rPh>
    <rPh sb="9" eb="12">
      <t>シホウマク</t>
    </rPh>
    <rPh sb="21" eb="24">
      <t>ハツデンキ</t>
    </rPh>
    <rPh sb="25" eb="30">
      <t>デンキコウジヒ</t>
    </rPh>
    <rPh sb="30" eb="31">
      <t>フク</t>
    </rPh>
    <phoneticPr fontId="6"/>
  </si>
  <si>
    <t>大津駅前警備員等太輝テント（四方幕）テーブル・イス・発電機・電気工事費含む</t>
    <rPh sb="0" eb="3">
      <t>オオツエキ</t>
    </rPh>
    <rPh sb="3" eb="4">
      <t>マエ</t>
    </rPh>
    <rPh sb="4" eb="7">
      <t>ケイビイン</t>
    </rPh>
    <rPh sb="7" eb="8">
      <t>トウ</t>
    </rPh>
    <rPh sb="8" eb="10">
      <t>タイキ</t>
    </rPh>
    <rPh sb="14" eb="17">
      <t>シホウマク</t>
    </rPh>
    <rPh sb="26" eb="29">
      <t>ハツデンキ</t>
    </rPh>
    <rPh sb="30" eb="35">
      <t>デンキコウジヒ</t>
    </rPh>
    <rPh sb="35" eb="36">
      <t>フク</t>
    </rPh>
    <phoneticPr fontId="6"/>
  </si>
  <si>
    <t>膳所駅案内テント（四方幕）テーブル・イス・発電機・電気工事費含む</t>
    <rPh sb="0" eb="2">
      <t>ゼゼ</t>
    </rPh>
    <rPh sb="2" eb="3">
      <t>エキ</t>
    </rPh>
    <rPh sb="3" eb="5">
      <t>アンナイ</t>
    </rPh>
    <rPh sb="9" eb="12">
      <t>シホウマク</t>
    </rPh>
    <rPh sb="21" eb="24">
      <t>ハツデンキ</t>
    </rPh>
    <rPh sb="25" eb="30">
      <t>デンキコウジヒ</t>
    </rPh>
    <rPh sb="30" eb="31">
      <t>フク</t>
    </rPh>
    <phoneticPr fontId="6"/>
  </si>
  <si>
    <t>膳所駅ロータリー警備員等待機テント（四方幕）テーブル・イス・発電機・電気工事費含む</t>
    <rPh sb="0" eb="2">
      <t>ゼゼ</t>
    </rPh>
    <rPh sb="2" eb="3">
      <t>エキ</t>
    </rPh>
    <rPh sb="8" eb="11">
      <t>ケイビイン</t>
    </rPh>
    <rPh sb="11" eb="12">
      <t>トウ</t>
    </rPh>
    <rPh sb="12" eb="14">
      <t>タイキ</t>
    </rPh>
    <rPh sb="18" eb="21">
      <t>シホウマク</t>
    </rPh>
    <rPh sb="30" eb="33">
      <t>ハツデンキ</t>
    </rPh>
    <rPh sb="34" eb="39">
      <t>デンキコウジヒ</t>
    </rPh>
    <rPh sb="39" eb="40">
      <t>フク</t>
    </rPh>
    <phoneticPr fontId="6"/>
  </si>
  <si>
    <t>浜大津地下駐車場警備員等待機テント（四方幕）テーブル・イス・発電機・電気工事費含む</t>
    <rPh sb="0" eb="3">
      <t>ハマオオツ</t>
    </rPh>
    <rPh sb="3" eb="5">
      <t>チカ</t>
    </rPh>
    <rPh sb="5" eb="8">
      <t>チュウシャジョウ</t>
    </rPh>
    <rPh sb="8" eb="11">
      <t>ケイビイン</t>
    </rPh>
    <rPh sb="11" eb="12">
      <t>トウ</t>
    </rPh>
    <rPh sb="12" eb="14">
      <t>タイキ</t>
    </rPh>
    <rPh sb="18" eb="21">
      <t>シホウマク</t>
    </rPh>
    <rPh sb="30" eb="33">
      <t>ハツデンキ</t>
    </rPh>
    <rPh sb="34" eb="39">
      <t>デンキコウジヒ</t>
    </rPh>
    <rPh sb="39" eb="40">
      <t>フク</t>
    </rPh>
    <phoneticPr fontId="6"/>
  </si>
  <si>
    <t>一般観覧B警備員等待機テント（四方幕）テーブル・イス・発電機・電気工事費含む</t>
    <rPh sb="0" eb="4">
      <t>イッパンカンラン</t>
    </rPh>
    <rPh sb="5" eb="11">
      <t>ケイビイントウタイキ</t>
    </rPh>
    <rPh sb="15" eb="18">
      <t>シホウマク</t>
    </rPh>
    <rPh sb="27" eb="30">
      <t>ハツデンキ</t>
    </rPh>
    <rPh sb="31" eb="36">
      <t>デンキコウジヒ</t>
    </rPh>
    <rPh sb="36" eb="37">
      <t>フク</t>
    </rPh>
    <phoneticPr fontId="6"/>
  </si>
  <si>
    <t>草津本部（四方幕）テーブル・イス・発電機・電気工事費含む</t>
    <rPh sb="0" eb="4">
      <t>クサツホンブ</t>
    </rPh>
    <rPh sb="12" eb="15">
      <t>ハツデンキ</t>
    </rPh>
    <rPh sb="16" eb="21">
      <t>デンキコウジヒ</t>
    </rPh>
    <rPh sb="21" eb="22">
      <t>フク</t>
    </rPh>
    <phoneticPr fontId="6"/>
  </si>
  <si>
    <t>輸送設置撤去費</t>
    <rPh sb="0" eb="2">
      <t>ユソウ</t>
    </rPh>
    <rPh sb="2" eb="4">
      <t>セッチ</t>
    </rPh>
    <rPh sb="4" eb="7">
      <t>テッキョヒ</t>
    </rPh>
    <phoneticPr fontId="3"/>
  </si>
  <si>
    <t>２ｋ×２ｋ</t>
    <phoneticPr fontId="3"/>
  </si>
  <si>
    <t>２ｋ×３ｋ</t>
  </si>
  <si>
    <t>Ｈ1400×Ｗ600</t>
    <phoneticPr fontId="3"/>
  </si>
  <si>
    <t>Ｈ1800×Ｗ900</t>
    <phoneticPr fontId="3"/>
  </si>
  <si>
    <t>Ｈ1400×Ｗ300</t>
    <phoneticPr fontId="3"/>
  </si>
  <si>
    <t>Ｈ1500×Ｗ370</t>
    <phoneticPr fontId="3"/>
  </si>
  <si>
    <t>仮設費②　進入・立入禁止防止対策</t>
    <rPh sb="0" eb="3">
      <t>カセツヒ</t>
    </rPh>
    <rPh sb="5" eb="7">
      <t>シンニュウ</t>
    </rPh>
    <rPh sb="8" eb="12">
      <t>タチイリキンシ</t>
    </rPh>
    <rPh sb="12" eb="16">
      <t>ボウシタイサク</t>
    </rPh>
    <phoneticPr fontId="6"/>
  </si>
  <si>
    <t>運営・警備本部仮囲い</t>
    <rPh sb="0" eb="2">
      <t>ウンエイ</t>
    </rPh>
    <rPh sb="3" eb="7">
      <t>ケイビホンブ</t>
    </rPh>
    <rPh sb="7" eb="9">
      <t>カリカコ</t>
    </rPh>
    <phoneticPr fontId="3"/>
  </si>
  <si>
    <t>帰帆南橋目隠し設置</t>
    <rPh sb="0" eb="2">
      <t>キハン</t>
    </rPh>
    <rPh sb="2" eb="4">
      <t>ミナミバシ</t>
    </rPh>
    <rPh sb="4" eb="6">
      <t>メカク</t>
    </rPh>
    <rPh sb="7" eb="9">
      <t>セッチ</t>
    </rPh>
    <phoneticPr fontId="3"/>
  </si>
  <si>
    <t>浜大津アーカス導線構築フェンス</t>
    <rPh sb="0" eb="3">
      <t>ハマオオツ</t>
    </rPh>
    <rPh sb="7" eb="11">
      <t>ドウセンコウチク</t>
    </rPh>
    <phoneticPr fontId="3"/>
  </si>
  <si>
    <t>帰帆南橋～草津本部までの階段部敷き鉄板</t>
    <rPh sb="0" eb="4">
      <t>キハンミナミバシ</t>
    </rPh>
    <rPh sb="5" eb="9">
      <t>クサツホンブ</t>
    </rPh>
    <rPh sb="12" eb="15">
      <t>カイダンブ</t>
    </rPh>
    <rPh sb="15" eb="16">
      <t>シキ</t>
    </rPh>
    <rPh sb="17" eb="19">
      <t>テッパン</t>
    </rPh>
    <phoneticPr fontId="3"/>
  </si>
  <si>
    <t>本部前関係者両駐車場区分フェンス（プラ柵）</t>
    <rPh sb="0" eb="3">
      <t>ホンブマエ</t>
    </rPh>
    <rPh sb="3" eb="6">
      <t>カンケイシャ</t>
    </rPh>
    <rPh sb="6" eb="7">
      <t>リョウ</t>
    </rPh>
    <rPh sb="7" eb="12">
      <t>チュウシャジョウクブン</t>
    </rPh>
    <rPh sb="19" eb="20">
      <t>サク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</si>
  <si>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3"/>
  </si>
  <si>
    <t>におの浜進入対策（プラスチックフェンス）</t>
    <rPh sb="3" eb="4">
      <t>ハマ</t>
    </rPh>
    <rPh sb="4" eb="6">
      <t>シンニュウ</t>
    </rPh>
    <rPh sb="6" eb="8">
      <t>タイサク</t>
    </rPh>
    <phoneticPr fontId="3"/>
  </si>
  <si>
    <t>におの浜進入対策（H1800×W1800フェンス）</t>
    <rPh sb="3" eb="4">
      <t>ハマ</t>
    </rPh>
    <rPh sb="4" eb="6">
      <t>シンニュウ</t>
    </rPh>
    <rPh sb="6" eb="8">
      <t>タイサク</t>
    </rPh>
    <phoneticPr fontId="3"/>
  </si>
  <si>
    <t>市民プラザ閉鎖</t>
    <rPh sb="0" eb="2">
      <t>シミン</t>
    </rPh>
    <rPh sb="5" eb="7">
      <t>ヘイサ</t>
    </rPh>
    <phoneticPr fontId="3"/>
  </si>
  <si>
    <t>柳が崎ヨットハーバー（H1800×W1800フェンス）閉鎖施行</t>
    <rPh sb="0" eb="1">
      <t>ヤナ</t>
    </rPh>
    <rPh sb="2" eb="3">
      <t>サキ</t>
    </rPh>
    <rPh sb="27" eb="29">
      <t>ヘイサ</t>
    </rPh>
    <rPh sb="29" eb="31">
      <t>セコウ</t>
    </rPh>
    <phoneticPr fontId="3"/>
  </si>
  <si>
    <t>柳が崎ヨットハーバー、第１交通間閉鎖</t>
    <rPh sb="0" eb="1">
      <t>ヤナ</t>
    </rPh>
    <rPh sb="2" eb="3">
      <t>サキ</t>
    </rPh>
    <rPh sb="11" eb="12">
      <t>ダイ</t>
    </rPh>
    <rPh sb="13" eb="15">
      <t>コウツウ</t>
    </rPh>
    <rPh sb="15" eb="16">
      <t>アイダ</t>
    </rPh>
    <rPh sb="16" eb="18">
      <t>ヘイサ</t>
    </rPh>
    <phoneticPr fontId="3"/>
  </si>
  <si>
    <t>柳が崎ヨットハーバー、北・南側道路進入部分閉鎖</t>
    <rPh sb="0" eb="1">
      <t>ヤナ</t>
    </rPh>
    <rPh sb="2" eb="3">
      <t>サキ</t>
    </rPh>
    <rPh sb="11" eb="12">
      <t>キタ</t>
    </rPh>
    <rPh sb="13" eb="14">
      <t>ミナミ</t>
    </rPh>
    <rPh sb="14" eb="17">
      <t>ガワドウロ</t>
    </rPh>
    <rPh sb="17" eb="20">
      <t>シンニュウブ</t>
    </rPh>
    <rPh sb="20" eb="21">
      <t>ブン</t>
    </rPh>
    <rPh sb="21" eb="23">
      <t>ヘイサ</t>
    </rPh>
    <phoneticPr fontId="3"/>
  </si>
  <si>
    <t>上記輸送費</t>
    <rPh sb="0" eb="5">
      <t>ジョウキユソウヒ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</si>
  <si>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</si>
  <si>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ｍ</t>
    <phoneticPr fontId="3"/>
  </si>
  <si>
    <t>H1800</t>
    <phoneticPr fontId="3"/>
  </si>
  <si>
    <t>1.8×3.6×25ｍｍ</t>
    <phoneticPr fontId="3"/>
  </si>
  <si>
    <t>H1000</t>
    <phoneticPr fontId="3"/>
  </si>
  <si>
    <t>H3000</t>
    <phoneticPr fontId="3"/>
  </si>
  <si>
    <t>H1200</t>
    <phoneticPr fontId="3"/>
  </si>
  <si>
    <t>H1801</t>
  </si>
  <si>
    <t>H1802</t>
  </si>
  <si>
    <t>目隠し高２ｍ/L=280</t>
    <rPh sb="0" eb="2">
      <t>メカク</t>
    </rPh>
    <rPh sb="3" eb="4">
      <t>タカ</t>
    </rPh>
    <phoneticPr fontId="3"/>
  </si>
  <si>
    <t>仮設費③　水際対策</t>
    <rPh sb="0" eb="3">
      <t>カセツヒ</t>
    </rPh>
    <rPh sb="5" eb="7">
      <t>ミズギワ</t>
    </rPh>
    <rPh sb="7" eb="9">
      <t>タイサク</t>
    </rPh>
    <phoneticPr fontId="6"/>
  </si>
  <si>
    <t>水際対策</t>
    <rPh sb="0" eb="2">
      <t>ミズギワ</t>
    </rPh>
    <rPh sb="2" eb="4">
      <t>タイサク</t>
    </rPh>
    <phoneticPr fontId="3"/>
  </si>
  <si>
    <t>単管ロープ</t>
    <rPh sb="0" eb="2">
      <t>タンカン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</si>
  <si>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</si>
  <si>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</si>
  <si>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</si>
  <si>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 xml:space="preserve">               下記の件についまして、ご請求させていただきますので</t>
    <rPh sb="15" eb="17">
      <t>カキ</t>
    </rPh>
    <rPh sb="18" eb="19">
      <t>ケン</t>
    </rPh>
    <rPh sb="27" eb="29">
      <t>セイキュウ</t>
    </rPh>
    <phoneticPr fontId="3"/>
  </si>
  <si>
    <t xml:space="preserve">               ご査収の程、よろしくお願いします。</t>
    <rPh sb="16" eb="18">
      <t>サシュウ</t>
    </rPh>
    <rPh sb="19" eb="20">
      <t>ホド</t>
    </rPh>
    <rPh sb="26" eb="27">
      <t>ネガ</t>
    </rPh>
    <phoneticPr fontId="3"/>
  </si>
  <si>
    <t>（税込）</t>
    <rPh sb="1" eb="3">
      <t>ゼイコ</t>
    </rPh>
    <phoneticPr fontId="3"/>
  </si>
  <si>
    <t>枚</t>
    <rPh sb="0" eb="1">
      <t>マイ</t>
    </rPh>
    <phoneticPr fontId="3"/>
  </si>
  <si>
    <t>m</t>
    <phoneticPr fontId="3"/>
  </si>
  <si>
    <t>柵</t>
    <rPh sb="0" eb="1">
      <t>サク</t>
    </rPh>
    <phoneticPr fontId="3"/>
  </si>
  <si>
    <t>輸送費</t>
    <rPh sb="0" eb="3">
      <t>ユソウヒ</t>
    </rPh>
    <phoneticPr fontId="6"/>
  </si>
  <si>
    <t>案内・警備使用サイン関係</t>
    <rPh sb="0" eb="2">
      <t>アンナイ</t>
    </rPh>
    <rPh sb="3" eb="5">
      <t>ケイビ</t>
    </rPh>
    <rPh sb="5" eb="7">
      <t>シヨウ</t>
    </rPh>
    <rPh sb="10" eb="12">
      <t>カンケイ</t>
    </rPh>
    <phoneticPr fontId="3"/>
  </si>
  <si>
    <t>御　　請　　求　　書</t>
    <phoneticPr fontId="3"/>
  </si>
  <si>
    <t>③水際対策</t>
    <rPh sb="0" eb="5">
      <t>3ミズギワタイサク</t>
    </rPh>
    <phoneticPr fontId="3"/>
  </si>
  <si>
    <t>進入・立ち入り防止対策</t>
    <rPh sb="0" eb="2">
      <t>シンニュウ</t>
    </rPh>
    <rPh sb="3" eb="4">
      <t>タ</t>
    </rPh>
    <rPh sb="5" eb="6">
      <t>イ</t>
    </rPh>
    <rPh sb="7" eb="11">
      <t>ボウシタイサク</t>
    </rPh>
    <phoneticPr fontId="3"/>
  </si>
  <si>
    <t>TEL0790-20-7223FAX0790-20-7224</t>
    <phoneticPr fontId="3"/>
  </si>
  <si>
    <t>請求書</t>
    <rPh sb="0" eb="3">
      <t>セイキュウショ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</si>
</sst>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u/>
      <sz val="14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6"/>
      <name val="BIZ UD明朝 Medium"/>
      <family val="1"/>
      <charset val="128"/>
    </font>
    <font>
      <b/>
      <sz val="24"/>
      <name val="BIZ UD明朝 Medium"/>
      <family val="1"/>
      <charset val="128"/>
    </font>
    <font>
      <b/>
      <sz val="40"/>
      <name val="BIZ UD明朝 Medium"/>
      <family val="1"/>
      <charset val="128"/>
    </font>
    <font>
      <b/>
      <sz val="36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5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9" fontId="12" fillId="0" borderId="55" xfId="0" applyNumberFormat="1" applyFont="1" applyBorder="1" applyAlignment="1">
      <alignment horizontal="center" vertical="center"/>
    </xf>
    <xf numFmtId="9" fontId="12" fillId="0" borderId="54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12" fillId="0" borderId="58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9" fontId="12" fillId="0" borderId="0" xfId="0" applyNumberFormat="1" applyFont="1" applyAlignment="1">
      <alignment horizontal="center" vertical="center"/>
    </xf>
    <xf numFmtId="38" fontId="12" fillId="0" borderId="61" xfId="1" applyFont="1" applyBorder="1">
      <alignment vertical="center"/>
    </xf>
    <xf numFmtId="176" fontId="13" fillId="0" borderId="44" xfId="0" applyNumberFormat="1" applyFont="1" applyBorder="1" applyAlignment="1">
      <alignment horizontal="center" vertical="center"/>
    </xf>
    <xf numFmtId="176" fontId="12" fillId="0" borderId="46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176" fontId="12" fillId="0" borderId="0" xfId="0" applyNumberFormat="1" applyFont="1">
      <alignment vertical="center"/>
    </xf>
    <xf numFmtId="177" fontId="12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6" fontId="21" fillId="0" borderId="0" xfId="2" applyFont="1" applyBorder="1" applyAlignment="1">
      <alignment vertical="center"/>
    </xf>
    <xf numFmtId="0" fontId="20" fillId="0" borderId="0" xfId="0" applyFont="1" applyAlignment="1">
      <alignment horizontal="left" vertical="center" indent="2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6" fontId="26" fillId="0" borderId="0" xfId="2" applyFont="1" applyBorder="1" applyAlignment="1">
      <alignment horizontal="right" vertical="center"/>
    </xf>
    <xf numFmtId="0" fontId="28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0" fillId="0" borderId="0" xfId="0" applyFont="1" applyAlignment="1">
      <alignment horizontal="right" vertical="top"/>
    </xf>
    <xf numFmtId="0" fontId="23" fillId="0" borderId="0" xfId="0" applyFont="1">
      <alignment vertical="center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6" fontId="26" fillId="2" borderId="77" xfId="2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177" fontId="26" fillId="3" borderId="0" xfId="0" applyNumberFormat="1" applyFont="1" applyFill="1" applyAlignment="1">
      <alignment horizontal="right" vertical="center"/>
    </xf>
    <xf numFmtId="177" fontId="26" fillId="3" borderId="79" xfId="0" applyNumberFormat="1" applyFont="1" applyFill="1" applyBorder="1" applyAlignment="1">
      <alignment horizontal="right" vertical="center"/>
    </xf>
    <xf numFmtId="6" fontId="26" fillId="2" borderId="14" xfId="2" applyFont="1" applyFill="1" applyBorder="1" applyAlignment="1">
      <alignment horizontal="right" vertical="center"/>
    </xf>
    <xf numFmtId="6" fontId="26" fillId="2" borderId="83" xfId="2" applyFont="1" applyFill="1" applyBorder="1" applyAlignment="1">
      <alignment horizontal="right" vertical="center"/>
    </xf>
    <xf numFmtId="0" fontId="21" fillId="0" borderId="50" xfId="0" applyFont="1" applyBorder="1" applyAlignment="1">
      <alignment horizontal="right" vertical="center"/>
    </xf>
    <xf numFmtId="6" fontId="24" fillId="0" borderId="50" xfId="2" applyFont="1" applyBorder="1" applyAlignment="1">
      <alignment horizontal="right" vertical="center"/>
    </xf>
    <xf numFmtId="6" fontId="24" fillId="2" borderId="50" xfId="2" applyFont="1" applyFill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1" fillId="0" borderId="43" xfId="0" applyFont="1" applyBorder="1" applyAlignment="1">
      <alignment horizontal="right" vertical="center"/>
    </xf>
    <xf numFmtId="0" fontId="21" fillId="0" borderId="38" xfId="0" applyFont="1" applyBorder="1" applyAlignment="1">
      <alignment horizontal="right" vertical="center"/>
    </xf>
    <xf numFmtId="0" fontId="21" fillId="0" borderId="44" xfId="0" applyFont="1" applyBorder="1" applyAlignment="1">
      <alignment horizontal="right" vertical="center"/>
    </xf>
    <xf numFmtId="0" fontId="21" fillId="0" borderId="45" xfId="0" applyFont="1" applyBorder="1" applyAlignment="1">
      <alignment horizontal="right" vertical="center"/>
    </xf>
    <xf numFmtId="6" fontId="24" fillId="0" borderId="63" xfId="2" applyFont="1" applyBorder="1" applyAlignment="1">
      <alignment horizontal="right" vertical="center"/>
    </xf>
    <xf numFmtId="6" fontId="24" fillId="0" borderId="42" xfId="2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6" fontId="24" fillId="0" borderId="11" xfId="2" applyFont="1" applyBorder="1" applyAlignment="1">
      <alignment horizontal="right" vertical="center"/>
    </xf>
    <xf numFmtId="6" fontId="24" fillId="0" borderId="12" xfId="2" applyFont="1" applyBorder="1" applyAlignment="1">
      <alignment horizontal="right" vertical="center"/>
    </xf>
    <xf numFmtId="0" fontId="24" fillId="0" borderId="8" xfId="0" applyFont="1" applyBorder="1" applyAlignment="1">
      <alignment horizontal="left" vertical="center" shrinkToFit="1"/>
    </xf>
    <xf numFmtId="0" fontId="24" fillId="0" borderId="9" xfId="0" applyFont="1" applyBorder="1" applyAlignment="1">
      <alignment horizontal="left" vertical="center" shrinkToFit="1"/>
    </xf>
    <xf numFmtId="0" fontId="24" fillId="0" borderId="70" xfId="0" applyFont="1" applyBorder="1" applyAlignment="1">
      <alignment horizontal="right" vertical="center"/>
    </xf>
    <xf numFmtId="0" fontId="24" fillId="0" borderId="22" xfId="0" applyFont="1" applyBorder="1" applyAlignment="1">
      <alignment horizontal="right" vertical="center"/>
    </xf>
    <xf numFmtId="0" fontId="24" fillId="0" borderId="9" xfId="0" applyFont="1" applyBorder="1" applyAlignment="1">
      <alignment horizontal="right" vertical="center"/>
    </xf>
    <xf numFmtId="0" fontId="24" fillId="0" borderId="71" xfId="0" applyFont="1" applyBorder="1" applyAlignment="1">
      <alignment horizontal="right" vertical="center"/>
    </xf>
    <xf numFmtId="6" fontId="24" fillId="0" borderId="22" xfId="2" applyFont="1" applyBorder="1" applyAlignment="1">
      <alignment horizontal="right" vertical="center"/>
    </xf>
    <xf numFmtId="6" fontId="24" fillId="0" borderId="10" xfId="2" applyFont="1" applyBorder="1" applyAlignment="1">
      <alignment horizontal="right" vertical="center"/>
    </xf>
    <xf numFmtId="0" fontId="21" fillId="0" borderId="82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1" fillId="0" borderId="83" xfId="0" applyFont="1" applyBorder="1" applyAlignment="1">
      <alignment horizontal="right" vertical="center"/>
    </xf>
    <xf numFmtId="6" fontId="24" fillId="0" borderId="82" xfId="2" applyFont="1" applyBorder="1" applyAlignment="1">
      <alignment horizontal="right" vertical="center"/>
    </xf>
    <xf numFmtId="6" fontId="24" fillId="0" borderId="83" xfId="2" applyFont="1" applyBorder="1" applyAlignment="1">
      <alignment horizontal="right" vertical="center"/>
    </xf>
    <xf numFmtId="0" fontId="24" fillId="0" borderId="5" xfId="0" applyFont="1" applyBorder="1" applyAlignment="1">
      <alignment horizontal="left" vertical="center" shrinkToFit="1"/>
    </xf>
    <xf numFmtId="0" fontId="24" fillId="0" borderId="6" xfId="0" applyFont="1" applyBorder="1" applyAlignment="1">
      <alignment horizontal="left" vertical="center" shrinkToFit="1"/>
    </xf>
    <xf numFmtId="0" fontId="24" fillId="0" borderId="68" xfId="0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24" fillId="0" borderId="6" xfId="0" applyFont="1" applyBorder="1" applyAlignment="1">
      <alignment horizontal="right" vertical="center"/>
    </xf>
    <xf numFmtId="0" fontId="24" fillId="0" borderId="65" xfId="0" applyFont="1" applyBorder="1" applyAlignment="1">
      <alignment horizontal="right" vertical="center"/>
    </xf>
    <xf numFmtId="6" fontId="24" fillId="0" borderId="17" xfId="2" applyFont="1" applyBorder="1" applyAlignment="1">
      <alignment horizontal="right" vertical="center"/>
    </xf>
    <xf numFmtId="6" fontId="24" fillId="0" borderId="7" xfId="2" applyFont="1" applyBorder="1" applyAlignment="1">
      <alignment horizontal="right" vertical="center"/>
    </xf>
    <xf numFmtId="0" fontId="24" fillId="0" borderId="15" xfId="0" applyFont="1" applyBorder="1" applyAlignment="1">
      <alignment horizontal="left" vertical="center" shrinkToFit="1"/>
    </xf>
    <xf numFmtId="0" fontId="24" fillId="0" borderId="16" xfId="0" applyFont="1" applyBorder="1" applyAlignment="1">
      <alignment horizontal="left" vertical="center" shrinkToFit="1"/>
    </xf>
    <xf numFmtId="0" fontId="24" fillId="0" borderId="69" xfId="0" applyFont="1" applyBorder="1" applyAlignment="1">
      <alignment horizontal="right" vertical="center"/>
    </xf>
    <xf numFmtId="0" fontId="24" fillId="0" borderId="16" xfId="0" applyFont="1" applyBorder="1" applyAlignment="1">
      <alignment horizontal="right" vertical="center"/>
    </xf>
    <xf numFmtId="0" fontId="24" fillId="0" borderId="66" xfId="0" applyFont="1" applyBorder="1" applyAlignment="1">
      <alignment horizontal="right" vertical="center"/>
    </xf>
    <xf numFmtId="6" fontId="24" fillId="0" borderId="16" xfId="2" applyFont="1" applyBorder="1" applyAlignment="1">
      <alignment horizontal="right" vertical="center"/>
    </xf>
    <xf numFmtId="6" fontId="24" fillId="0" borderId="19" xfId="2" applyFont="1" applyBorder="1" applyAlignment="1">
      <alignment horizontal="right" vertical="center"/>
    </xf>
    <xf numFmtId="0" fontId="21" fillId="0" borderId="0" xfId="0" applyFont="1" applyAlignment="1">
      <alignment horizontal="right"/>
    </xf>
    <xf numFmtId="6" fontId="30" fillId="0" borderId="0" xfId="0" applyNumberFormat="1" applyFont="1" applyAlignment="1">
      <alignment horizontal="center"/>
    </xf>
    <xf numFmtId="6" fontId="30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0" fillId="0" borderId="14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shrinkToFit="1"/>
    </xf>
    <xf numFmtId="0" fontId="24" fillId="0" borderId="3" xfId="0" applyFont="1" applyBorder="1" applyAlignment="1">
      <alignment horizontal="left" vertical="center" shrinkToFit="1"/>
    </xf>
    <xf numFmtId="0" fontId="24" fillId="0" borderId="67" xfId="0" applyFont="1" applyBorder="1" applyAlignment="1">
      <alignment horizontal="right" vertical="center"/>
    </xf>
    <xf numFmtId="0" fontId="24" fillId="0" borderId="62" xfId="0" applyFont="1" applyBorder="1" applyAlignment="1">
      <alignment horizontal="right" vertical="center"/>
    </xf>
    <xf numFmtId="0" fontId="24" fillId="0" borderId="3" xfId="0" applyFont="1" applyBorder="1" applyAlignment="1">
      <alignment horizontal="right" vertical="center"/>
    </xf>
    <xf numFmtId="0" fontId="24" fillId="0" borderId="64" xfId="0" applyFont="1" applyBorder="1" applyAlignment="1">
      <alignment horizontal="right" vertical="center"/>
    </xf>
    <xf numFmtId="6" fontId="24" fillId="0" borderId="62" xfId="2" applyFont="1" applyBorder="1" applyAlignment="1">
      <alignment horizontal="right" vertical="center"/>
    </xf>
    <xf numFmtId="6" fontId="24" fillId="0" borderId="4" xfId="2" applyFont="1" applyBorder="1" applyAlignment="1">
      <alignment horizontal="right" vertical="center"/>
    </xf>
    <xf numFmtId="0" fontId="20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14" xfId="0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58" fontId="21" fillId="0" borderId="0" xfId="0" applyNumberFormat="1" applyFont="1" applyAlignment="1">
      <alignment horizontal="right" vertical="center"/>
    </xf>
    <xf numFmtId="0" fontId="29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177" fontId="12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6" fontId="11" fillId="0" borderId="6" xfId="2" applyFont="1" applyBorder="1" applyAlignment="1">
      <alignment horizontal="right" vertical="center"/>
    </xf>
    <xf numFmtId="6" fontId="11" fillId="0" borderId="7" xfId="2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6" fontId="11" fillId="0" borderId="18" xfId="2" applyFont="1" applyBorder="1" applyAlignment="1">
      <alignment horizontal="right" vertical="center"/>
    </xf>
    <xf numFmtId="6" fontId="11" fillId="0" borderId="19" xfId="2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6" fontId="11" fillId="0" borderId="3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6" fontId="11" fillId="0" borderId="23" xfId="2" applyFont="1" applyBorder="1" applyAlignment="1">
      <alignment horizontal="right" vertical="center"/>
    </xf>
    <xf numFmtId="6" fontId="11" fillId="0" borderId="24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1" fillId="0" borderId="5" xfId="0" applyNumberFormat="1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6" fontId="11" fillId="0" borderId="28" xfId="2" applyFont="1" applyBorder="1" applyAlignment="1">
      <alignment horizontal="right" vertical="center"/>
    </xf>
    <xf numFmtId="6" fontId="11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6" fontId="11" fillId="0" borderId="25" xfId="2" applyFont="1" applyBorder="1" applyAlignment="1">
      <alignment horizontal="right" vertical="center"/>
    </xf>
    <xf numFmtId="6" fontId="11" fillId="0" borderId="26" xfId="2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6" fontId="11" fillId="0" borderId="9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center" vertical="center"/>
    </xf>
    <xf numFmtId="177" fontId="12" fillId="0" borderId="9" xfId="0" applyNumberFormat="1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shrinkToFit="1"/>
    </xf>
    <xf numFmtId="177" fontId="12" fillId="0" borderId="36" xfId="0" applyNumberFormat="1" applyFont="1" applyBorder="1" applyAlignment="1">
      <alignment horizontal="right" vertical="center"/>
    </xf>
    <xf numFmtId="6" fontId="12" fillId="0" borderId="37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177" fontId="13" fillId="0" borderId="44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left" vertical="center"/>
    </xf>
    <xf numFmtId="177" fontId="12" fillId="0" borderId="46" xfId="0" applyNumberFormat="1" applyFont="1" applyBorder="1" applyAlignment="1">
      <alignment horizontal="right" vertical="center"/>
    </xf>
    <xf numFmtId="6" fontId="13" fillId="0" borderId="46" xfId="2" applyFont="1" applyBorder="1" applyAlignment="1">
      <alignment horizontal="right" vertical="center"/>
    </xf>
    <xf numFmtId="0" fontId="12" fillId="0" borderId="60" xfId="0" applyFont="1" applyBorder="1" applyAlignment="1">
      <alignment horizontal="left" vertical="center"/>
    </xf>
    <xf numFmtId="0" fontId="12" fillId="0" borderId="61" xfId="0" applyFont="1" applyBorder="1" applyAlignment="1">
      <alignment horizontal="left" vertical="center"/>
    </xf>
    <xf numFmtId="0" fontId="12" fillId="0" borderId="61" xfId="0" applyFont="1" applyBorder="1" applyAlignment="1">
      <alignment horizontal="center" vertical="center"/>
    </xf>
    <xf numFmtId="177" fontId="12" fillId="0" borderId="61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58" fontId="4" fillId="0" borderId="0" xfId="0" applyNumberFormat="1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9" fillId="0" borderId="5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26" fillId="0" borderId="14" xfId="0" applyFont="1" applyBorder="1" applyAlignment="1">
      <alignment horizontal="left" vertical="center"/>
    </xf>
    <xf numFmtId="0" fontId="26" fillId="0" borderId="14" xfId="0" applyFont="1" applyBorder="1" applyAlignment="1">
      <alignment vertical="center"/>
    </xf>
    <xf numFmtId="0" fontId="20" fillId="0" borderId="0" xfId="0" applyFont="1" applyAlignment="1">
      <alignment horizontal="left"/>
    </xf>
    <xf numFmtId="0" fontId="20" fillId="0" borderId="4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87" xfId="0" applyFont="1" applyBorder="1" applyAlignment="1">
      <alignment horizontal="center" vertical="center"/>
    </xf>
    <xf numFmtId="0" fontId="20" fillId="0" borderId="88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176" fontId="20" fillId="0" borderId="91" xfId="0" applyNumberFormat="1" applyFont="1" applyBorder="1" applyAlignment="1">
      <alignment horizontal="right" vertical="center"/>
    </xf>
    <xf numFmtId="176" fontId="20" fillId="0" borderId="89" xfId="0" applyNumberFormat="1" applyFont="1" applyBorder="1" applyAlignment="1">
      <alignment horizontal="left"/>
    </xf>
    <xf numFmtId="0" fontId="20" fillId="0" borderId="73" xfId="0" applyFont="1" applyBorder="1" applyAlignment="1">
      <alignment horizontal="left" vertical="center" shrinkToFit="1"/>
    </xf>
    <xf numFmtId="0" fontId="20" fillId="0" borderId="74" xfId="0" applyFont="1" applyBorder="1" applyAlignment="1">
      <alignment horizontal="left" vertical="center" shrinkToFit="1"/>
    </xf>
    <xf numFmtId="0" fontId="20" fillId="0" borderId="74" xfId="0" applyFont="1" applyBorder="1" applyAlignment="1">
      <alignment horizontal="center" vertical="center"/>
    </xf>
    <xf numFmtId="176" fontId="20" fillId="0" borderId="69" xfId="0" applyNumberFormat="1" applyFont="1" applyBorder="1" applyAlignment="1">
      <alignment horizontal="right" vertical="center"/>
    </xf>
    <xf numFmtId="176" fontId="20" fillId="0" borderId="66" xfId="0" applyNumberFormat="1" applyFont="1" applyBorder="1" applyAlignment="1">
      <alignment horizontal="left"/>
    </xf>
    <xf numFmtId="177" fontId="20" fillId="0" borderId="74" xfId="0" applyNumberFormat="1" applyFont="1" applyBorder="1" applyAlignment="1">
      <alignment horizontal="right" vertical="center"/>
    </xf>
    <xf numFmtId="6" fontId="20" fillId="0" borderId="74" xfId="2" applyFont="1" applyBorder="1" applyAlignment="1">
      <alignment horizontal="right" vertical="center"/>
    </xf>
    <xf numFmtId="6" fontId="20" fillId="0" borderId="75" xfId="2" applyFont="1" applyBorder="1" applyAlignment="1">
      <alignment horizontal="right" vertical="center"/>
    </xf>
    <xf numFmtId="176" fontId="20" fillId="0" borderId="69" xfId="1" applyNumberFormat="1" applyFont="1" applyBorder="1" applyAlignment="1">
      <alignment horizontal="right" vertical="center"/>
    </xf>
    <xf numFmtId="176" fontId="20" fillId="0" borderId="69" xfId="0" applyNumberFormat="1" applyFont="1" applyBorder="1" applyAlignment="1">
      <alignment vertical="center"/>
    </xf>
    <xf numFmtId="176" fontId="20" fillId="0" borderId="69" xfId="0" applyNumberFormat="1" applyFont="1" applyBorder="1" applyAlignment="1">
      <alignment horizontal="center" vertical="center"/>
    </xf>
    <xf numFmtId="176" fontId="20" fillId="0" borderId="66" xfId="0" applyNumberFormat="1" applyFont="1" applyBorder="1" applyAlignment="1">
      <alignment horizontal="center" vertical="center"/>
    </xf>
    <xf numFmtId="0" fontId="20" fillId="0" borderId="85" xfId="0" applyFont="1" applyBorder="1" applyAlignment="1">
      <alignment horizontal="center" vertical="center"/>
    </xf>
    <xf numFmtId="176" fontId="20" fillId="0" borderId="92" xfId="0" applyNumberFormat="1" applyFont="1" applyBorder="1" applyAlignment="1">
      <alignment horizontal="center" vertical="center"/>
    </xf>
    <xf numFmtId="176" fontId="20" fillId="0" borderId="90" xfId="0" applyNumberFormat="1" applyFont="1" applyBorder="1" applyAlignment="1">
      <alignment horizontal="center" vertical="center"/>
    </xf>
    <xf numFmtId="177" fontId="20" fillId="0" borderId="85" xfId="0" applyNumberFormat="1" applyFont="1" applyBorder="1" applyAlignment="1">
      <alignment horizontal="right" vertical="center"/>
    </xf>
    <xf numFmtId="0" fontId="26" fillId="0" borderId="46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14" xfId="0" applyFont="1" applyBorder="1" applyAlignment="1">
      <alignment horizontal="left" vertical="center" shrinkToFit="1"/>
    </xf>
    <xf numFmtId="0" fontId="26" fillId="0" borderId="0" xfId="0" applyFont="1" applyAlignment="1">
      <alignment horizontal="left"/>
    </xf>
    <xf numFmtId="0" fontId="0" fillId="0" borderId="0" xfId="0" applyFont="1">
      <alignment vertical="center"/>
    </xf>
    <xf numFmtId="0" fontId="20" fillId="0" borderId="48" xfId="0" applyFont="1" applyBorder="1" applyAlignment="1">
      <alignment horizontal="center" vertical="center"/>
    </xf>
    <xf numFmtId="0" fontId="20" fillId="0" borderId="87" xfId="0" applyFont="1" applyBorder="1" applyAlignment="1">
      <alignment horizontal="center" vertical="center"/>
    </xf>
    <xf numFmtId="0" fontId="20" fillId="0" borderId="88" xfId="0" applyFont="1" applyBorder="1" applyAlignment="1">
      <alignment horizontal="left"/>
    </xf>
    <xf numFmtId="0" fontId="20" fillId="0" borderId="31" xfId="0" applyFont="1" applyBorder="1" applyAlignment="1">
      <alignment horizontal="center" vertical="center"/>
    </xf>
    <xf numFmtId="0" fontId="20" fillId="0" borderId="73" xfId="0" applyFont="1" applyBorder="1" applyAlignment="1">
      <alignment horizontal="left" vertical="center" shrinkToFit="1"/>
    </xf>
    <xf numFmtId="176" fontId="20" fillId="0" borderId="69" xfId="0" applyNumberFormat="1" applyFont="1" applyBorder="1" applyAlignment="1">
      <alignment vertical="center" wrapText="1"/>
    </xf>
    <xf numFmtId="178" fontId="20" fillId="0" borderId="66" xfId="0" applyNumberFormat="1" applyFont="1" applyBorder="1" applyAlignment="1">
      <alignment horizontal="left"/>
    </xf>
    <xf numFmtId="6" fontId="20" fillId="0" borderId="74" xfId="2" applyFont="1" applyBorder="1" applyAlignment="1">
      <alignment horizontal="right" vertical="center"/>
    </xf>
    <xf numFmtId="6" fontId="20" fillId="0" borderId="75" xfId="2" applyFont="1" applyBorder="1" applyAlignment="1">
      <alignment horizontal="right" vertical="center"/>
    </xf>
    <xf numFmtId="177" fontId="20" fillId="0" borderId="74" xfId="0" applyNumberFormat="1" applyFont="1" applyBorder="1" applyAlignment="1">
      <alignment horizontal="right" vertical="center"/>
    </xf>
    <xf numFmtId="0" fontId="20" fillId="0" borderId="73" xfId="0" applyFont="1" applyBorder="1" applyAlignment="1">
      <alignment horizontal="left" vertical="center"/>
    </xf>
    <xf numFmtId="6" fontId="20" fillId="0" borderId="76" xfId="2" applyFont="1" applyBorder="1" applyAlignment="1">
      <alignment horizontal="right" vertical="center"/>
    </xf>
    <xf numFmtId="0" fontId="20" fillId="0" borderId="84" xfId="0" applyFont="1" applyBorder="1" applyAlignment="1">
      <alignment horizontal="left" vertical="center" shrinkToFit="1"/>
    </xf>
    <xf numFmtId="176" fontId="20" fillId="0" borderId="92" xfId="0" applyNumberFormat="1" applyFont="1" applyBorder="1" applyAlignment="1">
      <alignment horizontal="right" vertical="center"/>
    </xf>
    <xf numFmtId="176" fontId="20" fillId="0" borderId="90" xfId="0" applyNumberFormat="1" applyFont="1" applyBorder="1" applyAlignment="1">
      <alignment horizontal="left"/>
    </xf>
    <xf numFmtId="6" fontId="20" fillId="0" borderId="85" xfId="2" applyFont="1" applyBorder="1" applyAlignment="1">
      <alignment horizontal="right" vertical="center"/>
    </xf>
    <xf numFmtId="6" fontId="20" fillId="0" borderId="86" xfId="2" applyFont="1" applyBorder="1" applyAlignment="1">
      <alignment horizontal="right" vertical="center"/>
    </xf>
    <xf numFmtId="0" fontId="26" fillId="0" borderId="0" xfId="0" applyFont="1" applyAlignment="1">
      <alignment horizontal="left" vertical="center" shrinkToFit="1"/>
    </xf>
    <xf numFmtId="0" fontId="0" fillId="0" borderId="0" xfId="0" applyFont="1" applyAlignment="1">
      <alignment horizontal="center"/>
    </xf>
    <xf numFmtId="176" fontId="20" fillId="0" borderId="14" xfId="1" applyNumberFormat="1" applyFont="1" applyBorder="1">
      <alignment vertical="center"/>
    </xf>
    <xf numFmtId="177" fontId="20" fillId="0" borderId="14" xfId="0" applyNumberFormat="1" applyFont="1" applyBorder="1" applyAlignment="1">
      <alignment horizontal="left"/>
    </xf>
    <xf numFmtId="177" fontId="20" fillId="0" borderId="14" xfId="0" applyNumberFormat="1" applyFont="1" applyBorder="1" applyAlignment="1">
      <alignment horizontal="right" vertical="center"/>
    </xf>
    <xf numFmtId="6" fontId="20" fillId="0" borderId="14" xfId="2" applyFont="1" applyBorder="1" applyAlignment="1">
      <alignment horizontal="right" vertical="center"/>
    </xf>
    <xf numFmtId="176" fontId="20" fillId="0" borderId="69" xfId="1" applyNumberFormat="1" applyFont="1" applyBorder="1">
      <alignment vertical="center"/>
    </xf>
    <xf numFmtId="176" fontId="20" fillId="0" borderId="66" xfId="1" applyNumberFormat="1" applyFont="1" applyBorder="1" applyAlignment="1">
      <alignment horizontal="left"/>
    </xf>
    <xf numFmtId="0" fontId="20" fillId="0" borderId="84" xfId="0" applyFont="1" applyBorder="1" applyAlignment="1">
      <alignment horizontal="left" vertical="center"/>
    </xf>
    <xf numFmtId="0" fontId="20" fillId="0" borderId="85" xfId="0" applyFont="1" applyBorder="1" applyAlignment="1">
      <alignment horizontal="left" vertical="center"/>
    </xf>
    <xf numFmtId="176" fontId="20" fillId="0" borderId="92" xfId="0" applyNumberFormat="1" applyFont="1" applyBorder="1">
      <alignment vertical="center"/>
    </xf>
    <xf numFmtId="6" fontId="20" fillId="0" borderId="85" xfId="2" applyFont="1" applyBorder="1" applyAlignment="1">
      <alignment horizontal="right" vertical="center"/>
    </xf>
    <xf numFmtId="6" fontId="20" fillId="0" borderId="86" xfId="2" applyFont="1" applyBorder="1" applyAlignment="1">
      <alignment horizontal="right" vertical="center"/>
    </xf>
    <xf numFmtId="0" fontId="26" fillId="0" borderId="0" xfId="0" applyFont="1" applyAlignment="1">
      <alignment vertical="center" shrinkToFit="1"/>
    </xf>
    <xf numFmtId="0" fontId="26" fillId="3" borderId="46" xfId="0" applyFont="1" applyFill="1" applyBorder="1" applyAlignment="1">
      <alignment horizontal="right" vertical="center"/>
    </xf>
    <xf numFmtId="0" fontId="26" fillId="3" borderId="93" xfId="0" applyFont="1" applyFill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6" fontId="20" fillId="0" borderId="72" xfId="2" applyFont="1" applyBorder="1" applyAlignment="1">
      <alignment horizontal="right" vertical="center"/>
    </xf>
    <xf numFmtId="6" fontId="20" fillId="0" borderId="81" xfId="2" applyFont="1" applyBorder="1" applyAlignment="1">
      <alignment horizontal="right" vertical="center"/>
    </xf>
    <xf numFmtId="177" fontId="20" fillId="0" borderId="75" xfId="0" applyNumberFormat="1" applyFont="1" applyBorder="1" applyAlignment="1">
      <alignment horizontal="right" vertical="center"/>
    </xf>
    <xf numFmtId="6" fontId="20" fillId="0" borderId="78" xfId="2" applyFont="1" applyBorder="1" applyAlignment="1">
      <alignment horizontal="right" vertical="center"/>
    </xf>
    <xf numFmtId="6" fontId="20" fillId="0" borderId="0" xfId="2" applyFont="1" applyAlignment="1">
      <alignment horizontal="right" vertical="center"/>
    </xf>
    <xf numFmtId="6" fontId="26" fillId="3" borderId="94" xfId="2" applyFont="1" applyFill="1" applyBorder="1" applyAlignment="1">
      <alignment horizontal="right" vertical="center"/>
    </xf>
    <xf numFmtId="6" fontId="20" fillId="0" borderId="30" xfId="2" applyFont="1" applyBorder="1" applyAlignment="1">
      <alignment horizontal="center" vertical="center"/>
    </xf>
    <xf numFmtId="0" fontId="20" fillId="0" borderId="80" xfId="0" applyFont="1" applyBorder="1" applyAlignment="1">
      <alignment horizontal="left" vertical="center" shrinkToFit="1"/>
    </xf>
    <xf numFmtId="0" fontId="20" fillId="0" borderId="77" xfId="0" applyFont="1" applyBorder="1" applyAlignment="1">
      <alignment horizontal="left" vertical="center" shrinkToFit="1"/>
    </xf>
    <xf numFmtId="0" fontId="20" fillId="0" borderId="74" xfId="0" applyFont="1" applyBorder="1" applyAlignment="1">
      <alignment horizontal="center" vertical="center" shrinkToFit="1"/>
    </xf>
    <xf numFmtId="0" fontId="20" fillId="0" borderId="85" xfId="0" applyFont="1" applyBorder="1" applyAlignment="1">
      <alignment horizontal="center" vertical="center" shrinkToFit="1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323492</xdr:colOff>
      <xdr:row>13</xdr:row>
      <xdr:rowOff>54562</xdr:rowOff>
    </xdr:from>
    <xdr:to>
      <xdr:col>9</xdr:col>
      <xdr:colOff>1097556</xdr:colOff>
      <xdr:row>15</xdr:row>
      <xdr:rowOff>147939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F4C8A8A-3213-44BE-A453-647F4C2EEF5B}"/>
            </a:ext>
          </a:extLst>
        </xdr:cNvPr>
        <xdr:cNvGrpSpPr>
          <a:grpSpLocks/>
        </xdr:cNvGrpSpPr>
      </xdr:nvGrpSpPr>
      <xdr:grpSpPr bwMode="auto">
        <a:xfrm>
          <a:off x="5745415" y="4218697"/>
          <a:ext cx="2410410" cy="850492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86EF68D-7CC9-32AA-62C1-5CD85FF15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907237C-3132-32B1-AE0F-11F3D8645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64FA7C1-D0F6-3A2E-423F-3150ECACB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E35848F-A8F3-BB85-0F8B-0A7443D89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1BC6747-13A6-E684-FAA5-7243CC433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B0D9D28-C83E-A1F8-AFF7-3319BF02E7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156557</xdr:colOff>
      <xdr:row>13</xdr:row>
      <xdr:rowOff>153407</xdr:rowOff>
    </xdr:from>
    <xdr:to>
      <xdr:col>9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642957" y="4239632"/>
          <a:ext cx="2409825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5030" y="3467100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0</xdr:col>
      <xdr:colOff>771525</xdr:colOff>
      <xdr:row>5</xdr:row>
      <xdr:rowOff>104775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BADA88E-085F-442D-A1B6-AF995D8CFD6E}"/>
            </a:ext>
          </a:extLst>
        </xdr:cNvPr>
        <xdr:cNvSpPr txBox="1"/>
      </xdr:nvSpPr>
      <xdr:spPr>
        <a:xfrm>
          <a:off x="771525" y="20097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12</xdr:row>
      <xdr:rowOff>343906</xdr:rowOff>
    </xdr:from>
    <xdr:to>
      <xdr:col>10</xdr:col>
      <xdr:colOff>71437</xdr:colOff>
      <xdr:row>15</xdr:row>
      <xdr:rowOff>257174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A90FC65-79C0-42FD-B1CE-FE96E0E59422}"/>
            </a:ext>
          </a:extLst>
        </xdr:cNvPr>
        <xdr:cNvGrpSpPr>
          <a:grpSpLocks/>
        </xdr:cNvGrpSpPr>
      </xdr:nvGrpSpPr>
      <xdr:grpSpPr bwMode="auto">
        <a:xfrm>
          <a:off x="5267325" y="4058656"/>
          <a:ext cx="2928937" cy="1056268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459906-8D59-6426-1F50-10DAFD04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CD7CE4-0BD8-C383-11F4-250707437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BA86777-4ED8-1450-DF52-D6F952E32D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EB0E4C9-91C0-B02B-2BFC-00AD7596A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E44CAC7-3594-5FE9-A413-B6E3402725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177BE9C-2D64-931D-F58B-18782208DC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21BFD0A-F85D-4B8F-8776-A39E7FA59A74}"/>
            </a:ext>
          </a:extLst>
        </xdr:cNvPr>
        <xdr:cNvGrpSpPr>
          <a:grpSpLocks/>
        </xdr:cNvGrpSpPr>
      </xdr:nvGrpSpPr>
      <xdr:grpSpPr bwMode="auto">
        <a:xfrm>
          <a:off x="2345030" y="3476625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C5C88D9-8F50-A249-2B1E-B465E85B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BB560B1F-4968-5B3E-F3B5-392D56FE10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70F269A6-051C-98D3-AE19-BC61FCF05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F3565285-0755-4A37-1B57-C5070DF54A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6FB5-6F83-4420-8809-44D4329713D1}">
  <dimension ref="A1:J39"/>
  <sheetViews>
    <sheetView workbookViewId="0">
      <selection activeCell="P8" sqref="P8"/>
    </sheetView>
  </sheetViews>
  <sheetFormatPr defaultRowHeight="18.75" x14ac:dyDescent="0.4"/>
  <cols>
    <col min="1" max="3" width="9" style="456"/>
    <col min="4" max="4" width="14.75" style="456" customWidth="1"/>
    <col min="5" max="5" width="9" style="456"/>
    <col min="6" max="6" width="4" style="456" customWidth="1"/>
    <col min="7" max="16384" width="9" style="456"/>
  </cols>
  <sheetData>
    <row r="1" spans="1:10" s="94" customFormat="1" ht="30" customHeight="1" thickBot="1" x14ac:dyDescent="0.2">
      <c r="A1" s="454" t="s">
        <v>324</v>
      </c>
      <c r="B1" s="454"/>
      <c r="C1" s="454"/>
      <c r="D1" s="454"/>
      <c r="E1" s="476"/>
      <c r="F1" s="477"/>
      <c r="G1" s="478"/>
      <c r="H1" s="478"/>
      <c r="I1" s="479"/>
      <c r="J1" s="479"/>
    </row>
    <row r="2" spans="1:10" s="94" customFormat="1" ht="30" customHeight="1" thickBot="1" x14ac:dyDescent="0.45">
      <c r="A2" s="427" t="s">
        <v>8</v>
      </c>
      <c r="B2" s="428"/>
      <c r="C2" s="428"/>
      <c r="D2" s="429" t="s">
        <v>9</v>
      </c>
      <c r="E2" s="430" t="s">
        <v>10</v>
      </c>
      <c r="F2" s="431"/>
      <c r="G2" s="428" t="s">
        <v>11</v>
      </c>
      <c r="H2" s="428"/>
      <c r="I2" s="428" t="s">
        <v>12</v>
      </c>
      <c r="J2" s="432"/>
    </row>
    <row r="3" spans="1:10" s="94" customFormat="1" ht="30" customHeight="1" x14ac:dyDescent="0.15">
      <c r="A3" s="436" t="s">
        <v>325</v>
      </c>
      <c r="B3" s="437"/>
      <c r="C3" s="437"/>
      <c r="D3" s="438" t="s">
        <v>326</v>
      </c>
      <c r="E3" s="480">
        <v>2100</v>
      </c>
      <c r="F3" s="481" t="s">
        <v>334</v>
      </c>
      <c r="G3" s="441">
        <v>380</v>
      </c>
      <c r="H3" s="441"/>
      <c r="I3" s="442">
        <f>E3*G3</f>
        <v>798000</v>
      </c>
      <c r="J3" s="443"/>
    </row>
    <row r="4" spans="1:10" s="94" customFormat="1" ht="30" customHeight="1" thickBot="1" x14ac:dyDescent="0.2">
      <c r="A4" s="482" t="s">
        <v>336</v>
      </c>
      <c r="B4" s="483"/>
      <c r="C4" s="483"/>
      <c r="D4" s="448"/>
      <c r="E4" s="484">
        <v>2</v>
      </c>
      <c r="F4" s="471" t="s">
        <v>190</v>
      </c>
      <c r="G4" s="451">
        <v>88000</v>
      </c>
      <c r="H4" s="451"/>
      <c r="I4" s="485">
        <f t="shared" ref="I4" si="0">E4*G4</f>
        <v>176000</v>
      </c>
      <c r="J4" s="486"/>
    </row>
    <row r="5" spans="1:10" s="94" customFormat="1" ht="30" customHeight="1" thickBot="1" x14ac:dyDescent="0.45">
      <c r="A5" s="487"/>
      <c r="B5" s="487"/>
      <c r="C5" s="487"/>
      <c r="D5" s="99"/>
      <c r="E5" s="488" t="s">
        <v>258</v>
      </c>
      <c r="F5" s="488"/>
      <c r="G5" s="488"/>
      <c r="H5" s="489"/>
      <c r="I5" s="116">
        <f>SUM(I3:I4)</f>
        <v>974000</v>
      </c>
      <c r="J5" s="117"/>
    </row>
    <row r="38" spans="1:10" x14ac:dyDescent="0.4">
      <c r="A38" s="475" t="s">
        <v>339</v>
      </c>
      <c r="B38" s="475"/>
      <c r="C38" s="475"/>
      <c r="D38" s="475"/>
      <c r="E38" s="475"/>
      <c r="F38" s="475"/>
      <c r="G38" s="475"/>
      <c r="H38" s="475"/>
      <c r="I38" s="475"/>
      <c r="J38" s="475"/>
    </row>
    <row r="39" spans="1:10" x14ac:dyDescent="0.4">
      <c r="A39" s="475"/>
      <c r="B39" s="475"/>
      <c r="C39" s="475"/>
      <c r="D39" s="475"/>
      <c r="E39" s="475"/>
      <c r="F39" s="475"/>
      <c r="G39" s="475"/>
      <c r="H39" s="475"/>
      <c r="I39" s="475"/>
      <c r="J39" s="475"/>
    </row>
  </sheetData>
  <mergeCells count="14">
    <mergeCell ref="A4:C4"/>
    <mergeCell ref="G4:H4"/>
    <mergeCell ref="I4:J4"/>
    <mergeCell ref="E5:H5"/>
    <mergeCell ref="I5:J5"/>
    <mergeCell ref="A38:J39"/>
    <mergeCell ref="A1:D1"/>
    <mergeCell ref="A2:C2"/>
    <mergeCell ref="G2:H2"/>
    <mergeCell ref="I2:J2"/>
    <mergeCell ref="A3:C3"/>
    <mergeCell ref="G3:H3"/>
    <mergeCell ref="I3:J3"/>
    <mergeCell ref="E2:F2"/>
  </mergeCells>
  <phoneticPr fontId="3"/>
  <pageMargins left="0.27" right="0.21" top="0.47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6BFA-71AC-4679-9036-3E81938144F0}">
  <dimension ref="A1:F29"/>
  <sheetViews>
    <sheetView tabSelected="1" workbookViewId="0">
      <selection activeCell="B3" sqref="B3"/>
    </sheetView>
  </sheetViews>
  <sheetFormatPr defaultRowHeight="27.75" customHeight="1" x14ac:dyDescent="0.4"/>
  <cols>
    <col min="1" max="1" width="40.375" style="456" customWidth="1"/>
    <col min="2" max="2" width="13.75" style="456" customWidth="1"/>
    <col min="3" max="3" width="4.625" style="456" customWidth="1"/>
    <col min="4" max="4" width="3.625" style="456" customWidth="1"/>
    <col min="5" max="6" width="13" style="456" customWidth="1"/>
    <col min="7" max="16384" width="9" style="456"/>
  </cols>
  <sheetData>
    <row r="1" spans="1:6" ht="27.75" customHeight="1" thickBot="1" x14ac:dyDescent="0.2">
      <c r="A1" s="454" t="s">
        <v>300</v>
      </c>
      <c r="B1" s="454"/>
      <c r="C1" s="103"/>
      <c r="D1" s="455"/>
      <c r="E1" s="103"/>
      <c r="F1" s="104"/>
    </row>
    <row r="2" spans="1:6" ht="27.75" customHeight="1" thickBot="1" x14ac:dyDescent="0.2">
      <c r="A2" s="457" t="s">
        <v>8</v>
      </c>
      <c r="B2" s="429" t="s">
        <v>9</v>
      </c>
      <c r="C2" s="458" t="s">
        <v>10</v>
      </c>
      <c r="D2" s="459"/>
      <c r="E2" s="429" t="s">
        <v>11</v>
      </c>
      <c r="F2" s="460" t="s">
        <v>12</v>
      </c>
    </row>
    <row r="3" spans="1:6" ht="27.75" customHeight="1" x14ac:dyDescent="0.15">
      <c r="A3" s="461" t="s">
        <v>301</v>
      </c>
      <c r="B3" s="503" t="s">
        <v>315</v>
      </c>
      <c r="C3" s="462">
        <v>120</v>
      </c>
      <c r="D3" s="463" t="s">
        <v>334</v>
      </c>
      <c r="E3" s="464">
        <v>2500</v>
      </c>
      <c r="F3" s="465">
        <f t="shared" ref="F3:F6" si="0">C3*E3</f>
        <v>300000</v>
      </c>
    </row>
    <row r="4" spans="1:6" ht="27.75" customHeight="1" x14ac:dyDescent="0.4">
      <c r="A4" s="461" t="s">
        <v>302</v>
      </c>
      <c r="B4" s="503" t="s">
        <v>323</v>
      </c>
      <c r="C4" s="446" t="s">
        <v>17</v>
      </c>
      <c r="D4" s="447"/>
      <c r="E4" s="466"/>
      <c r="F4" s="465">
        <v>600000</v>
      </c>
    </row>
    <row r="5" spans="1:6" ht="27.75" customHeight="1" x14ac:dyDescent="0.15">
      <c r="A5" s="461" t="s">
        <v>303</v>
      </c>
      <c r="B5" s="503" t="s">
        <v>316</v>
      </c>
      <c r="C5" s="439">
        <v>20</v>
      </c>
      <c r="D5" s="440" t="s">
        <v>335</v>
      </c>
      <c r="E5" s="464">
        <v>2000</v>
      </c>
      <c r="F5" s="465">
        <f t="shared" si="0"/>
        <v>40000</v>
      </c>
    </row>
    <row r="6" spans="1:6" ht="27.75" customHeight="1" x14ac:dyDescent="0.15">
      <c r="A6" s="467" t="s">
        <v>304</v>
      </c>
      <c r="B6" s="503" t="s">
        <v>317</v>
      </c>
      <c r="C6" s="439">
        <v>2</v>
      </c>
      <c r="D6" s="440" t="s">
        <v>333</v>
      </c>
      <c r="E6" s="464">
        <v>30000</v>
      </c>
      <c r="F6" s="465">
        <f t="shared" si="0"/>
        <v>60000</v>
      </c>
    </row>
    <row r="7" spans="1:6" ht="27.75" customHeight="1" x14ac:dyDescent="0.15">
      <c r="A7" s="461" t="s">
        <v>305</v>
      </c>
      <c r="B7" s="503" t="s">
        <v>318</v>
      </c>
      <c r="C7" s="439">
        <v>200</v>
      </c>
      <c r="D7" s="440" t="s">
        <v>335</v>
      </c>
      <c r="E7" s="464">
        <v>1200</v>
      </c>
      <c r="F7" s="465">
        <f>C7*E7</f>
        <v>240000</v>
      </c>
    </row>
    <row r="8" spans="1:6" ht="27.75" customHeight="1" x14ac:dyDescent="0.15">
      <c r="A8" s="461" t="s">
        <v>306</v>
      </c>
      <c r="B8" s="503" t="s">
        <v>319</v>
      </c>
      <c r="C8" s="439">
        <v>94</v>
      </c>
      <c r="D8" s="440" t="s">
        <v>335</v>
      </c>
      <c r="E8" s="464">
        <v>1800</v>
      </c>
      <c r="F8" s="465">
        <f t="shared" ref="F8:F10" si="1">C8*E8</f>
        <v>169200</v>
      </c>
    </row>
    <row r="9" spans="1:6" ht="27.75" customHeight="1" x14ac:dyDescent="0.15">
      <c r="A9" s="461" t="s">
        <v>307</v>
      </c>
      <c r="B9" s="503"/>
      <c r="C9" s="439">
        <v>60</v>
      </c>
      <c r="D9" s="440" t="s">
        <v>335</v>
      </c>
      <c r="E9" s="464">
        <v>1200</v>
      </c>
      <c r="F9" s="465">
        <f t="shared" si="1"/>
        <v>72000</v>
      </c>
    </row>
    <row r="10" spans="1:6" ht="27.75" customHeight="1" x14ac:dyDescent="0.15">
      <c r="A10" s="461" t="s">
        <v>308</v>
      </c>
      <c r="B10" s="503" t="s">
        <v>316</v>
      </c>
      <c r="C10" s="439">
        <v>10</v>
      </c>
      <c r="D10" s="440" t="s">
        <v>335</v>
      </c>
      <c r="E10" s="464">
        <v>1000</v>
      </c>
      <c r="F10" s="465">
        <f t="shared" si="1"/>
        <v>10000</v>
      </c>
    </row>
    <row r="11" spans="1:6" ht="27.75" customHeight="1" x14ac:dyDescent="0.15">
      <c r="A11" s="461" t="s">
        <v>309</v>
      </c>
      <c r="B11" s="503" t="s">
        <v>320</v>
      </c>
      <c r="C11" s="439">
        <v>106</v>
      </c>
      <c r="D11" s="440" t="s">
        <v>335</v>
      </c>
      <c r="E11" s="464">
        <v>3500</v>
      </c>
      <c r="F11" s="465">
        <f>C11*E11</f>
        <v>371000</v>
      </c>
    </row>
    <row r="12" spans="1:6" ht="27.75" customHeight="1" x14ac:dyDescent="0.15">
      <c r="A12" s="461" t="s">
        <v>310</v>
      </c>
      <c r="B12" s="503" t="s">
        <v>316</v>
      </c>
      <c r="C12" s="439">
        <v>6</v>
      </c>
      <c r="D12" s="440" t="s">
        <v>335</v>
      </c>
      <c r="E12" s="464">
        <v>3500</v>
      </c>
      <c r="F12" s="465">
        <f t="shared" ref="F12" si="2">C12*E12</f>
        <v>21000</v>
      </c>
    </row>
    <row r="13" spans="1:6" ht="27.75" customHeight="1" x14ac:dyDescent="0.15">
      <c r="A13" s="461" t="s">
        <v>311</v>
      </c>
      <c r="B13" s="503" t="s">
        <v>321</v>
      </c>
      <c r="C13" s="439">
        <v>2</v>
      </c>
      <c r="D13" s="440" t="s">
        <v>335</v>
      </c>
      <c r="E13" s="464">
        <v>3500</v>
      </c>
      <c r="F13" s="468">
        <f>C13*E13</f>
        <v>7000</v>
      </c>
    </row>
    <row r="14" spans="1:6" ht="27.75" customHeight="1" x14ac:dyDescent="0.15">
      <c r="A14" s="461" t="s">
        <v>312</v>
      </c>
      <c r="B14" s="503" t="s">
        <v>322</v>
      </c>
      <c r="C14" s="439">
        <v>12</v>
      </c>
      <c r="D14" s="440" t="s">
        <v>335</v>
      </c>
      <c r="E14" s="464">
        <v>3500</v>
      </c>
      <c r="F14" s="465">
        <f t="shared" ref="F14" si="3">C14*E14</f>
        <v>42000</v>
      </c>
    </row>
    <row r="15" spans="1:6" ht="27.75" customHeight="1" x14ac:dyDescent="0.15">
      <c r="A15" s="461" t="s">
        <v>313</v>
      </c>
      <c r="B15" s="503"/>
      <c r="C15" s="439">
        <v>6</v>
      </c>
      <c r="D15" s="440" t="s">
        <v>190</v>
      </c>
      <c r="E15" s="464">
        <v>140000</v>
      </c>
      <c r="F15" s="468">
        <f>C15*E15</f>
        <v>840000</v>
      </c>
    </row>
    <row r="16" spans="1:6" ht="27.75" customHeight="1" thickBot="1" x14ac:dyDescent="0.2">
      <c r="A16" s="469" t="s">
        <v>314</v>
      </c>
      <c r="B16" s="504"/>
      <c r="C16" s="470">
        <v>40</v>
      </c>
      <c r="D16" s="471" t="s">
        <v>139</v>
      </c>
      <c r="E16" s="472">
        <v>38000</v>
      </c>
      <c r="F16" s="473">
        <f t="shared" ref="F16" si="4">C16*E16</f>
        <v>1520000</v>
      </c>
    </row>
    <row r="17" spans="1:6" ht="27.75" customHeight="1" thickBot="1" x14ac:dyDescent="0.45">
      <c r="A17" s="474"/>
      <c r="B17" s="99"/>
      <c r="C17" s="114" t="s">
        <v>33</v>
      </c>
      <c r="D17" s="114"/>
      <c r="E17" s="115"/>
      <c r="F17" s="112">
        <f>SUM(F3:F16)</f>
        <v>4292200</v>
      </c>
    </row>
    <row r="26" spans="1:6" ht="18.75" customHeight="1" x14ac:dyDescent="0.4"/>
    <row r="29" spans="1:6" ht="27.75" customHeight="1" x14ac:dyDescent="0.4">
      <c r="A29" s="475" t="s">
        <v>340</v>
      </c>
      <c r="B29" s="475"/>
      <c r="C29" s="475"/>
      <c r="D29" s="475"/>
      <c r="E29" s="475"/>
      <c r="F29" s="475"/>
    </row>
  </sheetData>
  <mergeCells count="4">
    <mergeCell ref="A1:B1"/>
    <mergeCell ref="C4:D4"/>
    <mergeCell ref="C17:E17"/>
    <mergeCell ref="A29:F29"/>
  </mergeCells>
  <phoneticPr fontId="3"/>
  <pageMargins left="0.37" right="0.28999999999999998" top="0.51" bottom="0.21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1649E-CF57-48E7-9145-163C44829BAA}">
  <dimension ref="A1:F33"/>
  <sheetViews>
    <sheetView topLeftCell="A20" zoomScale="78" zoomScaleNormal="78" zoomScaleSheetLayoutView="100" workbookViewId="0">
      <selection activeCell="F31" sqref="A2:F31"/>
    </sheetView>
  </sheetViews>
  <sheetFormatPr defaultColWidth="11.75" defaultRowHeight="30" customHeight="1" x14ac:dyDescent="0.15"/>
  <cols>
    <col min="1" max="1" width="58.75" style="423" customWidth="1"/>
    <col min="2" max="2" width="17" style="423" customWidth="1"/>
    <col min="3" max="3" width="5.375" style="423" customWidth="1"/>
    <col min="4" max="4" width="3" style="426" customWidth="1"/>
    <col min="5" max="5" width="9.5" style="498" customWidth="1"/>
    <col min="6" max="6" width="16.5" style="423" customWidth="1"/>
    <col min="7" max="7" width="10.875" style="423" customWidth="1"/>
    <col min="8" max="8" width="10.75" style="423" customWidth="1"/>
    <col min="9" max="9" width="10.375" style="423" customWidth="1"/>
    <col min="10" max="11" width="6.375" style="423" customWidth="1"/>
    <col min="12" max="22" width="2.875" style="423" customWidth="1"/>
    <col min="23" max="248" width="11.75" style="423"/>
    <col min="249" max="249" width="3.875" style="423" customWidth="1"/>
    <col min="250" max="250" width="6.375" style="423" customWidth="1"/>
    <col min="251" max="253" width="11.375" style="423" customWidth="1"/>
    <col min="254" max="255" width="6.625" style="423" customWidth="1"/>
    <col min="256" max="256" width="7.375" style="423" customWidth="1"/>
    <col min="257" max="260" width="6.5" style="423" customWidth="1"/>
    <col min="261" max="261" width="3.125" style="423" customWidth="1"/>
    <col min="262" max="262" width="6.375" style="423" customWidth="1"/>
    <col min="263" max="263" width="10.875" style="423" customWidth="1"/>
    <col min="264" max="264" width="10.75" style="423" customWidth="1"/>
    <col min="265" max="265" width="10.375" style="423" customWidth="1"/>
    <col min="266" max="267" width="6.375" style="423" customWidth="1"/>
    <col min="268" max="268" width="7.375" style="423" customWidth="1"/>
    <col min="269" max="270" width="6.375" style="423" customWidth="1"/>
    <col min="271" max="272" width="6.625" style="423" customWidth="1"/>
    <col min="273" max="504" width="11.75" style="423"/>
    <col min="505" max="505" width="3.875" style="423" customWidth="1"/>
    <col min="506" max="506" width="6.375" style="423" customWidth="1"/>
    <col min="507" max="509" width="11.375" style="423" customWidth="1"/>
    <col min="510" max="511" width="6.625" style="423" customWidth="1"/>
    <col min="512" max="512" width="7.375" style="423" customWidth="1"/>
    <col min="513" max="516" width="6.5" style="423" customWidth="1"/>
    <col min="517" max="517" width="3.125" style="423" customWidth="1"/>
    <col min="518" max="518" width="6.375" style="423" customWidth="1"/>
    <col min="519" max="519" width="10.875" style="423" customWidth="1"/>
    <col min="520" max="520" width="10.75" style="423" customWidth="1"/>
    <col min="521" max="521" width="10.375" style="423" customWidth="1"/>
    <col min="522" max="523" width="6.375" style="423" customWidth="1"/>
    <col min="524" max="524" width="7.375" style="423" customWidth="1"/>
    <col min="525" max="526" width="6.375" style="423" customWidth="1"/>
    <col min="527" max="528" width="6.625" style="423" customWidth="1"/>
    <col min="529" max="760" width="11.75" style="423"/>
    <col min="761" max="761" width="3.875" style="423" customWidth="1"/>
    <col min="762" max="762" width="6.375" style="423" customWidth="1"/>
    <col min="763" max="765" width="11.375" style="423" customWidth="1"/>
    <col min="766" max="767" width="6.625" style="423" customWidth="1"/>
    <col min="768" max="768" width="7.375" style="423" customWidth="1"/>
    <col min="769" max="772" width="6.5" style="423" customWidth="1"/>
    <col min="773" max="773" width="3.125" style="423" customWidth="1"/>
    <col min="774" max="774" width="6.375" style="423" customWidth="1"/>
    <col min="775" max="775" width="10.875" style="423" customWidth="1"/>
    <col min="776" max="776" width="10.75" style="423" customWidth="1"/>
    <col min="777" max="777" width="10.375" style="423" customWidth="1"/>
    <col min="778" max="779" width="6.375" style="423" customWidth="1"/>
    <col min="780" max="780" width="7.375" style="423" customWidth="1"/>
    <col min="781" max="782" width="6.375" style="423" customWidth="1"/>
    <col min="783" max="784" width="6.625" style="423" customWidth="1"/>
    <col min="785" max="1016" width="11.75" style="423"/>
    <col min="1017" max="1017" width="3.875" style="423" customWidth="1"/>
    <col min="1018" max="1018" width="6.375" style="423" customWidth="1"/>
    <col min="1019" max="1021" width="11.375" style="423" customWidth="1"/>
    <col min="1022" max="1023" width="6.625" style="423" customWidth="1"/>
    <col min="1024" max="1024" width="7.375" style="423" customWidth="1"/>
    <col min="1025" max="1028" width="6.5" style="423" customWidth="1"/>
    <col min="1029" max="1029" width="3.125" style="423" customWidth="1"/>
    <col min="1030" max="1030" width="6.375" style="423" customWidth="1"/>
    <col min="1031" max="1031" width="10.875" style="423" customWidth="1"/>
    <col min="1032" max="1032" width="10.75" style="423" customWidth="1"/>
    <col min="1033" max="1033" width="10.375" style="423" customWidth="1"/>
    <col min="1034" max="1035" width="6.375" style="423" customWidth="1"/>
    <col min="1036" max="1036" width="7.375" style="423" customWidth="1"/>
    <col min="1037" max="1038" width="6.375" style="423" customWidth="1"/>
    <col min="1039" max="1040" width="6.625" style="423" customWidth="1"/>
    <col min="1041" max="1272" width="11.75" style="423"/>
    <col min="1273" max="1273" width="3.875" style="423" customWidth="1"/>
    <col min="1274" max="1274" width="6.375" style="423" customWidth="1"/>
    <col min="1275" max="1277" width="11.375" style="423" customWidth="1"/>
    <col min="1278" max="1279" width="6.625" style="423" customWidth="1"/>
    <col min="1280" max="1280" width="7.375" style="423" customWidth="1"/>
    <col min="1281" max="1284" width="6.5" style="423" customWidth="1"/>
    <col min="1285" max="1285" width="3.125" style="423" customWidth="1"/>
    <col min="1286" max="1286" width="6.375" style="423" customWidth="1"/>
    <col min="1287" max="1287" width="10.875" style="423" customWidth="1"/>
    <col min="1288" max="1288" width="10.75" style="423" customWidth="1"/>
    <col min="1289" max="1289" width="10.375" style="423" customWidth="1"/>
    <col min="1290" max="1291" width="6.375" style="423" customWidth="1"/>
    <col min="1292" max="1292" width="7.375" style="423" customWidth="1"/>
    <col min="1293" max="1294" width="6.375" style="423" customWidth="1"/>
    <col min="1295" max="1296" width="6.625" style="423" customWidth="1"/>
    <col min="1297" max="1528" width="11.75" style="423"/>
    <col min="1529" max="1529" width="3.875" style="423" customWidth="1"/>
    <col min="1530" max="1530" width="6.375" style="423" customWidth="1"/>
    <col min="1531" max="1533" width="11.375" style="423" customWidth="1"/>
    <col min="1534" max="1535" width="6.625" style="423" customWidth="1"/>
    <col min="1536" max="1536" width="7.375" style="423" customWidth="1"/>
    <col min="1537" max="1540" width="6.5" style="423" customWidth="1"/>
    <col min="1541" max="1541" width="3.125" style="423" customWidth="1"/>
    <col min="1542" max="1542" width="6.375" style="423" customWidth="1"/>
    <col min="1543" max="1543" width="10.875" style="423" customWidth="1"/>
    <col min="1544" max="1544" width="10.75" style="423" customWidth="1"/>
    <col min="1545" max="1545" width="10.375" style="423" customWidth="1"/>
    <col min="1546" max="1547" width="6.375" style="423" customWidth="1"/>
    <col min="1548" max="1548" width="7.375" style="423" customWidth="1"/>
    <col min="1549" max="1550" width="6.375" style="423" customWidth="1"/>
    <col min="1551" max="1552" width="6.625" style="423" customWidth="1"/>
    <col min="1553" max="1784" width="11.75" style="423"/>
    <col min="1785" max="1785" width="3.875" style="423" customWidth="1"/>
    <col min="1786" max="1786" width="6.375" style="423" customWidth="1"/>
    <col min="1787" max="1789" width="11.375" style="423" customWidth="1"/>
    <col min="1790" max="1791" width="6.625" style="423" customWidth="1"/>
    <col min="1792" max="1792" width="7.375" style="423" customWidth="1"/>
    <col min="1793" max="1796" width="6.5" style="423" customWidth="1"/>
    <col min="1797" max="1797" width="3.125" style="423" customWidth="1"/>
    <col min="1798" max="1798" width="6.375" style="423" customWidth="1"/>
    <col min="1799" max="1799" width="10.875" style="423" customWidth="1"/>
    <col min="1800" max="1800" width="10.75" style="423" customWidth="1"/>
    <col min="1801" max="1801" width="10.375" style="423" customWidth="1"/>
    <col min="1802" max="1803" width="6.375" style="423" customWidth="1"/>
    <col min="1804" max="1804" width="7.375" style="423" customWidth="1"/>
    <col min="1805" max="1806" width="6.375" style="423" customWidth="1"/>
    <col min="1807" max="1808" width="6.625" style="423" customWidth="1"/>
    <col min="1809" max="2040" width="11.75" style="423"/>
    <col min="2041" max="2041" width="3.875" style="423" customWidth="1"/>
    <col min="2042" max="2042" width="6.375" style="423" customWidth="1"/>
    <col min="2043" max="2045" width="11.375" style="423" customWidth="1"/>
    <col min="2046" max="2047" width="6.625" style="423" customWidth="1"/>
    <col min="2048" max="2048" width="7.375" style="423" customWidth="1"/>
    <col min="2049" max="2052" width="6.5" style="423" customWidth="1"/>
    <col min="2053" max="2053" width="3.125" style="423" customWidth="1"/>
    <col min="2054" max="2054" width="6.375" style="423" customWidth="1"/>
    <col min="2055" max="2055" width="10.875" style="423" customWidth="1"/>
    <col min="2056" max="2056" width="10.75" style="423" customWidth="1"/>
    <col min="2057" max="2057" width="10.375" style="423" customWidth="1"/>
    <col min="2058" max="2059" width="6.375" style="423" customWidth="1"/>
    <col min="2060" max="2060" width="7.375" style="423" customWidth="1"/>
    <col min="2061" max="2062" width="6.375" style="423" customWidth="1"/>
    <col min="2063" max="2064" width="6.625" style="423" customWidth="1"/>
    <col min="2065" max="2296" width="11.75" style="423"/>
    <col min="2297" max="2297" width="3.875" style="423" customWidth="1"/>
    <col min="2298" max="2298" width="6.375" style="423" customWidth="1"/>
    <col min="2299" max="2301" width="11.375" style="423" customWidth="1"/>
    <col min="2302" max="2303" width="6.625" style="423" customWidth="1"/>
    <col min="2304" max="2304" width="7.375" style="423" customWidth="1"/>
    <col min="2305" max="2308" width="6.5" style="423" customWidth="1"/>
    <col min="2309" max="2309" width="3.125" style="423" customWidth="1"/>
    <col min="2310" max="2310" width="6.375" style="423" customWidth="1"/>
    <col min="2311" max="2311" width="10.875" style="423" customWidth="1"/>
    <col min="2312" max="2312" width="10.75" style="423" customWidth="1"/>
    <col min="2313" max="2313" width="10.375" style="423" customWidth="1"/>
    <col min="2314" max="2315" width="6.375" style="423" customWidth="1"/>
    <col min="2316" max="2316" width="7.375" style="423" customWidth="1"/>
    <col min="2317" max="2318" width="6.375" style="423" customWidth="1"/>
    <col min="2319" max="2320" width="6.625" style="423" customWidth="1"/>
    <col min="2321" max="2552" width="11.75" style="423"/>
    <col min="2553" max="2553" width="3.875" style="423" customWidth="1"/>
    <col min="2554" max="2554" width="6.375" style="423" customWidth="1"/>
    <col min="2555" max="2557" width="11.375" style="423" customWidth="1"/>
    <col min="2558" max="2559" width="6.625" style="423" customWidth="1"/>
    <col min="2560" max="2560" width="7.375" style="423" customWidth="1"/>
    <col min="2561" max="2564" width="6.5" style="423" customWidth="1"/>
    <col min="2565" max="2565" width="3.125" style="423" customWidth="1"/>
    <col min="2566" max="2566" width="6.375" style="423" customWidth="1"/>
    <col min="2567" max="2567" width="10.875" style="423" customWidth="1"/>
    <col min="2568" max="2568" width="10.75" style="423" customWidth="1"/>
    <col min="2569" max="2569" width="10.375" style="423" customWidth="1"/>
    <col min="2570" max="2571" width="6.375" style="423" customWidth="1"/>
    <col min="2572" max="2572" width="7.375" style="423" customWidth="1"/>
    <col min="2573" max="2574" width="6.375" style="423" customWidth="1"/>
    <col min="2575" max="2576" width="6.625" style="423" customWidth="1"/>
    <col min="2577" max="2808" width="11.75" style="423"/>
    <col min="2809" max="2809" width="3.875" style="423" customWidth="1"/>
    <col min="2810" max="2810" width="6.375" style="423" customWidth="1"/>
    <col min="2811" max="2813" width="11.375" style="423" customWidth="1"/>
    <col min="2814" max="2815" width="6.625" style="423" customWidth="1"/>
    <col min="2816" max="2816" width="7.375" style="423" customWidth="1"/>
    <col min="2817" max="2820" width="6.5" style="423" customWidth="1"/>
    <col min="2821" max="2821" width="3.125" style="423" customWidth="1"/>
    <col min="2822" max="2822" width="6.375" style="423" customWidth="1"/>
    <col min="2823" max="2823" width="10.875" style="423" customWidth="1"/>
    <col min="2824" max="2824" width="10.75" style="423" customWidth="1"/>
    <col min="2825" max="2825" width="10.375" style="423" customWidth="1"/>
    <col min="2826" max="2827" width="6.375" style="423" customWidth="1"/>
    <col min="2828" max="2828" width="7.375" style="423" customWidth="1"/>
    <col min="2829" max="2830" width="6.375" style="423" customWidth="1"/>
    <col min="2831" max="2832" width="6.625" style="423" customWidth="1"/>
    <col min="2833" max="3064" width="11.75" style="423"/>
    <col min="3065" max="3065" width="3.875" style="423" customWidth="1"/>
    <col min="3066" max="3066" width="6.375" style="423" customWidth="1"/>
    <col min="3067" max="3069" width="11.375" style="423" customWidth="1"/>
    <col min="3070" max="3071" width="6.625" style="423" customWidth="1"/>
    <col min="3072" max="3072" width="7.375" style="423" customWidth="1"/>
    <col min="3073" max="3076" width="6.5" style="423" customWidth="1"/>
    <col min="3077" max="3077" width="3.125" style="423" customWidth="1"/>
    <col min="3078" max="3078" width="6.375" style="423" customWidth="1"/>
    <col min="3079" max="3079" width="10.875" style="423" customWidth="1"/>
    <col min="3080" max="3080" width="10.75" style="423" customWidth="1"/>
    <col min="3081" max="3081" width="10.375" style="423" customWidth="1"/>
    <col min="3082" max="3083" width="6.375" style="423" customWidth="1"/>
    <col min="3084" max="3084" width="7.375" style="423" customWidth="1"/>
    <col min="3085" max="3086" width="6.375" style="423" customWidth="1"/>
    <col min="3087" max="3088" width="6.625" style="423" customWidth="1"/>
    <col min="3089" max="3320" width="11.75" style="423"/>
    <col min="3321" max="3321" width="3.875" style="423" customWidth="1"/>
    <col min="3322" max="3322" width="6.375" style="423" customWidth="1"/>
    <col min="3323" max="3325" width="11.375" style="423" customWidth="1"/>
    <col min="3326" max="3327" width="6.625" style="423" customWidth="1"/>
    <col min="3328" max="3328" width="7.375" style="423" customWidth="1"/>
    <col min="3329" max="3332" width="6.5" style="423" customWidth="1"/>
    <col min="3333" max="3333" width="3.125" style="423" customWidth="1"/>
    <col min="3334" max="3334" width="6.375" style="423" customWidth="1"/>
    <col min="3335" max="3335" width="10.875" style="423" customWidth="1"/>
    <col min="3336" max="3336" width="10.75" style="423" customWidth="1"/>
    <col min="3337" max="3337" width="10.375" style="423" customWidth="1"/>
    <col min="3338" max="3339" width="6.375" style="423" customWidth="1"/>
    <col min="3340" max="3340" width="7.375" style="423" customWidth="1"/>
    <col min="3341" max="3342" width="6.375" style="423" customWidth="1"/>
    <col min="3343" max="3344" width="6.625" style="423" customWidth="1"/>
    <col min="3345" max="3576" width="11.75" style="423"/>
    <col min="3577" max="3577" width="3.875" style="423" customWidth="1"/>
    <col min="3578" max="3578" width="6.375" style="423" customWidth="1"/>
    <col min="3579" max="3581" width="11.375" style="423" customWidth="1"/>
    <col min="3582" max="3583" width="6.625" style="423" customWidth="1"/>
    <col min="3584" max="3584" width="7.375" style="423" customWidth="1"/>
    <col min="3585" max="3588" width="6.5" style="423" customWidth="1"/>
    <col min="3589" max="3589" width="3.125" style="423" customWidth="1"/>
    <col min="3590" max="3590" width="6.375" style="423" customWidth="1"/>
    <col min="3591" max="3591" width="10.875" style="423" customWidth="1"/>
    <col min="3592" max="3592" width="10.75" style="423" customWidth="1"/>
    <col min="3593" max="3593" width="10.375" style="423" customWidth="1"/>
    <col min="3594" max="3595" width="6.375" style="423" customWidth="1"/>
    <col min="3596" max="3596" width="7.375" style="423" customWidth="1"/>
    <col min="3597" max="3598" width="6.375" style="423" customWidth="1"/>
    <col min="3599" max="3600" width="6.625" style="423" customWidth="1"/>
    <col min="3601" max="3832" width="11.75" style="423"/>
    <col min="3833" max="3833" width="3.875" style="423" customWidth="1"/>
    <col min="3834" max="3834" width="6.375" style="423" customWidth="1"/>
    <col min="3835" max="3837" width="11.375" style="423" customWidth="1"/>
    <col min="3838" max="3839" width="6.625" style="423" customWidth="1"/>
    <col min="3840" max="3840" width="7.375" style="423" customWidth="1"/>
    <col min="3841" max="3844" width="6.5" style="423" customWidth="1"/>
    <col min="3845" max="3845" width="3.125" style="423" customWidth="1"/>
    <col min="3846" max="3846" width="6.375" style="423" customWidth="1"/>
    <col min="3847" max="3847" width="10.875" style="423" customWidth="1"/>
    <col min="3848" max="3848" width="10.75" style="423" customWidth="1"/>
    <col min="3849" max="3849" width="10.375" style="423" customWidth="1"/>
    <col min="3850" max="3851" width="6.375" style="423" customWidth="1"/>
    <col min="3852" max="3852" width="7.375" style="423" customWidth="1"/>
    <col min="3853" max="3854" width="6.375" style="423" customWidth="1"/>
    <col min="3855" max="3856" width="6.625" style="423" customWidth="1"/>
    <col min="3857" max="4088" width="11.75" style="423"/>
    <col min="4089" max="4089" width="3.875" style="423" customWidth="1"/>
    <col min="4090" max="4090" width="6.375" style="423" customWidth="1"/>
    <col min="4091" max="4093" width="11.375" style="423" customWidth="1"/>
    <col min="4094" max="4095" width="6.625" style="423" customWidth="1"/>
    <col min="4096" max="4096" width="7.375" style="423" customWidth="1"/>
    <col min="4097" max="4100" width="6.5" style="423" customWidth="1"/>
    <col min="4101" max="4101" width="3.125" style="423" customWidth="1"/>
    <col min="4102" max="4102" width="6.375" style="423" customWidth="1"/>
    <col min="4103" max="4103" width="10.875" style="423" customWidth="1"/>
    <col min="4104" max="4104" width="10.75" style="423" customWidth="1"/>
    <col min="4105" max="4105" width="10.375" style="423" customWidth="1"/>
    <col min="4106" max="4107" width="6.375" style="423" customWidth="1"/>
    <col min="4108" max="4108" width="7.375" style="423" customWidth="1"/>
    <col min="4109" max="4110" width="6.375" style="423" customWidth="1"/>
    <col min="4111" max="4112" width="6.625" style="423" customWidth="1"/>
    <col min="4113" max="4344" width="11.75" style="423"/>
    <col min="4345" max="4345" width="3.875" style="423" customWidth="1"/>
    <col min="4346" max="4346" width="6.375" style="423" customWidth="1"/>
    <col min="4347" max="4349" width="11.375" style="423" customWidth="1"/>
    <col min="4350" max="4351" width="6.625" style="423" customWidth="1"/>
    <col min="4352" max="4352" width="7.375" style="423" customWidth="1"/>
    <col min="4353" max="4356" width="6.5" style="423" customWidth="1"/>
    <col min="4357" max="4357" width="3.125" style="423" customWidth="1"/>
    <col min="4358" max="4358" width="6.375" style="423" customWidth="1"/>
    <col min="4359" max="4359" width="10.875" style="423" customWidth="1"/>
    <col min="4360" max="4360" width="10.75" style="423" customWidth="1"/>
    <col min="4361" max="4361" width="10.375" style="423" customWidth="1"/>
    <col min="4362" max="4363" width="6.375" style="423" customWidth="1"/>
    <col min="4364" max="4364" width="7.375" style="423" customWidth="1"/>
    <col min="4365" max="4366" width="6.375" style="423" customWidth="1"/>
    <col min="4367" max="4368" width="6.625" style="423" customWidth="1"/>
    <col min="4369" max="4600" width="11.75" style="423"/>
    <col min="4601" max="4601" width="3.875" style="423" customWidth="1"/>
    <col min="4602" max="4602" width="6.375" style="423" customWidth="1"/>
    <col min="4603" max="4605" width="11.375" style="423" customWidth="1"/>
    <col min="4606" max="4607" width="6.625" style="423" customWidth="1"/>
    <col min="4608" max="4608" width="7.375" style="423" customWidth="1"/>
    <col min="4609" max="4612" width="6.5" style="423" customWidth="1"/>
    <col min="4613" max="4613" width="3.125" style="423" customWidth="1"/>
    <col min="4614" max="4614" width="6.375" style="423" customWidth="1"/>
    <col min="4615" max="4615" width="10.875" style="423" customWidth="1"/>
    <col min="4616" max="4616" width="10.75" style="423" customWidth="1"/>
    <col min="4617" max="4617" width="10.375" style="423" customWidth="1"/>
    <col min="4618" max="4619" width="6.375" style="423" customWidth="1"/>
    <col min="4620" max="4620" width="7.375" style="423" customWidth="1"/>
    <col min="4621" max="4622" width="6.375" style="423" customWidth="1"/>
    <col min="4623" max="4624" width="6.625" style="423" customWidth="1"/>
    <col min="4625" max="4856" width="11.75" style="423"/>
    <col min="4857" max="4857" width="3.875" style="423" customWidth="1"/>
    <col min="4858" max="4858" width="6.375" style="423" customWidth="1"/>
    <col min="4859" max="4861" width="11.375" style="423" customWidth="1"/>
    <col min="4862" max="4863" width="6.625" style="423" customWidth="1"/>
    <col min="4864" max="4864" width="7.375" style="423" customWidth="1"/>
    <col min="4865" max="4868" width="6.5" style="423" customWidth="1"/>
    <col min="4869" max="4869" width="3.125" style="423" customWidth="1"/>
    <col min="4870" max="4870" width="6.375" style="423" customWidth="1"/>
    <col min="4871" max="4871" width="10.875" style="423" customWidth="1"/>
    <col min="4872" max="4872" width="10.75" style="423" customWidth="1"/>
    <col min="4873" max="4873" width="10.375" style="423" customWidth="1"/>
    <col min="4874" max="4875" width="6.375" style="423" customWidth="1"/>
    <col min="4876" max="4876" width="7.375" style="423" customWidth="1"/>
    <col min="4877" max="4878" width="6.375" style="423" customWidth="1"/>
    <col min="4879" max="4880" width="6.625" style="423" customWidth="1"/>
    <col min="4881" max="5112" width="11.75" style="423"/>
    <col min="5113" max="5113" width="3.875" style="423" customWidth="1"/>
    <col min="5114" max="5114" width="6.375" style="423" customWidth="1"/>
    <col min="5115" max="5117" width="11.375" style="423" customWidth="1"/>
    <col min="5118" max="5119" width="6.625" style="423" customWidth="1"/>
    <col min="5120" max="5120" width="7.375" style="423" customWidth="1"/>
    <col min="5121" max="5124" width="6.5" style="423" customWidth="1"/>
    <col min="5125" max="5125" width="3.125" style="423" customWidth="1"/>
    <col min="5126" max="5126" width="6.375" style="423" customWidth="1"/>
    <col min="5127" max="5127" width="10.875" style="423" customWidth="1"/>
    <col min="5128" max="5128" width="10.75" style="423" customWidth="1"/>
    <col min="5129" max="5129" width="10.375" style="423" customWidth="1"/>
    <col min="5130" max="5131" width="6.375" style="423" customWidth="1"/>
    <col min="5132" max="5132" width="7.375" style="423" customWidth="1"/>
    <col min="5133" max="5134" width="6.375" style="423" customWidth="1"/>
    <col min="5135" max="5136" width="6.625" style="423" customWidth="1"/>
    <col min="5137" max="5368" width="11.75" style="423"/>
    <col min="5369" max="5369" width="3.875" style="423" customWidth="1"/>
    <col min="5370" max="5370" width="6.375" style="423" customWidth="1"/>
    <col min="5371" max="5373" width="11.375" style="423" customWidth="1"/>
    <col min="5374" max="5375" width="6.625" style="423" customWidth="1"/>
    <col min="5376" max="5376" width="7.375" style="423" customWidth="1"/>
    <col min="5377" max="5380" width="6.5" style="423" customWidth="1"/>
    <col min="5381" max="5381" width="3.125" style="423" customWidth="1"/>
    <col min="5382" max="5382" width="6.375" style="423" customWidth="1"/>
    <col min="5383" max="5383" width="10.875" style="423" customWidth="1"/>
    <col min="5384" max="5384" width="10.75" style="423" customWidth="1"/>
    <col min="5385" max="5385" width="10.375" style="423" customWidth="1"/>
    <col min="5386" max="5387" width="6.375" style="423" customWidth="1"/>
    <col min="5388" max="5388" width="7.375" style="423" customWidth="1"/>
    <col min="5389" max="5390" width="6.375" style="423" customWidth="1"/>
    <col min="5391" max="5392" width="6.625" style="423" customWidth="1"/>
    <col min="5393" max="5624" width="11.75" style="423"/>
    <col min="5625" max="5625" width="3.875" style="423" customWidth="1"/>
    <col min="5626" max="5626" width="6.375" style="423" customWidth="1"/>
    <col min="5627" max="5629" width="11.375" style="423" customWidth="1"/>
    <col min="5630" max="5631" width="6.625" style="423" customWidth="1"/>
    <col min="5632" max="5632" width="7.375" style="423" customWidth="1"/>
    <col min="5633" max="5636" width="6.5" style="423" customWidth="1"/>
    <col min="5637" max="5637" width="3.125" style="423" customWidth="1"/>
    <col min="5638" max="5638" width="6.375" style="423" customWidth="1"/>
    <col min="5639" max="5639" width="10.875" style="423" customWidth="1"/>
    <col min="5640" max="5640" width="10.75" style="423" customWidth="1"/>
    <col min="5641" max="5641" width="10.375" style="423" customWidth="1"/>
    <col min="5642" max="5643" width="6.375" style="423" customWidth="1"/>
    <col min="5644" max="5644" width="7.375" style="423" customWidth="1"/>
    <col min="5645" max="5646" width="6.375" style="423" customWidth="1"/>
    <col min="5647" max="5648" width="6.625" style="423" customWidth="1"/>
    <col min="5649" max="5880" width="11.75" style="423"/>
    <col min="5881" max="5881" width="3.875" style="423" customWidth="1"/>
    <col min="5882" max="5882" width="6.375" style="423" customWidth="1"/>
    <col min="5883" max="5885" width="11.375" style="423" customWidth="1"/>
    <col min="5886" max="5887" width="6.625" style="423" customWidth="1"/>
    <col min="5888" max="5888" width="7.375" style="423" customWidth="1"/>
    <col min="5889" max="5892" width="6.5" style="423" customWidth="1"/>
    <col min="5893" max="5893" width="3.125" style="423" customWidth="1"/>
    <col min="5894" max="5894" width="6.375" style="423" customWidth="1"/>
    <col min="5895" max="5895" width="10.875" style="423" customWidth="1"/>
    <col min="5896" max="5896" width="10.75" style="423" customWidth="1"/>
    <col min="5897" max="5897" width="10.375" style="423" customWidth="1"/>
    <col min="5898" max="5899" width="6.375" style="423" customWidth="1"/>
    <col min="5900" max="5900" width="7.375" style="423" customWidth="1"/>
    <col min="5901" max="5902" width="6.375" style="423" customWidth="1"/>
    <col min="5903" max="5904" width="6.625" style="423" customWidth="1"/>
    <col min="5905" max="6136" width="11.75" style="423"/>
    <col min="6137" max="6137" width="3.875" style="423" customWidth="1"/>
    <col min="6138" max="6138" width="6.375" style="423" customWidth="1"/>
    <col min="6139" max="6141" width="11.375" style="423" customWidth="1"/>
    <col min="6142" max="6143" width="6.625" style="423" customWidth="1"/>
    <col min="6144" max="6144" width="7.375" style="423" customWidth="1"/>
    <col min="6145" max="6148" width="6.5" style="423" customWidth="1"/>
    <col min="6149" max="6149" width="3.125" style="423" customWidth="1"/>
    <col min="6150" max="6150" width="6.375" style="423" customWidth="1"/>
    <col min="6151" max="6151" width="10.875" style="423" customWidth="1"/>
    <col min="6152" max="6152" width="10.75" style="423" customWidth="1"/>
    <col min="6153" max="6153" width="10.375" style="423" customWidth="1"/>
    <col min="6154" max="6155" width="6.375" style="423" customWidth="1"/>
    <col min="6156" max="6156" width="7.375" style="423" customWidth="1"/>
    <col min="6157" max="6158" width="6.375" style="423" customWidth="1"/>
    <col min="6159" max="6160" width="6.625" style="423" customWidth="1"/>
    <col min="6161" max="6392" width="11.75" style="423"/>
    <col min="6393" max="6393" width="3.875" style="423" customWidth="1"/>
    <col min="6394" max="6394" width="6.375" style="423" customWidth="1"/>
    <col min="6395" max="6397" width="11.375" style="423" customWidth="1"/>
    <col min="6398" max="6399" width="6.625" style="423" customWidth="1"/>
    <col min="6400" max="6400" width="7.375" style="423" customWidth="1"/>
    <col min="6401" max="6404" width="6.5" style="423" customWidth="1"/>
    <col min="6405" max="6405" width="3.125" style="423" customWidth="1"/>
    <col min="6406" max="6406" width="6.375" style="423" customWidth="1"/>
    <col min="6407" max="6407" width="10.875" style="423" customWidth="1"/>
    <col min="6408" max="6408" width="10.75" style="423" customWidth="1"/>
    <col min="6409" max="6409" width="10.375" style="423" customWidth="1"/>
    <col min="6410" max="6411" width="6.375" style="423" customWidth="1"/>
    <col min="6412" max="6412" width="7.375" style="423" customWidth="1"/>
    <col min="6413" max="6414" width="6.375" style="423" customWidth="1"/>
    <col min="6415" max="6416" width="6.625" style="423" customWidth="1"/>
    <col min="6417" max="6648" width="11.75" style="423"/>
    <col min="6649" max="6649" width="3.875" style="423" customWidth="1"/>
    <col min="6650" max="6650" width="6.375" style="423" customWidth="1"/>
    <col min="6651" max="6653" width="11.375" style="423" customWidth="1"/>
    <col min="6654" max="6655" width="6.625" style="423" customWidth="1"/>
    <col min="6656" max="6656" width="7.375" style="423" customWidth="1"/>
    <col min="6657" max="6660" width="6.5" style="423" customWidth="1"/>
    <col min="6661" max="6661" width="3.125" style="423" customWidth="1"/>
    <col min="6662" max="6662" width="6.375" style="423" customWidth="1"/>
    <col min="6663" max="6663" width="10.875" style="423" customWidth="1"/>
    <col min="6664" max="6664" width="10.75" style="423" customWidth="1"/>
    <col min="6665" max="6665" width="10.375" style="423" customWidth="1"/>
    <col min="6666" max="6667" width="6.375" style="423" customWidth="1"/>
    <col min="6668" max="6668" width="7.375" style="423" customWidth="1"/>
    <col min="6669" max="6670" width="6.375" style="423" customWidth="1"/>
    <col min="6671" max="6672" width="6.625" style="423" customWidth="1"/>
    <col min="6673" max="6904" width="11.75" style="423"/>
    <col min="6905" max="6905" width="3.875" style="423" customWidth="1"/>
    <col min="6906" max="6906" width="6.375" style="423" customWidth="1"/>
    <col min="6907" max="6909" width="11.375" style="423" customWidth="1"/>
    <col min="6910" max="6911" width="6.625" style="423" customWidth="1"/>
    <col min="6912" max="6912" width="7.375" style="423" customWidth="1"/>
    <col min="6913" max="6916" width="6.5" style="423" customWidth="1"/>
    <col min="6917" max="6917" width="3.125" style="423" customWidth="1"/>
    <col min="6918" max="6918" width="6.375" style="423" customWidth="1"/>
    <col min="6919" max="6919" width="10.875" style="423" customWidth="1"/>
    <col min="6920" max="6920" width="10.75" style="423" customWidth="1"/>
    <col min="6921" max="6921" width="10.375" style="423" customWidth="1"/>
    <col min="6922" max="6923" width="6.375" style="423" customWidth="1"/>
    <col min="6924" max="6924" width="7.375" style="423" customWidth="1"/>
    <col min="6925" max="6926" width="6.375" style="423" customWidth="1"/>
    <col min="6927" max="6928" width="6.625" style="423" customWidth="1"/>
    <col min="6929" max="7160" width="11.75" style="423"/>
    <col min="7161" max="7161" width="3.875" style="423" customWidth="1"/>
    <col min="7162" max="7162" width="6.375" style="423" customWidth="1"/>
    <col min="7163" max="7165" width="11.375" style="423" customWidth="1"/>
    <col min="7166" max="7167" width="6.625" style="423" customWidth="1"/>
    <col min="7168" max="7168" width="7.375" style="423" customWidth="1"/>
    <col min="7169" max="7172" width="6.5" style="423" customWidth="1"/>
    <col min="7173" max="7173" width="3.125" style="423" customWidth="1"/>
    <col min="7174" max="7174" width="6.375" style="423" customWidth="1"/>
    <col min="7175" max="7175" width="10.875" style="423" customWidth="1"/>
    <col min="7176" max="7176" width="10.75" style="423" customWidth="1"/>
    <col min="7177" max="7177" width="10.375" style="423" customWidth="1"/>
    <col min="7178" max="7179" width="6.375" style="423" customWidth="1"/>
    <col min="7180" max="7180" width="7.375" style="423" customWidth="1"/>
    <col min="7181" max="7182" width="6.375" style="423" customWidth="1"/>
    <col min="7183" max="7184" width="6.625" style="423" customWidth="1"/>
    <col min="7185" max="7416" width="11.75" style="423"/>
    <col min="7417" max="7417" width="3.875" style="423" customWidth="1"/>
    <col min="7418" max="7418" width="6.375" style="423" customWidth="1"/>
    <col min="7419" max="7421" width="11.375" style="423" customWidth="1"/>
    <col min="7422" max="7423" width="6.625" style="423" customWidth="1"/>
    <col min="7424" max="7424" width="7.375" style="423" customWidth="1"/>
    <col min="7425" max="7428" width="6.5" style="423" customWidth="1"/>
    <col min="7429" max="7429" width="3.125" style="423" customWidth="1"/>
    <col min="7430" max="7430" width="6.375" style="423" customWidth="1"/>
    <col min="7431" max="7431" width="10.875" style="423" customWidth="1"/>
    <col min="7432" max="7432" width="10.75" style="423" customWidth="1"/>
    <col min="7433" max="7433" width="10.375" style="423" customWidth="1"/>
    <col min="7434" max="7435" width="6.375" style="423" customWidth="1"/>
    <col min="7436" max="7436" width="7.375" style="423" customWidth="1"/>
    <col min="7437" max="7438" width="6.375" style="423" customWidth="1"/>
    <col min="7439" max="7440" width="6.625" style="423" customWidth="1"/>
    <col min="7441" max="7672" width="11.75" style="423"/>
    <col min="7673" max="7673" width="3.875" style="423" customWidth="1"/>
    <col min="7674" max="7674" width="6.375" style="423" customWidth="1"/>
    <col min="7675" max="7677" width="11.375" style="423" customWidth="1"/>
    <col min="7678" max="7679" width="6.625" style="423" customWidth="1"/>
    <col min="7680" max="7680" width="7.375" style="423" customWidth="1"/>
    <col min="7681" max="7684" width="6.5" style="423" customWidth="1"/>
    <col min="7685" max="7685" width="3.125" style="423" customWidth="1"/>
    <col min="7686" max="7686" width="6.375" style="423" customWidth="1"/>
    <col min="7687" max="7687" width="10.875" style="423" customWidth="1"/>
    <col min="7688" max="7688" width="10.75" style="423" customWidth="1"/>
    <col min="7689" max="7689" width="10.375" style="423" customWidth="1"/>
    <col min="7690" max="7691" width="6.375" style="423" customWidth="1"/>
    <col min="7692" max="7692" width="7.375" style="423" customWidth="1"/>
    <col min="7693" max="7694" width="6.375" style="423" customWidth="1"/>
    <col min="7695" max="7696" width="6.625" style="423" customWidth="1"/>
    <col min="7697" max="7928" width="11.75" style="423"/>
    <col min="7929" max="7929" width="3.875" style="423" customWidth="1"/>
    <col min="7930" max="7930" width="6.375" style="423" customWidth="1"/>
    <col min="7931" max="7933" width="11.375" style="423" customWidth="1"/>
    <col min="7934" max="7935" width="6.625" style="423" customWidth="1"/>
    <col min="7936" max="7936" width="7.375" style="423" customWidth="1"/>
    <col min="7937" max="7940" width="6.5" style="423" customWidth="1"/>
    <col min="7941" max="7941" width="3.125" style="423" customWidth="1"/>
    <col min="7942" max="7942" width="6.375" style="423" customWidth="1"/>
    <col min="7943" max="7943" width="10.875" style="423" customWidth="1"/>
    <col min="7944" max="7944" width="10.75" style="423" customWidth="1"/>
    <col min="7945" max="7945" width="10.375" style="423" customWidth="1"/>
    <col min="7946" max="7947" width="6.375" style="423" customWidth="1"/>
    <col min="7948" max="7948" width="7.375" style="423" customWidth="1"/>
    <col min="7949" max="7950" width="6.375" style="423" customWidth="1"/>
    <col min="7951" max="7952" width="6.625" style="423" customWidth="1"/>
    <col min="7953" max="8184" width="11.75" style="423"/>
    <col min="8185" max="8185" width="3.875" style="423" customWidth="1"/>
    <col min="8186" max="8186" width="6.375" style="423" customWidth="1"/>
    <col min="8187" max="8189" width="11.375" style="423" customWidth="1"/>
    <col min="8190" max="8191" width="6.625" style="423" customWidth="1"/>
    <col min="8192" max="8192" width="7.375" style="423" customWidth="1"/>
    <col min="8193" max="8196" width="6.5" style="423" customWidth="1"/>
    <col min="8197" max="8197" width="3.125" style="423" customWidth="1"/>
    <col min="8198" max="8198" width="6.375" style="423" customWidth="1"/>
    <col min="8199" max="8199" width="10.875" style="423" customWidth="1"/>
    <col min="8200" max="8200" width="10.75" style="423" customWidth="1"/>
    <col min="8201" max="8201" width="10.375" style="423" customWidth="1"/>
    <col min="8202" max="8203" width="6.375" style="423" customWidth="1"/>
    <col min="8204" max="8204" width="7.375" style="423" customWidth="1"/>
    <col min="8205" max="8206" width="6.375" style="423" customWidth="1"/>
    <col min="8207" max="8208" width="6.625" style="423" customWidth="1"/>
    <col min="8209" max="8440" width="11.75" style="423"/>
    <col min="8441" max="8441" width="3.875" style="423" customWidth="1"/>
    <col min="8442" max="8442" width="6.375" style="423" customWidth="1"/>
    <col min="8443" max="8445" width="11.375" style="423" customWidth="1"/>
    <col min="8446" max="8447" width="6.625" style="423" customWidth="1"/>
    <col min="8448" max="8448" width="7.375" style="423" customWidth="1"/>
    <col min="8449" max="8452" width="6.5" style="423" customWidth="1"/>
    <col min="8453" max="8453" width="3.125" style="423" customWidth="1"/>
    <col min="8454" max="8454" width="6.375" style="423" customWidth="1"/>
    <col min="8455" max="8455" width="10.875" style="423" customWidth="1"/>
    <col min="8456" max="8456" width="10.75" style="423" customWidth="1"/>
    <col min="8457" max="8457" width="10.375" style="423" customWidth="1"/>
    <col min="8458" max="8459" width="6.375" style="423" customWidth="1"/>
    <col min="8460" max="8460" width="7.375" style="423" customWidth="1"/>
    <col min="8461" max="8462" width="6.375" style="423" customWidth="1"/>
    <col min="8463" max="8464" width="6.625" style="423" customWidth="1"/>
    <col min="8465" max="8696" width="11.75" style="423"/>
    <col min="8697" max="8697" width="3.875" style="423" customWidth="1"/>
    <col min="8698" max="8698" width="6.375" style="423" customWidth="1"/>
    <col min="8699" max="8701" width="11.375" style="423" customWidth="1"/>
    <col min="8702" max="8703" width="6.625" style="423" customWidth="1"/>
    <col min="8704" max="8704" width="7.375" style="423" customWidth="1"/>
    <col min="8705" max="8708" width="6.5" style="423" customWidth="1"/>
    <col min="8709" max="8709" width="3.125" style="423" customWidth="1"/>
    <col min="8710" max="8710" width="6.375" style="423" customWidth="1"/>
    <col min="8711" max="8711" width="10.875" style="423" customWidth="1"/>
    <col min="8712" max="8712" width="10.75" style="423" customWidth="1"/>
    <col min="8713" max="8713" width="10.375" style="423" customWidth="1"/>
    <col min="8714" max="8715" width="6.375" style="423" customWidth="1"/>
    <col min="8716" max="8716" width="7.375" style="423" customWidth="1"/>
    <col min="8717" max="8718" width="6.375" style="423" customWidth="1"/>
    <col min="8719" max="8720" width="6.625" style="423" customWidth="1"/>
    <col min="8721" max="8952" width="11.75" style="423"/>
    <col min="8953" max="8953" width="3.875" style="423" customWidth="1"/>
    <col min="8954" max="8954" width="6.375" style="423" customWidth="1"/>
    <col min="8955" max="8957" width="11.375" style="423" customWidth="1"/>
    <col min="8958" max="8959" width="6.625" style="423" customWidth="1"/>
    <col min="8960" max="8960" width="7.375" style="423" customWidth="1"/>
    <col min="8961" max="8964" width="6.5" style="423" customWidth="1"/>
    <col min="8965" max="8965" width="3.125" style="423" customWidth="1"/>
    <col min="8966" max="8966" width="6.375" style="423" customWidth="1"/>
    <col min="8967" max="8967" width="10.875" style="423" customWidth="1"/>
    <col min="8968" max="8968" width="10.75" style="423" customWidth="1"/>
    <col min="8969" max="8969" width="10.375" style="423" customWidth="1"/>
    <col min="8970" max="8971" width="6.375" style="423" customWidth="1"/>
    <col min="8972" max="8972" width="7.375" style="423" customWidth="1"/>
    <col min="8973" max="8974" width="6.375" style="423" customWidth="1"/>
    <col min="8975" max="8976" width="6.625" style="423" customWidth="1"/>
    <col min="8977" max="9208" width="11.75" style="423"/>
    <col min="9209" max="9209" width="3.875" style="423" customWidth="1"/>
    <col min="9210" max="9210" width="6.375" style="423" customWidth="1"/>
    <col min="9211" max="9213" width="11.375" style="423" customWidth="1"/>
    <col min="9214" max="9215" width="6.625" style="423" customWidth="1"/>
    <col min="9216" max="9216" width="7.375" style="423" customWidth="1"/>
    <col min="9217" max="9220" width="6.5" style="423" customWidth="1"/>
    <col min="9221" max="9221" width="3.125" style="423" customWidth="1"/>
    <col min="9222" max="9222" width="6.375" style="423" customWidth="1"/>
    <col min="9223" max="9223" width="10.875" style="423" customWidth="1"/>
    <col min="9224" max="9224" width="10.75" style="423" customWidth="1"/>
    <col min="9225" max="9225" width="10.375" style="423" customWidth="1"/>
    <col min="9226" max="9227" width="6.375" style="423" customWidth="1"/>
    <col min="9228" max="9228" width="7.375" style="423" customWidth="1"/>
    <col min="9229" max="9230" width="6.375" style="423" customWidth="1"/>
    <col min="9231" max="9232" width="6.625" style="423" customWidth="1"/>
    <col min="9233" max="9464" width="11.75" style="423"/>
    <col min="9465" max="9465" width="3.875" style="423" customWidth="1"/>
    <col min="9466" max="9466" width="6.375" style="423" customWidth="1"/>
    <col min="9467" max="9469" width="11.375" style="423" customWidth="1"/>
    <col min="9470" max="9471" width="6.625" style="423" customWidth="1"/>
    <col min="9472" max="9472" width="7.375" style="423" customWidth="1"/>
    <col min="9473" max="9476" width="6.5" style="423" customWidth="1"/>
    <col min="9477" max="9477" width="3.125" style="423" customWidth="1"/>
    <col min="9478" max="9478" width="6.375" style="423" customWidth="1"/>
    <col min="9479" max="9479" width="10.875" style="423" customWidth="1"/>
    <col min="9480" max="9480" width="10.75" style="423" customWidth="1"/>
    <col min="9481" max="9481" width="10.375" style="423" customWidth="1"/>
    <col min="9482" max="9483" width="6.375" style="423" customWidth="1"/>
    <col min="9484" max="9484" width="7.375" style="423" customWidth="1"/>
    <col min="9485" max="9486" width="6.375" style="423" customWidth="1"/>
    <col min="9487" max="9488" width="6.625" style="423" customWidth="1"/>
    <col min="9489" max="9720" width="11.75" style="423"/>
    <col min="9721" max="9721" width="3.875" style="423" customWidth="1"/>
    <col min="9722" max="9722" width="6.375" style="423" customWidth="1"/>
    <col min="9723" max="9725" width="11.375" style="423" customWidth="1"/>
    <col min="9726" max="9727" width="6.625" style="423" customWidth="1"/>
    <col min="9728" max="9728" width="7.375" style="423" customWidth="1"/>
    <col min="9729" max="9732" width="6.5" style="423" customWidth="1"/>
    <col min="9733" max="9733" width="3.125" style="423" customWidth="1"/>
    <col min="9734" max="9734" width="6.375" style="423" customWidth="1"/>
    <col min="9735" max="9735" width="10.875" style="423" customWidth="1"/>
    <col min="9736" max="9736" width="10.75" style="423" customWidth="1"/>
    <col min="9737" max="9737" width="10.375" style="423" customWidth="1"/>
    <col min="9738" max="9739" width="6.375" style="423" customWidth="1"/>
    <col min="9740" max="9740" width="7.375" style="423" customWidth="1"/>
    <col min="9741" max="9742" width="6.375" style="423" customWidth="1"/>
    <col min="9743" max="9744" width="6.625" style="423" customWidth="1"/>
    <col min="9745" max="9976" width="11.75" style="423"/>
    <col min="9977" max="9977" width="3.875" style="423" customWidth="1"/>
    <col min="9978" max="9978" width="6.375" style="423" customWidth="1"/>
    <col min="9979" max="9981" width="11.375" style="423" customWidth="1"/>
    <col min="9982" max="9983" width="6.625" style="423" customWidth="1"/>
    <col min="9984" max="9984" width="7.375" style="423" customWidth="1"/>
    <col min="9985" max="9988" width="6.5" style="423" customWidth="1"/>
    <col min="9989" max="9989" width="3.125" style="423" customWidth="1"/>
    <col min="9990" max="9990" width="6.375" style="423" customWidth="1"/>
    <col min="9991" max="9991" width="10.875" style="423" customWidth="1"/>
    <col min="9992" max="9992" width="10.75" style="423" customWidth="1"/>
    <col min="9993" max="9993" width="10.375" style="423" customWidth="1"/>
    <col min="9994" max="9995" width="6.375" style="423" customWidth="1"/>
    <col min="9996" max="9996" width="7.375" style="423" customWidth="1"/>
    <col min="9997" max="9998" width="6.375" style="423" customWidth="1"/>
    <col min="9999" max="10000" width="6.625" style="423" customWidth="1"/>
    <col min="10001" max="10232" width="11.75" style="423"/>
    <col min="10233" max="10233" width="3.875" style="423" customWidth="1"/>
    <col min="10234" max="10234" width="6.375" style="423" customWidth="1"/>
    <col min="10235" max="10237" width="11.375" style="423" customWidth="1"/>
    <col min="10238" max="10239" width="6.625" style="423" customWidth="1"/>
    <col min="10240" max="10240" width="7.375" style="423" customWidth="1"/>
    <col min="10241" max="10244" width="6.5" style="423" customWidth="1"/>
    <col min="10245" max="10245" width="3.125" style="423" customWidth="1"/>
    <col min="10246" max="10246" width="6.375" style="423" customWidth="1"/>
    <col min="10247" max="10247" width="10.875" style="423" customWidth="1"/>
    <col min="10248" max="10248" width="10.75" style="423" customWidth="1"/>
    <col min="10249" max="10249" width="10.375" style="423" customWidth="1"/>
    <col min="10250" max="10251" width="6.375" style="423" customWidth="1"/>
    <col min="10252" max="10252" width="7.375" style="423" customWidth="1"/>
    <col min="10253" max="10254" width="6.375" style="423" customWidth="1"/>
    <col min="10255" max="10256" width="6.625" style="423" customWidth="1"/>
    <col min="10257" max="10488" width="11.75" style="423"/>
    <col min="10489" max="10489" width="3.875" style="423" customWidth="1"/>
    <col min="10490" max="10490" width="6.375" style="423" customWidth="1"/>
    <col min="10491" max="10493" width="11.375" style="423" customWidth="1"/>
    <col min="10494" max="10495" width="6.625" style="423" customWidth="1"/>
    <col min="10496" max="10496" width="7.375" style="423" customWidth="1"/>
    <col min="10497" max="10500" width="6.5" style="423" customWidth="1"/>
    <col min="10501" max="10501" width="3.125" style="423" customWidth="1"/>
    <col min="10502" max="10502" width="6.375" style="423" customWidth="1"/>
    <col min="10503" max="10503" width="10.875" style="423" customWidth="1"/>
    <col min="10504" max="10504" width="10.75" style="423" customWidth="1"/>
    <col min="10505" max="10505" width="10.375" style="423" customWidth="1"/>
    <col min="10506" max="10507" width="6.375" style="423" customWidth="1"/>
    <col min="10508" max="10508" width="7.375" style="423" customWidth="1"/>
    <col min="10509" max="10510" width="6.375" style="423" customWidth="1"/>
    <col min="10511" max="10512" width="6.625" style="423" customWidth="1"/>
    <col min="10513" max="10744" width="11.75" style="423"/>
    <col min="10745" max="10745" width="3.875" style="423" customWidth="1"/>
    <col min="10746" max="10746" width="6.375" style="423" customWidth="1"/>
    <col min="10747" max="10749" width="11.375" style="423" customWidth="1"/>
    <col min="10750" max="10751" width="6.625" style="423" customWidth="1"/>
    <col min="10752" max="10752" width="7.375" style="423" customWidth="1"/>
    <col min="10753" max="10756" width="6.5" style="423" customWidth="1"/>
    <col min="10757" max="10757" width="3.125" style="423" customWidth="1"/>
    <col min="10758" max="10758" width="6.375" style="423" customWidth="1"/>
    <col min="10759" max="10759" width="10.875" style="423" customWidth="1"/>
    <col min="10760" max="10760" width="10.75" style="423" customWidth="1"/>
    <col min="10761" max="10761" width="10.375" style="423" customWidth="1"/>
    <col min="10762" max="10763" width="6.375" style="423" customWidth="1"/>
    <col min="10764" max="10764" width="7.375" style="423" customWidth="1"/>
    <col min="10765" max="10766" width="6.375" style="423" customWidth="1"/>
    <col min="10767" max="10768" width="6.625" style="423" customWidth="1"/>
    <col min="10769" max="11000" width="11.75" style="423"/>
    <col min="11001" max="11001" width="3.875" style="423" customWidth="1"/>
    <col min="11002" max="11002" width="6.375" style="423" customWidth="1"/>
    <col min="11003" max="11005" width="11.375" style="423" customWidth="1"/>
    <col min="11006" max="11007" width="6.625" style="423" customWidth="1"/>
    <col min="11008" max="11008" width="7.375" style="423" customWidth="1"/>
    <col min="11009" max="11012" width="6.5" style="423" customWidth="1"/>
    <col min="11013" max="11013" width="3.125" style="423" customWidth="1"/>
    <col min="11014" max="11014" width="6.375" style="423" customWidth="1"/>
    <col min="11015" max="11015" width="10.875" style="423" customWidth="1"/>
    <col min="11016" max="11016" width="10.75" style="423" customWidth="1"/>
    <col min="11017" max="11017" width="10.375" style="423" customWidth="1"/>
    <col min="11018" max="11019" width="6.375" style="423" customWidth="1"/>
    <col min="11020" max="11020" width="7.375" style="423" customWidth="1"/>
    <col min="11021" max="11022" width="6.375" style="423" customWidth="1"/>
    <col min="11023" max="11024" width="6.625" style="423" customWidth="1"/>
    <col min="11025" max="11256" width="11.75" style="423"/>
    <col min="11257" max="11257" width="3.875" style="423" customWidth="1"/>
    <col min="11258" max="11258" width="6.375" style="423" customWidth="1"/>
    <col min="11259" max="11261" width="11.375" style="423" customWidth="1"/>
    <col min="11262" max="11263" width="6.625" style="423" customWidth="1"/>
    <col min="11264" max="11264" width="7.375" style="423" customWidth="1"/>
    <col min="11265" max="11268" width="6.5" style="423" customWidth="1"/>
    <col min="11269" max="11269" width="3.125" style="423" customWidth="1"/>
    <col min="11270" max="11270" width="6.375" style="423" customWidth="1"/>
    <col min="11271" max="11271" width="10.875" style="423" customWidth="1"/>
    <col min="11272" max="11272" width="10.75" style="423" customWidth="1"/>
    <col min="11273" max="11273" width="10.375" style="423" customWidth="1"/>
    <col min="11274" max="11275" width="6.375" style="423" customWidth="1"/>
    <col min="11276" max="11276" width="7.375" style="423" customWidth="1"/>
    <col min="11277" max="11278" width="6.375" style="423" customWidth="1"/>
    <col min="11279" max="11280" width="6.625" style="423" customWidth="1"/>
    <col min="11281" max="11512" width="11.75" style="423"/>
    <col min="11513" max="11513" width="3.875" style="423" customWidth="1"/>
    <col min="11514" max="11514" width="6.375" style="423" customWidth="1"/>
    <col min="11515" max="11517" width="11.375" style="423" customWidth="1"/>
    <col min="11518" max="11519" width="6.625" style="423" customWidth="1"/>
    <col min="11520" max="11520" width="7.375" style="423" customWidth="1"/>
    <col min="11521" max="11524" width="6.5" style="423" customWidth="1"/>
    <col min="11525" max="11525" width="3.125" style="423" customWidth="1"/>
    <col min="11526" max="11526" width="6.375" style="423" customWidth="1"/>
    <col min="11527" max="11527" width="10.875" style="423" customWidth="1"/>
    <col min="11528" max="11528" width="10.75" style="423" customWidth="1"/>
    <col min="11529" max="11529" width="10.375" style="423" customWidth="1"/>
    <col min="11530" max="11531" width="6.375" style="423" customWidth="1"/>
    <col min="11532" max="11532" width="7.375" style="423" customWidth="1"/>
    <col min="11533" max="11534" width="6.375" style="423" customWidth="1"/>
    <col min="11535" max="11536" width="6.625" style="423" customWidth="1"/>
    <col min="11537" max="11768" width="11.75" style="423"/>
    <col min="11769" max="11769" width="3.875" style="423" customWidth="1"/>
    <col min="11770" max="11770" width="6.375" style="423" customWidth="1"/>
    <col min="11771" max="11773" width="11.375" style="423" customWidth="1"/>
    <col min="11774" max="11775" width="6.625" style="423" customWidth="1"/>
    <col min="11776" max="11776" width="7.375" style="423" customWidth="1"/>
    <col min="11777" max="11780" width="6.5" style="423" customWidth="1"/>
    <col min="11781" max="11781" width="3.125" style="423" customWidth="1"/>
    <col min="11782" max="11782" width="6.375" style="423" customWidth="1"/>
    <col min="11783" max="11783" width="10.875" style="423" customWidth="1"/>
    <col min="11784" max="11784" width="10.75" style="423" customWidth="1"/>
    <col min="11785" max="11785" width="10.375" style="423" customWidth="1"/>
    <col min="11786" max="11787" width="6.375" style="423" customWidth="1"/>
    <col min="11788" max="11788" width="7.375" style="423" customWidth="1"/>
    <col min="11789" max="11790" width="6.375" style="423" customWidth="1"/>
    <col min="11791" max="11792" width="6.625" style="423" customWidth="1"/>
    <col min="11793" max="12024" width="11.75" style="423"/>
    <col min="12025" max="12025" width="3.875" style="423" customWidth="1"/>
    <col min="12026" max="12026" width="6.375" style="423" customWidth="1"/>
    <col min="12027" max="12029" width="11.375" style="423" customWidth="1"/>
    <col min="12030" max="12031" width="6.625" style="423" customWidth="1"/>
    <col min="12032" max="12032" width="7.375" style="423" customWidth="1"/>
    <col min="12033" max="12036" width="6.5" style="423" customWidth="1"/>
    <col min="12037" max="12037" width="3.125" style="423" customWidth="1"/>
    <col min="12038" max="12038" width="6.375" style="423" customWidth="1"/>
    <col min="12039" max="12039" width="10.875" style="423" customWidth="1"/>
    <col min="12040" max="12040" width="10.75" style="423" customWidth="1"/>
    <col min="12041" max="12041" width="10.375" style="423" customWidth="1"/>
    <col min="12042" max="12043" width="6.375" style="423" customWidth="1"/>
    <col min="12044" max="12044" width="7.375" style="423" customWidth="1"/>
    <col min="12045" max="12046" width="6.375" style="423" customWidth="1"/>
    <col min="12047" max="12048" width="6.625" style="423" customWidth="1"/>
    <col min="12049" max="12280" width="11.75" style="423"/>
    <col min="12281" max="12281" width="3.875" style="423" customWidth="1"/>
    <col min="12282" max="12282" width="6.375" style="423" customWidth="1"/>
    <col min="12283" max="12285" width="11.375" style="423" customWidth="1"/>
    <col min="12286" max="12287" width="6.625" style="423" customWidth="1"/>
    <col min="12288" max="12288" width="7.375" style="423" customWidth="1"/>
    <col min="12289" max="12292" width="6.5" style="423" customWidth="1"/>
    <col min="12293" max="12293" width="3.125" style="423" customWidth="1"/>
    <col min="12294" max="12294" width="6.375" style="423" customWidth="1"/>
    <col min="12295" max="12295" width="10.875" style="423" customWidth="1"/>
    <col min="12296" max="12296" width="10.75" style="423" customWidth="1"/>
    <col min="12297" max="12297" width="10.375" style="423" customWidth="1"/>
    <col min="12298" max="12299" width="6.375" style="423" customWidth="1"/>
    <col min="12300" max="12300" width="7.375" style="423" customWidth="1"/>
    <col min="12301" max="12302" width="6.375" style="423" customWidth="1"/>
    <col min="12303" max="12304" width="6.625" style="423" customWidth="1"/>
    <col min="12305" max="12536" width="11.75" style="423"/>
    <col min="12537" max="12537" width="3.875" style="423" customWidth="1"/>
    <col min="12538" max="12538" width="6.375" style="423" customWidth="1"/>
    <col min="12539" max="12541" width="11.375" style="423" customWidth="1"/>
    <col min="12542" max="12543" width="6.625" style="423" customWidth="1"/>
    <col min="12544" max="12544" width="7.375" style="423" customWidth="1"/>
    <col min="12545" max="12548" width="6.5" style="423" customWidth="1"/>
    <col min="12549" max="12549" width="3.125" style="423" customWidth="1"/>
    <col min="12550" max="12550" width="6.375" style="423" customWidth="1"/>
    <col min="12551" max="12551" width="10.875" style="423" customWidth="1"/>
    <col min="12552" max="12552" width="10.75" style="423" customWidth="1"/>
    <col min="12553" max="12553" width="10.375" style="423" customWidth="1"/>
    <col min="12554" max="12555" width="6.375" style="423" customWidth="1"/>
    <col min="12556" max="12556" width="7.375" style="423" customWidth="1"/>
    <col min="12557" max="12558" width="6.375" style="423" customWidth="1"/>
    <col min="12559" max="12560" width="6.625" style="423" customWidth="1"/>
    <col min="12561" max="12792" width="11.75" style="423"/>
    <col min="12793" max="12793" width="3.875" style="423" customWidth="1"/>
    <col min="12794" max="12794" width="6.375" style="423" customWidth="1"/>
    <col min="12795" max="12797" width="11.375" style="423" customWidth="1"/>
    <col min="12798" max="12799" width="6.625" style="423" customWidth="1"/>
    <col min="12800" max="12800" width="7.375" style="423" customWidth="1"/>
    <col min="12801" max="12804" width="6.5" style="423" customWidth="1"/>
    <col min="12805" max="12805" width="3.125" style="423" customWidth="1"/>
    <col min="12806" max="12806" width="6.375" style="423" customWidth="1"/>
    <col min="12807" max="12807" width="10.875" style="423" customWidth="1"/>
    <col min="12808" max="12808" width="10.75" style="423" customWidth="1"/>
    <col min="12809" max="12809" width="10.375" style="423" customWidth="1"/>
    <col min="12810" max="12811" width="6.375" style="423" customWidth="1"/>
    <col min="12812" max="12812" width="7.375" style="423" customWidth="1"/>
    <col min="12813" max="12814" width="6.375" style="423" customWidth="1"/>
    <col min="12815" max="12816" width="6.625" style="423" customWidth="1"/>
    <col min="12817" max="13048" width="11.75" style="423"/>
    <col min="13049" max="13049" width="3.875" style="423" customWidth="1"/>
    <col min="13050" max="13050" width="6.375" style="423" customWidth="1"/>
    <col min="13051" max="13053" width="11.375" style="423" customWidth="1"/>
    <col min="13054" max="13055" width="6.625" style="423" customWidth="1"/>
    <col min="13056" max="13056" width="7.375" style="423" customWidth="1"/>
    <col min="13057" max="13060" width="6.5" style="423" customWidth="1"/>
    <col min="13061" max="13061" width="3.125" style="423" customWidth="1"/>
    <col min="13062" max="13062" width="6.375" style="423" customWidth="1"/>
    <col min="13063" max="13063" width="10.875" style="423" customWidth="1"/>
    <col min="13064" max="13064" width="10.75" style="423" customWidth="1"/>
    <col min="13065" max="13065" width="10.375" style="423" customWidth="1"/>
    <col min="13066" max="13067" width="6.375" style="423" customWidth="1"/>
    <col min="13068" max="13068" width="7.375" style="423" customWidth="1"/>
    <col min="13069" max="13070" width="6.375" style="423" customWidth="1"/>
    <col min="13071" max="13072" width="6.625" style="423" customWidth="1"/>
    <col min="13073" max="13304" width="11.75" style="423"/>
    <col min="13305" max="13305" width="3.875" style="423" customWidth="1"/>
    <col min="13306" max="13306" width="6.375" style="423" customWidth="1"/>
    <col min="13307" max="13309" width="11.375" style="423" customWidth="1"/>
    <col min="13310" max="13311" width="6.625" style="423" customWidth="1"/>
    <col min="13312" max="13312" width="7.375" style="423" customWidth="1"/>
    <col min="13313" max="13316" width="6.5" style="423" customWidth="1"/>
    <col min="13317" max="13317" width="3.125" style="423" customWidth="1"/>
    <col min="13318" max="13318" width="6.375" style="423" customWidth="1"/>
    <col min="13319" max="13319" width="10.875" style="423" customWidth="1"/>
    <col min="13320" max="13320" width="10.75" style="423" customWidth="1"/>
    <col min="13321" max="13321" width="10.375" style="423" customWidth="1"/>
    <col min="13322" max="13323" width="6.375" style="423" customWidth="1"/>
    <col min="13324" max="13324" width="7.375" style="423" customWidth="1"/>
    <col min="13325" max="13326" width="6.375" style="423" customWidth="1"/>
    <col min="13327" max="13328" width="6.625" style="423" customWidth="1"/>
    <col min="13329" max="13560" width="11.75" style="423"/>
    <col min="13561" max="13561" width="3.875" style="423" customWidth="1"/>
    <col min="13562" max="13562" width="6.375" style="423" customWidth="1"/>
    <col min="13563" max="13565" width="11.375" style="423" customWidth="1"/>
    <col min="13566" max="13567" width="6.625" style="423" customWidth="1"/>
    <col min="13568" max="13568" width="7.375" style="423" customWidth="1"/>
    <col min="13569" max="13572" width="6.5" style="423" customWidth="1"/>
    <col min="13573" max="13573" width="3.125" style="423" customWidth="1"/>
    <col min="13574" max="13574" width="6.375" style="423" customWidth="1"/>
    <col min="13575" max="13575" width="10.875" style="423" customWidth="1"/>
    <col min="13576" max="13576" width="10.75" style="423" customWidth="1"/>
    <col min="13577" max="13577" width="10.375" style="423" customWidth="1"/>
    <col min="13578" max="13579" width="6.375" style="423" customWidth="1"/>
    <col min="13580" max="13580" width="7.375" style="423" customWidth="1"/>
    <col min="13581" max="13582" width="6.375" style="423" customWidth="1"/>
    <col min="13583" max="13584" width="6.625" style="423" customWidth="1"/>
    <col min="13585" max="13816" width="11.75" style="423"/>
    <col min="13817" max="13817" width="3.875" style="423" customWidth="1"/>
    <col min="13818" max="13818" width="6.375" style="423" customWidth="1"/>
    <col min="13819" max="13821" width="11.375" style="423" customWidth="1"/>
    <col min="13822" max="13823" width="6.625" style="423" customWidth="1"/>
    <col min="13824" max="13824" width="7.375" style="423" customWidth="1"/>
    <col min="13825" max="13828" width="6.5" style="423" customWidth="1"/>
    <col min="13829" max="13829" width="3.125" style="423" customWidth="1"/>
    <col min="13830" max="13830" width="6.375" style="423" customWidth="1"/>
    <col min="13831" max="13831" width="10.875" style="423" customWidth="1"/>
    <col min="13832" max="13832" width="10.75" style="423" customWidth="1"/>
    <col min="13833" max="13833" width="10.375" style="423" customWidth="1"/>
    <col min="13834" max="13835" width="6.375" style="423" customWidth="1"/>
    <col min="13836" max="13836" width="7.375" style="423" customWidth="1"/>
    <col min="13837" max="13838" width="6.375" style="423" customWidth="1"/>
    <col min="13839" max="13840" width="6.625" style="423" customWidth="1"/>
    <col min="13841" max="14072" width="11.75" style="423"/>
    <col min="14073" max="14073" width="3.875" style="423" customWidth="1"/>
    <col min="14074" max="14074" width="6.375" style="423" customWidth="1"/>
    <col min="14075" max="14077" width="11.375" style="423" customWidth="1"/>
    <col min="14078" max="14079" width="6.625" style="423" customWidth="1"/>
    <col min="14080" max="14080" width="7.375" style="423" customWidth="1"/>
    <col min="14081" max="14084" width="6.5" style="423" customWidth="1"/>
    <col min="14085" max="14085" width="3.125" style="423" customWidth="1"/>
    <col min="14086" max="14086" width="6.375" style="423" customWidth="1"/>
    <col min="14087" max="14087" width="10.875" style="423" customWidth="1"/>
    <col min="14088" max="14088" width="10.75" style="423" customWidth="1"/>
    <col min="14089" max="14089" width="10.375" style="423" customWidth="1"/>
    <col min="14090" max="14091" width="6.375" style="423" customWidth="1"/>
    <col min="14092" max="14092" width="7.375" style="423" customWidth="1"/>
    <col min="14093" max="14094" width="6.375" style="423" customWidth="1"/>
    <col min="14095" max="14096" width="6.625" style="423" customWidth="1"/>
    <col min="14097" max="14328" width="11.75" style="423"/>
    <col min="14329" max="14329" width="3.875" style="423" customWidth="1"/>
    <col min="14330" max="14330" width="6.375" style="423" customWidth="1"/>
    <col min="14331" max="14333" width="11.375" style="423" customWidth="1"/>
    <col min="14334" max="14335" width="6.625" style="423" customWidth="1"/>
    <col min="14336" max="14336" width="7.375" style="423" customWidth="1"/>
    <col min="14337" max="14340" width="6.5" style="423" customWidth="1"/>
    <col min="14341" max="14341" width="3.125" style="423" customWidth="1"/>
    <col min="14342" max="14342" width="6.375" style="423" customWidth="1"/>
    <col min="14343" max="14343" width="10.875" style="423" customWidth="1"/>
    <col min="14344" max="14344" width="10.75" style="423" customWidth="1"/>
    <col min="14345" max="14345" width="10.375" style="423" customWidth="1"/>
    <col min="14346" max="14347" width="6.375" style="423" customWidth="1"/>
    <col min="14348" max="14348" width="7.375" style="423" customWidth="1"/>
    <col min="14349" max="14350" width="6.375" style="423" customWidth="1"/>
    <col min="14351" max="14352" width="6.625" style="423" customWidth="1"/>
    <col min="14353" max="14584" width="11.75" style="423"/>
    <col min="14585" max="14585" width="3.875" style="423" customWidth="1"/>
    <col min="14586" max="14586" width="6.375" style="423" customWidth="1"/>
    <col min="14587" max="14589" width="11.375" style="423" customWidth="1"/>
    <col min="14590" max="14591" width="6.625" style="423" customWidth="1"/>
    <col min="14592" max="14592" width="7.375" style="423" customWidth="1"/>
    <col min="14593" max="14596" width="6.5" style="423" customWidth="1"/>
    <col min="14597" max="14597" width="3.125" style="423" customWidth="1"/>
    <col min="14598" max="14598" width="6.375" style="423" customWidth="1"/>
    <col min="14599" max="14599" width="10.875" style="423" customWidth="1"/>
    <col min="14600" max="14600" width="10.75" style="423" customWidth="1"/>
    <col min="14601" max="14601" width="10.375" style="423" customWidth="1"/>
    <col min="14602" max="14603" width="6.375" style="423" customWidth="1"/>
    <col min="14604" max="14604" width="7.375" style="423" customWidth="1"/>
    <col min="14605" max="14606" width="6.375" style="423" customWidth="1"/>
    <col min="14607" max="14608" width="6.625" style="423" customWidth="1"/>
    <col min="14609" max="14840" width="11.75" style="423"/>
    <col min="14841" max="14841" width="3.875" style="423" customWidth="1"/>
    <col min="14842" max="14842" width="6.375" style="423" customWidth="1"/>
    <col min="14843" max="14845" width="11.375" style="423" customWidth="1"/>
    <col min="14846" max="14847" width="6.625" style="423" customWidth="1"/>
    <col min="14848" max="14848" width="7.375" style="423" customWidth="1"/>
    <col min="14849" max="14852" width="6.5" style="423" customWidth="1"/>
    <col min="14853" max="14853" width="3.125" style="423" customWidth="1"/>
    <col min="14854" max="14854" width="6.375" style="423" customWidth="1"/>
    <col min="14855" max="14855" width="10.875" style="423" customWidth="1"/>
    <col min="14856" max="14856" width="10.75" style="423" customWidth="1"/>
    <col min="14857" max="14857" width="10.375" style="423" customWidth="1"/>
    <col min="14858" max="14859" width="6.375" style="423" customWidth="1"/>
    <col min="14860" max="14860" width="7.375" style="423" customWidth="1"/>
    <col min="14861" max="14862" width="6.375" style="423" customWidth="1"/>
    <col min="14863" max="14864" width="6.625" style="423" customWidth="1"/>
    <col min="14865" max="15096" width="11.75" style="423"/>
    <col min="15097" max="15097" width="3.875" style="423" customWidth="1"/>
    <col min="15098" max="15098" width="6.375" style="423" customWidth="1"/>
    <col min="15099" max="15101" width="11.375" style="423" customWidth="1"/>
    <col min="15102" max="15103" width="6.625" style="423" customWidth="1"/>
    <col min="15104" max="15104" width="7.375" style="423" customWidth="1"/>
    <col min="15105" max="15108" width="6.5" style="423" customWidth="1"/>
    <col min="15109" max="15109" width="3.125" style="423" customWidth="1"/>
    <col min="15110" max="15110" width="6.375" style="423" customWidth="1"/>
    <col min="15111" max="15111" width="10.875" style="423" customWidth="1"/>
    <col min="15112" max="15112" width="10.75" style="423" customWidth="1"/>
    <col min="15113" max="15113" width="10.375" style="423" customWidth="1"/>
    <col min="15114" max="15115" width="6.375" style="423" customWidth="1"/>
    <col min="15116" max="15116" width="7.375" style="423" customWidth="1"/>
    <col min="15117" max="15118" width="6.375" style="423" customWidth="1"/>
    <col min="15119" max="15120" width="6.625" style="423" customWidth="1"/>
    <col min="15121" max="15352" width="11.75" style="423"/>
    <col min="15353" max="15353" width="3.875" style="423" customWidth="1"/>
    <col min="15354" max="15354" width="6.375" style="423" customWidth="1"/>
    <col min="15355" max="15357" width="11.375" style="423" customWidth="1"/>
    <col min="15358" max="15359" width="6.625" style="423" customWidth="1"/>
    <col min="15360" max="15360" width="7.375" style="423" customWidth="1"/>
    <col min="15361" max="15364" width="6.5" style="423" customWidth="1"/>
    <col min="15365" max="15365" width="3.125" style="423" customWidth="1"/>
    <col min="15366" max="15366" width="6.375" style="423" customWidth="1"/>
    <col min="15367" max="15367" width="10.875" style="423" customWidth="1"/>
    <col min="15368" max="15368" width="10.75" style="423" customWidth="1"/>
    <col min="15369" max="15369" width="10.375" style="423" customWidth="1"/>
    <col min="15370" max="15371" width="6.375" style="423" customWidth="1"/>
    <col min="15372" max="15372" width="7.375" style="423" customWidth="1"/>
    <col min="15373" max="15374" width="6.375" style="423" customWidth="1"/>
    <col min="15375" max="15376" width="6.625" style="423" customWidth="1"/>
    <col min="15377" max="15608" width="11.75" style="423"/>
    <col min="15609" max="15609" width="3.875" style="423" customWidth="1"/>
    <col min="15610" max="15610" width="6.375" style="423" customWidth="1"/>
    <col min="15611" max="15613" width="11.375" style="423" customWidth="1"/>
    <col min="15614" max="15615" width="6.625" style="423" customWidth="1"/>
    <col min="15616" max="15616" width="7.375" style="423" customWidth="1"/>
    <col min="15617" max="15620" width="6.5" style="423" customWidth="1"/>
    <col min="15621" max="15621" width="3.125" style="423" customWidth="1"/>
    <col min="15622" max="15622" width="6.375" style="423" customWidth="1"/>
    <col min="15623" max="15623" width="10.875" style="423" customWidth="1"/>
    <col min="15624" max="15624" width="10.75" style="423" customWidth="1"/>
    <col min="15625" max="15625" width="10.375" style="423" customWidth="1"/>
    <col min="15626" max="15627" width="6.375" style="423" customWidth="1"/>
    <col min="15628" max="15628" width="7.375" style="423" customWidth="1"/>
    <col min="15629" max="15630" width="6.375" style="423" customWidth="1"/>
    <col min="15631" max="15632" width="6.625" style="423" customWidth="1"/>
    <col min="15633" max="15864" width="11.75" style="423"/>
    <col min="15865" max="15865" width="3.875" style="423" customWidth="1"/>
    <col min="15866" max="15866" width="6.375" style="423" customWidth="1"/>
    <col min="15867" max="15869" width="11.375" style="423" customWidth="1"/>
    <col min="15870" max="15871" width="6.625" style="423" customWidth="1"/>
    <col min="15872" max="15872" width="7.375" style="423" customWidth="1"/>
    <col min="15873" max="15876" width="6.5" style="423" customWidth="1"/>
    <col min="15877" max="15877" width="3.125" style="423" customWidth="1"/>
    <col min="15878" max="15878" width="6.375" style="423" customWidth="1"/>
    <col min="15879" max="15879" width="10.875" style="423" customWidth="1"/>
    <col min="15880" max="15880" width="10.75" style="423" customWidth="1"/>
    <col min="15881" max="15881" width="10.375" style="423" customWidth="1"/>
    <col min="15882" max="15883" width="6.375" style="423" customWidth="1"/>
    <col min="15884" max="15884" width="7.375" style="423" customWidth="1"/>
    <col min="15885" max="15886" width="6.375" style="423" customWidth="1"/>
    <col min="15887" max="15888" width="6.625" style="423" customWidth="1"/>
    <col min="15889" max="16120" width="11.75" style="423"/>
    <col min="16121" max="16121" width="3.875" style="423" customWidth="1"/>
    <col min="16122" max="16122" width="6.375" style="423" customWidth="1"/>
    <col min="16123" max="16125" width="11.375" style="423" customWidth="1"/>
    <col min="16126" max="16127" width="6.625" style="423" customWidth="1"/>
    <col min="16128" max="16128" width="7.375" style="423" customWidth="1"/>
    <col min="16129" max="16132" width="6.5" style="423" customWidth="1"/>
    <col min="16133" max="16133" width="3.125" style="423" customWidth="1"/>
    <col min="16134" max="16134" width="6.375" style="423" customWidth="1"/>
    <col min="16135" max="16135" width="10.875" style="423" customWidth="1"/>
    <col min="16136" max="16136" width="10.75" style="423" customWidth="1"/>
    <col min="16137" max="16137" width="10.375" style="423" customWidth="1"/>
    <col min="16138" max="16139" width="6.375" style="423" customWidth="1"/>
    <col min="16140" max="16140" width="7.375" style="423" customWidth="1"/>
    <col min="16141" max="16142" width="6.375" style="423" customWidth="1"/>
    <col min="16143" max="16144" width="6.625" style="423" customWidth="1"/>
    <col min="16145" max="16384" width="11.75" style="423"/>
  </cols>
  <sheetData>
    <row r="1" spans="1:6" ht="30.75" customHeight="1" thickBot="1" x14ac:dyDescent="0.2">
      <c r="A1" s="424" t="s">
        <v>264</v>
      </c>
      <c r="B1" s="424"/>
      <c r="C1" s="425"/>
      <c r="F1" s="493"/>
    </row>
    <row r="2" spans="1:6" ht="25.5" customHeight="1" thickBot="1" x14ac:dyDescent="0.45">
      <c r="A2" s="457" t="s">
        <v>8</v>
      </c>
      <c r="B2" s="429" t="s">
        <v>9</v>
      </c>
      <c r="C2" s="430" t="s">
        <v>10</v>
      </c>
      <c r="D2" s="431"/>
      <c r="E2" s="500" t="s">
        <v>11</v>
      </c>
      <c r="F2" s="460" t="s">
        <v>12</v>
      </c>
    </row>
    <row r="3" spans="1:6" ht="30.75" customHeight="1" x14ac:dyDescent="0.15">
      <c r="A3" s="501" t="s">
        <v>265</v>
      </c>
      <c r="B3" s="433" t="s">
        <v>297</v>
      </c>
      <c r="C3" s="434">
        <v>2</v>
      </c>
      <c r="D3" s="435" t="s">
        <v>333</v>
      </c>
      <c r="E3" s="494">
        <v>28000</v>
      </c>
      <c r="F3" s="495">
        <f>C3*E3</f>
        <v>56000</v>
      </c>
    </row>
    <row r="4" spans="1:6" ht="30.75" customHeight="1" x14ac:dyDescent="0.15">
      <c r="A4" s="461" t="s">
        <v>266</v>
      </c>
      <c r="B4" s="438" t="s">
        <v>297</v>
      </c>
      <c r="C4" s="439">
        <v>5</v>
      </c>
      <c r="D4" s="440" t="s">
        <v>333</v>
      </c>
      <c r="E4" s="464">
        <v>18000</v>
      </c>
      <c r="F4" s="465">
        <f>C4*E4</f>
        <v>90000</v>
      </c>
    </row>
    <row r="5" spans="1:6" ht="30.75" customHeight="1" x14ac:dyDescent="0.15">
      <c r="A5" s="461" t="s">
        <v>267</v>
      </c>
      <c r="B5" s="438" t="s">
        <v>297</v>
      </c>
      <c r="C5" s="439">
        <v>2</v>
      </c>
      <c r="D5" s="440" t="s">
        <v>333</v>
      </c>
      <c r="E5" s="464">
        <v>22000</v>
      </c>
      <c r="F5" s="465">
        <f t="shared" ref="F5:F23" si="0">C5*E5</f>
        <v>44000</v>
      </c>
    </row>
    <row r="6" spans="1:6" ht="30.75" customHeight="1" x14ac:dyDescent="0.15">
      <c r="A6" s="461" t="s">
        <v>268</v>
      </c>
      <c r="B6" s="438" t="s">
        <v>297</v>
      </c>
      <c r="C6" s="439">
        <v>1</v>
      </c>
      <c r="D6" s="440" t="s">
        <v>333</v>
      </c>
      <c r="E6" s="464">
        <v>22000</v>
      </c>
      <c r="F6" s="465">
        <f t="shared" si="0"/>
        <v>22000</v>
      </c>
    </row>
    <row r="7" spans="1:6" ht="30.75" customHeight="1" x14ac:dyDescent="0.15">
      <c r="A7" s="461" t="s">
        <v>269</v>
      </c>
      <c r="B7" s="438" t="s">
        <v>297</v>
      </c>
      <c r="C7" s="439">
        <v>4</v>
      </c>
      <c r="D7" s="440" t="s">
        <v>333</v>
      </c>
      <c r="E7" s="464">
        <v>22000</v>
      </c>
      <c r="F7" s="465">
        <f t="shared" si="0"/>
        <v>88000</v>
      </c>
    </row>
    <row r="8" spans="1:6" ht="30.75" customHeight="1" x14ac:dyDescent="0.15">
      <c r="A8" s="461" t="s">
        <v>270</v>
      </c>
      <c r="B8" s="438" t="s">
        <v>297</v>
      </c>
      <c r="C8" s="439">
        <v>2</v>
      </c>
      <c r="D8" s="440" t="s">
        <v>333</v>
      </c>
      <c r="E8" s="464">
        <v>22000</v>
      </c>
      <c r="F8" s="465">
        <f t="shared" si="0"/>
        <v>44000</v>
      </c>
    </row>
    <row r="9" spans="1:6" ht="30.75" customHeight="1" x14ac:dyDescent="0.15">
      <c r="A9" s="461" t="s">
        <v>271</v>
      </c>
      <c r="B9" s="438" t="s">
        <v>297</v>
      </c>
      <c r="C9" s="439">
        <v>3</v>
      </c>
      <c r="D9" s="440" t="s">
        <v>333</v>
      </c>
      <c r="E9" s="464">
        <v>18000</v>
      </c>
      <c r="F9" s="465">
        <f t="shared" si="0"/>
        <v>54000</v>
      </c>
    </row>
    <row r="10" spans="1:6" ht="30.75" customHeight="1" x14ac:dyDescent="0.15">
      <c r="A10" s="461" t="s">
        <v>272</v>
      </c>
      <c r="B10" s="438" t="s">
        <v>296</v>
      </c>
      <c r="C10" s="444">
        <v>1</v>
      </c>
      <c r="D10" s="440" t="s">
        <v>333</v>
      </c>
      <c r="E10" s="464">
        <v>18000</v>
      </c>
      <c r="F10" s="465">
        <f t="shared" si="0"/>
        <v>18000</v>
      </c>
    </row>
    <row r="11" spans="1:6" ht="30.75" customHeight="1" x14ac:dyDescent="0.15">
      <c r="A11" s="461" t="s">
        <v>273</v>
      </c>
      <c r="B11" s="438" t="s">
        <v>296</v>
      </c>
      <c r="C11" s="444">
        <v>8</v>
      </c>
      <c r="D11" s="440" t="s">
        <v>333</v>
      </c>
      <c r="E11" s="464">
        <v>5000</v>
      </c>
      <c r="F11" s="465">
        <f t="shared" si="0"/>
        <v>40000</v>
      </c>
    </row>
    <row r="12" spans="1:6" ht="30.75" customHeight="1" x14ac:dyDescent="0.15">
      <c r="A12" s="461" t="s">
        <v>274</v>
      </c>
      <c r="B12" s="438" t="s">
        <v>298</v>
      </c>
      <c r="C12" s="444">
        <v>2</v>
      </c>
      <c r="D12" s="440" t="s">
        <v>333</v>
      </c>
      <c r="E12" s="464">
        <v>1600</v>
      </c>
      <c r="F12" s="465">
        <f t="shared" si="0"/>
        <v>3200</v>
      </c>
    </row>
    <row r="13" spans="1:6" ht="30.75" customHeight="1" x14ac:dyDescent="0.15">
      <c r="A13" s="461" t="s">
        <v>275</v>
      </c>
      <c r="B13" s="438" t="s">
        <v>298</v>
      </c>
      <c r="C13" s="445">
        <v>2</v>
      </c>
      <c r="D13" s="440" t="s">
        <v>333</v>
      </c>
      <c r="E13" s="464">
        <v>4500</v>
      </c>
      <c r="F13" s="465">
        <f t="shared" si="0"/>
        <v>9000</v>
      </c>
    </row>
    <row r="14" spans="1:6" ht="30.75" customHeight="1" x14ac:dyDescent="0.15">
      <c r="A14" s="461" t="s">
        <v>276</v>
      </c>
      <c r="B14" s="438" t="s">
        <v>297</v>
      </c>
      <c r="C14" s="445">
        <v>2</v>
      </c>
      <c r="D14" s="440" t="s">
        <v>333</v>
      </c>
      <c r="E14" s="464">
        <v>18000</v>
      </c>
      <c r="F14" s="465">
        <f t="shared" si="0"/>
        <v>36000</v>
      </c>
    </row>
    <row r="15" spans="1:6" ht="30.75" customHeight="1" x14ac:dyDescent="0.15">
      <c r="A15" s="461" t="s">
        <v>277</v>
      </c>
      <c r="B15" s="438" t="s">
        <v>299</v>
      </c>
      <c r="C15" s="445">
        <v>1</v>
      </c>
      <c r="D15" s="440" t="s">
        <v>333</v>
      </c>
      <c r="E15" s="464">
        <v>4500</v>
      </c>
      <c r="F15" s="465">
        <f t="shared" si="0"/>
        <v>4500</v>
      </c>
    </row>
    <row r="16" spans="1:6" ht="30.75" customHeight="1" x14ac:dyDescent="0.15">
      <c r="A16" s="461" t="s">
        <v>278</v>
      </c>
      <c r="B16" s="438" t="s">
        <v>297</v>
      </c>
      <c r="C16" s="445">
        <v>2</v>
      </c>
      <c r="D16" s="440" t="s">
        <v>333</v>
      </c>
      <c r="E16" s="464">
        <v>18000</v>
      </c>
      <c r="F16" s="465">
        <f t="shared" si="0"/>
        <v>36000</v>
      </c>
    </row>
    <row r="17" spans="1:6" ht="30.75" customHeight="1" x14ac:dyDescent="0.15">
      <c r="A17" s="461" t="s">
        <v>279</v>
      </c>
      <c r="B17" s="438"/>
      <c r="C17" s="445">
        <v>1</v>
      </c>
      <c r="D17" s="440" t="s">
        <v>333</v>
      </c>
      <c r="E17" s="464">
        <v>3000</v>
      </c>
      <c r="F17" s="465">
        <f t="shared" si="0"/>
        <v>3000</v>
      </c>
    </row>
    <row r="18" spans="1:6" ht="30.75" customHeight="1" x14ac:dyDescent="0.15">
      <c r="A18" s="461" t="s">
        <v>280</v>
      </c>
      <c r="B18" s="438"/>
      <c r="C18" s="445">
        <v>1</v>
      </c>
      <c r="D18" s="440" t="s">
        <v>333</v>
      </c>
      <c r="E18" s="464">
        <v>3000</v>
      </c>
      <c r="F18" s="465">
        <f t="shared" si="0"/>
        <v>3000</v>
      </c>
    </row>
    <row r="19" spans="1:6" ht="30.75" customHeight="1" x14ac:dyDescent="0.15">
      <c r="A19" s="461" t="s">
        <v>281</v>
      </c>
      <c r="B19" s="438"/>
      <c r="C19" s="445">
        <v>1</v>
      </c>
      <c r="D19" s="440" t="s">
        <v>333</v>
      </c>
      <c r="E19" s="464">
        <v>3000</v>
      </c>
      <c r="F19" s="465">
        <f t="shared" si="0"/>
        <v>3000</v>
      </c>
    </row>
    <row r="20" spans="1:6" ht="30.75" customHeight="1" x14ac:dyDescent="0.15">
      <c r="A20" s="461" t="s">
        <v>282</v>
      </c>
      <c r="B20" s="438"/>
      <c r="C20" s="445">
        <v>1</v>
      </c>
      <c r="D20" s="440" t="s">
        <v>333</v>
      </c>
      <c r="E20" s="464">
        <v>3000</v>
      </c>
      <c r="F20" s="465">
        <f t="shared" si="0"/>
        <v>3000</v>
      </c>
    </row>
    <row r="21" spans="1:6" ht="30.75" customHeight="1" x14ac:dyDescent="0.15">
      <c r="A21" s="461" t="s">
        <v>283</v>
      </c>
      <c r="B21" s="438"/>
      <c r="C21" s="445">
        <v>2</v>
      </c>
      <c r="D21" s="440" t="s">
        <v>333</v>
      </c>
      <c r="E21" s="464">
        <v>3000</v>
      </c>
      <c r="F21" s="465">
        <f t="shared" si="0"/>
        <v>6000</v>
      </c>
    </row>
    <row r="22" spans="1:6" ht="30.75" customHeight="1" x14ac:dyDescent="0.15">
      <c r="A22" s="461" t="s">
        <v>284</v>
      </c>
      <c r="B22" s="438"/>
      <c r="C22" s="445">
        <v>1</v>
      </c>
      <c r="D22" s="440" t="s">
        <v>333</v>
      </c>
      <c r="E22" s="464">
        <v>3000</v>
      </c>
      <c r="F22" s="465">
        <f t="shared" si="0"/>
        <v>3000</v>
      </c>
    </row>
    <row r="23" spans="1:6" ht="30.75" customHeight="1" x14ac:dyDescent="0.15">
      <c r="A23" s="461" t="s">
        <v>285</v>
      </c>
      <c r="B23" s="438"/>
      <c r="C23" s="445">
        <v>12</v>
      </c>
      <c r="D23" s="440" t="s">
        <v>333</v>
      </c>
      <c r="E23" s="464">
        <v>6000</v>
      </c>
      <c r="F23" s="465">
        <f t="shared" si="0"/>
        <v>72000</v>
      </c>
    </row>
    <row r="24" spans="1:6" ht="30.75" customHeight="1" x14ac:dyDescent="0.4">
      <c r="A24" s="461" t="s">
        <v>286</v>
      </c>
      <c r="B24" s="438" t="s">
        <v>294</v>
      </c>
      <c r="C24" s="446" t="s">
        <v>17</v>
      </c>
      <c r="D24" s="447"/>
      <c r="E24" s="464"/>
      <c r="F24" s="496">
        <v>39200</v>
      </c>
    </row>
    <row r="25" spans="1:6" ht="30.75" customHeight="1" x14ac:dyDescent="0.4">
      <c r="A25" s="461" t="s">
        <v>287</v>
      </c>
      <c r="B25" s="438" t="s">
        <v>294</v>
      </c>
      <c r="C25" s="446" t="s">
        <v>17</v>
      </c>
      <c r="D25" s="447"/>
      <c r="E25" s="464"/>
      <c r="F25" s="496">
        <v>39200</v>
      </c>
    </row>
    <row r="26" spans="1:6" ht="30.75" customHeight="1" x14ac:dyDescent="0.4">
      <c r="A26" s="461" t="s">
        <v>288</v>
      </c>
      <c r="B26" s="438" t="s">
        <v>294</v>
      </c>
      <c r="C26" s="446" t="s">
        <v>17</v>
      </c>
      <c r="D26" s="447"/>
      <c r="E26" s="464"/>
      <c r="F26" s="496">
        <v>39200</v>
      </c>
    </row>
    <row r="27" spans="1:6" ht="30.75" customHeight="1" x14ac:dyDescent="0.4">
      <c r="A27" s="461" t="s">
        <v>289</v>
      </c>
      <c r="B27" s="438" t="s">
        <v>294</v>
      </c>
      <c r="C27" s="446" t="s">
        <v>17</v>
      </c>
      <c r="D27" s="447"/>
      <c r="E27" s="464"/>
      <c r="F27" s="496">
        <v>39200</v>
      </c>
    </row>
    <row r="28" spans="1:6" ht="30.75" customHeight="1" x14ac:dyDescent="0.4">
      <c r="A28" s="461" t="s">
        <v>290</v>
      </c>
      <c r="B28" s="438" t="s">
        <v>294</v>
      </c>
      <c r="C28" s="446" t="s">
        <v>17</v>
      </c>
      <c r="D28" s="447"/>
      <c r="E28" s="464"/>
      <c r="F28" s="496">
        <v>39200</v>
      </c>
    </row>
    <row r="29" spans="1:6" ht="30.75" customHeight="1" x14ac:dyDescent="0.4">
      <c r="A29" s="461" t="s">
        <v>291</v>
      </c>
      <c r="B29" s="438" t="s">
        <v>294</v>
      </c>
      <c r="C29" s="446" t="s">
        <v>17</v>
      </c>
      <c r="D29" s="447"/>
      <c r="E29" s="464"/>
      <c r="F29" s="496">
        <v>39200</v>
      </c>
    </row>
    <row r="30" spans="1:6" ht="30.75" customHeight="1" x14ac:dyDescent="0.4">
      <c r="A30" s="461" t="s">
        <v>292</v>
      </c>
      <c r="B30" s="438" t="s">
        <v>295</v>
      </c>
      <c r="C30" s="446" t="s">
        <v>17</v>
      </c>
      <c r="D30" s="447"/>
      <c r="E30" s="464"/>
      <c r="F30" s="496">
        <v>48000</v>
      </c>
    </row>
    <row r="31" spans="1:6" ht="30.75" customHeight="1" thickBot="1" x14ac:dyDescent="0.45">
      <c r="A31" s="502" t="s">
        <v>293</v>
      </c>
      <c r="B31" s="448"/>
      <c r="C31" s="449" t="s">
        <v>17</v>
      </c>
      <c r="D31" s="450"/>
      <c r="E31" s="472"/>
      <c r="F31" s="497">
        <v>180000</v>
      </c>
    </row>
    <row r="32" spans="1:6" ht="30.75" customHeight="1" thickBot="1" x14ac:dyDescent="0.45">
      <c r="A32" s="452"/>
      <c r="B32" s="452"/>
      <c r="C32" s="452"/>
      <c r="D32" s="452"/>
      <c r="E32" s="499" t="s">
        <v>25</v>
      </c>
      <c r="F32" s="112">
        <f>SUM(F4:F31)</f>
        <v>1044900</v>
      </c>
    </row>
    <row r="33" spans="1:6" ht="20.25" customHeight="1" x14ac:dyDescent="0.15">
      <c r="A33" s="453" t="s">
        <v>337</v>
      </c>
      <c r="B33" s="453"/>
      <c r="C33" s="453"/>
      <c r="D33" s="453"/>
      <c r="E33" s="453"/>
      <c r="F33" s="453"/>
    </row>
  </sheetData>
  <mergeCells count="12">
    <mergeCell ref="A33:F33"/>
    <mergeCell ref="C31:D31"/>
    <mergeCell ref="A32:D32"/>
    <mergeCell ref="C29:D29"/>
    <mergeCell ref="C30:D30"/>
    <mergeCell ref="C27:D27"/>
    <mergeCell ref="C28:D28"/>
    <mergeCell ref="C25:D25"/>
    <mergeCell ref="C26:D26"/>
    <mergeCell ref="C24:D24"/>
    <mergeCell ref="A1:B1"/>
    <mergeCell ref="C2:D2"/>
  </mergeCells>
  <phoneticPr fontId="3"/>
  <pageMargins left="0.39" right="0.23" top="0.22" bottom="0.23" header="0.22" footer="0.3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8DFB-412D-496A-BD71-BC8D08179C05}">
  <dimension ref="A1:J30"/>
  <sheetViews>
    <sheetView zoomScale="78" zoomScaleNormal="78" zoomScaleSheetLayoutView="100" workbookViewId="0">
      <selection activeCell="A30" sqref="A30:J30"/>
    </sheetView>
  </sheetViews>
  <sheetFormatPr defaultColWidth="11.75" defaultRowHeight="30" customHeight="1" x14ac:dyDescent="0.15"/>
  <cols>
    <col min="1" max="2" width="11.375" style="94" customWidth="1"/>
    <col min="3" max="3" width="31.375" style="94" customWidth="1"/>
    <col min="4" max="4" width="17" style="94" customWidth="1"/>
    <col min="5" max="5" width="5.375" style="94" customWidth="1"/>
    <col min="6" max="6" width="3" style="110" customWidth="1"/>
    <col min="7" max="7" width="2.625" style="94" customWidth="1"/>
    <col min="8" max="8" width="5.25" style="94" customWidth="1"/>
    <col min="9" max="9" width="5.125" style="94" customWidth="1"/>
    <col min="10" max="10" width="16" style="94" customWidth="1"/>
    <col min="11" max="11" width="10.875" style="94" customWidth="1"/>
    <col min="12" max="12" width="10.75" style="94" customWidth="1"/>
    <col min="13" max="13" width="10.375" style="94" customWidth="1"/>
    <col min="14" max="15" width="6.375" style="94" customWidth="1"/>
    <col min="16" max="26" width="2.875" style="94" customWidth="1"/>
    <col min="27" max="252" width="11.75" style="94"/>
    <col min="253" max="253" width="3.875" style="94" customWidth="1"/>
    <col min="254" max="254" width="6.375" style="94" customWidth="1"/>
    <col min="255" max="257" width="11.375" style="94" customWidth="1"/>
    <col min="258" max="259" width="6.625" style="94" customWidth="1"/>
    <col min="260" max="260" width="7.375" style="94" customWidth="1"/>
    <col min="261" max="264" width="6.5" style="94" customWidth="1"/>
    <col min="265" max="265" width="3.125" style="94" customWidth="1"/>
    <col min="266" max="266" width="6.375" style="94" customWidth="1"/>
    <col min="267" max="267" width="10.875" style="94" customWidth="1"/>
    <col min="268" max="268" width="10.75" style="94" customWidth="1"/>
    <col min="269" max="269" width="10.375" style="94" customWidth="1"/>
    <col min="270" max="271" width="6.375" style="94" customWidth="1"/>
    <col min="272" max="272" width="7.375" style="94" customWidth="1"/>
    <col min="273" max="274" width="6.375" style="94" customWidth="1"/>
    <col min="275" max="276" width="6.625" style="94" customWidth="1"/>
    <col min="277" max="508" width="11.75" style="94"/>
    <col min="509" max="509" width="3.875" style="94" customWidth="1"/>
    <col min="510" max="510" width="6.375" style="94" customWidth="1"/>
    <col min="511" max="513" width="11.375" style="94" customWidth="1"/>
    <col min="514" max="515" width="6.625" style="94" customWidth="1"/>
    <col min="516" max="516" width="7.375" style="94" customWidth="1"/>
    <col min="517" max="520" width="6.5" style="94" customWidth="1"/>
    <col min="521" max="521" width="3.125" style="94" customWidth="1"/>
    <col min="522" max="522" width="6.375" style="94" customWidth="1"/>
    <col min="523" max="523" width="10.875" style="94" customWidth="1"/>
    <col min="524" max="524" width="10.75" style="94" customWidth="1"/>
    <col min="525" max="525" width="10.375" style="94" customWidth="1"/>
    <col min="526" max="527" width="6.375" style="94" customWidth="1"/>
    <col min="528" max="528" width="7.375" style="94" customWidth="1"/>
    <col min="529" max="530" width="6.375" style="94" customWidth="1"/>
    <col min="531" max="532" width="6.625" style="94" customWidth="1"/>
    <col min="533" max="764" width="11.75" style="94"/>
    <col min="765" max="765" width="3.875" style="94" customWidth="1"/>
    <col min="766" max="766" width="6.375" style="94" customWidth="1"/>
    <col min="767" max="769" width="11.375" style="94" customWidth="1"/>
    <col min="770" max="771" width="6.625" style="94" customWidth="1"/>
    <col min="772" max="772" width="7.375" style="94" customWidth="1"/>
    <col min="773" max="776" width="6.5" style="94" customWidth="1"/>
    <col min="777" max="777" width="3.125" style="94" customWidth="1"/>
    <col min="778" max="778" width="6.375" style="94" customWidth="1"/>
    <col min="779" max="779" width="10.875" style="94" customWidth="1"/>
    <col min="780" max="780" width="10.75" style="94" customWidth="1"/>
    <col min="781" max="781" width="10.375" style="94" customWidth="1"/>
    <col min="782" max="783" width="6.375" style="94" customWidth="1"/>
    <col min="784" max="784" width="7.375" style="94" customWidth="1"/>
    <col min="785" max="786" width="6.375" style="94" customWidth="1"/>
    <col min="787" max="788" width="6.625" style="94" customWidth="1"/>
    <col min="789" max="1020" width="11.75" style="94"/>
    <col min="1021" max="1021" width="3.875" style="94" customWidth="1"/>
    <col min="1022" max="1022" width="6.375" style="94" customWidth="1"/>
    <col min="1023" max="1025" width="11.375" style="94" customWidth="1"/>
    <col min="1026" max="1027" width="6.625" style="94" customWidth="1"/>
    <col min="1028" max="1028" width="7.375" style="94" customWidth="1"/>
    <col min="1029" max="1032" width="6.5" style="94" customWidth="1"/>
    <col min="1033" max="1033" width="3.125" style="94" customWidth="1"/>
    <col min="1034" max="1034" width="6.375" style="94" customWidth="1"/>
    <col min="1035" max="1035" width="10.875" style="94" customWidth="1"/>
    <col min="1036" max="1036" width="10.75" style="94" customWidth="1"/>
    <col min="1037" max="1037" width="10.375" style="94" customWidth="1"/>
    <col min="1038" max="1039" width="6.375" style="94" customWidth="1"/>
    <col min="1040" max="1040" width="7.375" style="94" customWidth="1"/>
    <col min="1041" max="1042" width="6.375" style="94" customWidth="1"/>
    <col min="1043" max="1044" width="6.625" style="94" customWidth="1"/>
    <col min="1045" max="1276" width="11.75" style="94"/>
    <col min="1277" max="1277" width="3.875" style="94" customWidth="1"/>
    <col min="1278" max="1278" width="6.375" style="94" customWidth="1"/>
    <col min="1279" max="1281" width="11.375" style="94" customWidth="1"/>
    <col min="1282" max="1283" width="6.625" style="94" customWidth="1"/>
    <col min="1284" max="1284" width="7.375" style="94" customWidth="1"/>
    <col min="1285" max="1288" width="6.5" style="94" customWidth="1"/>
    <col min="1289" max="1289" width="3.125" style="94" customWidth="1"/>
    <col min="1290" max="1290" width="6.375" style="94" customWidth="1"/>
    <col min="1291" max="1291" width="10.875" style="94" customWidth="1"/>
    <col min="1292" max="1292" width="10.75" style="94" customWidth="1"/>
    <col min="1293" max="1293" width="10.375" style="94" customWidth="1"/>
    <col min="1294" max="1295" width="6.375" style="94" customWidth="1"/>
    <col min="1296" max="1296" width="7.375" style="94" customWidth="1"/>
    <col min="1297" max="1298" width="6.375" style="94" customWidth="1"/>
    <col min="1299" max="1300" width="6.625" style="94" customWidth="1"/>
    <col min="1301" max="1532" width="11.75" style="94"/>
    <col min="1533" max="1533" width="3.875" style="94" customWidth="1"/>
    <col min="1534" max="1534" width="6.375" style="94" customWidth="1"/>
    <col min="1535" max="1537" width="11.375" style="94" customWidth="1"/>
    <col min="1538" max="1539" width="6.625" style="94" customWidth="1"/>
    <col min="1540" max="1540" width="7.375" style="94" customWidth="1"/>
    <col min="1541" max="1544" width="6.5" style="94" customWidth="1"/>
    <col min="1545" max="1545" width="3.125" style="94" customWidth="1"/>
    <col min="1546" max="1546" width="6.375" style="94" customWidth="1"/>
    <col min="1547" max="1547" width="10.875" style="94" customWidth="1"/>
    <col min="1548" max="1548" width="10.75" style="94" customWidth="1"/>
    <col min="1549" max="1549" width="10.375" style="94" customWidth="1"/>
    <col min="1550" max="1551" width="6.375" style="94" customWidth="1"/>
    <col min="1552" max="1552" width="7.375" style="94" customWidth="1"/>
    <col min="1553" max="1554" width="6.375" style="94" customWidth="1"/>
    <col min="1555" max="1556" width="6.625" style="94" customWidth="1"/>
    <col min="1557" max="1788" width="11.75" style="94"/>
    <col min="1789" max="1789" width="3.875" style="94" customWidth="1"/>
    <col min="1790" max="1790" width="6.375" style="94" customWidth="1"/>
    <col min="1791" max="1793" width="11.375" style="94" customWidth="1"/>
    <col min="1794" max="1795" width="6.625" style="94" customWidth="1"/>
    <col min="1796" max="1796" width="7.375" style="94" customWidth="1"/>
    <col min="1797" max="1800" width="6.5" style="94" customWidth="1"/>
    <col min="1801" max="1801" width="3.125" style="94" customWidth="1"/>
    <col min="1802" max="1802" width="6.375" style="94" customWidth="1"/>
    <col min="1803" max="1803" width="10.875" style="94" customWidth="1"/>
    <col min="1804" max="1804" width="10.75" style="94" customWidth="1"/>
    <col min="1805" max="1805" width="10.375" style="94" customWidth="1"/>
    <col min="1806" max="1807" width="6.375" style="94" customWidth="1"/>
    <col min="1808" max="1808" width="7.375" style="94" customWidth="1"/>
    <col min="1809" max="1810" width="6.375" style="94" customWidth="1"/>
    <col min="1811" max="1812" width="6.625" style="94" customWidth="1"/>
    <col min="1813" max="2044" width="11.75" style="94"/>
    <col min="2045" max="2045" width="3.875" style="94" customWidth="1"/>
    <col min="2046" max="2046" width="6.375" style="94" customWidth="1"/>
    <col min="2047" max="2049" width="11.375" style="94" customWidth="1"/>
    <col min="2050" max="2051" width="6.625" style="94" customWidth="1"/>
    <col min="2052" max="2052" width="7.375" style="94" customWidth="1"/>
    <col min="2053" max="2056" width="6.5" style="94" customWidth="1"/>
    <col min="2057" max="2057" width="3.125" style="94" customWidth="1"/>
    <col min="2058" max="2058" width="6.375" style="94" customWidth="1"/>
    <col min="2059" max="2059" width="10.875" style="94" customWidth="1"/>
    <col min="2060" max="2060" width="10.75" style="94" customWidth="1"/>
    <col min="2061" max="2061" width="10.375" style="94" customWidth="1"/>
    <col min="2062" max="2063" width="6.375" style="94" customWidth="1"/>
    <col min="2064" max="2064" width="7.375" style="94" customWidth="1"/>
    <col min="2065" max="2066" width="6.375" style="94" customWidth="1"/>
    <col min="2067" max="2068" width="6.625" style="94" customWidth="1"/>
    <col min="2069" max="2300" width="11.75" style="94"/>
    <col min="2301" max="2301" width="3.875" style="94" customWidth="1"/>
    <col min="2302" max="2302" width="6.375" style="94" customWidth="1"/>
    <col min="2303" max="2305" width="11.375" style="94" customWidth="1"/>
    <col min="2306" max="2307" width="6.625" style="94" customWidth="1"/>
    <col min="2308" max="2308" width="7.375" style="94" customWidth="1"/>
    <col min="2309" max="2312" width="6.5" style="94" customWidth="1"/>
    <col min="2313" max="2313" width="3.125" style="94" customWidth="1"/>
    <col min="2314" max="2314" width="6.375" style="94" customWidth="1"/>
    <col min="2315" max="2315" width="10.875" style="94" customWidth="1"/>
    <col min="2316" max="2316" width="10.75" style="94" customWidth="1"/>
    <col min="2317" max="2317" width="10.375" style="94" customWidth="1"/>
    <col min="2318" max="2319" width="6.375" style="94" customWidth="1"/>
    <col min="2320" max="2320" width="7.375" style="94" customWidth="1"/>
    <col min="2321" max="2322" width="6.375" style="94" customWidth="1"/>
    <col min="2323" max="2324" width="6.625" style="94" customWidth="1"/>
    <col min="2325" max="2556" width="11.75" style="94"/>
    <col min="2557" max="2557" width="3.875" style="94" customWidth="1"/>
    <col min="2558" max="2558" width="6.375" style="94" customWidth="1"/>
    <col min="2559" max="2561" width="11.375" style="94" customWidth="1"/>
    <col min="2562" max="2563" width="6.625" style="94" customWidth="1"/>
    <col min="2564" max="2564" width="7.375" style="94" customWidth="1"/>
    <col min="2565" max="2568" width="6.5" style="94" customWidth="1"/>
    <col min="2569" max="2569" width="3.125" style="94" customWidth="1"/>
    <col min="2570" max="2570" width="6.375" style="94" customWidth="1"/>
    <col min="2571" max="2571" width="10.875" style="94" customWidth="1"/>
    <col min="2572" max="2572" width="10.75" style="94" customWidth="1"/>
    <col min="2573" max="2573" width="10.375" style="94" customWidth="1"/>
    <col min="2574" max="2575" width="6.375" style="94" customWidth="1"/>
    <col min="2576" max="2576" width="7.375" style="94" customWidth="1"/>
    <col min="2577" max="2578" width="6.375" style="94" customWidth="1"/>
    <col min="2579" max="2580" width="6.625" style="94" customWidth="1"/>
    <col min="2581" max="2812" width="11.75" style="94"/>
    <col min="2813" max="2813" width="3.875" style="94" customWidth="1"/>
    <col min="2814" max="2814" width="6.375" style="94" customWidth="1"/>
    <col min="2815" max="2817" width="11.375" style="94" customWidth="1"/>
    <col min="2818" max="2819" width="6.625" style="94" customWidth="1"/>
    <col min="2820" max="2820" width="7.375" style="94" customWidth="1"/>
    <col min="2821" max="2824" width="6.5" style="94" customWidth="1"/>
    <col min="2825" max="2825" width="3.125" style="94" customWidth="1"/>
    <col min="2826" max="2826" width="6.375" style="94" customWidth="1"/>
    <col min="2827" max="2827" width="10.875" style="94" customWidth="1"/>
    <col min="2828" max="2828" width="10.75" style="94" customWidth="1"/>
    <col min="2829" max="2829" width="10.375" style="94" customWidth="1"/>
    <col min="2830" max="2831" width="6.375" style="94" customWidth="1"/>
    <col min="2832" max="2832" width="7.375" style="94" customWidth="1"/>
    <col min="2833" max="2834" width="6.375" style="94" customWidth="1"/>
    <col min="2835" max="2836" width="6.625" style="94" customWidth="1"/>
    <col min="2837" max="3068" width="11.75" style="94"/>
    <col min="3069" max="3069" width="3.875" style="94" customWidth="1"/>
    <col min="3070" max="3070" width="6.375" style="94" customWidth="1"/>
    <col min="3071" max="3073" width="11.375" style="94" customWidth="1"/>
    <col min="3074" max="3075" width="6.625" style="94" customWidth="1"/>
    <col min="3076" max="3076" width="7.375" style="94" customWidth="1"/>
    <col min="3077" max="3080" width="6.5" style="94" customWidth="1"/>
    <col min="3081" max="3081" width="3.125" style="94" customWidth="1"/>
    <col min="3082" max="3082" width="6.375" style="94" customWidth="1"/>
    <col min="3083" max="3083" width="10.875" style="94" customWidth="1"/>
    <col min="3084" max="3084" width="10.75" style="94" customWidth="1"/>
    <col min="3085" max="3085" width="10.375" style="94" customWidth="1"/>
    <col min="3086" max="3087" width="6.375" style="94" customWidth="1"/>
    <col min="3088" max="3088" width="7.375" style="94" customWidth="1"/>
    <col min="3089" max="3090" width="6.375" style="94" customWidth="1"/>
    <col min="3091" max="3092" width="6.625" style="94" customWidth="1"/>
    <col min="3093" max="3324" width="11.75" style="94"/>
    <col min="3325" max="3325" width="3.875" style="94" customWidth="1"/>
    <col min="3326" max="3326" width="6.375" style="94" customWidth="1"/>
    <col min="3327" max="3329" width="11.375" style="94" customWidth="1"/>
    <col min="3330" max="3331" width="6.625" style="94" customWidth="1"/>
    <col min="3332" max="3332" width="7.375" style="94" customWidth="1"/>
    <col min="3333" max="3336" width="6.5" style="94" customWidth="1"/>
    <col min="3337" max="3337" width="3.125" style="94" customWidth="1"/>
    <col min="3338" max="3338" width="6.375" style="94" customWidth="1"/>
    <col min="3339" max="3339" width="10.875" style="94" customWidth="1"/>
    <col min="3340" max="3340" width="10.75" style="94" customWidth="1"/>
    <col min="3341" max="3341" width="10.375" style="94" customWidth="1"/>
    <col min="3342" max="3343" width="6.375" style="94" customWidth="1"/>
    <col min="3344" max="3344" width="7.375" style="94" customWidth="1"/>
    <col min="3345" max="3346" width="6.375" style="94" customWidth="1"/>
    <col min="3347" max="3348" width="6.625" style="94" customWidth="1"/>
    <col min="3349" max="3580" width="11.75" style="94"/>
    <col min="3581" max="3581" width="3.875" style="94" customWidth="1"/>
    <col min="3582" max="3582" width="6.375" style="94" customWidth="1"/>
    <col min="3583" max="3585" width="11.375" style="94" customWidth="1"/>
    <col min="3586" max="3587" width="6.625" style="94" customWidth="1"/>
    <col min="3588" max="3588" width="7.375" style="94" customWidth="1"/>
    <col min="3589" max="3592" width="6.5" style="94" customWidth="1"/>
    <col min="3593" max="3593" width="3.125" style="94" customWidth="1"/>
    <col min="3594" max="3594" width="6.375" style="94" customWidth="1"/>
    <col min="3595" max="3595" width="10.875" style="94" customWidth="1"/>
    <col min="3596" max="3596" width="10.75" style="94" customWidth="1"/>
    <col min="3597" max="3597" width="10.375" style="94" customWidth="1"/>
    <col min="3598" max="3599" width="6.375" style="94" customWidth="1"/>
    <col min="3600" max="3600" width="7.375" style="94" customWidth="1"/>
    <col min="3601" max="3602" width="6.375" style="94" customWidth="1"/>
    <col min="3603" max="3604" width="6.625" style="94" customWidth="1"/>
    <col min="3605" max="3836" width="11.75" style="94"/>
    <col min="3837" max="3837" width="3.875" style="94" customWidth="1"/>
    <col min="3838" max="3838" width="6.375" style="94" customWidth="1"/>
    <col min="3839" max="3841" width="11.375" style="94" customWidth="1"/>
    <col min="3842" max="3843" width="6.625" style="94" customWidth="1"/>
    <col min="3844" max="3844" width="7.375" style="94" customWidth="1"/>
    <col min="3845" max="3848" width="6.5" style="94" customWidth="1"/>
    <col min="3849" max="3849" width="3.125" style="94" customWidth="1"/>
    <col min="3850" max="3850" width="6.375" style="94" customWidth="1"/>
    <col min="3851" max="3851" width="10.875" style="94" customWidth="1"/>
    <col min="3852" max="3852" width="10.75" style="94" customWidth="1"/>
    <col min="3853" max="3853" width="10.375" style="94" customWidth="1"/>
    <col min="3854" max="3855" width="6.375" style="94" customWidth="1"/>
    <col min="3856" max="3856" width="7.375" style="94" customWidth="1"/>
    <col min="3857" max="3858" width="6.375" style="94" customWidth="1"/>
    <col min="3859" max="3860" width="6.625" style="94" customWidth="1"/>
    <col min="3861" max="4092" width="11.75" style="94"/>
    <col min="4093" max="4093" width="3.875" style="94" customWidth="1"/>
    <col min="4094" max="4094" width="6.375" style="94" customWidth="1"/>
    <col min="4095" max="4097" width="11.375" style="94" customWidth="1"/>
    <col min="4098" max="4099" width="6.625" style="94" customWidth="1"/>
    <col min="4100" max="4100" width="7.375" style="94" customWidth="1"/>
    <col min="4101" max="4104" width="6.5" style="94" customWidth="1"/>
    <col min="4105" max="4105" width="3.125" style="94" customWidth="1"/>
    <col min="4106" max="4106" width="6.375" style="94" customWidth="1"/>
    <col min="4107" max="4107" width="10.875" style="94" customWidth="1"/>
    <col min="4108" max="4108" width="10.75" style="94" customWidth="1"/>
    <col min="4109" max="4109" width="10.375" style="94" customWidth="1"/>
    <col min="4110" max="4111" width="6.375" style="94" customWidth="1"/>
    <col min="4112" max="4112" width="7.375" style="94" customWidth="1"/>
    <col min="4113" max="4114" width="6.375" style="94" customWidth="1"/>
    <col min="4115" max="4116" width="6.625" style="94" customWidth="1"/>
    <col min="4117" max="4348" width="11.75" style="94"/>
    <col min="4349" max="4349" width="3.875" style="94" customWidth="1"/>
    <col min="4350" max="4350" width="6.375" style="94" customWidth="1"/>
    <col min="4351" max="4353" width="11.375" style="94" customWidth="1"/>
    <col min="4354" max="4355" width="6.625" style="94" customWidth="1"/>
    <col min="4356" max="4356" width="7.375" style="94" customWidth="1"/>
    <col min="4357" max="4360" width="6.5" style="94" customWidth="1"/>
    <col min="4361" max="4361" width="3.125" style="94" customWidth="1"/>
    <col min="4362" max="4362" width="6.375" style="94" customWidth="1"/>
    <col min="4363" max="4363" width="10.875" style="94" customWidth="1"/>
    <col min="4364" max="4364" width="10.75" style="94" customWidth="1"/>
    <col min="4365" max="4365" width="10.375" style="94" customWidth="1"/>
    <col min="4366" max="4367" width="6.375" style="94" customWidth="1"/>
    <col min="4368" max="4368" width="7.375" style="94" customWidth="1"/>
    <col min="4369" max="4370" width="6.375" style="94" customWidth="1"/>
    <col min="4371" max="4372" width="6.625" style="94" customWidth="1"/>
    <col min="4373" max="4604" width="11.75" style="94"/>
    <col min="4605" max="4605" width="3.875" style="94" customWidth="1"/>
    <col min="4606" max="4606" width="6.375" style="94" customWidth="1"/>
    <col min="4607" max="4609" width="11.375" style="94" customWidth="1"/>
    <col min="4610" max="4611" width="6.625" style="94" customWidth="1"/>
    <col min="4612" max="4612" width="7.375" style="94" customWidth="1"/>
    <col min="4613" max="4616" width="6.5" style="94" customWidth="1"/>
    <col min="4617" max="4617" width="3.125" style="94" customWidth="1"/>
    <col min="4618" max="4618" width="6.375" style="94" customWidth="1"/>
    <col min="4619" max="4619" width="10.875" style="94" customWidth="1"/>
    <col min="4620" max="4620" width="10.75" style="94" customWidth="1"/>
    <col min="4621" max="4621" width="10.375" style="94" customWidth="1"/>
    <col min="4622" max="4623" width="6.375" style="94" customWidth="1"/>
    <col min="4624" max="4624" width="7.375" style="94" customWidth="1"/>
    <col min="4625" max="4626" width="6.375" style="94" customWidth="1"/>
    <col min="4627" max="4628" width="6.625" style="94" customWidth="1"/>
    <col min="4629" max="4860" width="11.75" style="94"/>
    <col min="4861" max="4861" width="3.875" style="94" customWidth="1"/>
    <col min="4862" max="4862" width="6.375" style="94" customWidth="1"/>
    <col min="4863" max="4865" width="11.375" style="94" customWidth="1"/>
    <col min="4866" max="4867" width="6.625" style="94" customWidth="1"/>
    <col min="4868" max="4868" width="7.375" style="94" customWidth="1"/>
    <col min="4869" max="4872" width="6.5" style="94" customWidth="1"/>
    <col min="4873" max="4873" width="3.125" style="94" customWidth="1"/>
    <col min="4874" max="4874" width="6.375" style="94" customWidth="1"/>
    <col min="4875" max="4875" width="10.875" style="94" customWidth="1"/>
    <col min="4876" max="4876" width="10.75" style="94" customWidth="1"/>
    <col min="4877" max="4877" width="10.375" style="94" customWidth="1"/>
    <col min="4878" max="4879" width="6.375" style="94" customWidth="1"/>
    <col min="4880" max="4880" width="7.375" style="94" customWidth="1"/>
    <col min="4881" max="4882" width="6.375" style="94" customWidth="1"/>
    <col min="4883" max="4884" width="6.625" style="94" customWidth="1"/>
    <col min="4885" max="5116" width="11.75" style="94"/>
    <col min="5117" max="5117" width="3.875" style="94" customWidth="1"/>
    <col min="5118" max="5118" width="6.375" style="94" customWidth="1"/>
    <col min="5119" max="5121" width="11.375" style="94" customWidth="1"/>
    <col min="5122" max="5123" width="6.625" style="94" customWidth="1"/>
    <col min="5124" max="5124" width="7.375" style="94" customWidth="1"/>
    <col min="5125" max="5128" width="6.5" style="94" customWidth="1"/>
    <col min="5129" max="5129" width="3.125" style="94" customWidth="1"/>
    <col min="5130" max="5130" width="6.375" style="94" customWidth="1"/>
    <col min="5131" max="5131" width="10.875" style="94" customWidth="1"/>
    <col min="5132" max="5132" width="10.75" style="94" customWidth="1"/>
    <col min="5133" max="5133" width="10.375" style="94" customWidth="1"/>
    <col min="5134" max="5135" width="6.375" style="94" customWidth="1"/>
    <col min="5136" max="5136" width="7.375" style="94" customWidth="1"/>
    <col min="5137" max="5138" width="6.375" style="94" customWidth="1"/>
    <col min="5139" max="5140" width="6.625" style="94" customWidth="1"/>
    <col min="5141" max="5372" width="11.75" style="94"/>
    <col min="5373" max="5373" width="3.875" style="94" customWidth="1"/>
    <col min="5374" max="5374" width="6.375" style="94" customWidth="1"/>
    <col min="5375" max="5377" width="11.375" style="94" customWidth="1"/>
    <col min="5378" max="5379" width="6.625" style="94" customWidth="1"/>
    <col min="5380" max="5380" width="7.375" style="94" customWidth="1"/>
    <col min="5381" max="5384" width="6.5" style="94" customWidth="1"/>
    <col min="5385" max="5385" width="3.125" style="94" customWidth="1"/>
    <col min="5386" max="5386" width="6.375" style="94" customWidth="1"/>
    <col min="5387" max="5387" width="10.875" style="94" customWidth="1"/>
    <col min="5388" max="5388" width="10.75" style="94" customWidth="1"/>
    <col min="5389" max="5389" width="10.375" style="94" customWidth="1"/>
    <col min="5390" max="5391" width="6.375" style="94" customWidth="1"/>
    <col min="5392" max="5392" width="7.375" style="94" customWidth="1"/>
    <col min="5393" max="5394" width="6.375" style="94" customWidth="1"/>
    <col min="5395" max="5396" width="6.625" style="94" customWidth="1"/>
    <col min="5397" max="5628" width="11.75" style="94"/>
    <col min="5629" max="5629" width="3.875" style="94" customWidth="1"/>
    <col min="5630" max="5630" width="6.375" style="94" customWidth="1"/>
    <col min="5631" max="5633" width="11.375" style="94" customWidth="1"/>
    <col min="5634" max="5635" width="6.625" style="94" customWidth="1"/>
    <col min="5636" max="5636" width="7.375" style="94" customWidth="1"/>
    <col min="5637" max="5640" width="6.5" style="94" customWidth="1"/>
    <col min="5641" max="5641" width="3.125" style="94" customWidth="1"/>
    <col min="5642" max="5642" width="6.375" style="94" customWidth="1"/>
    <col min="5643" max="5643" width="10.875" style="94" customWidth="1"/>
    <col min="5644" max="5644" width="10.75" style="94" customWidth="1"/>
    <col min="5645" max="5645" width="10.375" style="94" customWidth="1"/>
    <col min="5646" max="5647" width="6.375" style="94" customWidth="1"/>
    <col min="5648" max="5648" width="7.375" style="94" customWidth="1"/>
    <col min="5649" max="5650" width="6.375" style="94" customWidth="1"/>
    <col min="5651" max="5652" width="6.625" style="94" customWidth="1"/>
    <col min="5653" max="5884" width="11.75" style="94"/>
    <col min="5885" max="5885" width="3.875" style="94" customWidth="1"/>
    <col min="5886" max="5886" width="6.375" style="94" customWidth="1"/>
    <col min="5887" max="5889" width="11.375" style="94" customWidth="1"/>
    <col min="5890" max="5891" width="6.625" style="94" customWidth="1"/>
    <col min="5892" max="5892" width="7.375" style="94" customWidth="1"/>
    <col min="5893" max="5896" width="6.5" style="94" customWidth="1"/>
    <col min="5897" max="5897" width="3.125" style="94" customWidth="1"/>
    <col min="5898" max="5898" width="6.375" style="94" customWidth="1"/>
    <col min="5899" max="5899" width="10.875" style="94" customWidth="1"/>
    <col min="5900" max="5900" width="10.75" style="94" customWidth="1"/>
    <col min="5901" max="5901" width="10.375" style="94" customWidth="1"/>
    <col min="5902" max="5903" width="6.375" style="94" customWidth="1"/>
    <col min="5904" max="5904" width="7.375" style="94" customWidth="1"/>
    <col min="5905" max="5906" width="6.375" style="94" customWidth="1"/>
    <col min="5907" max="5908" width="6.625" style="94" customWidth="1"/>
    <col min="5909" max="6140" width="11.75" style="94"/>
    <col min="6141" max="6141" width="3.875" style="94" customWidth="1"/>
    <col min="6142" max="6142" width="6.375" style="94" customWidth="1"/>
    <col min="6143" max="6145" width="11.375" style="94" customWidth="1"/>
    <col min="6146" max="6147" width="6.625" style="94" customWidth="1"/>
    <col min="6148" max="6148" width="7.375" style="94" customWidth="1"/>
    <col min="6149" max="6152" width="6.5" style="94" customWidth="1"/>
    <col min="6153" max="6153" width="3.125" style="94" customWidth="1"/>
    <col min="6154" max="6154" width="6.375" style="94" customWidth="1"/>
    <col min="6155" max="6155" width="10.875" style="94" customWidth="1"/>
    <col min="6156" max="6156" width="10.75" style="94" customWidth="1"/>
    <col min="6157" max="6157" width="10.375" style="94" customWidth="1"/>
    <col min="6158" max="6159" width="6.375" style="94" customWidth="1"/>
    <col min="6160" max="6160" width="7.375" style="94" customWidth="1"/>
    <col min="6161" max="6162" width="6.375" style="94" customWidth="1"/>
    <col min="6163" max="6164" width="6.625" style="94" customWidth="1"/>
    <col min="6165" max="6396" width="11.75" style="94"/>
    <col min="6397" max="6397" width="3.875" style="94" customWidth="1"/>
    <col min="6398" max="6398" width="6.375" style="94" customWidth="1"/>
    <col min="6399" max="6401" width="11.375" style="94" customWidth="1"/>
    <col min="6402" max="6403" width="6.625" style="94" customWidth="1"/>
    <col min="6404" max="6404" width="7.375" style="94" customWidth="1"/>
    <col min="6405" max="6408" width="6.5" style="94" customWidth="1"/>
    <col min="6409" max="6409" width="3.125" style="94" customWidth="1"/>
    <col min="6410" max="6410" width="6.375" style="94" customWidth="1"/>
    <col min="6411" max="6411" width="10.875" style="94" customWidth="1"/>
    <col min="6412" max="6412" width="10.75" style="94" customWidth="1"/>
    <col min="6413" max="6413" width="10.375" style="94" customWidth="1"/>
    <col min="6414" max="6415" width="6.375" style="94" customWidth="1"/>
    <col min="6416" max="6416" width="7.375" style="94" customWidth="1"/>
    <col min="6417" max="6418" width="6.375" style="94" customWidth="1"/>
    <col min="6419" max="6420" width="6.625" style="94" customWidth="1"/>
    <col min="6421" max="6652" width="11.75" style="94"/>
    <col min="6653" max="6653" width="3.875" style="94" customWidth="1"/>
    <col min="6654" max="6654" width="6.375" style="94" customWidth="1"/>
    <col min="6655" max="6657" width="11.375" style="94" customWidth="1"/>
    <col min="6658" max="6659" width="6.625" style="94" customWidth="1"/>
    <col min="6660" max="6660" width="7.375" style="94" customWidth="1"/>
    <col min="6661" max="6664" width="6.5" style="94" customWidth="1"/>
    <col min="6665" max="6665" width="3.125" style="94" customWidth="1"/>
    <col min="6666" max="6666" width="6.375" style="94" customWidth="1"/>
    <col min="6667" max="6667" width="10.875" style="94" customWidth="1"/>
    <col min="6668" max="6668" width="10.75" style="94" customWidth="1"/>
    <col min="6669" max="6669" width="10.375" style="94" customWidth="1"/>
    <col min="6670" max="6671" width="6.375" style="94" customWidth="1"/>
    <col min="6672" max="6672" width="7.375" style="94" customWidth="1"/>
    <col min="6673" max="6674" width="6.375" style="94" customWidth="1"/>
    <col min="6675" max="6676" width="6.625" style="94" customWidth="1"/>
    <col min="6677" max="6908" width="11.75" style="94"/>
    <col min="6909" max="6909" width="3.875" style="94" customWidth="1"/>
    <col min="6910" max="6910" width="6.375" style="94" customWidth="1"/>
    <col min="6911" max="6913" width="11.375" style="94" customWidth="1"/>
    <col min="6914" max="6915" width="6.625" style="94" customWidth="1"/>
    <col min="6916" max="6916" width="7.375" style="94" customWidth="1"/>
    <col min="6917" max="6920" width="6.5" style="94" customWidth="1"/>
    <col min="6921" max="6921" width="3.125" style="94" customWidth="1"/>
    <col min="6922" max="6922" width="6.375" style="94" customWidth="1"/>
    <col min="6923" max="6923" width="10.875" style="94" customWidth="1"/>
    <col min="6924" max="6924" width="10.75" style="94" customWidth="1"/>
    <col min="6925" max="6925" width="10.375" style="94" customWidth="1"/>
    <col min="6926" max="6927" width="6.375" style="94" customWidth="1"/>
    <col min="6928" max="6928" width="7.375" style="94" customWidth="1"/>
    <col min="6929" max="6930" width="6.375" style="94" customWidth="1"/>
    <col min="6931" max="6932" width="6.625" style="94" customWidth="1"/>
    <col min="6933" max="7164" width="11.75" style="94"/>
    <col min="7165" max="7165" width="3.875" style="94" customWidth="1"/>
    <col min="7166" max="7166" width="6.375" style="94" customWidth="1"/>
    <col min="7167" max="7169" width="11.375" style="94" customWidth="1"/>
    <col min="7170" max="7171" width="6.625" style="94" customWidth="1"/>
    <col min="7172" max="7172" width="7.375" style="94" customWidth="1"/>
    <col min="7173" max="7176" width="6.5" style="94" customWidth="1"/>
    <col min="7177" max="7177" width="3.125" style="94" customWidth="1"/>
    <col min="7178" max="7178" width="6.375" style="94" customWidth="1"/>
    <col min="7179" max="7179" width="10.875" style="94" customWidth="1"/>
    <col min="7180" max="7180" width="10.75" style="94" customWidth="1"/>
    <col min="7181" max="7181" width="10.375" style="94" customWidth="1"/>
    <col min="7182" max="7183" width="6.375" style="94" customWidth="1"/>
    <col min="7184" max="7184" width="7.375" style="94" customWidth="1"/>
    <col min="7185" max="7186" width="6.375" style="94" customWidth="1"/>
    <col min="7187" max="7188" width="6.625" style="94" customWidth="1"/>
    <col min="7189" max="7420" width="11.75" style="94"/>
    <col min="7421" max="7421" width="3.875" style="94" customWidth="1"/>
    <col min="7422" max="7422" width="6.375" style="94" customWidth="1"/>
    <col min="7423" max="7425" width="11.375" style="94" customWidth="1"/>
    <col min="7426" max="7427" width="6.625" style="94" customWidth="1"/>
    <col min="7428" max="7428" width="7.375" style="94" customWidth="1"/>
    <col min="7429" max="7432" width="6.5" style="94" customWidth="1"/>
    <col min="7433" max="7433" width="3.125" style="94" customWidth="1"/>
    <col min="7434" max="7434" width="6.375" style="94" customWidth="1"/>
    <col min="7435" max="7435" width="10.875" style="94" customWidth="1"/>
    <col min="7436" max="7436" width="10.75" style="94" customWidth="1"/>
    <col min="7437" max="7437" width="10.375" style="94" customWidth="1"/>
    <col min="7438" max="7439" width="6.375" style="94" customWidth="1"/>
    <col min="7440" max="7440" width="7.375" style="94" customWidth="1"/>
    <col min="7441" max="7442" width="6.375" style="94" customWidth="1"/>
    <col min="7443" max="7444" width="6.625" style="94" customWidth="1"/>
    <col min="7445" max="7676" width="11.75" style="94"/>
    <col min="7677" max="7677" width="3.875" style="94" customWidth="1"/>
    <col min="7678" max="7678" width="6.375" style="94" customWidth="1"/>
    <col min="7679" max="7681" width="11.375" style="94" customWidth="1"/>
    <col min="7682" max="7683" width="6.625" style="94" customWidth="1"/>
    <col min="7684" max="7684" width="7.375" style="94" customWidth="1"/>
    <col min="7685" max="7688" width="6.5" style="94" customWidth="1"/>
    <col min="7689" max="7689" width="3.125" style="94" customWidth="1"/>
    <col min="7690" max="7690" width="6.375" style="94" customWidth="1"/>
    <col min="7691" max="7691" width="10.875" style="94" customWidth="1"/>
    <col min="7692" max="7692" width="10.75" style="94" customWidth="1"/>
    <col min="7693" max="7693" width="10.375" style="94" customWidth="1"/>
    <col min="7694" max="7695" width="6.375" style="94" customWidth="1"/>
    <col min="7696" max="7696" width="7.375" style="94" customWidth="1"/>
    <col min="7697" max="7698" width="6.375" style="94" customWidth="1"/>
    <col min="7699" max="7700" width="6.625" style="94" customWidth="1"/>
    <col min="7701" max="7932" width="11.75" style="94"/>
    <col min="7933" max="7933" width="3.875" style="94" customWidth="1"/>
    <col min="7934" max="7934" width="6.375" style="94" customWidth="1"/>
    <col min="7935" max="7937" width="11.375" style="94" customWidth="1"/>
    <col min="7938" max="7939" width="6.625" style="94" customWidth="1"/>
    <col min="7940" max="7940" width="7.375" style="94" customWidth="1"/>
    <col min="7941" max="7944" width="6.5" style="94" customWidth="1"/>
    <col min="7945" max="7945" width="3.125" style="94" customWidth="1"/>
    <col min="7946" max="7946" width="6.375" style="94" customWidth="1"/>
    <col min="7947" max="7947" width="10.875" style="94" customWidth="1"/>
    <col min="7948" max="7948" width="10.75" style="94" customWidth="1"/>
    <col min="7949" max="7949" width="10.375" style="94" customWidth="1"/>
    <col min="7950" max="7951" width="6.375" style="94" customWidth="1"/>
    <col min="7952" max="7952" width="7.375" style="94" customWidth="1"/>
    <col min="7953" max="7954" width="6.375" style="94" customWidth="1"/>
    <col min="7955" max="7956" width="6.625" style="94" customWidth="1"/>
    <col min="7957" max="8188" width="11.75" style="94"/>
    <col min="8189" max="8189" width="3.875" style="94" customWidth="1"/>
    <col min="8190" max="8190" width="6.375" style="94" customWidth="1"/>
    <col min="8191" max="8193" width="11.375" style="94" customWidth="1"/>
    <col min="8194" max="8195" width="6.625" style="94" customWidth="1"/>
    <col min="8196" max="8196" width="7.375" style="94" customWidth="1"/>
    <col min="8197" max="8200" width="6.5" style="94" customWidth="1"/>
    <col min="8201" max="8201" width="3.125" style="94" customWidth="1"/>
    <col min="8202" max="8202" width="6.375" style="94" customWidth="1"/>
    <col min="8203" max="8203" width="10.875" style="94" customWidth="1"/>
    <col min="8204" max="8204" width="10.75" style="94" customWidth="1"/>
    <col min="8205" max="8205" width="10.375" style="94" customWidth="1"/>
    <col min="8206" max="8207" width="6.375" style="94" customWidth="1"/>
    <col min="8208" max="8208" width="7.375" style="94" customWidth="1"/>
    <col min="8209" max="8210" width="6.375" style="94" customWidth="1"/>
    <col min="8211" max="8212" width="6.625" style="94" customWidth="1"/>
    <col min="8213" max="8444" width="11.75" style="94"/>
    <col min="8445" max="8445" width="3.875" style="94" customWidth="1"/>
    <col min="8446" max="8446" width="6.375" style="94" customWidth="1"/>
    <col min="8447" max="8449" width="11.375" style="94" customWidth="1"/>
    <col min="8450" max="8451" width="6.625" style="94" customWidth="1"/>
    <col min="8452" max="8452" width="7.375" style="94" customWidth="1"/>
    <col min="8453" max="8456" width="6.5" style="94" customWidth="1"/>
    <col min="8457" max="8457" width="3.125" style="94" customWidth="1"/>
    <col min="8458" max="8458" width="6.375" style="94" customWidth="1"/>
    <col min="8459" max="8459" width="10.875" style="94" customWidth="1"/>
    <col min="8460" max="8460" width="10.75" style="94" customWidth="1"/>
    <col min="8461" max="8461" width="10.375" style="94" customWidth="1"/>
    <col min="8462" max="8463" width="6.375" style="94" customWidth="1"/>
    <col min="8464" max="8464" width="7.375" style="94" customWidth="1"/>
    <col min="8465" max="8466" width="6.375" style="94" customWidth="1"/>
    <col min="8467" max="8468" width="6.625" style="94" customWidth="1"/>
    <col min="8469" max="8700" width="11.75" style="94"/>
    <col min="8701" max="8701" width="3.875" style="94" customWidth="1"/>
    <col min="8702" max="8702" width="6.375" style="94" customWidth="1"/>
    <col min="8703" max="8705" width="11.375" style="94" customWidth="1"/>
    <col min="8706" max="8707" width="6.625" style="94" customWidth="1"/>
    <col min="8708" max="8708" width="7.375" style="94" customWidth="1"/>
    <col min="8709" max="8712" width="6.5" style="94" customWidth="1"/>
    <col min="8713" max="8713" width="3.125" style="94" customWidth="1"/>
    <col min="8714" max="8714" width="6.375" style="94" customWidth="1"/>
    <col min="8715" max="8715" width="10.875" style="94" customWidth="1"/>
    <col min="8716" max="8716" width="10.75" style="94" customWidth="1"/>
    <col min="8717" max="8717" width="10.375" style="94" customWidth="1"/>
    <col min="8718" max="8719" width="6.375" style="94" customWidth="1"/>
    <col min="8720" max="8720" width="7.375" style="94" customWidth="1"/>
    <col min="8721" max="8722" width="6.375" style="94" customWidth="1"/>
    <col min="8723" max="8724" width="6.625" style="94" customWidth="1"/>
    <col min="8725" max="8956" width="11.75" style="94"/>
    <col min="8957" max="8957" width="3.875" style="94" customWidth="1"/>
    <col min="8958" max="8958" width="6.375" style="94" customWidth="1"/>
    <col min="8959" max="8961" width="11.375" style="94" customWidth="1"/>
    <col min="8962" max="8963" width="6.625" style="94" customWidth="1"/>
    <col min="8964" max="8964" width="7.375" style="94" customWidth="1"/>
    <col min="8965" max="8968" width="6.5" style="94" customWidth="1"/>
    <col min="8969" max="8969" width="3.125" style="94" customWidth="1"/>
    <col min="8970" max="8970" width="6.375" style="94" customWidth="1"/>
    <col min="8971" max="8971" width="10.875" style="94" customWidth="1"/>
    <col min="8972" max="8972" width="10.75" style="94" customWidth="1"/>
    <col min="8973" max="8973" width="10.375" style="94" customWidth="1"/>
    <col min="8974" max="8975" width="6.375" style="94" customWidth="1"/>
    <col min="8976" max="8976" width="7.375" style="94" customWidth="1"/>
    <col min="8977" max="8978" width="6.375" style="94" customWidth="1"/>
    <col min="8979" max="8980" width="6.625" style="94" customWidth="1"/>
    <col min="8981" max="9212" width="11.75" style="94"/>
    <col min="9213" max="9213" width="3.875" style="94" customWidth="1"/>
    <col min="9214" max="9214" width="6.375" style="94" customWidth="1"/>
    <col min="9215" max="9217" width="11.375" style="94" customWidth="1"/>
    <col min="9218" max="9219" width="6.625" style="94" customWidth="1"/>
    <col min="9220" max="9220" width="7.375" style="94" customWidth="1"/>
    <col min="9221" max="9224" width="6.5" style="94" customWidth="1"/>
    <col min="9225" max="9225" width="3.125" style="94" customWidth="1"/>
    <col min="9226" max="9226" width="6.375" style="94" customWidth="1"/>
    <col min="9227" max="9227" width="10.875" style="94" customWidth="1"/>
    <col min="9228" max="9228" width="10.75" style="94" customWidth="1"/>
    <col min="9229" max="9229" width="10.375" style="94" customWidth="1"/>
    <col min="9230" max="9231" width="6.375" style="94" customWidth="1"/>
    <col min="9232" max="9232" width="7.375" style="94" customWidth="1"/>
    <col min="9233" max="9234" width="6.375" style="94" customWidth="1"/>
    <col min="9235" max="9236" width="6.625" style="94" customWidth="1"/>
    <col min="9237" max="9468" width="11.75" style="94"/>
    <col min="9469" max="9469" width="3.875" style="94" customWidth="1"/>
    <col min="9470" max="9470" width="6.375" style="94" customWidth="1"/>
    <col min="9471" max="9473" width="11.375" style="94" customWidth="1"/>
    <col min="9474" max="9475" width="6.625" style="94" customWidth="1"/>
    <col min="9476" max="9476" width="7.375" style="94" customWidth="1"/>
    <col min="9477" max="9480" width="6.5" style="94" customWidth="1"/>
    <col min="9481" max="9481" width="3.125" style="94" customWidth="1"/>
    <col min="9482" max="9482" width="6.375" style="94" customWidth="1"/>
    <col min="9483" max="9483" width="10.875" style="94" customWidth="1"/>
    <col min="9484" max="9484" width="10.75" style="94" customWidth="1"/>
    <col min="9485" max="9485" width="10.375" style="94" customWidth="1"/>
    <col min="9486" max="9487" width="6.375" style="94" customWidth="1"/>
    <col min="9488" max="9488" width="7.375" style="94" customWidth="1"/>
    <col min="9489" max="9490" width="6.375" style="94" customWidth="1"/>
    <col min="9491" max="9492" width="6.625" style="94" customWidth="1"/>
    <col min="9493" max="9724" width="11.75" style="94"/>
    <col min="9725" max="9725" width="3.875" style="94" customWidth="1"/>
    <col min="9726" max="9726" width="6.375" style="94" customWidth="1"/>
    <col min="9727" max="9729" width="11.375" style="94" customWidth="1"/>
    <col min="9730" max="9731" width="6.625" style="94" customWidth="1"/>
    <col min="9732" max="9732" width="7.375" style="94" customWidth="1"/>
    <col min="9733" max="9736" width="6.5" style="94" customWidth="1"/>
    <col min="9737" max="9737" width="3.125" style="94" customWidth="1"/>
    <col min="9738" max="9738" width="6.375" style="94" customWidth="1"/>
    <col min="9739" max="9739" width="10.875" style="94" customWidth="1"/>
    <col min="9740" max="9740" width="10.75" style="94" customWidth="1"/>
    <col min="9741" max="9741" width="10.375" style="94" customWidth="1"/>
    <col min="9742" max="9743" width="6.375" style="94" customWidth="1"/>
    <col min="9744" max="9744" width="7.375" style="94" customWidth="1"/>
    <col min="9745" max="9746" width="6.375" style="94" customWidth="1"/>
    <col min="9747" max="9748" width="6.625" style="94" customWidth="1"/>
    <col min="9749" max="9980" width="11.75" style="94"/>
    <col min="9981" max="9981" width="3.875" style="94" customWidth="1"/>
    <col min="9982" max="9982" width="6.375" style="94" customWidth="1"/>
    <col min="9983" max="9985" width="11.375" style="94" customWidth="1"/>
    <col min="9986" max="9987" width="6.625" style="94" customWidth="1"/>
    <col min="9988" max="9988" width="7.375" style="94" customWidth="1"/>
    <col min="9989" max="9992" width="6.5" style="94" customWidth="1"/>
    <col min="9993" max="9993" width="3.125" style="94" customWidth="1"/>
    <col min="9994" max="9994" width="6.375" style="94" customWidth="1"/>
    <col min="9995" max="9995" width="10.875" style="94" customWidth="1"/>
    <col min="9996" max="9996" width="10.75" style="94" customWidth="1"/>
    <col min="9997" max="9997" width="10.375" style="94" customWidth="1"/>
    <col min="9998" max="9999" width="6.375" style="94" customWidth="1"/>
    <col min="10000" max="10000" width="7.375" style="94" customWidth="1"/>
    <col min="10001" max="10002" width="6.375" style="94" customWidth="1"/>
    <col min="10003" max="10004" width="6.625" style="94" customWidth="1"/>
    <col min="10005" max="10236" width="11.75" style="94"/>
    <col min="10237" max="10237" width="3.875" style="94" customWidth="1"/>
    <col min="10238" max="10238" width="6.375" style="94" customWidth="1"/>
    <col min="10239" max="10241" width="11.375" style="94" customWidth="1"/>
    <col min="10242" max="10243" width="6.625" style="94" customWidth="1"/>
    <col min="10244" max="10244" width="7.375" style="94" customWidth="1"/>
    <col min="10245" max="10248" width="6.5" style="94" customWidth="1"/>
    <col min="10249" max="10249" width="3.125" style="94" customWidth="1"/>
    <col min="10250" max="10250" width="6.375" style="94" customWidth="1"/>
    <col min="10251" max="10251" width="10.875" style="94" customWidth="1"/>
    <col min="10252" max="10252" width="10.75" style="94" customWidth="1"/>
    <col min="10253" max="10253" width="10.375" style="94" customWidth="1"/>
    <col min="10254" max="10255" width="6.375" style="94" customWidth="1"/>
    <col min="10256" max="10256" width="7.375" style="94" customWidth="1"/>
    <col min="10257" max="10258" width="6.375" style="94" customWidth="1"/>
    <col min="10259" max="10260" width="6.625" style="94" customWidth="1"/>
    <col min="10261" max="10492" width="11.75" style="94"/>
    <col min="10493" max="10493" width="3.875" style="94" customWidth="1"/>
    <col min="10494" max="10494" width="6.375" style="94" customWidth="1"/>
    <col min="10495" max="10497" width="11.375" style="94" customWidth="1"/>
    <col min="10498" max="10499" width="6.625" style="94" customWidth="1"/>
    <col min="10500" max="10500" width="7.375" style="94" customWidth="1"/>
    <col min="10501" max="10504" width="6.5" style="94" customWidth="1"/>
    <col min="10505" max="10505" width="3.125" style="94" customWidth="1"/>
    <col min="10506" max="10506" width="6.375" style="94" customWidth="1"/>
    <col min="10507" max="10507" width="10.875" style="94" customWidth="1"/>
    <col min="10508" max="10508" width="10.75" style="94" customWidth="1"/>
    <col min="10509" max="10509" width="10.375" style="94" customWidth="1"/>
    <col min="10510" max="10511" width="6.375" style="94" customWidth="1"/>
    <col min="10512" max="10512" width="7.375" style="94" customWidth="1"/>
    <col min="10513" max="10514" width="6.375" style="94" customWidth="1"/>
    <col min="10515" max="10516" width="6.625" style="94" customWidth="1"/>
    <col min="10517" max="10748" width="11.75" style="94"/>
    <col min="10749" max="10749" width="3.875" style="94" customWidth="1"/>
    <col min="10750" max="10750" width="6.375" style="94" customWidth="1"/>
    <col min="10751" max="10753" width="11.375" style="94" customWidth="1"/>
    <col min="10754" max="10755" width="6.625" style="94" customWidth="1"/>
    <col min="10756" max="10756" width="7.375" style="94" customWidth="1"/>
    <col min="10757" max="10760" width="6.5" style="94" customWidth="1"/>
    <col min="10761" max="10761" width="3.125" style="94" customWidth="1"/>
    <col min="10762" max="10762" width="6.375" style="94" customWidth="1"/>
    <col min="10763" max="10763" width="10.875" style="94" customWidth="1"/>
    <col min="10764" max="10764" width="10.75" style="94" customWidth="1"/>
    <col min="10765" max="10765" width="10.375" style="94" customWidth="1"/>
    <col min="10766" max="10767" width="6.375" style="94" customWidth="1"/>
    <col min="10768" max="10768" width="7.375" style="94" customWidth="1"/>
    <col min="10769" max="10770" width="6.375" style="94" customWidth="1"/>
    <col min="10771" max="10772" width="6.625" style="94" customWidth="1"/>
    <col min="10773" max="11004" width="11.75" style="94"/>
    <col min="11005" max="11005" width="3.875" style="94" customWidth="1"/>
    <col min="11006" max="11006" width="6.375" style="94" customWidth="1"/>
    <col min="11007" max="11009" width="11.375" style="94" customWidth="1"/>
    <col min="11010" max="11011" width="6.625" style="94" customWidth="1"/>
    <col min="11012" max="11012" width="7.375" style="94" customWidth="1"/>
    <col min="11013" max="11016" width="6.5" style="94" customWidth="1"/>
    <col min="11017" max="11017" width="3.125" style="94" customWidth="1"/>
    <col min="11018" max="11018" width="6.375" style="94" customWidth="1"/>
    <col min="11019" max="11019" width="10.875" style="94" customWidth="1"/>
    <col min="11020" max="11020" width="10.75" style="94" customWidth="1"/>
    <col min="11021" max="11021" width="10.375" style="94" customWidth="1"/>
    <col min="11022" max="11023" width="6.375" style="94" customWidth="1"/>
    <col min="11024" max="11024" width="7.375" style="94" customWidth="1"/>
    <col min="11025" max="11026" width="6.375" style="94" customWidth="1"/>
    <col min="11027" max="11028" width="6.625" style="94" customWidth="1"/>
    <col min="11029" max="11260" width="11.75" style="94"/>
    <col min="11261" max="11261" width="3.875" style="94" customWidth="1"/>
    <col min="11262" max="11262" width="6.375" style="94" customWidth="1"/>
    <col min="11263" max="11265" width="11.375" style="94" customWidth="1"/>
    <col min="11266" max="11267" width="6.625" style="94" customWidth="1"/>
    <col min="11268" max="11268" width="7.375" style="94" customWidth="1"/>
    <col min="11269" max="11272" width="6.5" style="94" customWidth="1"/>
    <col min="11273" max="11273" width="3.125" style="94" customWidth="1"/>
    <col min="11274" max="11274" width="6.375" style="94" customWidth="1"/>
    <col min="11275" max="11275" width="10.875" style="94" customWidth="1"/>
    <col min="11276" max="11276" width="10.75" style="94" customWidth="1"/>
    <col min="11277" max="11277" width="10.375" style="94" customWidth="1"/>
    <col min="11278" max="11279" width="6.375" style="94" customWidth="1"/>
    <col min="11280" max="11280" width="7.375" style="94" customWidth="1"/>
    <col min="11281" max="11282" width="6.375" style="94" customWidth="1"/>
    <col min="11283" max="11284" width="6.625" style="94" customWidth="1"/>
    <col min="11285" max="11516" width="11.75" style="94"/>
    <col min="11517" max="11517" width="3.875" style="94" customWidth="1"/>
    <col min="11518" max="11518" width="6.375" style="94" customWidth="1"/>
    <col min="11519" max="11521" width="11.375" style="94" customWidth="1"/>
    <col min="11522" max="11523" width="6.625" style="94" customWidth="1"/>
    <col min="11524" max="11524" width="7.375" style="94" customWidth="1"/>
    <col min="11525" max="11528" width="6.5" style="94" customWidth="1"/>
    <col min="11529" max="11529" width="3.125" style="94" customWidth="1"/>
    <col min="11530" max="11530" width="6.375" style="94" customWidth="1"/>
    <col min="11531" max="11531" width="10.875" style="94" customWidth="1"/>
    <col min="11532" max="11532" width="10.75" style="94" customWidth="1"/>
    <col min="11533" max="11533" width="10.375" style="94" customWidth="1"/>
    <col min="11534" max="11535" width="6.375" style="94" customWidth="1"/>
    <col min="11536" max="11536" width="7.375" style="94" customWidth="1"/>
    <col min="11537" max="11538" width="6.375" style="94" customWidth="1"/>
    <col min="11539" max="11540" width="6.625" style="94" customWidth="1"/>
    <col min="11541" max="11772" width="11.75" style="94"/>
    <col min="11773" max="11773" width="3.875" style="94" customWidth="1"/>
    <col min="11774" max="11774" width="6.375" style="94" customWidth="1"/>
    <col min="11775" max="11777" width="11.375" style="94" customWidth="1"/>
    <col min="11778" max="11779" width="6.625" style="94" customWidth="1"/>
    <col min="11780" max="11780" width="7.375" style="94" customWidth="1"/>
    <col min="11781" max="11784" width="6.5" style="94" customWidth="1"/>
    <col min="11785" max="11785" width="3.125" style="94" customWidth="1"/>
    <col min="11786" max="11786" width="6.375" style="94" customWidth="1"/>
    <col min="11787" max="11787" width="10.875" style="94" customWidth="1"/>
    <col min="11788" max="11788" width="10.75" style="94" customWidth="1"/>
    <col min="11789" max="11789" width="10.375" style="94" customWidth="1"/>
    <col min="11790" max="11791" width="6.375" style="94" customWidth="1"/>
    <col min="11792" max="11792" width="7.375" style="94" customWidth="1"/>
    <col min="11793" max="11794" width="6.375" style="94" customWidth="1"/>
    <col min="11795" max="11796" width="6.625" style="94" customWidth="1"/>
    <col min="11797" max="12028" width="11.75" style="94"/>
    <col min="12029" max="12029" width="3.875" style="94" customWidth="1"/>
    <col min="12030" max="12030" width="6.375" style="94" customWidth="1"/>
    <col min="12031" max="12033" width="11.375" style="94" customWidth="1"/>
    <col min="12034" max="12035" width="6.625" style="94" customWidth="1"/>
    <col min="12036" max="12036" width="7.375" style="94" customWidth="1"/>
    <col min="12037" max="12040" width="6.5" style="94" customWidth="1"/>
    <col min="12041" max="12041" width="3.125" style="94" customWidth="1"/>
    <col min="12042" max="12042" width="6.375" style="94" customWidth="1"/>
    <col min="12043" max="12043" width="10.875" style="94" customWidth="1"/>
    <col min="12044" max="12044" width="10.75" style="94" customWidth="1"/>
    <col min="12045" max="12045" width="10.375" style="94" customWidth="1"/>
    <col min="12046" max="12047" width="6.375" style="94" customWidth="1"/>
    <col min="12048" max="12048" width="7.375" style="94" customWidth="1"/>
    <col min="12049" max="12050" width="6.375" style="94" customWidth="1"/>
    <col min="12051" max="12052" width="6.625" style="94" customWidth="1"/>
    <col min="12053" max="12284" width="11.75" style="94"/>
    <col min="12285" max="12285" width="3.875" style="94" customWidth="1"/>
    <col min="12286" max="12286" width="6.375" style="94" customWidth="1"/>
    <col min="12287" max="12289" width="11.375" style="94" customWidth="1"/>
    <col min="12290" max="12291" width="6.625" style="94" customWidth="1"/>
    <col min="12292" max="12292" width="7.375" style="94" customWidth="1"/>
    <col min="12293" max="12296" width="6.5" style="94" customWidth="1"/>
    <col min="12297" max="12297" width="3.125" style="94" customWidth="1"/>
    <col min="12298" max="12298" width="6.375" style="94" customWidth="1"/>
    <col min="12299" max="12299" width="10.875" style="94" customWidth="1"/>
    <col min="12300" max="12300" width="10.75" style="94" customWidth="1"/>
    <col min="12301" max="12301" width="10.375" style="94" customWidth="1"/>
    <col min="12302" max="12303" width="6.375" style="94" customWidth="1"/>
    <col min="12304" max="12304" width="7.375" style="94" customWidth="1"/>
    <col min="12305" max="12306" width="6.375" style="94" customWidth="1"/>
    <col min="12307" max="12308" width="6.625" style="94" customWidth="1"/>
    <col min="12309" max="12540" width="11.75" style="94"/>
    <col min="12541" max="12541" width="3.875" style="94" customWidth="1"/>
    <col min="12542" max="12542" width="6.375" style="94" customWidth="1"/>
    <col min="12543" max="12545" width="11.375" style="94" customWidth="1"/>
    <col min="12546" max="12547" width="6.625" style="94" customWidth="1"/>
    <col min="12548" max="12548" width="7.375" style="94" customWidth="1"/>
    <col min="12549" max="12552" width="6.5" style="94" customWidth="1"/>
    <col min="12553" max="12553" width="3.125" style="94" customWidth="1"/>
    <col min="12554" max="12554" width="6.375" style="94" customWidth="1"/>
    <col min="12555" max="12555" width="10.875" style="94" customWidth="1"/>
    <col min="12556" max="12556" width="10.75" style="94" customWidth="1"/>
    <col min="12557" max="12557" width="10.375" style="94" customWidth="1"/>
    <col min="12558" max="12559" width="6.375" style="94" customWidth="1"/>
    <col min="12560" max="12560" width="7.375" style="94" customWidth="1"/>
    <col min="12561" max="12562" width="6.375" style="94" customWidth="1"/>
    <col min="12563" max="12564" width="6.625" style="94" customWidth="1"/>
    <col min="12565" max="12796" width="11.75" style="94"/>
    <col min="12797" max="12797" width="3.875" style="94" customWidth="1"/>
    <col min="12798" max="12798" width="6.375" style="94" customWidth="1"/>
    <col min="12799" max="12801" width="11.375" style="94" customWidth="1"/>
    <col min="12802" max="12803" width="6.625" style="94" customWidth="1"/>
    <col min="12804" max="12804" width="7.375" style="94" customWidth="1"/>
    <col min="12805" max="12808" width="6.5" style="94" customWidth="1"/>
    <col min="12809" max="12809" width="3.125" style="94" customWidth="1"/>
    <col min="12810" max="12810" width="6.375" style="94" customWidth="1"/>
    <col min="12811" max="12811" width="10.875" style="94" customWidth="1"/>
    <col min="12812" max="12812" width="10.75" style="94" customWidth="1"/>
    <col min="12813" max="12813" width="10.375" style="94" customWidth="1"/>
    <col min="12814" max="12815" width="6.375" style="94" customWidth="1"/>
    <col min="12816" max="12816" width="7.375" style="94" customWidth="1"/>
    <col min="12817" max="12818" width="6.375" style="94" customWidth="1"/>
    <col min="12819" max="12820" width="6.625" style="94" customWidth="1"/>
    <col min="12821" max="13052" width="11.75" style="94"/>
    <col min="13053" max="13053" width="3.875" style="94" customWidth="1"/>
    <col min="13054" max="13054" width="6.375" style="94" customWidth="1"/>
    <col min="13055" max="13057" width="11.375" style="94" customWidth="1"/>
    <col min="13058" max="13059" width="6.625" style="94" customWidth="1"/>
    <col min="13060" max="13060" width="7.375" style="94" customWidth="1"/>
    <col min="13061" max="13064" width="6.5" style="94" customWidth="1"/>
    <col min="13065" max="13065" width="3.125" style="94" customWidth="1"/>
    <col min="13066" max="13066" width="6.375" style="94" customWidth="1"/>
    <col min="13067" max="13067" width="10.875" style="94" customWidth="1"/>
    <col min="13068" max="13068" width="10.75" style="94" customWidth="1"/>
    <col min="13069" max="13069" width="10.375" style="94" customWidth="1"/>
    <col min="13070" max="13071" width="6.375" style="94" customWidth="1"/>
    <col min="13072" max="13072" width="7.375" style="94" customWidth="1"/>
    <col min="13073" max="13074" width="6.375" style="94" customWidth="1"/>
    <col min="13075" max="13076" width="6.625" style="94" customWidth="1"/>
    <col min="13077" max="13308" width="11.75" style="94"/>
    <col min="13309" max="13309" width="3.875" style="94" customWidth="1"/>
    <col min="13310" max="13310" width="6.375" style="94" customWidth="1"/>
    <col min="13311" max="13313" width="11.375" style="94" customWidth="1"/>
    <col min="13314" max="13315" width="6.625" style="94" customWidth="1"/>
    <col min="13316" max="13316" width="7.375" style="94" customWidth="1"/>
    <col min="13317" max="13320" width="6.5" style="94" customWidth="1"/>
    <col min="13321" max="13321" width="3.125" style="94" customWidth="1"/>
    <col min="13322" max="13322" width="6.375" style="94" customWidth="1"/>
    <col min="13323" max="13323" width="10.875" style="94" customWidth="1"/>
    <col min="13324" max="13324" width="10.75" style="94" customWidth="1"/>
    <col min="13325" max="13325" width="10.375" style="94" customWidth="1"/>
    <col min="13326" max="13327" width="6.375" style="94" customWidth="1"/>
    <col min="13328" max="13328" width="7.375" style="94" customWidth="1"/>
    <col min="13329" max="13330" width="6.375" style="94" customWidth="1"/>
    <col min="13331" max="13332" width="6.625" style="94" customWidth="1"/>
    <col min="13333" max="13564" width="11.75" style="94"/>
    <col min="13565" max="13565" width="3.875" style="94" customWidth="1"/>
    <col min="13566" max="13566" width="6.375" style="94" customWidth="1"/>
    <col min="13567" max="13569" width="11.375" style="94" customWidth="1"/>
    <col min="13570" max="13571" width="6.625" style="94" customWidth="1"/>
    <col min="13572" max="13572" width="7.375" style="94" customWidth="1"/>
    <col min="13573" max="13576" width="6.5" style="94" customWidth="1"/>
    <col min="13577" max="13577" width="3.125" style="94" customWidth="1"/>
    <col min="13578" max="13578" width="6.375" style="94" customWidth="1"/>
    <col min="13579" max="13579" width="10.875" style="94" customWidth="1"/>
    <col min="13580" max="13580" width="10.75" style="94" customWidth="1"/>
    <col min="13581" max="13581" width="10.375" style="94" customWidth="1"/>
    <col min="13582" max="13583" width="6.375" style="94" customWidth="1"/>
    <col min="13584" max="13584" width="7.375" style="94" customWidth="1"/>
    <col min="13585" max="13586" width="6.375" style="94" customWidth="1"/>
    <col min="13587" max="13588" width="6.625" style="94" customWidth="1"/>
    <col min="13589" max="13820" width="11.75" style="94"/>
    <col min="13821" max="13821" width="3.875" style="94" customWidth="1"/>
    <col min="13822" max="13822" width="6.375" style="94" customWidth="1"/>
    <col min="13823" max="13825" width="11.375" style="94" customWidth="1"/>
    <col min="13826" max="13827" width="6.625" style="94" customWidth="1"/>
    <col min="13828" max="13828" width="7.375" style="94" customWidth="1"/>
    <col min="13829" max="13832" width="6.5" style="94" customWidth="1"/>
    <col min="13833" max="13833" width="3.125" style="94" customWidth="1"/>
    <col min="13834" max="13834" width="6.375" style="94" customWidth="1"/>
    <col min="13835" max="13835" width="10.875" style="94" customWidth="1"/>
    <col min="13836" max="13836" width="10.75" style="94" customWidth="1"/>
    <col min="13837" max="13837" width="10.375" style="94" customWidth="1"/>
    <col min="13838" max="13839" width="6.375" style="94" customWidth="1"/>
    <col min="13840" max="13840" width="7.375" style="94" customWidth="1"/>
    <col min="13841" max="13842" width="6.375" style="94" customWidth="1"/>
    <col min="13843" max="13844" width="6.625" style="94" customWidth="1"/>
    <col min="13845" max="14076" width="11.75" style="94"/>
    <col min="14077" max="14077" width="3.875" style="94" customWidth="1"/>
    <col min="14078" max="14078" width="6.375" style="94" customWidth="1"/>
    <col min="14079" max="14081" width="11.375" style="94" customWidth="1"/>
    <col min="14082" max="14083" width="6.625" style="94" customWidth="1"/>
    <col min="14084" max="14084" width="7.375" style="94" customWidth="1"/>
    <col min="14085" max="14088" width="6.5" style="94" customWidth="1"/>
    <col min="14089" max="14089" width="3.125" style="94" customWidth="1"/>
    <col min="14090" max="14090" width="6.375" style="94" customWidth="1"/>
    <col min="14091" max="14091" width="10.875" style="94" customWidth="1"/>
    <col min="14092" max="14092" width="10.75" style="94" customWidth="1"/>
    <col min="14093" max="14093" width="10.375" style="94" customWidth="1"/>
    <col min="14094" max="14095" width="6.375" style="94" customWidth="1"/>
    <col min="14096" max="14096" width="7.375" style="94" customWidth="1"/>
    <col min="14097" max="14098" width="6.375" style="94" customWidth="1"/>
    <col min="14099" max="14100" width="6.625" style="94" customWidth="1"/>
    <col min="14101" max="14332" width="11.75" style="94"/>
    <col min="14333" max="14333" width="3.875" style="94" customWidth="1"/>
    <col min="14334" max="14334" width="6.375" style="94" customWidth="1"/>
    <col min="14335" max="14337" width="11.375" style="94" customWidth="1"/>
    <col min="14338" max="14339" width="6.625" style="94" customWidth="1"/>
    <col min="14340" max="14340" width="7.375" style="94" customWidth="1"/>
    <col min="14341" max="14344" width="6.5" style="94" customWidth="1"/>
    <col min="14345" max="14345" width="3.125" style="94" customWidth="1"/>
    <col min="14346" max="14346" width="6.375" style="94" customWidth="1"/>
    <col min="14347" max="14347" width="10.875" style="94" customWidth="1"/>
    <col min="14348" max="14348" width="10.75" style="94" customWidth="1"/>
    <col min="14349" max="14349" width="10.375" style="94" customWidth="1"/>
    <col min="14350" max="14351" width="6.375" style="94" customWidth="1"/>
    <col min="14352" max="14352" width="7.375" style="94" customWidth="1"/>
    <col min="14353" max="14354" width="6.375" style="94" customWidth="1"/>
    <col min="14355" max="14356" width="6.625" style="94" customWidth="1"/>
    <col min="14357" max="14588" width="11.75" style="94"/>
    <col min="14589" max="14589" width="3.875" style="94" customWidth="1"/>
    <col min="14590" max="14590" width="6.375" style="94" customWidth="1"/>
    <col min="14591" max="14593" width="11.375" style="94" customWidth="1"/>
    <col min="14594" max="14595" width="6.625" style="94" customWidth="1"/>
    <col min="14596" max="14596" width="7.375" style="94" customWidth="1"/>
    <col min="14597" max="14600" width="6.5" style="94" customWidth="1"/>
    <col min="14601" max="14601" width="3.125" style="94" customWidth="1"/>
    <col min="14602" max="14602" width="6.375" style="94" customWidth="1"/>
    <col min="14603" max="14603" width="10.875" style="94" customWidth="1"/>
    <col min="14604" max="14604" width="10.75" style="94" customWidth="1"/>
    <col min="14605" max="14605" width="10.375" style="94" customWidth="1"/>
    <col min="14606" max="14607" width="6.375" style="94" customWidth="1"/>
    <col min="14608" max="14608" width="7.375" style="94" customWidth="1"/>
    <col min="14609" max="14610" width="6.375" style="94" customWidth="1"/>
    <col min="14611" max="14612" width="6.625" style="94" customWidth="1"/>
    <col min="14613" max="14844" width="11.75" style="94"/>
    <col min="14845" max="14845" width="3.875" style="94" customWidth="1"/>
    <col min="14846" max="14846" width="6.375" style="94" customWidth="1"/>
    <col min="14847" max="14849" width="11.375" style="94" customWidth="1"/>
    <col min="14850" max="14851" width="6.625" style="94" customWidth="1"/>
    <col min="14852" max="14852" width="7.375" style="94" customWidth="1"/>
    <col min="14853" max="14856" width="6.5" style="94" customWidth="1"/>
    <col min="14857" max="14857" width="3.125" style="94" customWidth="1"/>
    <col min="14858" max="14858" width="6.375" style="94" customWidth="1"/>
    <col min="14859" max="14859" width="10.875" style="94" customWidth="1"/>
    <col min="14860" max="14860" width="10.75" style="94" customWidth="1"/>
    <col min="14861" max="14861" width="10.375" style="94" customWidth="1"/>
    <col min="14862" max="14863" width="6.375" style="94" customWidth="1"/>
    <col min="14864" max="14864" width="7.375" style="94" customWidth="1"/>
    <col min="14865" max="14866" width="6.375" style="94" customWidth="1"/>
    <col min="14867" max="14868" width="6.625" style="94" customWidth="1"/>
    <col min="14869" max="15100" width="11.75" style="94"/>
    <col min="15101" max="15101" width="3.875" style="94" customWidth="1"/>
    <col min="15102" max="15102" width="6.375" style="94" customWidth="1"/>
    <col min="15103" max="15105" width="11.375" style="94" customWidth="1"/>
    <col min="15106" max="15107" width="6.625" style="94" customWidth="1"/>
    <col min="15108" max="15108" width="7.375" style="94" customWidth="1"/>
    <col min="15109" max="15112" width="6.5" style="94" customWidth="1"/>
    <col min="15113" max="15113" width="3.125" style="94" customWidth="1"/>
    <col min="15114" max="15114" width="6.375" style="94" customWidth="1"/>
    <col min="15115" max="15115" width="10.875" style="94" customWidth="1"/>
    <col min="15116" max="15116" width="10.75" style="94" customWidth="1"/>
    <col min="15117" max="15117" width="10.375" style="94" customWidth="1"/>
    <col min="15118" max="15119" width="6.375" style="94" customWidth="1"/>
    <col min="15120" max="15120" width="7.375" style="94" customWidth="1"/>
    <col min="15121" max="15122" width="6.375" style="94" customWidth="1"/>
    <col min="15123" max="15124" width="6.625" style="94" customWidth="1"/>
    <col min="15125" max="15356" width="11.75" style="94"/>
    <col min="15357" max="15357" width="3.875" style="94" customWidth="1"/>
    <col min="15358" max="15358" width="6.375" style="94" customWidth="1"/>
    <col min="15359" max="15361" width="11.375" style="94" customWidth="1"/>
    <col min="15362" max="15363" width="6.625" style="94" customWidth="1"/>
    <col min="15364" max="15364" width="7.375" style="94" customWidth="1"/>
    <col min="15365" max="15368" width="6.5" style="94" customWidth="1"/>
    <col min="15369" max="15369" width="3.125" style="94" customWidth="1"/>
    <col min="15370" max="15370" width="6.375" style="94" customWidth="1"/>
    <col min="15371" max="15371" width="10.875" style="94" customWidth="1"/>
    <col min="15372" max="15372" width="10.75" style="94" customWidth="1"/>
    <col min="15373" max="15373" width="10.375" style="94" customWidth="1"/>
    <col min="15374" max="15375" width="6.375" style="94" customWidth="1"/>
    <col min="15376" max="15376" width="7.375" style="94" customWidth="1"/>
    <col min="15377" max="15378" width="6.375" style="94" customWidth="1"/>
    <col min="15379" max="15380" width="6.625" style="94" customWidth="1"/>
    <col min="15381" max="15612" width="11.75" style="94"/>
    <col min="15613" max="15613" width="3.875" style="94" customWidth="1"/>
    <col min="15614" max="15614" width="6.375" style="94" customWidth="1"/>
    <col min="15615" max="15617" width="11.375" style="94" customWidth="1"/>
    <col min="15618" max="15619" width="6.625" style="94" customWidth="1"/>
    <col min="15620" max="15620" width="7.375" style="94" customWidth="1"/>
    <col min="15621" max="15624" width="6.5" style="94" customWidth="1"/>
    <col min="15625" max="15625" width="3.125" style="94" customWidth="1"/>
    <col min="15626" max="15626" width="6.375" style="94" customWidth="1"/>
    <col min="15627" max="15627" width="10.875" style="94" customWidth="1"/>
    <col min="15628" max="15628" width="10.75" style="94" customWidth="1"/>
    <col min="15629" max="15629" width="10.375" style="94" customWidth="1"/>
    <col min="15630" max="15631" width="6.375" style="94" customWidth="1"/>
    <col min="15632" max="15632" width="7.375" style="94" customWidth="1"/>
    <col min="15633" max="15634" width="6.375" style="94" customWidth="1"/>
    <col min="15635" max="15636" width="6.625" style="94" customWidth="1"/>
    <col min="15637" max="15868" width="11.75" style="94"/>
    <col min="15869" max="15869" width="3.875" style="94" customWidth="1"/>
    <col min="15870" max="15870" width="6.375" style="94" customWidth="1"/>
    <col min="15871" max="15873" width="11.375" style="94" customWidth="1"/>
    <col min="15874" max="15875" width="6.625" style="94" customWidth="1"/>
    <col min="15876" max="15876" width="7.375" style="94" customWidth="1"/>
    <col min="15877" max="15880" width="6.5" style="94" customWidth="1"/>
    <col min="15881" max="15881" width="3.125" style="94" customWidth="1"/>
    <col min="15882" max="15882" width="6.375" style="94" customWidth="1"/>
    <col min="15883" max="15883" width="10.875" style="94" customWidth="1"/>
    <col min="15884" max="15884" width="10.75" style="94" customWidth="1"/>
    <col min="15885" max="15885" width="10.375" style="94" customWidth="1"/>
    <col min="15886" max="15887" width="6.375" style="94" customWidth="1"/>
    <col min="15888" max="15888" width="7.375" style="94" customWidth="1"/>
    <col min="15889" max="15890" width="6.375" style="94" customWidth="1"/>
    <col min="15891" max="15892" width="6.625" style="94" customWidth="1"/>
    <col min="15893" max="16124" width="11.75" style="94"/>
    <col min="16125" max="16125" width="3.875" style="94" customWidth="1"/>
    <col min="16126" max="16126" width="6.375" style="94" customWidth="1"/>
    <col min="16127" max="16129" width="11.375" style="94" customWidth="1"/>
    <col min="16130" max="16131" width="6.625" style="94" customWidth="1"/>
    <col min="16132" max="16132" width="7.375" style="94" customWidth="1"/>
    <col min="16133" max="16136" width="6.5" style="94" customWidth="1"/>
    <col min="16137" max="16137" width="3.125" style="94" customWidth="1"/>
    <col min="16138" max="16138" width="6.375" style="94" customWidth="1"/>
    <col min="16139" max="16139" width="10.875" style="94" customWidth="1"/>
    <col min="16140" max="16140" width="10.75" style="94" customWidth="1"/>
    <col min="16141" max="16141" width="10.375" style="94" customWidth="1"/>
    <col min="16142" max="16143" width="6.375" style="94" customWidth="1"/>
    <col min="16144" max="16144" width="7.375" style="94" customWidth="1"/>
    <col min="16145" max="16146" width="6.375" style="94" customWidth="1"/>
    <col min="16147" max="16148" width="6.625" style="94" customWidth="1"/>
    <col min="16149" max="16384" width="11.75" style="94"/>
  </cols>
  <sheetData>
    <row r="1" spans="1:10" ht="30" customHeight="1" x14ac:dyDescent="0.15">
      <c r="G1" s="180">
        <v>46265</v>
      </c>
      <c r="H1" s="180"/>
      <c r="I1" s="180"/>
      <c r="J1" s="180"/>
    </row>
    <row r="2" spans="1:10" ht="30" customHeight="1" x14ac:dyDescent="0.4">
      <c r="A2" s="491" t="s">
        <v>338</v>
      </c>
      <c r="B2" s="491"/>
      <c r="C2" s="491"/>
      <c r="D2" s="491"/>
      <c r="E2" s="491"/>
      <c r="F2" s="491"/>
      <c r="G2" s="491"/>
      <c r="H2" s="491"/>
      <c r="I2" s="491"/>
      <c r="J2" s="491"/>
    </row>
    <row r="3" spans="1:10" ht="30" customHeight="1" thickBot="1" x14ac:dyDescent="0.45">
      <c r="A3" s="492"/>
      <c r="B3" s="492"/>
      <c r="C3" s="492"/>
      <c r="D3" s="492"/>
      <c r="E3" s="492"/>
      <c r="F3" s="492"/>
      <c r="G3" s="492"/>
      <c r="H3" s="492"/>
      <c r="I3" s="492"/>
      <c r="J3" s="492"/>
    </row>
    <row r="4" spans="1:10" ht="30" customHeight="1" thickTop="1" x14ac:dyDescent="0.15">
      <c r="C4" s="95"/>
      <c r="D4" s="96"/>
      <c r="E4" s="96"/>
      <c r="F4" s="111"/>
      <c r="G4" s="96"/>
      <c r="H4" s="96"/>
      <c r="I4" s="96"/>
    </row>
    <row r="5" spans="1:10" ht="30" customHeight="1" thickBot="1" x14ac:dyDescent="0.2">
      <c r="A5" s="181" t="s">
        <v>1</v>
      </c>
      <c r="B5" s="181"/>
      <c r="C5" s="181"/>
      <c r="D5" s="181"/>
    </row>
    <row r="6" spans="1:10" ht="24" customHeight="1" x14ac:dyDescent="0.15">
      <c r="A6" s="113" t="s">
        <v>255</v>
      </c>
      <c r="B6" s="113"/>
      <c r="C6" s="113"/>
      <c r="D6" s="113"/>
      <c r="H6" s="97"/>
      <c r="I6" s="97"/>
      <c r="J6" s="97"/>
    </row>
    <row r="7" spans="1:10" ht="24" customHeight="1" x14ac:dyDescent="0.15">
      <c r="A7" s="178" t="s">
        <v>330</v>
      </c>
      <c r="B7" s="178"/>
      <c r="C7" s="178"/>
      <c r="D7" s="178"/>
    </row>
    <row r="8" spans="1:10" ht="24" customHeight="1" x14ac:dyDescent="0.15">
      <c r="A8" s="178" t="s">
        <v>331</v>
      </c>
      <c r="B8" s="178"/>
      <c r="C8" s="178"/>
      <c r="D8" s="178"/>
      <c r="F8" s="111"/>
      <c r="G8" s="178" t="s">
        <v>224</v>
      </c>
      <c r="H8" s="178"/>
      <c r="I8" s="178"/>
      <c r="J8" s="178"/>
    </row>
    <row r="9" spans="1:10" ht="19.350000000000001" customHeight="1" x14ac:dyDescent="0.15">
      <c r="A9" s="175" t="s">
        <v>254</v>
      </c>
      <c r="B9" s="176" t="s">
        <v>259</v>
      </c>
      <c r="C9" s="176"/>
      <c r="D9" s="176"/>
      <c r="G9" s="113" t="s">
        <v>225</v>
      </c>
      <c r="H9" s="113"/>
      <c r="I9" s="113"/>
      <c r="J9" s="113"/>
    </row>
    <row r="10" spans="1:10" ht="19.350000000000001" customHeight="1" thickBot="1" x14ac:dyDescent="0.2">
      <c r="A10" s="175"/>
      <c r="B10" s="177"/>
      <c r="C10" s="177"/>
      <c r="D10" s="177"/>
      <c r="G10" s="179" t="s">
        <v>226</v>
      </c>
      <c r="H10" s="179"/>
      <c r="I10" s="179"/>
      <c r="J10" s="179"/>
    </row>
    <row r="11" spans="1:10" ht="19.350000000000001" customHeight="1" x14ac:dyDescent="0.15">
      <c r="C11" s="100"/>
      <c r="D11" s="100"/>
      <c r="E11" s="109"/>
      <c r="G11" s="113" t="s">
        <v>227</v>
      </c>
      <c r="H11" s="113"/>
      <c r="I11" s="113"/>
      <c r="J11" s="113"/>
    </row>
    <row r="12" spans="1:10" ht="19.350000000000001" customHeight="1" x14ac:dyDescent="0.15">
      <c r="D12" s="101"/>
      <c r="E12" s="101"/>
      <c r="G12" s="490" t="s">
        <v>341</v>
      </c>
      <c r="H12" s="490"/>
      <c r="I12" s="490"/>
      <c r="J12" s="490"/>
    </row>
    <row r="13" spans="1:10" ht="30" customHeight="1" x14ac:dyDescent="0.15">
      <c r="A13" s="98"/>
      <c r="B13" s="162" t="s">
        <v>3</v>
      </c>
      <c r="C13" s="163">
        <f>I28</f>
        <v>7483999.5999999996</v>
      </c>
      <c r="D13" s="163"/>
      <c r="E13" s="101"/>
      <c r="G13" s="165" t="s">
        <v>228</v>
      </c>
      <c r="H13" s="165"/>
      <c r="I13" s="165"/>
      <c r="J13" s="165"/>
    </row>
    <row r="14" spans="1:10" ht="30" customHeight="1" thickBot="1" x14ac:dyDescent="0.2">
      <c r="A14" s="98"/>
      <c r="B14" s="162"/>
      <c r="C14" s="164"/>
      <c r="D14" s="164"/>
    </row>
    <row r="15" spans="1:10" ht="30" customHeight="1" x14ac:dyDescent="0.15">
      <c r="A15" s="99"/>
      <c r="B15" s="99"/>
      <c r="C15" s="99"/>
      <c r="D15" s="108" t="s">
        <v>332</v>
      </c>
    </row>
    <row r="16" spans="1:10" ht="30" customHeight="1" thickBot="1" x14ac:dyDescent="0.2">
      <c r="A16" s="166" t="s">
        <v>4</v>
      </c>
      <c r="B16" s="166"/>
      <c r="C16" s="166"/>
      <c r="D16" s="166"/>
    </row>
    <row r="17" spans="1:10" s="105" customFormat="1" ht="42" customHeight="1" x14ac:dyDescent="0.4">
      <c r="A17" s="167" t="s">
        <v>260</v>
      </c>
      <c r="B17" s="168"/>
      <c r="C17" s="168"/>
      <c r="D17" s="168"/>
      <c r="E17" s="169" t="s">
        <v>327</v>
      </c>
      <c r="F17" s="170"/>
      <c r="G17" s="171"/>
      <c r="H17" s="172"/>
      <c r="I17" s="173">
        <f>①!F32</f>
        <v>1044900</v>
      </c>
      <c r="J17" s="174"/>
    </row>
    <row r="18" spans="1:10" s="105" customFormat="1" ht="42" customHeight="1" x14ac:dyDescent="0.4">
      <c r="A18" s="147" t="s">
        <v>261</v>
      </c>
      <c r="B18" s="148"/>
      <c r="C18" s="148"/>
      <c r="D18" s="148"/>
      <c r="E18" s="149" t="s">
        <v>328</v>
      </c>
      <c r="F18" s="150"/>
      <c r="G18" s="151"/>
      <c r="H18" s="152"/>
      <c r="I18" s="153">
        <f>②!F17</f>
        <v>4292200</v>
      </c>
      <c r="J18" s="154"/>
    </row>
    <row r="19" spans="1:10" s="105" customFormat="1" ht="42" customHeight="1" x14ac:dyDescent="0.4">
      <c r="A19" s="155" t="s">
        <v>262</v>
      </c>
      <c r="B19" s="156"/>
      <c r="C19" s="156"/>
      <c r="D19" s="156"/>
      <c r="E19" s="157" t="s">
        <v>329</v>
      </c>
      <c r="F19" s="158"/>
      <c r="G19" s="158"/>
      <c r="H19" s="159"/>
      <c r="I19" s="160">
        <f>③!I5</f>
        <v>974000</v>
      </c>
      <c r="J19" s="161"/>
    </row>
    <row r="20" spans="1:10" s="105" customFormat="1" ht="42" customHeight="1" x14ac:dyDescent="0.4">
      <c r="A20" s="147"/>
      <c r="B20" s="148"/>
      <c r="C20" s="148"/>
      <c r="D20" s="148"/>
      <c r="E20" s="149"/>
      <c r="F20" s="150"/>
      <c r="G20" s="151"/>
      <c r="H20" s="152"/>
      <c r="I20" s="153"/>
      <c r="J20" s="154"/>
    </row>
    <row r="21" spans="1:10" s="105" customFormat="1" ht="42" customHeight="1" x14ac:dyDescent="0.4">
      <c r="A21" s="155"/>
      <c r="B21" s="156"/>
      <c r="C21" s="156"/>
      <c r="D21" s="156"/>
      <c r="E21" s="157"/>
      <c r="F21" s="158"/>
      <c r="G21" s="158"/>
      <c r="H21" s="159"/>
      <c r="I21" s="160"/>
      <c r="J21" s="161"/>
    </row>
    <row r="22" spans="1:10" s="105" customFormat="1" ht="42" customHeight="1" thickBot="1" x14ac:dyDescent="0.45">
      <c r="A22" s="134"/>
      <c r="B22" s="135"/>
      <c r="C22" s="135"/>
      <c r="D22" s="135"/>
      <c r="E22" s="136"/>
      <c r="F22" s="137"/>
      <c r="G22" s="138"/>
      <c r="H22" s="139"/>
      <c r="I22" s="140"/>
      <c r="J22" s="141"/>
    </row>
    <row r="23" spans="1:10" s="105" customFormat="1" ht="42" customHeight="1" thickBot="1" x14ac:dyDescent="0.45">
      <c r="A23" s="121"/>
      <c r="B23" s="121"/>
      <c r="C23" s="121"/>
      <c r="D23" s="122"/>
      <c r="E23" s="142" t="s">
        <v>256</v>
      </c>
      <c r="F23" s="143"/>
      <c r="G23" s="143"/>
      <c r="H23" s="144"/>
      <c r="I23" s="145">
        <f>SUM(I17:I22)</f>
        <v>6311100</v>
      </c>
      <c r="J23" s="146"/>
    </row>
    <row r="24" spans="1:10" s="105" customFormat="1" ht="42" customHeight="1" thickBot="1" x14ac:dyDescent="0.45">
      <c r="A24" s="121"/>
      <c r="B24" s="121"/>
      <c r="C24" s="121"/>
      <c r="D24" s="122"/>
      <c r="E24" s="123" t="s">
        <v>263</v>
      </c>
      <c r="F24" s="124"/>
      <c r="G24" s="125"/>
      <c r="H24" s="126"/>
      <c r="I24" s="127">
        <f>I23*0.1</f>
        <v>631110</v>
      </c>
      <c r="J24" s="128"/>
    </row>
    <row r="25" spans="1:10" s="105" customFormat="1" ht="42" customHeight="1" thickBot="1" x14ac:dyDescent="0.45">
      <c r="A25" s="121"/>
      <c r="B25" s="121"/>
      <c r="C25" s="121"/>
      <c r="D25" s="122"/>
      <c r="E25" s="129" t="s">
        <v>5</v>
      </c>
      <c r="F25" s="130"/>
      <c r="G25" s="130"/>
      <c r="H25" s="131"/>
      <c r="I25" s="132">
        <v>-138574</v>
      </c>
      <c r="J25" s="133"/>
    </row>
    <row r="26" spans="1:10" s="105" customFormat="1" ht="42" customHeight="1" thickBot="1" x14ac:dyDescent="0.45">
      <c r="A26" s="106"/>
      <c r="B26" s="106"/>
      <c r="C26" s="106"/>
      <c r="D26" s="107"/>
      <c r="E26" s="118" t="s">
        <v>222</v>
      </c>
      <c r="F26" s="118"/>
      <c r="G26" s="118"/>
      <c r="H26" s="118"/>
      <c r="I26" s="119">
        <f>SUM(I23:J25)</f>
        <v>6803636</v>
      </c>
      <c r="J26" s="119"/>
    </row>
    <row r="27" spans="1:10" s="105" customFormat="1" ht="42" customHeight="1" thickBot="1" x14ac:dyDescent="0.45">
      <c r="A27" s="106"/>
      <c r="B27" s="106"/>
      <c r="C27" s="106"/>
      <c r="D27" s="106"/>
      <c r="E27" s="118" t="s">
        <v>6</v>
      </c>
      <c r="F27" s="118"/>
      <c r="G27" s="118"/>
      <c r="H27" s="118"/>
      <c r="I27" s="119">
        <f>I26*0.1</f>
        <v>680363.60000000009</v>
      </c>
      <c r="J27" s="119"/>
    </row>
    <row r="28" spans="1:10" s="105" customFormat="1" ht="42" customHeight="1" thickBot="1" x14ac:dyDescent="0.45">
      <c r="A28" s="106"/>
      <c r="B28" s="106"/>
      <c r="C28" s="106"/>
      <c r="D28" s="106"/>
      <c r="E28" s="118" t="s">
        <v>257</v>
      </c>
      <c r="F28" s="118"/>
      <c r="G28" s="118"/>
      <c r="H28" s="118"/>
      <c r="I28" s="120">
        <f>SUM(I26:J27)</f>
        <v>7483999.5999999996</v>
      </c>
      <c r="J28" s="120"/>
    </row>
    <row r="29" spans="1:10" s="102" customFormat="1" ht="21" customHeight="1" x14ac:dyDescent="0.15">
      <c r="A29" s="94"/>
      <c r="B29" s="94"/>
      <c r="C29" s="94"/>
      <c r="D29" s="94"/>
      <c r="E29" s="94"/>
      <c r="F29" s="110"/>
      <c r="G29" s="94"/>
      <c r="H29" s="94"/>
      <c r="I29" s="94"/>
      <c r="J29" s="94"/>
    </row>
    <row r="30" spans="1:10" s="102" customFormat="1" ht="51.75" customHeight="1" x14ac:dyDescent="0.15">
      <c r="A30" s="422" t="s">
        <v>342</v>
      </c>
      <c r="B30" s="422"/>
      <c r="C30" s="422"/>
      <c r="D30" s="422"/>
      <c r="E30" s="422"/>
      <c r="F30" s="422"/>
      <c r="G30" s="422"/>
      <c r="H30" s="422"/>
      <c r="I30" s="422"/>
      <c r="J30" s="422"/>
    </row>
  </sheetData>
  <mergeCells count="51">
    <mergeCell ref="G8:J8"/>
    <mergeCell ref="A30:J30"/>
    <mergeCell ref="A2:J3"/>
    <mergeCell ref="E26:H26"/>
    <mergeCell ref="I26:J26"/>
    <mergeCell ref="E27:H27"/>
    <mergeCell ref="I27:J27"/>
    <mergeCell ref="A24:D24"/>
    <mergeCell ref="E24:H24"/>
    <mergeCell ref="I24:J24"/>
    <mergeCell ref="E28:H28"/>
    <mergeCell ref="I28:J28"/>
    <mergeCell ref="I23:J23"/>
    <mergeCell ref="A25:D25"/>
    <mergeCell ref="I18:J18"/>
    <mergeCell ref="G12:J12"/>
    <mergeCell ref="G13:J13"/>
    <mergeCell ref="A16:D16"/>
    <mergeCell ref="A21:D21"/>
    <mergeCell ref="E21:H21"/>
    <mergeCell ref="I21:J21"/>
    <mergeCell ref="A22:D22"/>
    <mergeCell ref="E22:H22"/>
    <mergeCell ref="I22:J22"/>
    <mergeCell ref="A19:D19"/>
    <mergeCell ref="E19:H19"/>
    <mergeCell ref="I19:J19"/>
    <mergeCell ref="A20:D20"/>
    <mergeCell ref="E20:H20"/>
    <mergeCell ref="I20:J20"/>
    <mergeCell ref="E25:H25"/>
    <mergeCell ref="I25:J25"/>
    <mergeCell ref="G1:J1"/>
    <mergeCell ref="A5:D5"/>
    <mergeCell ref="G9:J9"/>
    <mergeCell ref="G10:J10"/>
    <mergeCell ref="G11:J11"/>
    <mergeCell ref="A17:D17"/>
    <mergeCell ref="E17:H17"/>
    <mergeCell ref="I17:J17"/>
    <mergeCell ref="B9:D10"/>
    <mergeCell ref="A9:A10"/>
    <mergeCell ref="A6:D6"/>
    <mergeCell ref="A7:D7"/>
    <mergeCell ref="A8:D8"/>
    <mergeCell ref="C13:D14"/>
    <mergeCell ref="B13:B14"/>
    <mergeCell ref="A18:D18"/>
    <mergeCell ref="E18:H18"/>
    <mergeCell ref="A23:D23"/>
    <mergeCell ref="E23:H23"/>
  </mergeCells>
  <phoneticPr fontId="3"/>
  <pageMargins left="0.54" right="0.23" top="0.43" bottom="0.23" header="0.3" footer="0.3"/>
  <pageSetup paperSize="1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F0D2-A1DF-4ECF-B9A5-FC7FDF2C7264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44"/>
  <sheetViews>
    <sheetView view="pageBreakPreview" zoomScaleNormal="100" zoomScaleSheetLayoutView="100" workbookViewId="0">
      <selection activeCell="D9" sqref="D9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368" t="s">
        <v>0</v>
      </c>
      <c r="H1" s="368"/>
      <c r="I1" s="368"/>
      <c r="J1" s="368"/>
      <c r="K1" s="368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377" t="s">
        <v>210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A5" s="376" t="s">
        <v>1</v>
      </c>
      <c r="B5" s="376"/>
      <c r="C5" s="376"/>
      <c r="D5" s="376"/>
      <c r="K5" s="1"/>
    </row>
    <row r="6" spans="1:11" ht="24" customHeight="1" x14ac:dyDescent="0.4">
      <c r="H6" s="65"/>
      <c r="I6" s="65"/>
      <c r="J6" s="65"/>
      <c r="K6" s="1"/>
    </row>
    <row r="7" spans="1:11" ht="24" customHeight="1" x14ac:dyDescent="0.4">
      <c r="K7" s="1"/>
    </row>
    <row r="8" spans="1:11" ht="19.350000000000001" customHeight="1" x14ac:dyDescent="0.4">
      <c r="G8" s="79"/>
      <c r="H8" s="79"/>
      <c r="I8" s="79"/>
      <c r="J8" s="79"/>
      <c r="K8" s="1"/>
    </row>
    <row r="9" spans="1:11" ht="19.350000000000001" customHeight="1" x14ac:dyDescent="0.4">
      <c r="G9" s="372" t="s">
        <v>224</v>
      </c>
      <c r="H9" s="372"/>
      <c r="I9" s="372"/>
      <c r="J9" s="372"/>
      <c r="K9" s="1"/>
    </row>
    <row r="10" spans="1:11" ht="19.350000000000001" customHeight="1" x14ac:dyDescent="0.4">
      <c r="A10" s="5"/>
      <c r="B10" s="6"/>
      <c r="G10" s="373" t="s">
        <v>225</v>
      </c>
      <c r="H10" s="373"/>
      <c r="I10" s="373"/>
      <c r="J10" s="373"/>
      <c r="K10" s="1"/>
    </row>
    <row r="11" spans="1:11" ht="19.350000000000001" customHeight="1" x14ac:dyDescent="0.4">
      <c r="C11" s="63"/>
      <c r="D11" s="63"/>
      <c r="E11" s="64"/>
      <c r="F11" s="64"/>
      <c r="G11" s="374" t="s">
        <v>226</v>
      </c>
      <c r="H11" s="374"/>
      <c r="I11" s="374"/>
      <c r="J11" s="374"/>
      <c r="K11" s="1"/>
    </row>
    <row r="12" spans="1:11" ht="19.350000000000001" customHeight="1" thickBot="1" x14ac:dyDescent="0.45">
      <c r="D12" s="7"/>
      <c r="E12" s="7"/>
      <c r="F12" s="7"/>
      <c r="G12" s="373" t="s">
        <v>227</v>
      </c>
      <c r="H12" s="373"/>
      <c r="I12" s="373"/>
      <c r="J12" s="373"/>
    </row>
    <row r="13" spans="1:11" ht="30" customHeight="1" thickBot="1" x14ac:dyDescent="0.45">
      <c r="A13" s="8" t="s">
        <v>2</v>
      </c>
      <c r="B13" s="9"/>
      <c r="C13" s="201">
        <f>I28</f>
        <v>54719459.960000001</v>
      </c>
      <c r="D13" s="201"/>
      <c r="E13" s="202"/>
      <c r="F13" s="7"/>
      <c r="G13" s="375" t="s">
        <v>228</v>
      </c>
      <c r="H13" s="375"/>
      <c r="I13" s="375"/>
      <c r="J13" s="375"/>
    </row>
    <row r="14" spans="1:11" ht="30" customHeight="1" thickBot="1" x14ac:dyDescent="0.45">
      <c r="A14" s="217" t="s">
        <v>3</v>
      </c>
      <c r="B14" s="218"/>
      <c r="C14" s="219">
        <f>SUM(C13:E13)</f>
        <v>54719459.960000001</v>
      </c>
      <c r="D14" s="220"/>
      <c r="E14" s="221"/>
    </row>
    <row r="15" spans="1:11" ht="30" customHeight="1" x14ac:dyDescent="0.4">
      <c r="A15" s="10"/>
      <c r="B15" s="10"/>
      <c r="C15" s="10"/>
      <c r="D15" s="10"/>
      <c r="E15" s="10"/>
    </row>
    <row r="16" spans="1:11" ht="30" customHeight="1" thickBot="1" x14ac:dyDescent="0.45">
      <c r="A16" s="222" t="s">
        <v>4</v>
      </c>
      <c r="B16" s="222"/>
      <c r="C16" s="222"/>
      <c r="D16" s="222"/>
      <c r="E16" s="222"/>
    </row>
    <row r="17" spans="1:11" ht="30" customHeight="1" x14ac:dyDescent="0.4">
      <c r="A17" s="223" t="str">
        <f>A37</f>
        <v>内訳１　Ｇ・Ｈ・椅子席、桟敷席、エグゼクティブ・カップル　　</v>
      </c>
      <c r="B17" s="224"/>
      <c r="C17" s="224"/>
      <c r="D17" s="224"/>
      <c r="E17" s="224"/>
      <c r="F17" s="225" t="str">
        <f>A78</f>
        <v>合計１</v>
      </c>
      <c r="G17" s="225"/>
      <c r="H17" s="225"/>
      <c r="I17" s="226">
        <f>I78</f>
        <v>26368997.600000001</v>
      </c>
      <c r="J17" s="227"/>
    </row>
    <row r="18" spans="1:11" s="16" customFormat="1" ht="30" customHeight="1" x14ac:dyDescent="0.4">
      <c r="A18" s="204" t="str">
        <f>A81</f>
        <v>内訳２　浜大津アーカス有料観覧席関係</v>
      </c>
      <c r="B18" s="205"/>
      <c r="C18" s="205"/>
      <c r="D18" s="205"/>
      <c r="E18" s="205"/>
      <c r="F18" s="206" t="str">
        <f>A106</f>
        <v>合計２</v>
      </c>
      <c r="G18" s="206"/>
      <c r="H18" s="206"/>
      <c r="I18" s="207">
        <f>I106</f>
        <v>4598880</v>
      </c>
      <c r="J18" s="208"/>
      <c r="K18" s="10"/>
    </row>
    <row r="19" spans="1:11" s="16" customFormat="1" ht="30" customHeight="1" x14ac:dyDescent="0.4">
      <c r="A19" s="209" t="str">
        <f>A115</f>
        <v>内訳３　駅チカシート</v>
      </c>
      <c r="B19" s="210"/>
      <c r="C19" s="210"/>
      <c r="D19" s="210"/>
      <c r="E19" s="211"/>
      <c r="F19" s="212" t="str">
        <f>A127</f>
        <v>合計３</v>
      </c>
      <c r="G19" s="213"/>
      <c r="H19" s="214"/>
      <c r="I19" s="215">
        <f>I127</f>
        <v>1550890</v>
      </c>
      <c r="J19" s="216"/>
      <c r="K19" s="10"/>
    </row>
    <row r="20" spans="1:11" s="16" customFormat="1" ht="30" customHeight="1" x14ac:dyDescent="0.4">
      <c r="A20" s="204" t="str">
        <f>A149</f>
        <v>内訳４　全体放送設備</v>
      </c>
      <c r="B20" s="205"/>
      <c r="C20" s="205"/>
      <c r="D20" s="205"/>
      <c r="E20" s="205"/>
      <c r="F20" s="206" t="str">
        <f>A238</f>
        <v>合計４</v>
      </c>
      <c r="G20" s="206"/>
      <c r="H20" s="206"/>
      <c r="I20" s="207">
        <f>I238</f>
        <v>4724270</v>
      </c>
      <c r="J20" s="208"/>
      <c r="K20" s="10"/>
    </row>
    <row r="21" spans="1:11" s="16" customFormat="1" ht="30" customHeight="1" x14ac:dyDescent="0.4">
      <c r="A21" s="209" t="str">
        <f>A251</f>
        <v>内訳５　電気工事</v>
      </c>
      <c r="B21" s="210"/>
      <c r="C21" s="210"/>
      <c r="D21" s="210"/>
      <c r="E21" s="211"/>
      <c r="F21" s="212" t="str">
        <f>A278</f>
        <v>合計５</v>
      </c>
      <c r="G21" s="213"/>
      <c r="H21" s="214"/>
      <c r="I21" s="215">
        <f>I278</f>
        <v>6087400</v>
      </c>
      <c r="J21" s="216"/>
      <c r="K21" s="10"/>
    </row>
    <row r="22" spans="1:11" s="16" customFormat="1" ht="30" customHeight="1" x14ac:dyDescent="0.4">
      <c r="A22" s="204" t="str">
        <f>A285</f>
        <v>内訳６　売店・物産関係・喫煙所・その他機材</v>
      </c>
      <c r="B22" s="205"/>
      <c r="C22" s="205"/>
      <c r="D22" s="205"/>
      <c r="E22" s="205"/>
      <c r="F22" s="206" t="str">
        <f>A301</f>
        <v>合計６</v>
      </c>
      <c r="G22" s="206"/>
      <c r="H22" s="206"/>
      <c r="I22" s="207">
        <f>I301</f>
        <v>2763600</v>
      </c>
      <c r="J22" s="208"/>
      <c r="K22" s="10"/>
    </row>
    <row r="23" spans="1:11" s="16" customFormat="1" ht="30" customHeight="1" x14ac:dyDescent="0.4">
      <c r="A23" s="236" t="str">
        <f>B319</f>
        <v>びわこボート団体専用席関係</v>
      </c>
      <c r="B23" s="205"/>
      <c r="C23" s="205"/>
      <c r="D23" s="205"/>
      <c r="E23" s="205"/>
      <c r="F23" s="206" t="str">
        <f>A340</f>
        <v>合計７</v>
      </c>
      <c r="G23" s="206"/>
      <c r="H23" s="206"/>
      <c r="I23" s="207">
        <v>3672280</v>
      </c>
      <c r="J23" s="208"/>
      <c r="K23" s="10"/>
    </row>
    <row r="24" spans="1:11" s="16" customFormat="1" ht="30" customHeight="1" thickBot="1" x14ac:dyDescent="0.45">
      <c r="A24" s="228"/>
      <c r="B24" s="229"/>
      <c r="C24" s="229"/>
      <c r="D24" s="229"/>
      <c r="E24" s="230"/>
      <c r="F24" s="231"/>
      <c r="G24" s="229"/>
      <c r="H24" s="230"/>
      <c r="I24" s="232">
        <f>SUM(I17:J23)</f>
        <v>49766317.600000001</v>
      </c>
      <c r="J24" s="233"/>
      <c r="K24" s="10"/>
    </row>
    <row r="25" spans="1:11" s="16" customFormat="1" ht="30" customHeight="1" x14ac:dyDescent="0.4">
      <c r="A25" s="67"/>
      <c r="B25" s="67"/>
      <c r="C25" s="67"/>
      <c r="D25" s="67"/>
      <c r="E25" s="67"/>
      <c r="F25" s="245" t="s">
        <v>5</v>
      </c>
      <c r="G25" s="225"/>
      <c r="H25" s="225"/>
      <c r="I25" s="246">
        <v>-21354</v>
      </c>
      <c r="J25" s="247"/>
      <c r="K25" s="10"/>
    </row>
    <row r="26" spans="1:11" s="16" customFormat="1" ht="30" customHeight="1" x14ac:dyDescent="0.4">
      <c r="A26" s="67"/>
      <c r="B26" s="67"/>
      <c r="C26" s="67"/>
      <c r="D26" s="67"/>
      <c r="E26" s="67"/>
      <c r="F26" s="248" t="s">
        <v>222</v>
      </c>
      <c r="G26" s="206"/>
      <c r="H26" s="206"/>
      <c r="I26" s="207">
        <f>SUM(I24:J25)</f>
        <v>49744963.600000001</v>
      </c>
      <c r="J26" s="208"/>
      <c r="K26" s="10"/>
    </row>
    <row r="27" spans="1:11" s="16" customFormat="1" ht="30" customHeight="1" thickBot="1" x14ac:dyDescent="0.45">
      <c r="A27" s="67"/>
      <c r="B27" s="67"/>
      <c r="C27" s="67"/>
      <c r="D27" s="67"/>
      <c r="E27" s="67"/>
      <c r="F27" s="249" t="s">
        <v>6</v>
      </c>
      <c r="G27" s="250"/>
      <c r="H27" s="250"/>
      <c r="I27" s="251">
        <f>I26*0.1</f>
        <v>4974496.3600000003</v>
      </c>
      <c r="J27" s="252"/>
      <c r="K27" s="10"/>
    </row>
    <row r="28" spans="1:11" s="16" customFormat="1" ht="30" customHeight="1" thickBot="1" x14ac:dyDescent="0.45">
      <c r="A28" s="67"/>
      <c r="B28" s="67"/>
      <c r="C28" s="67"/>
      <c r="D28" s="67"/>
      <c r="E28" s="67"/>
      <c r="F28" s="237" t="s">
        <v>7</v>
      </c>
      <c r="G28" s="238"/>
      <c r="H28" s="238"/>
      <c r="I28" s="239">
        <f>SUM(I26:J27)</f>
        <v>54719459.960000001</v>
      </c>
      <c r="J28" s="240"/>
      <c r="K28" s="10"/>
    </row>
    <row r="29" spans="1:11" s="16" customFormat="1" ht="30" customHeight="1" x14ac:dyDescent="0.4">
      <c r="A29" s="11"/>
      <c r="B29" s="11"/>
      <c r="C29" s="11"/>
      <c r="D29" s="11"/>
      <c r="E29" s="11"/>
      <c r="F29" s="33"/>
      <c r="G29" s="33"/>
      <c r="H29" s="33"/>
      <c r="I29" s="34"/>
      <c r="J29" s="34"/>
      <c r="K29" s="10"/>
    </row>
    <row r="30" spans="1:11" s="16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</row>
    <row r="33" spans="1:11" s="16" customFormat="1" ht="30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</row>
    <row r="34" spans="1:11" s="16" customFormat="1" ht="30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</row>
    <row r="35" spans="1:11" s="16" customFormat="1" ht="30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</row>
    <row r="36" spans="1:11" s="16" customFormat="1" ht="30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</row>
    <row r="37" spans="1:11" s="16" customFormat="1" ht="30" customHeight="1" thickBot="1" x14ac:dyDescent="0.45">
      <c r="A37" s="241" t="s">
        <v>205</v>
      </c>
      <c r="B37" s="241"/>
      <c r="C37" s="241"/>
      <c r="D37" s="241"/>
      <c r="E37" s="241"/>
      <c r="F37" s="15"/>
      <c r="I37" s="242"/>
      <c r="J37" s="242"/>
      <c r="K37" s="51"/>
    </row>
    <row r="38" spans="1:11" s="16" customFormat="1" ht="23.25" customHeight="1" thickBot="1" x14ac:dyDescent="0.45">
      <c r="A38" s="243" t="s">
        <v>8</v>
      </c>
      <c r="B38" s="243"/>
      <c r="C38" s="243"/>
      <c r="D38" s="243" t="s">
        <v>9</v>
      </c>
      <c r="E38" s="243"/>
      <c r="F38" s="17" t="s">
        <v>10</v>
      </c>
      <c r="G38" s="243" t="s">
        <v>11</v>
      </c>
      <c r="H38" s="243"/>
      <c r="I38" s="243" t="s">
        <v>12</v>
      </c>
      <c r="J38" s="244"/>
      <c r="K38" s="52" t="s">
        <v>172</v>
      </c>
    </row>
    <row r="39" spans="1:11" s="16" customFormat="1" ht="23.25" customHeight="1" x14ac:dyDescent="0.4">
      <c r="A39" s="253" t="s">
        <v>13</v>
      </c>
      <c r="B39" s="254"/>
      <c r="C39" s="254"/>
      <c r="D39" s="255"/>
      <c r="E39" s="255"/>
      <c r="F39" s="18"/>
      <c r="G39" s="199"/>
      <c r="H39" s="199"/>
      <c r="I39" s="199"/>
      <c r="J39" s="200"/>
      <c r="K39" s="69"/>
    </row>
    <row r="40" spans="1:11" s="16" customFormat="1" ht="23.25" customHeight="1" x14ac:dyDescent="0.4">
      <c r="A40" s="182" t="s">
        <v>14</v>
      </c>
      <c r="B40" s="183"/>
      <c r="C40" s="183"/>
      <c r="D40" s="184"/>
      <c r="E40" s="184"/>
      <c r="F40" s="20">
        <v>3120</v>
      </c>
      <c r="G40" s="203">
        <v>300</v>
      </c>
      <c r="H40" s="203"/>
      <c r="I40" s="185">
        <f>F40*G40</f>
        <v>936000</v>
      </c>
      <c r="J40" s="186"/>
      <c r="K40" s="54">
        <v>0.1</v>
      </c>
    </row>
    <row r="41" spans="1:11" s="16" customFormat="1" ht="23.25" customHeight="1" x14ac:dyDescent="0.4">
      <c r="A41" s="187" t="s">
        <v>15</v>
      </c>
      <c r="B41" s="188"/>
      <c r="C41" s="189"/>
      <c r="D41" s="190"/>
      <c r="E41" s="191"/>
      <c r="F41" s="20">
        <v>2692</v>
      </c>
      <c r="G41" s="203">
        <v>300</v>
      </c>
      <c r="H41" s="203"/>
      <c r="I41" s="185">
        <f t="shared" ref="I41" si="0">F41*G41</f>
        <v>807600</v>
      </c>
      <c r="J41" s="186"/>
      <c r="K41" s="54">
        <v>0.1</v>
      </c>
    </row>
    <row r="42" spans="1:11" s="16" customFormat="1" ht="23.25" customHeight="1" x14ac:dyDescent="0.4">
      <c r="A42" s="187" t="s">
        <v>16</v>
      </c>
      <c r="B42" s="188"/>
      <c r="C42" s="189"/>
      <c r="D42" s="190"/>
      <c r="E42" s="191"/>
      <c r="F42" s="20" t="s">
        <v>17</v>
      </c>
      <c r="G42" s="203"/>
      <c r="H42" s="203"/>
      <c r="I42" s="185">
        <v>120000</v>
      </c>
      <c r="J42" s="186"/>
      <c r="K42" s="54">
        <v>0.1</v>
      </c>
    </row>
    <row r="43" spans="1:11" s="16" customFormat="1" ht="23.25" customHeight="1" x14ac:dyDescent="0.4">
      <c r="A43" s="187" t="s">
        <v>18</v>
      </c>
      <c r="B43" s="188"/>
      <c r="C43" s="189"/>
      <c r="D43" s="190"/>
      <c r="E43" s="191"/>
      <c r="F43" s="20">
        <v>50</v>
      </c>
      <c r="G43" s="203">
        <v>300</v>
      </c>
      <c r="H43" s="203"/>
      <c r="I43" s="194">
        <f t="shared" ref="I43:I46" si="1">F43*G43</f>
        <v>15000</v>
      </c>
      <c r="J43" s="195"/>
      <c r="K43" s="54">
        <v>0.1</v>
      </c>
    </row>
    <row r="44" spans="1:11" s="16" customFormat="1" ht="23.25" customHeight="1" x14ac:dyDescent="0.4">
      <c r="A44" s="187" t="s">
        <v>19</v>
      </c>
      <c r="B44" s="188"/>
      <c r="C44" s="189"/>
      <c r="D44" s="190"/>
      <c r="E44" s="191"/>
      <c r="F44" s="20">
        <v>400</v>
      </c>
      <c r="G44" s="203">
        <v>2650</v>
      </c>
      <c r="H44" s="203"/>
      <c r="I44" s="194">
        <f t="shared" si="1"/>
        <v>1060000</v>
      </c>
      <c r="J44" s="195"/>
      <c r="K44" s="54">
        <v>0.1</v>
      </c>
    </row>
    <row r="45" spans="1:11" s="16" customFormat="1" ht="23.25" customHeight="1" x14ac:dyDescent="0.4">
      <c r="A45" s="187" t="s">
        <v>20</v>
      </c>
      <c r="B45" s="188"/>
      <c r="C45" s="189"/>
      <c r="D45" s="190"/>
      <c r="E45" s="191"/>
      <c r="F45" s="20">
        <v>132</v>
      </c>
      <c r="G45" s="203">
        <v>1150</v>
      </c>
      <c r="H45" s="203"/>
      <c r="I45" s="194">
        <f t="shared" si="1"/>
        <v>151800</v>
      </c>
      <c r="J45" s="195"/>
      <c r="K45" s="54">
        <v>0.1</v>
      </c>
    </row>
    <row r="46" spans="1:11" s="16" customFormat="1" ht="23.25" customHeight="1" x14ac:dyDescent="0.4">
      <c r="A46" s="187" t="s">
        <v>21</v>
      </c>
      <c r="B46" s="188"/>
      <c r="C46" s="189"/>
      <c r="D46" s="190" t="s">
        <v>164</v>
      </c>
      <c r="E46" s="191"/>
      <c r="F46" s="29">
        <v>100</v>
      </c>
      <c r="G46" s="192">
        <v>3200</v>
      </c>
      <c r="H46" s="193"/>
      <c r="I46" s="194">
        <f t="shared" si="1"/>
        <v>320000</v>
      </c>
      <c r="J46" s="195"/>
      <c r="K46" s="54">
        <v>0.1</v>
      </c>
    </row>
    <row r="47" spans="1:11" s="16" customFormat="1" ht="23.25" customHeight="1" x14ac:dyDescent="0.4">
      <c r="A47" s="187" t="s">
        <v>165</v>
      </c>
      <c r="B47" s="188"/>
      <c r="C47" s="189"/>
      <c r="D47" s="190" t="s">
        <v>164</v>
      </c>
      <c r="E47" s="191"/>
      <c r="F47" s="29">
        <v>50</v>
      </c>
      <c r="G47" s="192">
        <v>3200</v>
      </c>
      <c r="H47" s="193"/>
      <c r="I47" s="194">
        <f t="shared" ref="I47" si="2">F47*G47</f>
        <v>160000</v>
      </c>
      <c r="J47" s="195"/>
      <c r="K47" s="54">
        <v>0.1</v>
      </c>
    </row>
    <row r="48" spans="1:11" s="16" customFormat="1" ht="23.25" customHeight="1" x14ac:dyDescent="0.4">
      <c r="A48" s="187" t="s">
        <v>22</v>
      </c>
      <c r="B48" s="188"/>
      <c r="C48" s="189"/>
      <c r="D48" s="190"/>
      <c r="E48" s="191"/>
      <c r="F48" s="29">
        <v>300</v>
      </c>
      <c r="G48" s="192">
        <v>1600</v>
      </c>
      <c r="H48" s="193"/>
      <c r="I48" s="194">
        <f>F48*G48</f>
        <v>480000</v>
      </c>
      <c r="J48" s="195"/>
      <c r="K48" s="54">
        <v>0.1</v>
      </c>
    </row>
    <row r="49" spans="1:11" s="16" customFormat="1" ht="23.25" customHeight="1" x14ac:dyDescent="0.4">
      <c r="A49" s="187" t="s">
        <v>166</v>
      </c>
      <c r="B49" s="188"/>
      <c r="C49" s="189"/>
      <c r="D49" s="190"/>
      <c r="E49" s="191"/>
      <c r="F49" s="22">
        <v>28</v>
      </c>
      <c r="G49" s="203">
        <v>120000</v>
      </c>
      <c r="H49" s="203"/>
      <c r="I49" s="194">
        <f>F49*G49</f>
        <v>3360000</v>
      </c>
      <c r="J49" s="195"/>
      <c r="K49" s="54">
        <v>0.1</v>
      </c>
    </row>
    <row r="50" spans="1:11" s="16" customFormat="1" ht="23.25" customHeight="1" x14ac:dyDescent="0.4">
      <c r="A50" s="187" t="s">
        <v>214</v>
      </c>
      <c r="B50" s="188"/>
      <c r="C50" s="189"/>
      <c r="D50" s="190"/>
      <c r="E50" s="191"/>
      <c r="F50" s="21" t="s">
        <v>17</v>
      </c>
      <c r="G50" s="203"/>
      <c r="H50" s="203"/>
      <c r="I50" s="185">
        <v>250000</v>
      </c>
      <c r="J50" s="186"/>
      <c r="K50" s="54">
        <v>0.1</v>
      </c>
    </row>
    <row r="51" spans="1:11" s="16" customFormat="1" ht="23.25" customHeight="1" x14ac:dyDescent="0.4">
      <c r="A51" s="187" t="s">
        <v>23</v>
      </c>
      <c r="B51" s="188"/>
      <c r="C51" s="189"/>
      <c r="D51" s="190"/>
      <c r="E51" s="191"/>
      <c r="F51" s="21" t="s">
        <v>17</v>
      </c>
      <c r="G51" s="203"/>
      <c r="H51" s="203"/>
      <c r="I51" s="185">
        <v>2820000</v>
      </c>
      <c r="J51" s="186"/>
      <c r="K51" s="54">
        <v>0.1</v>
      </c>
    </row>
    <row r="52" spans="1:11" s="16" customFormat="1" ht="23.25" customHeight="1" x14ac:dyDescent="0.4">
      <c r="A52" s="187" t="s">
        <v>24</v>
      </c>
      <c r="B52" s="188"/>
      <c r="C52" s="189"/>
      <c r="D52" s="190"/>
      <c r="E52" s="191"/>
      <c r="F52" s="21" t="s">
        <v>17</v>
      </c>
      <c r="G52" s="203"/>
      <c r="H52" s="203"/>
      <c r="I52" s="194">
        <v>650000</v>
      </c>
      <c r="J52" s="195"/>
      <c r="K52" s="54">
        <v>0.1</v>
      </c>
    </row>
    <row r="53" spans="1:11" s="16" customFormat="1" ht="23.25" customHeight="1" x14ac:dyDescent="0.4">
      <c r="A53" s="259" t="s">
        <v>25</v>
      </c>
      <c r="B53" s="260"/>
      <c r="C53" s="260"/>
      <c r="D53" s="184"/>
      <c r="E53" s="184"/>
      <c r="F53" s="24"/>
      <c r="G53" s="203"/>
      <c r="H53" s="203"/>
      <c r="I53" s="261">
        <f>SUM(I40:J52)</f>
        <v>11130400</v>
      </c>
      <c r="J53" s="262"/>
      <c r="K53" s="54">
        <v>0.1</v>
      </c>
    </row>
    <row r="54" spans="1:11" s="16" customFormat="1" ht="23.25" customHeight="1" x14ac:dyDescent="0.4">
      <c r="A54" s="263"/>
      <c r="B54" s="264"/>
      <c r="C54" s="265"/>
      <c r="D54" s="190"/>
      <c r="E54" s="191"/>
      <c r="F54" s="24"/>
      <c r="G54" s="266"/>
      <c r="H54" s="267"/>
      <c r="I54" s="268"/>
      <c r="J54" s="269"/>
      <c r="K54" s="55"/>
    </row>
    <row r="55" spans="1:11" s="16" customFormat="1" ht="23.25" customHeight="1" x14ac:dyDescent="0.4">
      <c r="A55" s="256" t="s">
        <v>26</v>
      </c>
      <c r="B55" s="257"/>
      <c r="C55" s="258"/>
      <c r="D55" s="190"/>
      <c r="E55" s="191"/>
      <c r="F55" s="22"/>
      <c r="G55" s="203"/>
      <c r="H55" s="203"/>
      <c r="I55" s="194"/>
      <c r="J55" s="195"/>
      <c r="K55" s="55"/>
    </row>
    <row r="56" spans="1:11" s="16" customFormat="1" ht="23.25" customHeight="1" x14ac:dyDescent="0.4">
      <c r="A56" s="187" t="s">
        <v>206</v>
      </c>
      <c r="B56" s="188"/>
      <c r="C56" s="189"/>
      <c r="D56" s="190" t="s">
        <v>27</v>
      </c>
      <c r="E56" s="191"/>
      <c r="F56" s="25">
        <v>537.84</v>
      </c>
      <c r="G56" s="203">
        <v>6600</v>
      </c>
      <c r="H56" s="203"/>
      <c r="I56" s="194">
        <f t="shared" ref="I56:I59" si="3">F56*G56</f>
        <v>3549744</v>
      </c>
      <c r="J56" s="195"/>
      <c r="K56" s="54">
        <v>0.1</v>
      </c>
    </row>
    <row r="57" spans="1:11" s="16" customFormat="1" ht="23.25" customHeight="1" x14ac:dyDescent="0.4">
      <c r="A57" s="187" t="s">
        <v>207</v>
      </c>
      <c r="B57" s="188"/>
      <c r="C57" s="189"/>
      <c r="D57" s="190" t="s">
        <v>28</v>
      </c>
      <c r="E57" s="191"/>
      <c r="F57" s="26">
        <v>447.12</v>
      </c>
      <c r="G57" s="203">
        <v>6600</v>
      </c>
      <c r="H57" s="203"/>
      <c r="I57" s="194">
        <f t="shared" si="3"/>
        <v>2950992</v>
      </c>
      <c r="J57" s="195"/>
      <c r="K57" s="54">
        <v>0.1</v>
      </c>
    </row>
    <row r="58" spans="1:11" s="16" customFormat="1" ht="23.25" customHeight="1" x14ac:dyDescent="0.4">
      <c r="A58" s="187" t="s">
        <v>208</v>
      </c>
      <c r="B58" s="188"/>
      <c r="C58" s="189"/>
      <c r="D58" s="190" t="s">
        <v>209</v>
      </c>
      <c r="E58" s="191"/>
      <c r="F58" s="20">
        <v>608</v>
      </c>
      <c r="G58" s="203">
        <v>1200</v>
      </c>
      <c r="H58" s="203"/>
      <c r="I58" s="194">
        <f t="shared" ref="I58" si="4">F58*G58</f>
        <v>729600</v>
      </c>
      <c r="J58" s="195"/>
      <c r="K58" s="54">
        <v>0.1</v>
      </c>
    </row>
    <row r="59" spans="1:11" s="16" customFormat="1" ht="23.25" customHeight="1" x14ac:dyDescent="0.4">
      <c r="A59" s="270" t="s">
        <v>29</v>
      </c>
      <c r="B59" s="271"/>
      <c r="C59" s="271"/>
      <c r="D59" s="184" t="s">
        <v>30</v>
      </c>
      <c r="E59" s="184"/>
      <c r="F59" s="29">
        <v>273.60000000000002</v>
      </c>
      <c r="G59" s="203">
        <v>300</v>
      </c>
      <c r="H59" s="203"/>
      <c r="I59" s="194">
        <f t="shared" si="3"/>
        <v>82080</v>
      </c>
      <c r="J59" s="195"/>
      <c r="K59" s="54">
        <v>0.1</v>
      </c>
    </row>
    <row r="60" spans="1:11" s="16" customFormat="1" ht="23.25" customHeight="1" x14ac:dyDescent="0.4">
      <c r="A60" s="182" t="s">
        <v>31</v>
      </c>
      <c r="B60" s="183"/>
      <c r="C60" s="183"/>
      <c r="D60" s="184"/>
      <c r="E60" s="184"/>
      <c r="F60" s="21" t="s">
        <v>17</v>
      </c>
      <c r="G60" s="203"/>
      <c r="H60" s="203"/>
      <c r="I60" s="185">
        <v>160000</v>
      </c>
      <c r="J60" s="186"/>
      <c r="K60" s="54">
        <v>0.1</v>
      </c>
    </row>
    <row r="61" spans="1:11" s="16" customFormat="1" ht="23.25" customHeight="1" x14ac:dyDescent="0.4">
      <c r="A61" s="182" t="s">
        <v>211</v>
      </c>
      <c r="B61" s="183"/>
      <c r="C61" s="183"/>
      <c r="D61" s="184" t="s">
        <v>212</v>
      </c>
      <c r="E61" s="184"/>
      <c r="F61" s="21">
        <v>200</v>
      </c>
      <c r="G61" s="203">
        <v>450</v>
      </c>
      <c r="H61" s="203"/>
      <c r="I61" s="194">
        <f t="shared" ref="I61:I63" si="5">F61*G61</f>
        <v>90000</v>
      </c>
      <c r="J61" s="195"/>
      <c r="K61" s="54">
        <v>0.1</v>
      </c>
    </row>
    <row r="62" spans="1:11" s="16" customFormat="1" ht="23.25" customHeight="1" x14ac:dyDescent="0.4">
      <c r="A62" s="182" t="s">
        <v>211</v>
      </c>
      <c r="B62" s="183"/>
      <c r="C62" s="183"/>
      <c r="D62" s="184" t="s">
        <v>213</v>
      </c>
      <c r="E62" s="184"/>
      <c r="F62" s="21">
        <v>200</v>
      </c>
      <c r="G62" s="203">
        <v>300</v>
      </c>
      <c r="H62" s="203"/>
      <c r="I62" s="194">
        <f t="shared" si="5"/>
        <v>60000</v>
      </c>
      <c r="J62" s="195"/>
      <c r="K62" s="54">
        <v>0.1</v>
      </c>
    </row>
    <row r="63" spans="1:11" s="16" customFormat="1" ht="23.25" customHeight="1" x14ac:dyDescent="0.4">
      <c r="A63" s="182" t="s">
        <v>211</v>
      </c>
      <c r="B63" s="183"/>
      <c r="C63" s="183"/>
      <c r="D63" s="184" t="s">
        <v>243</v>
      </c>
      <c r="E63" s="184"/>
      <c r="F63" s="21">
        <v>20</v>
      </c>
      <c r="G63" s="203">
        <v>2000</v>
      </c>
      <c r="H63" s="203"/>
      <c r="I63" s="194">
        <f t="shared" si="5"/>
        <v>40000</v>
      </c>
      <c r="J63" s="195"/>
      <c r="K63" s="54">
        <v>0.1</v>
      </c>
    </row>
    <row r="64" spans="1:11" s="16" customFormat="1" ht="23.25" customHeight="1" x14ac:dyDescent="0.4">
      <c r="A64" s="182" t="s">
        <v>32</v>
      </c>
      <c r="B64" s="183"/>
      <c r="C64" s="183"/>
      <c r="D64" s="184"/>
      <c r="E64" s="184"/>
      <c r="F64" s="24">
        <v>8</v>
      </c>
      <c r="G64" s="203">
        <v>132000</v>
      </c>
      <c r="H64" s="203"/>
      <c r="I64" s="194">
        <f t="shared" ref="I64" si="6">F64*G64</f>
        <v>1056000</v>
      </c>
      <c r="J64" s="195"/>
      <c r="K64" s="54">
        <v>0.1</v>
      </c>
    </row>
    <row r="65" spans="1:11" s="16" customFormat="1" ht="23.25" customHeight="1" x14ac:dyDescent="0.4">
      <c r="A65" s="182" t="s">
        <v>24</v>
      </c>
      <c r="B65" s="183"/>
      <c r="C65" s="183"/>
      <c r="D65" s="184"/>
      <c r="E65" s="184"/>
      <c r="F65" s="23" t="s">
        <v>17</v>
      </c>
      <c r="G65" s="203">
        <v>60000</v>
      </c>
      <c r="H65" s="203"/>
      <c r="I65" s="185">
        <f>G65</f>
        <v>60000</v>
      </c>
      <c r="J65" s="186"/>
      <c r="K65" s="54">
        <v>0.1</v>
      </c>
    </row>
    <row r="66" spans="1:11" s="16" customFormat="1" ht="23.25" customHeight="1" x14ac:dyDescent="0.4">
      <c r="A66" s="259" t="s">
        <v>33</v>
      </c>
      <c r="B66" s="260"/>
      <c r="C66" s="260"/>
      <c r="D66" s="184"/>
      <c r="E66" s="184"/>
      <c r="F66" s="24"/>
      <c r="G66" s="203"/>
      <c r="H66" s="203"/>
      <c r="I66" s="261">
        <f>SUM(I56:J65)</f>
        <v>8778416</v>
      </c>
      <c r="J66" s="262"/>
      <c r="K66" s="54">
        <v>0.1</v>
      </c>
    </row>
    <row r="67" spans="1:11" ht="23.25" customHeight="1" x14ac:dyDescent="0.4">
      <c r="A67" s="182"/>
      <c r="B67" s="183"/>
      <c r="C67" s="183"/>
      <c r="D67" s="184"/>
      <c r="E67" s="184"/>
      <c r="F67" s="24"/>
      <c r="G67" s="203"/>
      <c r="H67" s="203"/>
      <c r="I67" s="185"/>
      <c r="J67" s="186"/>
      <c r="K67" s="55"/>
    </row>
    <row r="68" spans="1:11" ht="23.25" customHeight="1" x14ac:dyDescent="0.4">
      <c r="A68" s="182"/>
      <c r="B68" s="183"/>
      <c r="C68" s="183"/>
      <c r="D68" s="184"/>
      <c r="E68" s="184"/>
      <c r="F68" s="24"/>
      <c r="G68" s="203"/>
      <c r="H68" s="203"/>
      <c r="I68" s="185"/>
      <c r="J68" s="186"/>
      <c r="K68" s="55"/>
    </row>
    <row r="69" spans="1:11" ht="23.25" customHeight="1" x14ac:dyDescent="0.4">
      <c r="A69" s="256" t="s">
        <v>34</v>
      </c>
      <c r="B69" s="257"/>
      <c r="C69" s="258"/>
      <c r="D69" s="190"/>
      <c r="E69" s="191"/>
      <c r="F69" s="24"/>
      <c r="G69" s="192"/>
      <c r="H69" s="193"/>
      <c r="I69" s="194"/>
      <c r="J69" s="195"/>
      <c r="K69" s="55"/>
    </row>
    <row r="70" spans="1:11" ht="23.25" customHeight="1" x14ac:dyDescent="0.4">
      <c r="A70" s="196" t="s">
        <v>239</v>
      </c>
      <c r="B70" s="197"/>
      <c r="C70" s="198"/>
      <c r="D70" s="190"/>
      <c r="E70" s="191"/>
      <c r="F70" s="22">
        <v>5</v>
      </c>
      <c r="G70" s="192">
        <v>35000</v>
      </c>
      <c r="H70" s="193"/>
      <c r="I70" s="194">
        <f t="shared" ref="I70:I71" si="7">F70*G70</f>
        <v>175000</v>
      </c>
      <c r="J70" s="195"/>
      <c r="K70" s="54">
        <v>0.1</v>
      </c>
    </row>
    <row r="71" spans="1:11" ht="23.25" customHeight="1" x14ac:dyDescent="0.4">
      <c r="A71" s="196" t="s">
        <v>240</v>
      </c>
      <c r="B71" s="197"/>
      <c r="C71" s="198"/>
      <c r="D71" s="190"/>
      <c r="E71" s="191"/>
      <c r="F71" s="22">
        <v>10</v>
      </c>
      <c r="G71" s="192">
        <v>27000</v>
      </c>
      <c r="H71" s="193"/>
      <c r="I71" s="194">
        <f t="shared" si="7"/>
        <v>270000</v>
      </c>
      <c r="J71" s="195"/>
      <c r="K71" s="54">
        <v>0.1</v>
      </c>
    </row>
    <row r="72" spans="1:11" ht="23.25" customHeight="1" x14ac:dyDescent="0.4">
      <c r="A72" s="187" t="s">
        <v>241</v>
      </c>
      <c r="B72" s="188"/>
      <c r="C72" s="189"/>
      <c r="D72" s="190"/>
      <c r="E72" s="191"/>
      <c r="F72" s="22">
        <v>130</v>
      </c>
      <c r="G72" s="192">
        <v>27000</v>
      </c>
      <c r="H72" s="193"/>
      <c r="I72" s="194">
        <f t="shared" ref="I72:I73" si="8">F72*G72</f>
        <v>3510000</v>
      </c>
      <c r="J72" s="195"/>
      <c r="K72" s="54">
        <v>0.1</v>
      </c>
    </row>
    <row r="73" spans="1:11" ht="23.25" customHeight="1" x14ac:dyDescent="0.4">
      <c r="A73" s="187" t="s">
        <v>242</v>
      </c>
      <c r="B73" s="188"/>
      <c r="C73" s="189"/>
      <c r="D73" s="190"/>
      <c r="E73" s="191"/>
      <c r="F73" s="22">
        <v>4</v>
      </c>
      <c r="G73" s="192">
        <v>27000</v>
      </c>
      <c r="H73" s="193"/>
      <c r="I73" s="194">
        <f t="shared" si="8"/>
        <v>108000</v>
      </c>
      <c r="J73" s="195"/>
      <c r="K73" s="54">
        <v>0.1</v>
      </c>
    </row>
    <row r="74" spans="1:11" ht="23.25" customHeight="1" x14ac:dyDescent="0.4">
      <c r="A74" s="259" t="s">
        <v>35</v>
      </c>
      <c r="B74" s="260"/>
      <c r="C74" s="260"/>
      <c r="D74" s="184"/>
      <c r="E74" s="184"/>
      <c r="F74" s="24"/>
      <c r="G74" s="203"/>
      <c r="H74" s="203"/>
      <c r="I74" s="261">
        <f>SUM(I70:J73)</f>
        <v>4063000</v>
      </c>
      <c r="J74" s="262"/>
      <c r="K74" s="54">
        <v>0.1</v>
      </c>
    </row>
    <row r="75" spans="1:11" ht="23.25" customHeight="1" x14ac:dyDescent="0.4">
      <c r="A75" s="259" t="s">
        <v>36</v>
      </c>
      <c r="B75" s="260"/>
      <c r="C75" s="260"/>
      <c r="D75" s="184"/>
      <c r="E75" s="184"/>
      <c r="F75" s="24"/>
      <c r="G75" s="203"/>
      <c r="H75" s="203"/>
      <c r="I75" s="261">
        <f>I53+I66+I74</f>
        <v>23971816</v>
      </c>
      <c r="J75" s="262"/>
      <c r="K75" s="54">
        <v>0.1</v>
      </c>
    </row>
    <row r="76" spans="1:11" ht="23.25" customHeight="1" x14ac:dyDescent="0.4">
      <c r="A76" s="272" t="s">
        <v>37</v>
      </c>
      <c r="B76" s="273"/>
      <c r="C76" s="274"/>
      <c r="D76" s="275"/>
      <c r="E76" s="276"/>
      <c r="F76" s="30">
        <v>0.1</v>
      </c>
      <c r="G76" s="277"/>
      <c r="H76" s="278"/>
      <c r="I76" s="279">
        <f>I75*F76</f>
        <v>2397181.6</v>
      </c>
      <c r="J76" s="280"/>
      <c r="K76" s="54">
        <v>0.1</v>
      </c>
    </row>
    <row r="77" spans="1:11" ht="23.25" customHeight="1" thickBot="1" x14ac:dyDescent="0.45">
      <c r="A77" s="182"/>
      <c r="B77" s="183"/>
      <c r="C77" s="183"/>
      <c r="D77" s="184"/>
      <c r="E77" s="184"/>
      <c r="F77" s="24"/>
      <c r="G77" s="203"/>
      <c r="H77" s="203"/>
      <c r="I77" s="261">
        <f>SUM(I75:J76)</f>
        <v>26368997.600000001</v>
      </c>
      <c r="J77" s="262"/>
      <c r="K77" s="70">
        <v>0.1</v>
      </c>
    </row>
    <row r="78" spans="1:11" ht="23.25" customHeight="1" thickBot="1" x14ac:dyDescent="0.45">
      <c r="A78" s="282" t="s">
        <v>38</v>
      </c>
      <c r="B78" s="283"/>
      <c r="C78" s="283"/>
      <c r="D78" s="283"/>
      <c r="E78" s="283"/>
      <c r="F78" s="31"/>
      <c r="G78" s="31"/>
      <c r="H78" s="32"/>
      <c r="I78" s="284">
        <f>SUM(I77:J77)</f>
        <v>26368997.600000001</v>
      </c>
      <c r="J78" s="285"/>
      <c r="K78" s="57">
        <v>0.1</v>
      </c>
    </row>
    <row r="79" spans="1:11" ht="30" customHeight="1" x14ac:dyDescent="0.4">
      <c r="A79" s="11"/>
      <c r="B79" s="11"/>
      <c r="C79" s="11"/>
      <c r="D79" s="11"/>
      <c r="E79" s="11"/>
      <c r="F79" s="33"/>
      <c r="G79" s="33"/>
      <c r="H79" s="33"/>
      <c r="I79" s="34"/>
      <c r="J79" s="34"/>
      <c r="K79" s="51"/>
    </row>
    <row r="80" spans="1:11" ht="30" customHeight="1" x14ac:dyDescent="0.4">
      <c r="A80" s="11"/>
      <c r="B80" s="11"/>
      <c r="C80" s="11"/>
      <c r="D80" s="11"/>
      <c r="E80" s="11"/>
      <c r="F80" s="33"/>
      <c r="G80" s="33"/>
      <c r="H80" s="33"/>
      <c r="I80" s="34"/>
      <c r="J80" s="34"/>
      <c r="K80" s="51"/>
    </row>
    <row r="81" spans="1:11" ht="30" customHeight="1" thickBot="1" x14ac:dyDescent="0.45">
      <c r="A81" s="281" t="s">
        <v>39</v>
      </c>
      <c r="B81" s="281"/>
      <c r="C81" s="281"/>
      <c r="D81" s="281"/>
      <c r="E81" s="281"/>
      <c r="F81" s="36"/>
      <c r="G81" s="16"/>
      <c r="H81" s="16"/>
      <c r="I81" s="242"/>
      <c r="J81" s="242"/>
      <c r="K81" s="51"/>
    </row>
    <row r="82" spans="1:11" ht="30" customHeight="1" thickBot="1" x14ac:dyDescent="0.45">
      <c r="A82" s="243" t="s">
        <v>8</v>
      </c>
      <c r="B82" s="243"/>
      <c r="C82" s="243"/>
      <c r="D82" s="243" t="s">
        <v>9</v>
      </c>
      <c r="E82" s="243"/>
      <c r="F82" s="17" t="s">
        <v>10</v>
      </c>
      <c r="G82" s="243" t="s">
        <v>11</v>
      </c>
      <c r="H82" s="243"/>
      <c r="I82" s="243" t="s">
        <v>12</v>
      </c>
      <c r="J82" s="244"/>
      <c r="K82" s="52" t="s">
        <v>172</v>
      </c>
    </row>
    <row r="83" spans="1:11" ht="30" customHeight="1" x14ac:dyDescent="0.4">
      <c r="A83" s="286" t="s">
        <v>40</v>
      </c>
      <c r="B83" s="287"/>
      <c r="C83" s="287"/>
      <c r="D83" s="255"/>
      <c r="E83" s="255"/>
      <c r="F83" s="18">
        <v>1429</v>
      </c>
      <c r="G83" s="199">
        <v>300</v>
      </c>
      <c r="H83" s="199"/>
      <c r="I83" s="199">
        <f>F83*G83</f>
        <v>428700</v>
      </c>
      <c r="J83" s="200"/>
      <c r="K83" s="58">
        <v>0.1</v>
      </c>
    </row>
    <row r="84" spans="1:11" ht="30" customHeight="1" x14ac:dyDescent="0.4">
      <c r="A84" s="270" t="s">
        <v>229</v>
      </c>
      <c r="B84" s="271"/>
      <c r="C84" s="271"/>
      <c r="D84" s="184" t="s">
        <v>232</v>
      </c>
      <c r="E84" s="184"/>
      <c r="F84" s="37">
        <v>1</v>
      </c>
      <c r="G84" s="185">
        <v>9000</v>
      </c>
      <c r="H84" s="185"/>
      <c r="I84" s="185">
        <f>F84*G84</f>
        <v>9000</v>
      </c>
      <c r="J84" s="186"/>
      <c r="K84" s="54">
        <v>0.1</v>
      </c>
    </row>
    <row r="85" spans="1:11" ht="30" customHeight="1" x14ac:dyDescent="0.4">
      <c r="A85" s="270" t="s">
        <v>230</v>
      </c>
      <c r="B85" s="271"/>
      <c r="C85" s="271"/>
      <c r="D85" s="184" t="s">
        <v>231</v>
      </c>
      <c r="E85" s="184"/>
      <c r="F85" s="40">
        <v>1</v>
      </c>
      <c r="G85" s="194">
        <v>7500</v>
      </c>
      <c r="H85" s="288"/>
      <c r="I85" s="185">
        <f t="shared" ref="I85:I87" si="9">F85*G85</f>
        <v>7500</v>
      </c>
      <c r="J85" s="186"/>
      <c r="K85" s="54">
        <v>0.1</v>
      </c>
    </row>
    <row r="86" spans="1:11" ht="30" customHeight="1" x14ac:dyDescent="0.4">
      <c r="A86" s="196" t="s">
        <v>233</v>
      </c>
      <c r="B86" s="197"/>
      <c r="C86" s="198"/>
      <c r="D86" s="184" t="s">
        <v>231</v>
      </c>
      <c r="E86" s="184"/>
      <c r="F86" s="40">
        <v>2</v>
      </c>
      <c r="G86" s="194">
        <v>7500</v>
      </c>
      <c r="H86" s="288"/>
      <c r="I86" s="185">
        <f t="shared" si="9"/>
        <v>15000</v>
      </c>
      <c r="J86" s="186"/>
      <c r="K86" s="54">
        <v>0.1</v>
      </c>
    </row>
    <row r="87" spans="1:11" ht="30" customHeight="1" x14ac:dyDescent="0.4">
      <c r="A87" s="196" t="s">
        <v>233</v>
      </c>
      <c r="B87" s="197"/>
      <c r="C87" s="198"/>
      <c r="D87" s="190" t="s">
        <v>234</v>
      </c>
      <c r="E87" s="191"/>
      <c r="F87" s="40">
        <v>2</v>
      </c>
      <c r="G87" s="194">
        <v>4500</v>
      </c>
      <c r="H87" s="288"/>
      <c r="I87" s="185">
        <f t="shared" si="9"/>
        <v>9000</v>
      </c>
      <c r="J87" s="186"/>
      <c r="K87" s="54">
        <v>0.1</v>
      </c>
    </row>
    <row r="88" spans="1:11" ht="30" customHeight="1" x14ac:dyDescent="0.4">
      <c r="A88" s="270" t="s">
        <v>42</v>
      </c>
      <c r="B88" s="271"/>
      <c r="C88" s="271"/>
      <c r="D88" s="184"/>
      <c r="E88" s="184"/>
      <c r="F88" s="37">
        <v>2</v>
      </c>
      <c r="G88" s="185">
        <v>3000</v>
      </c>
      <c r="H88" s="185"/>
      <c r="I88" s="185">
        <f t="shared" ref="I88:I95" si="10">F88*G88</f>
        <v>6000</v>
      </c>
      <c r="J88" s="186"/>
      <c r="K88" s="54">
        <v>0.1</v>
      </c>
    </row>
    <row r="89" spans="1:11" ht="30" customHeight="1" x14ac:dyDescent="0.4">
      <c r="A89" s="270" t="s">
        <v>43</v>
      </c>
      <c r="B89" s="271"/>
      <c r="C89" s="271"/>
      <c r="D89" s="184"/>
      <c r="E89" s="184"/>
      <c r="F89" s="37">
        <v>1</v>
      </c>
      <c r="G89" s="185">
        <v>1200</v>
      </c>
      <c r="H89" s="185"/>
      <c r="I89" s="185">
        <f t="shared" si="10"/>
        <v>1200</v>
      </c>
      <c r="J89" s="186"/>
      <c r="K89" s="54">
        <v>0.1</v>
      </c>
    </row>
    <row r="90" spans="1:11" ht="30" customHeight="1" x14ac:dyDescent="0.4">
      <c r="A90" s="270" t="s">
        <v>44</v>
      </c>
      <c r="B90" s="271"/>
      <c r="C90" s="271"/>
      <c r="D90" s="184"/>
      <c r="E90" s="184"/>
      <c r="F90" s="37">
        <v>4</v>
      </c>
      <c r="G90" s="185">
        <v>3500</v>
      </c>
      <c r="H90" s="185"/>
      <c r="I90" s="185">
        <f t="shared" si="10"/>
        <v>14000</v>
      </c>
      <c r="J90" s="186"/>
      <c r="K90" s="54">
        <v>0.1</v>
      </c>
    </row>
    <row r="91" spans="1:11" ht="30" customHeight="1" x14ac:dyDescent="0.4">
      <c r="A91" s="270" t="s">
        <v>45</v>
      </c>
      <c r="B91" s="271"/>
      <c r="C91" s="271"/>
      <c r="D91" s="184"/>
      <c r="E91" s="184"/>
      <c r="F91" s="37">
        <v>8</v>
      </c>
      <c r="G91" s="185">
        <v>1200</v>
      </c>
      <c r="H91" s="185"/>
      <c r="I91" s="185">
        <f t="shared" si="10"/>
        <v>9600</v>
      </c>
      <c r="J91" s="186"/>
      <c r="K91" s="54">
        <v>0.1</v>
      </c>
    </row>
    <row r="92" spans="1:11" ht="30" customHeight="1" x14ac:dyDescent="0.4">
      <c r="A92" s="270" t="s">
        <v>168</v>
      </c>
      <c r="B92" s="271"/>
      <c r="C92" s="271"/>
      <c r="D92" s="289" t="s">
        <v>169</v>
      </c>
      <c r="E92" s="289"/>
      <c r="F92" s="19" t="s">
        <v>46</v>
      </c>
      <c r="G92" s="185"/>
      <c r="H92" s="185"/>
      <c r="I92" s="185">
        <v>620000</v>
      </c>
      <c r="J92" s="186"/>
      <c r="K92" s="54">
        <v>0.1</v>
      </c>
    </row>
    <row r="93" spans="1:11" ht="30" customHeight="1" x14ac:dyDescent="0.4">
      <c r="A93" s="270" t="s">
        <v>47</v>
      </c>
      <c r="B93" s="271"/>
      <c r="C93" s="271"/>
      <c r="D93" s="184"/>
      <c r="E93" s="184"/>
      <c r="F93" s="37">
        <v>8</v>
      </c>
      <c r="G93" s="185">
        <v>3600</v>
      </c>
      <c r="H93" s="185"/>
      <c r="I93" s="185">
        <f t="shared" si="10"/>
        <v>28800</v>
      </c>
      <c r="J93" s="186"/>
      <c r="K93" s="54">
        <v>0.1</v>
      </c>
    </row>
    <row r="94" spans="1:11" ht="30" customHeight="1" x14ac:dyDescent="0.4">
      <c r="A94" s="270" t="s">
        <v>48</v>
      </c>
      <c r="B94" s="271"/>
      <c r="C94" s="271"/>
      <c r="D94" s="184"/>
      <c r="E94" s="184"/>
      <c r="F94" s="37">
        <v>8</v>
      </c>
      <c r="G94" s="185">
        <v>3000</v>
      </c>
      <c r="H94" s="185"/>
      <c r="I94" s="185">
        <f t="shared" si="10"/>
        <v>24000</v>
      </c>
      <c r="J94" s="186"/>
      <c r="K94" s="54">
        <v>0.1</v>
      </c>
    </row>
    <row r="95" spans="1:11" s="16" customFormat="1" ht="30" customHeight="1" x14ac:dyDescent="0.4">
      <c r="A95" s="270" t="s">
        <v>49</v>
      </c>
      <c r="B95" s="271"/>
      <c r="C95" s="271"/>
      <c r="D95" s="184"/>
      <c r="E95" s="184"/>
      <c r="F95" s="37">
        <v>8</v>
      </c>
      <c r="G95" s="185">
        <v>1000</v>
      </c>
      <c r="H95" s="185"/>
      <c r="I95" s="185">
        <f t="shared" si="10"/>
        <v>8000</v>
      </c>
      <c r="J95" s="186"/>
      <c r="K95" s="54">
        <v>0.1</v>
      </c>
    </row>
    <row r="96" spans="1:11" s="16" customFormat="1" ht="30" customHeight="1" x14ac:dyDescent="0.4">
      <c r="A96" s="270" t="s">
        <v>50</v>
      </c>
      <c r="B96" s="271"/>
      <c r="C96" s="271"/>
      <c r="D96" s="289" t="s">
        <v>170</v>
      </c>
      <c r="E96" s="289"/>
      <c r="F96" s="19" t="s">
        <v>46</v>
      </c>
      <c r="G96" s="185"/>
      <c r="H96" s="185"/>
      <c r="I96" s="185">
        <v>600000</v>
      </c>
      <c r="J96" s="186"/>
      <c r="K96" s="54">
        <v>0.1</v>
      </c>
    </row>
    <row r="97" spans="1:11" s="16" customFormat="1" ht="30" customHeight="1" x14ac:dyDescent="0.4">
      <c r="A97" s="270" t="s">
        <v>51</v>
      </c>
      <c r="B97" s="271"/>
      <c r="C97" s="271"/>
      <c r="D97" s="184"/>
      <c r="E97" s="184"/>
      <c r="F97" s="19" t="s">
        <v>46</v>
      </c>
      <c r="G97" s="185"/>
      <c r="H97" s="185"/>
      <c r="I97" s="185">
        <v>420000</v>
      </c>
      <c r="J97" s="186"/>
      <c r="K97" s="54">
        <v>0.1</v>
      </c>
    </row>
    <row r="98" spans="1:11" s="16" customFormat="1" ht="30" customHeight="1" x14ac:dyDescent="0.4">
      <c r="A98" s="270" t="s">
        <v>52</v>
      </c>
      <c r="B98" s="271"/>
      <c r="C98" s="271"/>
      <c r="D98" s="184"/>
      <c r="E98" s="184"/>
      <c r="F98" s="19" t="s">
        <v>46</v>
      </c>
      <c r="G98" s="185"/>
      <c r="H98" s="185"/>
      <c r="I98" s="185">
        <v>280000</v>
      </c>
      <c r="J98" s="186"/>
      <c r="K98" s="54">
        <v>0.1</v>
      </c>
    </row>
    <row r="99" spans="1:11" s="16" customFormat="1" ht="30" customHeight="1" x14ac:dyDescent="0.4">
      <c r="A99" s="270" t="s">
        <v>53</v>
      </c>
      <c r="B99" s="271"/>
      <c r="C99" s="271"/>
      <c r="D99" s="184"/>
      <c r="E99" s="184"/>
      <c r="F99" s="19" t="s">
        <v>46</v>
      </c>
      <c r="G99" s="185"/>
      <c r="H99" s="185"/>
      <c r="I99" s="185">
        <v>420000</v>
      </c>
      <c r="J99" s="186"/>
      <c r="K99" s="54">
        <v>0.1</v>
      </c>
    </row>
    <row r="100" spans="1:11" s="16" customFormat="1" ht="30" customHeight="1" x14ac:dyDescent="0.4">
      <c r="A100" s="270" t="s">
        <v>50</v>
      </c>
      <c r="B100" s="271"/>
      <c r="C100" s="271"/>
      <c r="D100" s="184"/>
      <c r="E100" s="184"/>
      <c r="F100" s="19" t="s">
        <v>46</v>
      </c>
      <c r="G100" s="185"/>
      <c r="H100" s="185"/>
      <c r="I100" s="185">
        <v>860000</v>
      </c>
      <c r="J100" s="186"/>
      <c r="K100" s="54">
        <v>0.1</v>
      </c>
    </row>
    <row r="101" spans="1:11" s="16" customFormat="1" ht="30" customHeight="1" x14ac:dyDescent="0.4">
      <c r="A101" s="294" t="s">
        <v>51</v>
      </c>
      <c r="B101" s="295"/>
      <c r="C101" s="295"/>
      <c r="D101" s="296"/>
      <c r="E101" s="296"/>
      <c r="F101" s="19" t="s">
        <v>46</v>
      </c>
      <c r="G101" s="297"/>
      <c r="H101" s="297"/>
      <c r="I101" s="185">
        <v>220000</v>
      </c>
      <c r="J101" s="186"/>
      <c r="K101" s="54">
        <v>0.1</v>
      </c>
    </row>
    <row r="102" spans="1:11" s="16" customFormat="1" ht="30" customHeight="1" x14ac:dyDescent="0.4">
      <c r="A102" s="182" t="s">
        <v>54</v>
      </c>
      <c r="B102" s="183"/>
      <c r="C102" s="183"/>
      <c r="D102" s="184"/>
      <c r="E102" s="184"/>
      <c r="F102" s="21" t="s">
        <v>17</v>
      </c>
      <c r="G102" s="203"/>
      <c r="H102" s="203"/>
      <c r="I102" s="185">
        <v>200000</v>
      </c>
      <c r="J102" s="186"/>
      <c r="K102" s="54">
        <v>0.1</v>
      </c>
    </row>
    <row r="103" spans="1:11" s="16" customFormat="1" ht="30" customHeight="1" x14ac:dyDescent="0.4">
      <c r="A103" s="290" t="s">
        <v>55</v>
      </c>
      <c r="B103" s="291"/>
      <c r="C103" s="291"/>
      <c r="D103" s="292"/>
      <c r="E103" s="292"/>
      <c r="F103" s="38"/>
      <c r="G103" s="293"/>
      <c r="H103" s="293"/>
      <c r="I103" s="261">
        <f>SUM(I83:J102)</f>
        <v>4180800</v>
      </c>
      <c r="J103" s="262"/>
      <c r="K103" s="54">
        <v>0.1</v>
      </c>
    </row>
    <row r="104" spans="1:11" s="16" customFormat="1" ht="30" customHeight="1" x14ac:dyDescent="0.4">
      <c r="A104" s="256" t="s">
        <v>56</v>
      </c>
      <c r="B104" s="257"/>
      <c r="C104" s="258"/>
      <c r="D104" s="292"/>
      <c r="E104" s="292"/>
      <c r="F104" s="39">
        <v>0.1</v>
      </c>
      <c r="G104" s="300"/>
      <c r="H104" s="301"/>
      <c r="I104" s="302">
        <f>I103*F104</f>
        <v>418080</v>
      </c>
      <c r="J104" s="303"/>
      <c r="K104" s="54">
        <v>0.1</v>
      </c>
    </row>
    <row r="105" spans="1:11" s="16" customFormat="1" ht="30" customHeight="1" thickBot="1" x14ac:dyDescent="0.45">
      <c r="A105" s="256" t="s">
        <v>57</v>
      </c>
      <c r="B105" s="257"/>
      <c r="C105" s="258"/>
      <c r="D105" s="292"/>
      <c r="E105" s="292"/>
      <c r="F105" s="38"/>
      <c r="G105" s="300"/>
      <c r="H105" s="301"/>
      <c r="I105" s="302">
        <f>SUM(I103:J104)</f>
        <v>4598880</v>
      </c>
      <c r="J105" s="303"/>
      <c r="K105" s="54">
        <v>0.1</v>
      </c>
    </row>
    <row r="106" spans="1:11" s="16" customFormat="1" ht="30" customHeight="1" thickBot="1" x14ac:dyDescent="0.45">
      <c r="A106" s="282" t="s">
        <v>58</v>
      </c>
      <c r="B106" s="283"/>
      <c r="C106" s="283"/>
      <c r="D106" s="283"/>
      <c r="E106" s="283"/>
      <c r="F106" s="31"/>
      <c r="G106" s="31"/>
      <c r="H106" s="32"/>
      <c r="I106" s="298">
        <f>I105</f>
        <v>4598880</v>
      </c>
      <c r="J106" s="299"/>
      <c r="K106" s="57">
        <v>0.1</v>
      </c>
    </row>
    <row r="107" spans="1:11" s="16" customFormat="1" ht="30" customHeight="1" x14ac:dyDescent="0.4">
      <c r="A107" s="11"/>
      <c r="B107" s="11"/>
      <c r="C107" s="11"/>
      <c r="D107" s="11"/>
      <c r="E107" s="11"/>
      <c r="F107" s="33"/>
      <c r="G107" s="33"/>
      <c r="H107" s="33"/>
      <c r="I107" s="34"/>
      <c r="J107" s="34"/>
      <c r="K107" s="51"/>
    </row>
    <row r="108" spans="1:11" s="16" customFormat="1" ht="30" customHeight="1" x14ac:dyDescent="0.4">
      <c r="A108" s="11"/>
      <c r="B108" s="11"/>
      <c r="C108" s="11"/>
      <c r="D108" s="11"/>
      <c r="E108" s="11"/>
      <c r="F108" s="33"/>
      <c r="G108" s="33"/>
      <c r="H108" s="33"/>
      <c r="I108" s="34"/>
      <c r="J108" s="34"/>
      <c r="K108" s="51"/>
    </row>
    <row r="109" spans="1:11" s="16" customFormat="1" ht="30" customHeight="1" x14ac:dyDescent="0.4">
      <c r="A109" s="11"/>
      <c r="B109" s="11"/>
      <c r="C109" s="11"/>
      <c r="D109" s="11"/>
      <c r="E109" s="11"/>
      <c r="F109" s="33"/>
      <c r="G109" s="33"/>
      <c r="H109" s="33"/>
      <c r="I109" s="34"/>
      <c r="J109" s="34"/>
      <c r="K109" s="51"/>
    </row>
    <row r="110" spans="1:11" s="16" customFormat="1" ht="30" customHeight="1" x14ac:dyDescent="0.4">
      <c r="A110" s="11"/>
      <c r="B110" s="11"/>
      <c r="C110" s="11"/>
      <c r="D110" s="11"/>
      <c r="E110" s="11"/>
      <c r="F110" s="33"/>
      <c r="G110" s="33"/>
      <c r="H110" s="33"/>
      <c r="I110" s="34"/>
      <c r="J110" s="34"/>
      <c r="K110" s="51"/>
    </row>
    <row r="111" spans="1:11" s="16" customFormat="1" ht="30" customHeight="1" x14ac:dyDescent="0.4">
      <c r="A111" s="11"/>
      <c r="B111" s="11"/>
      <c r="C111" s="11"/>
      <c r="D111" s="11"/>
      <c r="E111" s="11"/>
      <c r="F111" s="33"/>
      <c r="G111" s="33"/>
      <c r="H111" s="33"/>
      <c r="I111" s="34"/>
      <c r="J111" s="34"/>
      <c r="K111" s="51"/>
    </row>
    <row r="112" spans="1:11" s="16" customFormat="1" ht="30" customHeight="1" x14ac:dyDescent="0.4">
      <c r="A112" s="11"/>
      <c r="B112" s="11"/>
      <c r="C112" s="11"/>
      <c r="D112" s="11"/>
      <c r="E112" s="11"/>
      <c r="F112" s="33"/>
      <c r="G112" s="33"/>
      <c r="H112" s="33"/>
      <c r="I112" s="34"/>
      <c r="J112" s="34"/>
      <c r="K112" s="51"/>
    </row>
    <row r="113" spans="1:11" s="16" customFormat="1" ht="30" customHeight="1" x14ac:dyDescent="0.4">
      <c r="A113" s="11"/>
      <c r="B113" s="11"/>
      <c r="C113" s="11"/>
      <c r="D113" s="11"/>
      <c r="E113" s="11"/>
      <c r="F113" s="33"/>
      <c r="G113" s="33"/>
      <c r="H113" s="33"/>
      <c r="I113" s="34"/>
      <c r="J113" s="34"/>
      <c r="K113" s="51"/>
    </row>
    <row r="114" spans="1:11" s="16" customFormat="1" ht="30" customHeight="1" x14ac:dyDescent="0.4">
      <c r="A114" s="11"/>
      <c r="B114" s="11"/>
      <c r="C114" s="11"/>
      <c r="D114" s="11"/>
      <c r="E114" s="11"/>
      <c r="F114" s="33"/>
      <c r="G114" s="33"/>
      <c r="H114" s="33"/>
      <c r="I114" s="34"/>
      <c r="J114" s="34"/>
      <c r="K114" s="51"/>
    </row>
    <row r="115" spans="1:11" s="16" customFormat="1" ht="30" customHeight="1" thickBot="1" x14ac:dyDescent="0.45">
      <c r="A115" s="304" t="s">
        <v>59</v>
      </c>
      <c r="B115" s="304"/>
      <c r="C115" s="304"/>
      <c r="D115" s="11"/>
      <c r="E115" s="11"/>
      <c r="F115" s="33"/>
      <c r="G115" s="33"/>
      <c r="H115" s="33"/>
      <c r="I115" s="34"/>
      <c r="J115" s="34"/>
      <c r="K115" s="51"/>
    </row>
    <row r="116" spans="1:11" s="16" customFormat="1" ht="30" customHeight="1" thickBot="1" x14ac:dyDescent="0.45">
      <c r="A116" s="305" t="s">
        <v>8</v>
      </c>
      <c r="B116" s="243"/>
      <c r="C116" s="243"/>
      <c r="D116" s="243" t="s">
        <v>9</v>
      </c>
      <c r="E116" s="243"/>
      <c r="F116" s="17" t="s">
        <v>10</v>
      </c>
      <c r="G116" s="243" t="s">
        <v>11</v>
      </c>
      <c r="H116" s="243"/>
      <c r="I116" s="243" t="s">
        <v>12</v>
      </c>
      <c r="J116" s="244"/>
      <c r="K116" s="52" t="s">
        <v>172</v>
      </c>
    </row>
    <row r="117" spans="1:11" s="16" customFormat="1" ht="30" customHeight="1" x14ac:dyDescent="0.4">
      <c r="A117" s="270" t="s">
        <v>40</v>
      </c>
      <c r="B117" s="271"/>
      <c r="C117" s="271"/>
      <c r="D117" s="184"/>
      <c r="E117" s="184"/>
      <c r="F117" s="40">
        <v>600</v>
      </c>
      <c r="G117" s="185">
        <v>300</v>
      </c>
      <c r="H117" s="185"/>
      <c r="I117" s="185">
        <f>F117*G117</f>
        <v>180000</v>
      </c>
      <c r="J117" s="186"/>
      <c r="K117" s="58">
        <v>0.1</v>
      </c>
    </row>
    <row r="118" spans="1:11" s="16" customFormat="1" ht="30" customHeight="1" x14ac:dyDescent="0.4">
      <c r="A118" s="187" t="s">
        <v>167</v>
      </c>
      <c r="B118" s="188"/>
      <c r="C118" s="189"/>
      <c r="D118" s="190"/>
      <c r="E118" s="191"/>
      <c r="F118" s="20">
        <v>102</v>
      </c>
      <c r="G118" s="185">
        <v>2650</v>
      </c>
      <c r="H118" s="185"/>
      <c r="I118" s="185">
        <f t="shared" ref="I118" si="11">F118*G118</f>
        <v>270300</v>
      </c>
      <c r="J118" s="186"/>
      <c r="K118" s="54">
        <v>0.1</v>
      </c>
    </row>
    <row r="119" spans="1:11" s="16" customFormat="1" ht="30" customHeight="1" x14ac:dyDescent="0.4">
      <c r="A119" s="270" t="s">
        <v>20</v>
      </c>
      <c r="B119" s="271"/>
      <c r="C119" s="271"/>
      <c r="D119" s="184"/>
      <c r="E119" s="184"/>
      <c r="F119" s="40">
        <v>4</v>
      </c>
      <c r="G119" s="185">
        <v>1200</v>
      </c>
      <c r="H119" s="185"/>
      <c r="I119" s="185">
        <f t="shared" ref="I119:I121" si="12">F119*G119</f>
        <v>4800</v>
      </c>
      <c r="J119" s="186"/>
      <c r="K119" s="54">
        <v>0.1</v>
      </c>
    </row>
    <row r="120" spans="1:11" s="16" customFormat="1" ht="30" customHeight="1" x14ac:dyDescent="0.4">
      <c r="A120" s="270" t="s">
        <v>60</v>
      </c>
      <c r="B120" s="271"/>
      <c r="C120" s="271"/>
      <c r="D120" s="184"/>
      <c r="E120" s="184"/>
      <c r="F120" s="40">
        <v>12</v>
      </c>
      <c r="G120" s="185">
        <v>1400</v>
      </c>
      <c r="H120" s="185"/>
      <c r="I120" s="185">
        <f t="shared" si="12"/>
        <v>16800</v>
      </c>
      <c r="J120" s="186"/>
      <c r="K120" s="54">
        <v>0.1</v>
      </c>
    </row>
    <row r="121" spans="1:11" s="16" customFormat="1" ht="30" customHeight="1" x14ac:dyDescent="0.4">
      <c r="A121" s="270" t="s">
        <v>61</v>
      </c>
      <c r="B121" s="271"/>
      <c r="C121" s="271"/>
      <c r="D121" s="184"/>
      <c r="E121" s="184"/>
      <c r="F121" s="40">
        <v>160</v>
      </c>
      <c r="G121" s="185">
        <v>300</v>
      </c>
      <c r="H121" s="185"/>
      <c r="I121" s="185">
        <f t="shared" si="12"/>
        <v>48000</v>
      </c>
      <c r="J121" s="186"/>
      <c r="K121" s="54">
        <v>0.1</v>
      </c>
    </row>
    <row r="122" spans="1:11" s="16" customFormat="1" ht="30" customHeight="1" x14ac:dyDescent="0.4">
      <c r="A122" s="270" t="s">
        <v>62</v>
      </c>
      <c r="B122" s="271"/>
      <c r="C122" s="271"/>
      <c r="D122" s="184"/>
      <c r="E122" s="184"/>
      <c r="F122" s="40" t="s">
        <v>17</v>
      </c>
      <c r="G122" s="185"/>
      <c r="H122" s="185"/>
      <c r="I122" s="185">
        <v>450000</v>
      </c>
      <c r="J122" s="186"/>
      <c r="K122" s="54">
        <v>0.1</v>
      </c>
    </row>
    <row r="123" spans="1:11" s="16" customFormat="1" ht="30" customHeight="1" x14ac:dyDescent="0.4">
      <c r="A123" s="270" t="s">
        <v>51</v>
      </c>
      <c r="B123" s="271"/>
      <c r="C123" s="271"/>
      <c r="D123" s="184"/>
      <c r="E123" s="184"/>
      <c r="F123" s="40">
        <v>2</v>
      </c>
      <c r="G123" s="185">
        <v>120000</v>
      </c>
      <c r="H123" s="185"/>
      <c r="I123" s="185">
        <f t="shared" ref="I123" si="13">F123*G123</f>
        <v>240000</v>
      </c>
      <c r="J123" s="186"/>
      <c r="K123" s="54">
        <v>0.1</v>
      </c>
    </row>
    <row r="124" spans="1:11" s="16" customFormat="1" ht="30" customHeight="1" x14ac:dyDescent="0.4">
      <c r="A124" s="196" t="s">
        <v>63</v>
      </c>
      <c r="B124" s="197"/>
      <c r="C124" s="198"/>
      <c r="D124" s="190"/>
      <c r="E124" s="191"/>
      <c r="F124" s="40" t="s">
        <v>17</v>
      </c>
      <c r="G124" s="194"/>
      <c r="H124" s="288"/>
      <c r="I124" s="194">
        <v>200000</v>
      </c>
      <c r="J124" s="195"/>
      <c r="K124" s="54">
        <v>0.1</v>
      </c>
    </row>
    <row r="125" spans="1:11" s="16" customFormat="1" ht="30" customHeight="1" x14ac:dyDescent="0.4">
      <c r="A125" s="270" t="s">
        <v>57</v>
      </c>
      <c r="B125" s="271"/>
      <c r="C125" s="271"/>
      <c r="D125" s="184"/>
      <c r="E125" s="184"/>
      <c r="F125" s="40"/>
      <c r="G125" s="317"/>
      <c r="H125" s="317"/>
      <c r="I125" s="185">
        <f>SUM(I117:J124)</f>
        <v>1409900</v>
      </c>
      <c r="J125" s="186"/>
      <c r="K125" s="54">
        <v>0.1</v>
      </c>
    </row>
    <row r="126" spans="1:11" s="16" customFormat="1" ht="30" customHeight="1" thickBot="1" x14ac:dyDescent="0.45">
      <c r="A126" s="306" t="s">
        <v>64</v>
      </c>
      <c r="B126" s="307"/>
      <c r="C126" s="307"/>
      <c r="D126" s="308"/>
      <c r="E126" s="308"/>
      <c r="F126" s="41">
        <v>0.1</v>
      </c>
      <c r="G126" s="309"/>
      <c r="H126" s="309"/>
      <c r="I126" s="310">
        <f>I125*F126</f>
        <v>140990</v>
      </c>
      <c r="J126" s="311"/>
      <c r="K126" s="56">
        <v>0.1</v>
      </c>
    </row>
    <row r="127" spans="1:11" s="16" customFormat="1" ht="30" customHeight="1" thickBot="1" x14ac:dyDescent="0.45">
      <c r="A127" s="312" t="s">
        <v>65</v>
      </c>
      <c r="B127" s="313"/>
      <c r="C127" s="313"/>
      <c r="D127" s="313"/>
      <c r="E127" s="313"/>
      <c r="F127" s="42"/>
      <c r="G127" s="314"/>
      <c r="H127" s="314"/>
      <c r="I127" s="315">
        <f>SUM(I125:J126)</f>
        <v>1550890</v>
      </c>
      <c r="J127" s="316"/>
      <c r="K127" s="57">
        <v>0.1</v>
      </c>
    </row>
    <row r="128" spans="1:11" s="16" customFormat="1" ht="30" customHeight="1" x14ac:dyDescent="0.4">
      <c r="A128" s="318"/>
      <c r="B128" s="318"/>
      <c r="C128" s="318"/>
      <c r="D128" s="318"/>
      <c r="E128" s="318"/>
      <c r="F128" s="43"/>
      <c r="G128" s="319"/>
      <c r="H128" s="319"/>
      <c r="I128" s="320"/>
      <c r="J128" s="320"/>
      <c r="K128" s="59"/>
    </row>
    <row r="129" spans="1:11" s="16" customFormat="1" ht="30" customHeight="1" x14ac:dyDescent="0.4">
      <c r="A129" s="51"/>
      <c r="B129" s="51"/>
      <c r="C129" s="51"/>
      <c r="D129" s="51"/>
      <c r="E129" s="51"/>
      <c r="F129" s="80"/>
      <c r="G129" s="80"/>
      <c r="H129" s="80"/>
      <c r="I129" s="81"/>
      <c r="J129" s="81"/>
      <c r="K129" s="82"/>
    </row>
    <row r="130" spans="1:11" s="16" customFormat="1" ht="30" customHeight="1" x14ac:dyDescent="0.4">
      <c r="A130" s="51"/>
      <c r="B130" s="51"/>
      <c r="C130" s="51"/>
      <c r="D130" s="51"/>
      <c r="E130" s="51"/>
      <c r="F130" s="80"/>
      <c r="G130" s="80"/>
      <c r="H130" s="80"/>
      <c r="I130" s="81"/>
      <c r="J130" s="81"/>
      <c r="K130" s="82"/>
    </row>
    <row r="131" spans="1:11" s="16" customFormat="1" ht="30" customHeight="1" x14ac:dyDescent="0.4">
      <c r="A131" s="51"/>
      <c r="B131" s="51"/>
      <c r="C131" s="51"/>
      <c r="D131" s="51"/>
      <c r="E131" s="51"/>
      <c r="F131" s="80"/>
      <c r="G131" s="80"/>
      <c r="H131" s="80"/>
      <c r="I131" s="81"/>
      <c r="J131" s="81"/>
      <c r="K131" s="82"/>
    </row>
    <row r="132" spans="1:11" s="16" customFormat="1" ht="30" customHeight="1" x14ac:dyDescent="0.4">
      <c r="A132" s="51"/>
      <c r="B132" s="51"/>
      <c r="C132" s="51"/>
      <c r="D132" s="51"/>
      <c r="E132" s="51"/>
      <c r="F132" s="80"/>
      <c r="G132" s="80"/>
      <c r="H132" s="80"/>
      <c r="I132" s="81"/>
      <c r="J132" s="81"/>
      <c r="K132" s="82"/>
    </row>
    <row r="133" spans="1:11" s="16" customFormat="1" ht="30" customHeight="1" x14ac:dyDescent="0.4">
      <c r="A133" s="51"/>
      <c r="B133" s="51"/>
      <c r="C133" s="51"/>
      <c r="D133" s="51"/>
      <c r="E133" s="51"/>
      <c r="F133" s="80"/>
      <c r="G133" s="80"/>
      <c r="H133" s="80"/>
      <c r="I133" s="81"/>
      <c r="J133" s="81"/>
      <c r="K133" s="82"/>
    </row>
    <row r="134" spans="1:11" s="16" customFormat="1" ht="30" customHeight="1" x14ac:dyDescent="0.4">
      <c r="A134" s="51"/>
      <c r="B134" s="51"/>
      <c r="C134" s="51"/>
      <c r="D134" s="51"/>
      <c r="E134" s="51"/>
      <c r="F134" s="80"/>
      <c r="G134" s="80"/>
      <c r="H134" s="80"/>
      <c r="I134" s="81"/>
      <c r="J134" s="81"/>
      <c r="K134" s="82"/>
    </row>
    <row r="135" spans="1:11" s="16" customFormat="1" ht="30" customHeight="1" x14ac:dyDescent="0.4">
      <c r="A135" s="51"/>
      <c r="B135" s="51"/>
      <c r="C135" s="51"/>
      <c r="D135" s="51"/>
      <c r="E135" s="51"/>
      <c r="F135" s="80"/>
      <c r="G135" s="80"/>
      <c r="H135" s="80"/>
      <c r="I135" s="81"/>
      <c r="J135" s="81"/>
      <c r="K135" s="82"/>
    </row>
    <row r="136" spans="1:11" s="16" customFormat="1" ht="30" customHeight="1" x14ac:dyDescent="0.4">
      <c r="A136" s="51"/>
      <c r="B136" s="51"/>
      <c r="C136" s="51"/>
      <c r="D136" s="51"/>
      <c r="E136" s="51"/>
      <c r="F136" s="80"/>
      <c r="G136" s="80"/>
      <c r="H136" s="80"/>
      <c r="I136" s="81"/>
      <c r="J136" s="81"/>
      <c r="K136" s="82"/>
    </row>
    <row r="137" spans="1:11" s="16" customFormat="1" ht="30" customHeight="1" x14ac:dyDescent="0.4">
      <c r="A137" s="51"/>
      <c r="B137" s="51"/>
      <c r="C137" s="51"/>
      <c r="D137" s="51"/>
      <c r="E137" s="51"/>
      <c r="F137" s="80"/>
      <c r="G137" s="80"/>
      <c r="H137" s="80"/>
      <c r="I137" s="81"/>
      <c r="J137" s="81"/>
      <c r="K137" s="82"/>
    </row>
    <row r="138" spans="1:11" s="16" customFormat="1" ht="30" customHeight="1" x14ac:dyDescent="0.4">
      <c r="A138" s="51"/>
      <c r="B138" s="51"/>
      <c r="C138" s="51"/>
      <c r="D138" s="51"/>
      <c r="E138" s="51"/>
      <c r="F138" s="80"/>
      <c r="G138" s="80"/>
      <c r="H138" s="80"/>
      <c r="I138" s="81"/>
      <c r="J138" s="81"/>
      <c r="K138" s="82"/>
    </row>
    <row r="139" spans="1:11" s="16" customFormat="1" ht="30" customHeight="1" x14ac:dyDescent="0.4">
      <c r="A139" s="51"/>
      <c r="B139" s="51"/>
      <c r="C139" s="51"/>
      <c r="D139" s="51"/>
      <c r="E139" s="51"/>
      <c r="F139" s="80"/>
      <c r="G139" s="80"/>
      <c r="H139" s="80"/>
      <c r="I139" s="81"/>
      <c r="J139" s="81"/>
      <c r="K139" s="82"/>
    </row>
    <row r="140" spans="1:11" s="16" customFormat="1" ht="30" customHeight="1" x14ac:dyDescent="0.4">
      <c r="A140" s="51"/>
      <c r="B140" s="51"/>
      <c r="C140" s="51"/>
      <c r="D140" s="51"/>
      <c r="E140" s="51"/>
      <c r="F140" s="80"/>
      <c r="G140" s="80"/>
      <c r="H140" s="80"/>
      <c r="I140" s="81"/>
      <c r="J140" s="81"/>
      <c r="K140" s="82"/>
    </row>
    <row r="141" spans="1:11" s="16" customFormat="1" ht="30" customHeight="1" x14ac:dyDescent="0.4">
      <c r="A141" s="51"/>
      <c r="B141" s="51"/>
      <c r="C141" s="51"/>
      <c r="D141" s="51"/>
      <c r="E141" s="51"/>
      <c r="F141" s="80"/>
      <c r="G141" s="80"/>
      <c r="H141" s="80"/>
      <c r="I141" s="81"/>
      <c r="J141" s="81"/>
      <c r="K141" s="82"/>
    </row>
    <row r="142" spans="1:11" s="16" customFormat="1" ht="30" customHeight="1" x14ac:dyDescent="0.4">
      <c r="A142" s="51"/>
      <c r="B142" s="51"/>
      <c r="C142" s="51"/>
      <c r="D142" s="51"/>
      <c r="E142" s="51"/>
      <c r="F142" s="80"/>
      <c r="G142" s="80"/>
      <c r="H142" s="80"/>
      <c r="I142" s="81"/>
      <c r="J142" s="81"/>
      <c r="K142" s="82"/>
    </row>
    <row r="143" spans="1:11" s="16" customFormat="1" ht="30" customHeight="1" x14ac:dyDescent="0.4">
      <c r="A143" s="51"/>
      <c r="B143" s="51"/>
      <c r="C143" s="51"/>
      <c r="D143" s="51"/>
      <c r="E143" s="51"/>
      <c r="F143" s="80"/>
      <c r="G143" s="80"/>
      <c r="H143" s="80"/>
      <c r="I143" s="81"/>
      <c r="J143" s="81"/>
      <c r="K143" s="82"/>
    </row>
    <row r="144" spans="1:11" s="16" customFormat="1" ht="30" customHeight="1" x14ac:dyDescent="0.4">
      <c r="A144" s="51"/>
      <c r="B144" s="51"/>
      <c r="C144" s="51"/>
      <c r="D144" s="51"/>
      <c r="E144" s="51"/>
      <c r="F144" s="80"/>
      <c r="G144" s="80"/>
      <c r="H144" s="80"/>
      <c r="I144" s="81"/>
      <c r="J144" s="81"/>
      <c r="K144" s="82"/>
    </row>
    <row r="145" spans="1:11" s="16" customFormat="1" ht="30" customHeight="1" x14ac:dyDescent="0.4">
      <c r="A145" s="51"/>
      <c r="B145" s="51"/>
      <c r="C145" s="51"/>
      <c r="D145" s="51"/>
      <c r="E145" s="51"/>
      <c r="F145" s="80"/>
      <c r="G145" s="80"/>
      <c r="H145" s="80"/>
      <c r="I145" s="81"/>
      <c r="J145" s="81"/>
      <c r="K145" s="82"/>
    </row>
    <row r="146" spans="1:11" s="16" customFormat="1" ht="30" customHeight="1" x14ac:dyDescent="0.4">
      <c r="A146" s="51"/>
      <c r="B146" s="51"/>
      <c r="C146" s="51"/>
      <c r="D146" s="51"/>
      <c r="E146" s="51"/>
      <c r="F146" s="80"/>
      <c r="G146" s="80"/>
      <c r="H146" s="80"/>
      <c r="I146" s="81"/>
      <c r="J146" s="81"/>
      <c r="K146" s="82"/>
    </row>
    <row r="147" spans="1:11" s="16" customFormat="1" ht="30" customHeight="1" x14ac:dyDescent="0.4">
      <c r="A147" s="51"/>
      <c r="B147" s="51"/>
      <c r="C147" s="51"/>
      <c r="D147" s="51"/>
      <c r="E147" s="51"/>
      <c r="F147" s="80"/>
      <c r="G147" s="80"/>
      <c r="H147" s="80"/>
      <c r="I147" s="81"/>
      <c r="J147" s="81"/>
      <c r="K147" s="82"/>
    </row>
    <row r="148" spans="1:11" s="16" customFormat="1" ht="30" customHeight="1" x14ac:dyDescent="0.4">
      <c r="A148" s="51"/>
      <c r="B148" s="51"/>
      <c r="C148" s="51"/>
      <c r="D148" s="51"/>
      <c r="E148" s="51"/>
      <c r="F148" s="80"/>
      <c r="G148" s="80"/>
      <c r="H148" s="80"/>
      <c r="I148" s="81"/>
      <c r="J148" s="81"/>
      <c r="K148" s="82"/>
    </row>
    <row r="149" spans="1:11" s="16" customFormat="1" ht="30" customHeight="1" thickBot="1" x14ac:dyDescent="0.45">
      <c r="A149" s="281" t="s">
        <v>66</v>
      </c>
      <c r="B149" s="281"/>
      <c r="C149" s="281"/>
      <c r="D149" s="281"/>
      <c r="E149" s="281"/>
      <c r="F149" s="15"/>
      <c r="I149" s="44"/>
      <c r="J149" s="44"/>
      <c r="K149" s="51"/>
    </row>
    <row r="150" spans="1:11" s="16" customFormat="1" ht="30" customHeight="1" thickBot="1" x14ac:dyDescent="0.45">
      <c r="A150" s="243" t="s">
        <v>8</v>
      </c>
      <c r="B150" s="243"/>
      <c r="C150" s="243"/>
      <c r="D150" s="243" t="s">
        <v>9</v>
      </c>
      <c r="E150" s="243"/>
      <c r="F150" s="17" t="s">
        <v>10</v>
      </c>
      <c r="G150" s="243" t="s">
        <v>11</v>
      </c>
      <c r="H150" s="243"/>
      <c r="I150" s="243" t="s">
        <v>12</v>
      </c>
      <c r="J150" s="244"/>
      <c r="K150" s="52" t="s">
        <v>172</v>
      </c>
    </row>
    <row r="151" spans="1:11" s="16" customFormat="1" ht="30" customHeight="1" x14ac:dyDescent="0.4">
      <c r="A151" s="286" t="s">
        <v>67</v>
      </c>
      <c r="B151" s="287"/>
      <c r="C151" s="287"/>
      <c r="D151" s="255"/>
      <c r="E151" s="255"/>
      <c r="F151" s="45"/>
      <c r="G151" s="199"/>
      <c r="H151" s="199"/>
      <c r="I151" s="199"/>
      <c r="J151" s="200"/>
      <c r="K151" s="71">
        <v>0.1</v>
      </c>
    </row>
    <row r="152" spans="1:11" s="16" customFormat="1" ht="30" customHeight="1" x14ac:dyDescent="0.4">
      <c r="A152" s="182" t="s">
        <v>68</v>
      </c>
      <c r="B152" s="183"/>
      <c r="C152" s="183"/>
      <c r="D152" s="184"/>
      <c r="E152" s="184"/>
      <c r="F152" s="22">
        <v>4</v>
      </c>
      <c r="G152" s="203">
        <v>10000</v>
      </c>
      <c r="H152" s="203"/>
      <c r="I152" s="185">
        <f>F152*G152</f>
        <v>40000</v>
      </c>
      <c r="J152" s="186"/>
      <c r="K152" s="54">
        <v>0.1</v>
      </c>
    </row>
    <row r="153" spans="1:11" s="16" customFormat="1" ht="30" customHeight="1" x14ac:dyDescent="0.4">
      <c r="A153" s="182" t="s">
        <v>69</v>
      </c>
      <c r="B153" s="183"/>
      <c r="C153" s="183"/>
      <c r="D153" s="184"/>
      <c r="E153" s="184"/>
      <c r="F153" s="22">
        <v>1</v>
      </c>
      <c r="G153" s="203">
        <v>18000</v>
      </c>
      <c r="H153" s="203"/>
      <c r="I153" s="185">
        <f>F153*G153</f>
        <v>18000</v>
      </c>
      <c r="J153" s="186"/>
      <c r="K153" s="54">
        <v>0.1</v>
      </c>
    </row>
    <row r="154" spans="1:11" s="16" customFormat="1" ht="30" customHeight="1" x14ac:dyDescent="0.4">
      <c r="A154" s="182" t="s">
        <v>70</v>
      </c>
      <c r="B154" s="183"/>
      <c r="C154" s="183"/>
      <c r="D154" s="184"/>
      <c r="E154" s="184"/>
      <c r="F154" s="22">
        <v>2</v>
      </c>
      <c r="G154" s="192">
        <v>3600</v>
      </c>
      <c r="H154" s="193"/>
      <c r="I154" s="194">
        <f t="shared" ref="I154:I170" si="14">F154*G154</f>
        <v>7200</v>
      </c>
      <c r="J154" s="195"/>
      <c r="K154" s="54">
        <v>0.1</v>
      </c>
    </row>
    <row r="155" spans="1:11" s="16" customFormat="1" ht="30" customHeight="1" x14ac:dyDescent="0.4">
      <c r="A155" s="187" t="s">
        <v>171</v>
      </c>
      <c r="B155" s="188"/>
      <c r="C155" s="189"/>
      <c r="D155" s="190"/>
      <c r="E155" s="191"/>
      <c r="F155" s="22">
        <v>2</v>
      </c>
      <c r="G155" s="192">
        <v>5600</v>
      </c>
      <c r="H155" s="193"/>
      <c r="I155" s="194">
        <f t="shared" ref="I155" si="15">F155*G155</f>
        <v>11200</v>
      </c>
      <c r="J155" s="195"/>
      <c r="K155" s="54">
        <v>0.1</v>
      </c>
    </row>
    <row r="156" spans="1:11" s="16" customFormat="1" ht="30" customHeight="1" x14ac:dyDescent="0.4">
      <c r="A156" s="187" t="s">
        <v>91</v>
      </c>
      <c r="B156" s="188"/>
      <c r="C156" s="189"/>
      <c r="D156" s="190"/>
      <c r="E156" s="191"/>
      <c r="F156" s="22">
        <v>1</v>
      </c>
      <c r="G156" s="192">
        <v>8750</v>
      </c>
      <c r="H156" s="193"/>
      <c r="I156" s="194">
        <f t="shared" ref="I156" si="16">F156*G156</f>
        <v>8750</v>
      </c>
      <c r="J156" s="195"/>
      <c r="K156" s="54">
        <v>0.1</v>
      </c>
    </row>
    <row r="157" spans="1:11" s="16" customFormat="1" ht="30" customHeight="1" x14ac:dyDescent="0.4">
      <c r="A157" s="182" t="s">
        <v>71</v>
      </c>
      <c r="B157" s="183"/>
      <c r="C157" s="183"/>
      <c r="D157" s="184"/>
      <c r="E157" s="184"/>
      <c r="F157" s="22">
        <v>1</v>
      </c>
      <c r="G157" s="203">
        <v>42000</v>
      </c>
      <c r="H157" s="203"/>
      <c r="I157" s="185">
        <f t="shared" si="14"/>
        <v>42000</v>
      </c>
      <c r="J157" s="186"/>
      <c r="K157" s="54">
        <v>0.1</v>
      </c>
    </row>
    <row r="158" spans="1:11" s="16" customFormat="1" ht="30" customHeight="1" x14ac:dyDescent="0.4">
      <c r="A158" s="182" t="s">
        <v>72</v>
      </c>
      <c r="B158" s="183"/>
      <c r="C158" s="183"/>
      <c r="D158" s="184"/>
      <c r="E158" s="184"/>
      <c r="F158" s="22">
        <v>2</v>
      </c>
      <c r="G158" s="203">
        <v>2400</v>
      </c>
      <c r="H158" s="203"/>
      <c r="I158" s="185">
        <f t="shared" si="14"/>
        <v>4800</v>
      </c>
      <c r="J158" s="186"/>
      <c r="K158" s="54">
        <v>0.1</v>
      </c>
    </row>
    <row r="159" spans="1:11" s="16" customFormat="1" ht="30" customHeight="1" x14ac:dyDescent="0.4">
      <c r="A159" s="182" t="s">
        <v>73</v>
      </c>
      <c r="B159" s="183"/>
      <c r="C159" s="183"/>
      <c r="D159" s="184"/>
      <c r="E159" s="184"/>
      <c r="F159" s="22">
        <v>2</v>
      </c>
      <c r="G159" s="203">
        <v>5760</v>
      </c>
      <c r="H159" s="203"/>
      <c r="I159" s="185">
        <f t="shared" si="14"/>
        <v>11520</v>
      </c>
      <c r="J159" s="186"/>
      <c r="K159" s="54">
        <v>0.1</v>
      </c>
    </row>
    <row r="160" spans="1:11" s="16" customFormat="1" ht="30" customHeight="1" x14ac:dyDescent="0.4">
      <c r="A160" s="182" t="s">
        <v>74</v>
      </c>
      <c r="B160" s="183"/>
      <c r="C160" s="183"/>
      <c r="D160" s="184" t="s">
        <v>173</v>
      </c>
      <c r="E160" s="184"/>
      <c r="F160" s="22">
        <v>2</v>
      </c>
      <c r="G160" s="203">
        <v>60000</v>
      </c>
      <c r="H160" s="203"/>
      <c r="I160" s="185">
        <f t="shared" si="14"/>
        <v>120000</v>
      </c>
      <c r="J160" s="186"/>
      <c r="K160" s="54">
        <v>0.1</v>
      </c>
    </row>
    <row r="161" spans="1:11" s="16" customFormat="1" ht="30" customHeight="1" x14ac:dyDescent="0.4">
      <c r="A161" s="182" t="s">
        <v>75</v>
      </c>
      <c r="B161" s="183"/>
      <c r="C161" s="183"/>
      <c r="D161" s="184"/>
      <c r="E161" s="184"/>
      <c r="F161" s="22">
        <v>1</v>
      </c>
      <c r="G161" s="203">
        <v>14400</v>
      </c>
      <c r="H161" s="203"/>
      <c r="I161" s="185">
        <f t="shared" si="14"/>
        <v>14400</v>
      </c>
      <c r="J161" s="186"/>
      <c r="K161" s="54">
        <v>0.1</v>
      </c>
    </row>
    <row r="162" spans="1:11" s="16" customFormat="1" ht="30" customHeight="1" x14ac:dyDescent="0.4">
      <c r="A162" s="182" t="s">
        <v>76</v>
      </c>
      <c r="B162" s="183"/>
      <c r="C162" s="183"/>
      <c r="D162" s="184"/>
      <c r="E162" s="184"/>
      <c r="F162" s="22">
        <v>2</v>
      </c>
      <c r="G162" s="203">
        <v>14400</v>
      </c>
      <c r="H162" s="203"/>
      <c r="I162" s="185">
        <f t="shared" si="14"/>
        <v>28800</v>
      </c>
      <c r="J162" s="186"/>
      <c r="K162" s="54">
        <v>0.1</v>
      </c>
    </row>
    <row r="163" spans="1:11" s="16" customFormat="1" ht="30" customHeight="1" x14ac:dyDescent="0.4">
      <c r="A163" s="182" t="s">
        <v>77</v>
      </c>
      <c r="B163" s="183"/>
      <c r="C163" s="183"/>
      <c r="D163" s="184"/>
      <c r="E163" s="184"/>
      <c r="F163" s="22">
        <v>1</v>
      </c>
      <c r="G163" s="203">
        <v>14400</v>
      </c>
      <c r="H163" s="203"/>
      <c r="I163" s="185">
        <f t="shared" si="14"/>
        <v>14400</v>
      </c>
      <c r="J163" s="186"/>
      <c r="K163" s="54">
        <v>0.1</v>
      </c>
    </row>
    <row r="164" spans="1:11" s="16" customFormat="1" ht="30" customHeight="1" x14ac:dyDescent="0.4">
      <c r="A164" s="182" t="s">
        <v>78</v>
      </c>
      <c r="B164" s="183"/>
      <c r="C164" s="183"/>
      <c r="D164" s="184"/>
      <c r="E164" s="184"/>
      <c r="F164" s="21" t="s">
        <v>46</v>
      </c>
      <c r="G164" s="203">
        <v>50000</v>
      </c>
      <c r="H164" s="203"/>
      <c r="I164" s="185">
        <v>50000</v>
      </c>
      <c r="J164" s="186"/>
      <c r="K164" s="54">
        <v>0.1</v>
      </c>
    </row>
    <row r="165" spans="1:11" s="16" customFormat="1" ht="30" customHeight="1" x14ac:dyDescent="0.4">
      <c r="A165" s="182" t="s">
        <v>79</v>
      </c>
      <c r="B165" s="183"/>
      <c r="C165" s="183"/>
      <c r="D165" s="184"/>
      <c r="E165" s="184"/>
      <c r="F165" s="22">
        <v>1</v>
      </c>
      <c r="G165" s="203">
        <v>48000</v>
      </c>
      <c r="H165" s="203"/>
      <c r="I165" s="185">
        <f t="shared" si="14"/>
        <v>48000</v>
      </c>
      <c r="J165" s="186"/>
      <c r="K165" s="54">
        <v>0.1</v>
      </c>
    </row>
    <row r="166" spans="1:11" s="16" customFormat="1" ht="30" customHeight="1" x14ac:dyDescent="0.4">
      <c r="A166" s="182" t="s">
        <v>80</v>
      </c>
      <c r="B166" s="183"/>
      <c r="C166" s="183"/>
      <c r="D166" s="184"/>
      <c r="E166" s="184"/>
      <c r="F166" s="22">
        <v>2</v>
      </c>
      <c r="G166" s="203">
        <v>42000</v>
      </c>
      <c r="H166" s="203"/>
      <c r="I166" s="185">
        <f t="shared" si="14"/>
        <v>84000</v>
      </c>
      <c r="J166" s="186"/>
      <c r="K166" s="54">
        <v>0.1</v>
      </c>
    </row>
    <row r="167" spans="1:11" s="16" customFormat="1" ht="30" customHeight="1" x14ac:dyDescent="0.4">
      <c r="A167" s="182" t="s">
        <v>81</v>
      </c>
      <c r="B167" s="183"/>
      <c r="C167" s="183"/>
      <c r="D167" s="184"/>
      <c r="E167" s="184"/>
      <c r="F167" s="22">
        <v>2</v>
      </c>
      <c r="G167" s="203">
        <v>48000</v>
      </c>
      <c r="H167" s="203"/>
      <c r="I167" s="185">
        <f t="shared" si="14"/>
        <v>96000</v>
      </c>
      <c r="J167" s="186"/>
      <c r="K167" s="54">
        <v>0.1</v>
      </c>
    </row>
    <row r="168" spans="1:11" s="16" customFormat="1" ht="30" customHeight="1" x14ac:dyDescent="0.4">
      <c r="A168" s="259" t="s">
        <v>82</v>
      </c>
      <c r="B168" s="260"/>
      <c r="C168" s="260"/>
      <c r="D168" s="184"/>
      <c r="E168" s="184"/>
      <c r="F168" s="22"/>
      <c r="G168" s="203"/>
      <c r="H168" s="203"/>
      <c r="I168" s="185"/>
      <c r="J168" s="186"/>
      <c r="K168" s="72"/>
    </row>
    <row r="169" spans="1:11" s="16" customFormat="1" ht="30" customHeight="1" x14ac:dyDescent="0.4">
      <c r="A169" s="182" t="s">
        <v>83</v>
      </c>
      <c r="B169" s="183"/>
      <c r="C169" s="183"/>
      <c r="D169" s="184"/>
      <c r="E169" s="184"/>
      <c r="F169" s="22">
        <v>8</v>
      </c>
      <c r="G169" s="203">
        <v>5400</v>
      </c>
      <c r="H169" s="203"/>
      <c r="I169" s="185">
        <f t="shared" si="14"/>
        <v>43200</v>
      </c>
      <c r="J169" s="186"/>
      <c r="K169" s="54">
        <v>0.1</v>
      </c>
    </row>
    <row r="170" spans="1:11" s="16" customFormat="1" ht="30" customHeight="1" x14ac:dyDescent="0.4">
      <c r="A170" s="182" t="s">
        <v>84</v>
      </c>
      <c r="B170" s="183"/>
      <c r="C170" s="183"/>
      <c r="D170" s="184"/>
      <c r="E170" s="184"/>
      <c r="F170" s="22">
        <v>1</v>
      </c>
      <c r="G170" s="203">
        <v>14400</v>
      </c>
      <c r="H170" s="203"/>
      <c r="I170" s="185">
        <f t="shared" si="14"/>
        <v>14400</v>
      </c>
      <c r="J170" s="186"/>
      <c r="K170" s="54">
        <v>0.1</v>
      </c>
    </row>
    <row r="171" spans="1:11" s="16" customFormat="1" ht="30" customHeight="1" x14ac:dyDescent="0.4">
      <c r="A171" s="182" t="s">
        <v>85</v>
      </c>
      <c r="B171" s="183"/>
      <c r="C171" s="183"/>
      <c r="D171" s="184"/>
      <c r="E171" s="184"/>
      <c r="F171" s="21" t="s">
        <v>86</v>
      </c>
      <c r="G171" s="203"/>
      <c r="H171" s="203"/>
      <c r="I171" s="185">
        <v>60000</v>
      </c>
      <c r="J171" s="186"/>
      <c r="K171" s="54">
        <v>0.1</v>
      </c>
    </row>
    <row r="172" spans="1:11" s="16" customFormat="1" ht="30" customHeight="1" x14ac:dyDescent="0.4">
      <c r="A172" s="259" t="s">
        <v>89</v>
      </c>
      <c r="B172" s="260"/>
      <c r="C172" s="260"/>
      <c r="D172" s="184"/>
      <c r="E172" s="184"/>
      <c r="F172" s="22"/>
      <c r="G172" s="203"/>
      <c r="H172" s="203"/>
      <c r="I172" s="185"/>
      <c r="J172" s="186"/>
      <c r="K172" s="72"/>
    </row>
    <row r="173" spans="1:11" s="16" customFormat="1" ht="30" customHeight="1" x14ac:dyDescent="0.4">
      <c r="A173" s="182" t="s">
        <v>90</v>
      </c>
      <c r="B173" s="183"/>
      <c r="C173" s="183"/>
      <c r="D173" s="184"/>
      <c r="E173" s="184"/>
      <c r="F173" s="22">
        <v>2</v>
      </c>
      <c r="G173" s="203">
        <v>4800</v>
      </c>
      <c r="H173" s="203"/>
      <c r="I173" s="185">
        <f t="shared" ref="I173:I175" si="17">F173*G173</f>
        <v>9600</v>
      </c>
      <c r="J173" s="186"/>
      <c r="K173" s="54">
        <v>0.1</v>
      </c>
    </row>
    <row r="174" spans="1:11" s="16" customFormat="1" ht="30" customHeight="1" x14ac:dyDescent="0.4">
      <c r="A174" s="182" t="s">
        <v>92</v>
      </c>
      <c r="B174" s="183"/>
      <c r="C174" s="183"/>
      <c r="D174" s="184"/>
      <c r="E174" s="184"/>
      <c r="F174" s="22">
        <v>1</v>
      </c>
      <c r="G174" s="203">
        <v>30000</v>
      </c>
      <c r="H174" s="203"/>
      <c r="I174" s="185">
        <f t="shared" si="17"/>
        <v>30000</v>
      </c>
      <c r="J174" s="186"/>
      <c r="K174" s="54">
        <v>0.1</v>
      </c>
    </row>
    <row r="175" spans="1:11" s="16" customFormat="1" ht="30" customHeight="1" x14ac:dyDescent="0.4">
      <c r="A175" s="182" t="s">
        <v>93</v>
      </c>
      <c r="B175" s="183"/>
      <c r="C175" s="183"/>
      <c r="D175" s="184"/>
      <c r="E175" s="184"/>
      <c r="F175" s="22">
        <v>1</v>
      </c>
      <c r="G175" s="203">
        <v>2400</v>
      </c>
      <c r="H175" s="203"/>
      <c r="I175" s="185">
        <f t="shared" si="17"/>
        <v>2400</v>
      </c>
      <c r="J175" s="186"/>
      <c r="K175" s="54">
        <v>0.1</v>
      </c>
    </row>
    <row r="176" spans="1:11" s="16" customFormat="1" ht="30" customHeight="1" x14ac:dyDescent="0.4">
      <c r="A176" s="182" t="s">
        <v>74</v>
      </c>
      <c r="B176" s="183"/>
      <c r="C176" s="183"/>
      <c r="D176" s="184" t="s">
        <v>174</v>
      </c>
      <c r="E176" s="184"/>
      <c r="F176" s="21" t="s">
        <v>86</v>
      </c>
      <c r="G176" s="203"/>
      <c r="H176" s="203"/>
      <c r="I176" s="185">
        <v>60000</v>
      </c>
      <c r="J176" s="186"/>
      <c r="K176" s="54">
        <v>0.1</v>
      </c>
    </row>
    <row r="177" spans="1:11" s="16" customFormat="1" ht="30" customHeight="1" x14ac:dyDescent="0.4">
      <c r="A177" s="182" t="s">
        <v>87</v>
      </c>
      <c r="B177" s="183"/>
      <c r="C177" s="183"/>
      <c r="D177" s="184" t="s">
        <v>177</v>
      </c>
      <c r="E177" s="184"/>
      <c r="F177" s="21" t="s">
        <v>86</v>
      </c>
      <c r="G177" s="203"/>
      <c r="H177" s="203"/>
      <c r="I177" s="185">
        <v>18000</v>
      </c>
      <c r="J177" s="186"/>
      <c r="K177" s="54">
        <v>0.1</v>
      </c>
    </row>
    <row r="178" spans="1:11" s="16" customFormat="1" ht="30" customHeight="1" x14ac:dyDescent="0.4">
      <c r="A178" s="182" t="s">
        <v>176</v>
      </c>
      <c r="B178" s="183"/>
      <c r="C178" s="183"/>
      <c r="D178" s="184" t="s">
        <v>178</v>
      </c>
      <c r="E178" s="184"/>
      <c r="F178" s="21" t="s">
        <v>86</v>
      </c>
      <c r="G178" s="203"/>
      <c r="H178" s="203"/>
      <c r="I178" s="185">
        <v>25000</v>
      </c>
      <c r="J178" s="186"/>
      <c r="K178" s="54">
        <v>0.1</v>
      </c>
    </row>
    <row r="179" spans="1:11" s="16" customFormat="1" ht="30" customHeight="1" x14ac:dyDescent="0.4">
      <c r="A179" s="182" t="s">
        <v>179</v>
      </c>
      <c r="B179" s="183"/>
      <c r="C179" s="183"/>
      <c r="D179" s="184"/>
      <c r="E179" s="184"/>
      <c r="F179" s="21" t="s">
        <v>86</v>
      </c>
      <c r="G179" s="203"/>
      <c r="H179" s="203"/>
      <c r="I179" s="185">
        <v>15000</v>
      </c>
      <c r="J179" s="186"/>
      <c r="K179" s="54">
        <v>0.1</v>
      </c>
    </row>
    <row r="180" spans="1:11" s="16" customFormat="1" ht="30" customHeight="1" x14ac:dyDescent="0.4">
      <c r="A180" s="182" t="s">
        <v>88</v>
      </c>
      <c r="B180" s="183"/>
      <c r="C180" s="183"/>
      <c r="D180" s="184"/>
      <c r="E180" s="184"/>
      <c r="F180" s="21" t="s">
        <v>175</v>
      </c>
      <c r="G180" s="203"/>
      <c r="H180" s="203"/>
      <c r="I180" s="185">
        <v>30000</v>
      </c>
      <c r="J180" s="186"/>
      <c r="K180" s="54">
        <v>0.1</v>
      </c>
    </row>
    <row r="181" spans="1:11" s="16" customFormat="1" ht="30" customHeight="1" x14ac:dyDescent="0.4">
      <c r="A181" s="182" t="s">
        <v>100</v>
      </c>
      <c r="B181" s="183"/>
      <c r="C181" s="183"/>
      <c r="D181" s="184"/>
      <c r="E181" s="184"/>
      <c r="F181" s="22">
        <v>1</v>
      </c>
      <c r="G181" s="203">
        <v>9600</v>
      </c>
      <c r="H181" s="203"/>
      <c r="I181" s="185">
        <f t="shared" ref="I181:I183" si="18">F181*G181</f>
        <v>9600</v>
      </c>
      <c r="J181" s="186"/>
      <c r="K181" s="54">
        <v>0.1</v>
      </c>
    </row>
    <row r="182" spans="1:11" s="16" customFormat="1" ht="30" customHeight="1" thickBot="1" x14ac:dyDescent="0.45">
      <c r="A182" s="321" t="s">
        <v>94</v>
      </c>
      <c r="B182" s="322"/>
      <c r="C182" s="322"/>
      <c r="D182" s="323"/>
      <c r="E182" s="323"/>
      <c r="F182" s="91">
        <v>1</v>
      </c>
      <c r="G182" s="324">
        <v>45000</v>
      </c>
      <c r="H182" s="324"/>
      <c r="I182" s="325">
        <f t="shared" si="18"/>
        <v>45000</v>
      </c>
      <c r="J182" s="326"/>
      <c r="K182" s="70">
        <v>0.1</v>
      </c>
    </row>
    <row r="183" spans="1:11" s="16" customFormat="1" ht="30" customHeight="1" x14ac:dyDescent="0.4">
      <c r="A183" s="327" t="s">
        <v>80</v>
      </c>
      <c r="B183" s="328"/>
      <c r="C183" s="328"/>
      <c r="D183" s="296"/>
      <c r="E183" s="296"/>
      <c r="F183" s="46">
        <v>1</v>
      </c>
      <c r="G183" s="329">
        <v>42000</v>
      </c>
      <c r="H183" s="329"/>
      <c r="I183" s="297">
        <f t="shared" si="18"/>
        <v>42000</v>
      </c>
      <c r="J183" s="330"/>
      <c r="K183" s="58">
        <v>0.1</v>
      </c>
    </row>
    <row r="184" spans="1:11" s="16" customFormat="1" ht="30" customHeight="1" x14ac:dyDescent="0.4">
      <c r="A184" s="259" t="s">
        <v>180</v>
      </c>
      <c r="B184" s="260"/>
      <c r="C184" s="260"/>
      <c r="D184" s="184"/>
      <c r="E184" s="184"/>
      <c r="F184" s="22"/>
      <c r="G184" s="203"/>
      <c r="H184" s="203"/>
      <c r="I184" s="185"/>
      <c r="J184" s="186"/>
      <c r="K184" s="72"/>
    </row>
    <row r="185" spans="1:11" s="16" customFormat="1" ht="30" customHeight="1" x14ac:dyDescent="0.4">
      <c r="A185" s="182" t="s">
        <v>95</v>
      </c>
      <c r="B185" s="183"/>
      <c r="C185" s="183"/>
      <c r="D185" s="184"/>
      <c r="E185" s="184"/>
      <c r="F185" s="22">
        <v>8</v>
      </c>
      <c r="G185" s="203">
        <v>21600</v>
      </c>
      <c r="H185" s="203"/>
      <c r="I185" s="185">
        <f t="shared" ref="I185:I198" si="19">F185*G185</f>
        <v>172800</v>
      </c>
      <c r="J185" s="186"/>
      <c r="K185" s="54">
        <v>0.1</v>
      </c>
    </row>
    <row r="186" spans="1:11" s="16" customFormat="1" ht="30" customHeight="1" x14ac:dyDescent="0.4">
      <c r="A186" s="182" t="s">
        <v>96</v>
      </c>
      <c r="B186" s="183"/>
      <c r="C186" s="183"/>
      <c r="D186" s="184"/>
      <c r="E186" s="184"/>
      <c r="F186" s="22">
        <v>8</v>
      </c>
      <c r="G186" s="203">
        <v>6000</v>
      </c>
      <c r="H186" s="203"/>
      <c r="I186" s="185">
        <f t="shared" si="19"/>
        <v>48000</v>
      </c>
      <c r="J186" s="186"/>
      <c r="K186" s="54">
        <v>0.1</v>
      </c>
    </row>
    <row r="187" spans="1:11" s="16" customFormat="1" ht="30" customHeight="1" x14ac:dyDescent="0.4">
      <c r="A187" s="182" t="s">
        <v>97</v>
      </c>
      <c r="B187" s="183"/>
      <c r="C187" s="183"/>
      <c r="D187" s="184"/>
      <c r="E187" s="184"/>
      <c r="F187" s="22">
        <v>2</v>
      </c>
      <c r="G187" s="203">
        <v>21600</v>
      </c>
      <c r="H187" s="203"/>
      <c r="I187" s="185">
        <f t="shared" si="19"/>
        <v>43200</v>
      </c>
      <c r="J187" s="186"/>
      <c r="K187" s="54">
        <v>0.1</v>
      </c>
    </row>
    <row r="188" spans="1:11" s="16" customFormat="1" ht="30" customHeight="1" x14ac:dyDescent="0.4">
      <c r="A188" s="182" t="s">
        <v>98</v>
      </c>
      <c r="B188" s="183"/>
      <c r="C188" s="183"/>
      <c r="D188" s="184"/>
      <c r="E188" s="184"/>
      <c r="F188" s="22">
        <v>2</v>
      </c>
      <c r="G188" s="203">
        <v>9600</v>
      </c>
      <c r="H188" s="203"/>
      <c r="I188" s="185">
        <f t="shared" si="19"/>
        <v>19200</v>
      </c>
      <c r="J188" s="186"/>
      <c r="K188" s="54">
        <v>0.1</v>
      </c>
    </row>
    <row r="189" spans="1:11" s="16" customFormat="1" ht="30" customHeight="1" x14ac:dyDescent="0.4">
      <c r="A189" s="182" t="s">
        <v>181</v>
      </c>
      <c r="B189" s="183"/>
      <c r="C189" s="183"/>
      <c r="D189" s="184"/>
      <c r="E189" s="184"/>
      <c r="F189" s="22">
        <v>1</v>
      </c>
      <c r="G189" s="203">
        <v>9600</v>
      </c>
      <c r="H189" s="203"/>
      <c r="I189" s="185">
        <f t="shared" si="19"/>
        <v>9600</v>
      </c>
      <c r="J189" s="186"/>
      <c r="K189" s="54">
        <v>0.1</v>
      </c>
    </row>
    <row r="190" spans="1:11" s="16" customFormat="1" ht="30" customHeight="1" x14ac:dyDescent="0.4">
      <c r="A190" s="182" t="s">
        <v>99</v>
      </c>
      <c r="B190" s="183"/>
      <c r="C190" s="183"/>
      <c r="D190" s="184"/>
      <c r="E190" s="184"/>
      <c r="F190" s="22">
        <v>1</v>
      </c>
      <c r="G190" s="203">
        <v>18000</v>
      </c>
      <c r="H190" s="203"/>
      <c r="I190" s="185">
        <f t="shared" si="19"/>
        <v>18000</v>
      </c>
      <c r="J190" s="186"/>
      <c r="K190" s="54">
        <v>0.1</v>
      </c>
    </row>
    <row r="191" spans="1:11" s="16" customFormat="1" ht="30" customHeight="1" x14ac:dyDescent="0.4">
      <c r="A191" s="182" t="s">
        <v>106</v>
      </c>
      <c r="B191" s="183"/>
      <c r="C191" s="183"/>
      <c r="D191" s="184"/>
      <c r="E191" s="184"/>
      <c r="F191" s="22">
        <v>1</v>
      </c>
      <c r="G191" s="203">
        <v>14400</v>
      </c>
      <c r="H191" s="203"/>
      <c r="I191" s="185">
        <f t="shared" si="19"/>
        <v>14400</v>
      </c>
      <c r="J191" s="186"/>
      <c r="K191" s="54">
        <v>0.1</v>
      </c>
    </row>
    <row r="192" spans="1:11" s="16" customFormat="1" ht="30" customHeight="1" x14ac:dyDescent="0.4">
      <c r="A192" s="182" t="s">
        <v>100</v>
      </c>
      <c r="B192" s="183"/>
      <c r="C192" s="183"/>
      <c r="D192" s="184"/>
      <c r="E192" s="184"/>
      <c r="F192" s="22">
        <v>1</v>
      </c>
      <c r="G192" s="203">
        <v>9600</v>
      </c>
      <c r="H192" s="203"/>
      <c r="I192" s="185">
        <f t="shared" si="19"/>
        <v>9600</v>
      </c>
      <c r="J192" s="186"/>
      <c r="K192" s="54">
        <v>0.1</v>
      </c>
    </row>
    <row r="193" spans="1:11" s="16" customFormat="1" ht="30" customHeight="1" x14ac:dyDescent="0.4">
      <c r="A193" s="182" t="s">
        <v>91</v>
      </c>
      <c r="B193" s="183"/>
      <c r="C193" s="183"/>
      <c r="D193" s="184"/>
      <c r="E193" s="184"/>
      <c r="F193" s="22">
        <v>1</v>
      </c>
      <c r="G193" s="203">
        <v>9600</v>
      </c>
      <c r="H193" s="203"/>
      <c r="I193" s="185">
        <f t="shared" ref="I193" si="20">F193*G193</f>
        <v>9600</v>
      </c>
      <c r="J193" s="186"/>
      <c r="K193" s="54">
        <v>0.1</v>
      </c>
    </row>
    <row r="194" spans="1:11" s="16" customFormat="1" ht="30" customHeight="1" x14ac:dyDescent="0.4">
      <c r="A194" s="182" t="s">
        <v>101</v>
      </c>
      <c r="B194" s="183"/>
      <c r="C194" s="183"/>
      <c r="D194" s="184"/>
      <c r="E194" s="184"/>
      <c r="F194" s="22">
        <v>1</v>
      </c>
      <c r="G194" s="203">
        <v>60000</v>
      </c>
      <c r="H194" s="203"/>
      <c r="I194" s="185">
        <f t="shared" si="19"/>
        <v>60000</v>
      </c>
      <c r="J194" s="186"/>
      <c r="K194" s="54">
        <v>0.1</v>
      </c>
    </row>
    <row r="195" spans="1:11" s="16" customFormat="1" ht="30" customHeight="1" x14ac:dyDescent="0.4">
      <c r="A195" s="259" t="s">
        <v>102</v>
      </c>
      <c r="B195" s="260"/>
      <c r="C195" s="260"/>
      <c r="D195" s="184"/>
      <c r="E195" s="184"/>
      <c r="F195" s="22"/>
      <c r="G195" s="203"/>
      <c r="H195" s="203"/>
      <c r="I195" s="185"/>
      <c r="J195" s="186"/>
      <c r="K195" s="54"/>
    </row>
    <row r="196" spans="1:11" s="16" customFormat="1" ht="30" customHeight="1" x14ac:dyDescent="0.4">
      <c r="A196" s="270" t="s">
        <v>103</v>
      </c>
      <c r="B196" s="271"/>
      <c r="C196" s="271"/>
      <c r="D196" s="184"/>
      <c r="E196" s="184"/>
      <c r="F196" s="24">
        <v>4</v>
      </c>
      <c r="G196" s="203">
        <v>7200</v>
      </c>
      <c r="H196" s="203"/>
      <c r="I196" s="185">
        <f t="shared" si="19"/>
        <v>28800</v>
      </c>
      <c r="J196" s="186"/>
      <c r="K196" s="54">
        <v>0.1</v>
      </c>
    </row>
    <row r="197" spans="1:11" s="16" customFormat="1" ht="30" customHeight="1" x14ac:dyDescent="0.4">
      <c r="A197" s="270" t="s">
        <v>91</v>
      </c>
      <c r="B197" s="271"/>
      <c r="C197" s="271"/>
      <c r="D197" s="184"/>
      <c r="E197" s="184"/>
      <c r="F197" s="24">
        <v>1</v>
      </c>
      <c r="G197" s="203">
        <v>30000</v>
      </c>
      <c r="H197" s="203"/>
      <c r="I197" s="185">
        <f t="shared" si="19"/>
        <v>30000</v>
      </c>
      <c r="J197" s="186"/>
      <c r="K197" s="54">
        <v>0.1</v>
      </c>
    </row>
    <row r="198" spans="1:11" s="16" customFormat="1" ht="30" customHeight="1" x14ac:dyDescent="0.4">
      <c r="A198" s="270" t="s">
        <v>85</v>
      </c>
      <c r="B198" s="271"/>
      <c r="C198" s="271"/>
      <c r="D198" s="184"/>
      <c r="E198" s="184"/>
      <c r="F198" s="24">
        <v>1</v>
      </c>
      <c r="G198" s="203">
        <v>36000</v>
      </c>
      <c r="H198" s="203"/>
      <c r="I198" s="185">
        <f t="shared" si="19"/>
        <v>36000</v>
      </c>
      <c r="J198" s="186"/>
      <c r="K198" s="54">
        <v>0.1</v>
      </c>
    </row>
    <row r="199" spans="1:11" s="16" customFormat="1" ht="30" customHeight="1" x14ac:dyDescent="0.4">
      <c r="A199" s="290" t="s">
        <v>182</v>
      </c>
      <c r="B199" s="291"/>
      <c r="C199" s="291"/>
      <c r="D199" s="184"/>
      <c r="E199" s="184"/>
      <c r="F199" s="24"/>
      <c r="G199" s="203"/>
      <c r="H199" s="203"/>
      <c r="I199" s="185"/>
      <c r="J199" s="186"/>
      <c r="K199" s="72"/>
    </row>
    <row r="200" spans="1:11" s="16" customFormat="1" ht="30" customHeight="1" x14ac:dyDescent="0.4">
      <c r="A200" s="270" t="s">
        <v>103</v>
      </c>
      <c r="B200" s="271"/>
      <c r="C200" s="271"/>
      <c r="D200" s="184"/>
      <c r="E200" s="184"/>
      <c r="F200" s="24">
        <v>12</v>
      </c>
      <c r="G200" s="203">
        <v>7200</v>
      </c>
      <c r="H200" s="203"/>
      <c r="I200" s="185">
        <f t="shared" ref="I200:I208" si="21">F200*G200</f>
        <v>86400</v>
      </c>
      <c r="J200" s="186"/>
      <c r="K200" s="54">
        <v>0.1</v>
      </c>
    </row>
    <row r="201" spans="1:11" s="16" customFormat="1" ht="30" customHeight="1" x14ac:dyDescent="0.4">
      <c r="A201" s="270" t="s">
        <v>91</v>
      </c>
      <c r="B201" s="271"/>
      <c r="C201" s="271"/>
      <c r="D201" s="184"/>
      <c r="E201" s="184"/>
      <c r="F201" s="24">
        <v>2</v>
      </c>
      <c r="G201" s="203">
        <v>22500</v>
      </c>
      <c r="H201" s="203"/>
      <c r="I201" s="185">
        <f t="shared" si="21"/>
        <v>45000</v>
      </c>
      <c r="J201" s="186"/>
      <c r="K201" s="54">
        <v>0.1</v>
      </c>
    </row>
    <row r="202" spans="1:11" s="16" customFormat="1" ht="30" customHeight="1" x14ac:dyDescent="0.4">
      <c r="A202" s="270" t="s">
        <v>92</v>
      </c>
      <c r="B202" s="271"/>
      <c r="C202" s="271"/>
      <c r="D202" s="184"/>
      <c r="E202" s="184"/>
      <c r="F202" s="24">
        <v>1</v>
      </c>
      <c r="G202" s="203">
        <v>30000</v>
      </c>
      <c r="H202" s="203"/>
      <c r="I202" s="185">
        <f t="shared" si="21"/>
        <v>30000</v>
      </c>
      <c r="J202" s="186"/>
      <c r="K202" s="54">
        <v>0.1</v>
      </c>
    </row>
    <row r="203" spans="1:11" s="16" customFormat="1" ht="30" customHeight="1" x14ac:dyDescent="0.4">
      <c r="A203" s="270" t="s">
        <v>104</v>
      </c>
      <c r="B203" s="271"/>
      <c r="C203" s="271"/>
      <c r="D203" s="184"/>
      <c r="E203" s="184"/>
      <c r="F203" s="24">
        <v>1</v>
      </c>
      <c r="G203" s="203">
        <v>2400</v>
      </c>
      <c r="H203" s="203"/>
      <c r="I203" s="185">
        <f t="shared" si="21"/>
        <v>2400</v>
      </c>
      <c r="J203" s="186"/>
      <c r="K203" s="54">
        <v>0.1</v>
      </c>
    </row>
    <row r="204" spans="1:11" s="16" customFormat="1" ht="30" customHeight="1" x14ac:dyDescent="0.4">
      <c r="A204" s="270" t="s">
        <v>105</v>
      </c>
      <c r="B204" s="271"/>
      <c r="C204" s="271"/>
      <c r="D204" s="184"/>
      <c r="E204" s="184"/>
      <c r="F204" s="24">
        <v>1</v>
      </c>
      <c r="G204" s="203">
        <v>42000</v>
      </c>
      <c r="H204" s="203"/>
      <c r="I204" s="185">
        <f t="shared" si="21"/>
        <v>42000</v>
      </c>
      <c r="J204" s="186"/>
      <c r="K204" s="54">
        <v>0.1</v>
      </c>
    </row>
    <row r="205" spans="1:11" s="16" customFormat="1" ht="30" customHeight="1" x14ac:dyDescent="0.4">
      <c r="A205" s="270" t="s">
        <v>106</v>
      </c>
      <c r="B205" s="271"/>
      <c r="C205" s="271"/>
      <c r="D205" s="184"/>
      <c r="E205" s="184"/>
      <c r="F205" s="24">
        <v>1</v>
      </c>
      <c r="G205" s="203">
        <v>14400</v>
      </c>
      <c r="H205" s="203"/>
      <c r="I205" s="185">
        <f t="shared" si="21"/>
        <v>14400</v>
      </c>
      <c r="J205" s="186"/>
      <c r="K205" s="54">
        <v>0.1</v>
      </c>
    </row>
    <row r="206" spans="1:11" s="16" customFormat="1" ht="30" customHeight="1" x14ac:dyDescent="0.4">
      <c r="A206" s="270" t="s">
        <v>100</v>
      </c>
      <c r="B206" s="271"/>
      <c r="C206" s="271"/>
      <c r="D206" s="184"/>
      <c r="E206" s="184"/>
      <c r="F206" s="24">
        <v>1</v>
      </c>
      <c r="G206" s="203">
        <v>9600</v>
      </c>
      <c r="H206" s="203"/>
      <c r="I206" s="185">
        <f t="shared" si="21"/>
        <v>9600</v>
      </c>
      <c r="J206" s="186"/>
      <c r="K206" s="54">
        <v>0.1</v>
      </c>
    </row>
    <row r="207" spans="1:11" s="16" customFormat="1" ht="30" customHeight="1" x14ac:dyDescent="0.4">
      <c r="A207" s="270" t="s">
        <v>79</v>
      </c>
      <c r="B207" s="271"/>
      <c r="C207" s="271"/>
      <c r="D207" s="184"/>
      <c r="E207" s="184"/>
      <c r="F207" s="24">
        <v>1</v>
      </c>
      <c r="G207" s="203">
        <v>48000</v>
      </c>
      <c r="H207" s="203"/>
      <c r="I207" s="185">
        <f t="shared" si="21"/>
        <v>48000</v>
      </c>
      <c r="J207" s="186"/>
      <c r="K207" s="54">
        <v>0.1</v>
      </c>
    </row>
    <row r="208" spans="1:11" s="16" customFormat="1" ht="30" customHeight="1" x14ac:dyDescent="0.4">
      <c r="A208" s="270" t="s">
        <v>80</v>
      </c>
      <c r="B208" s="271"/>
      <c r="C208" s="271"/>
      <c r="D208" s="184"/>
      <c r="E208" s="184"/>
      <c r="F208" s="24">
        <v>1</v>
      </c>
      <c r="G208" s="203">
        <v>42000</v>
      </c>
      <c r="H208" s="203"/>
      <c r="I208" s="185">
        <f t="shared" si="21"/>
        <v>42000</v>
      </c>
      <c r="J208" s="186"/>
      <c r="K208" s="54">
        <v>0.1</v>
      </c>
    </row>
    <row r="209" spans="1:11" s="16" customFormat="1" ht="30" customHeight="1" x14ac:dyDescent="0.4">
      <c r="A209" s="270" t="s">
        <v>85</v>
      </c>
      <c r="B209" s="271"/>
      <c r="C209" s="271"/>
      <c r="D209" s="184"/>
      <c r="E209" s="184"/>
      <c r="F209" s="21" t="s">
        <v>86</v>
      </c>
      <c r="G209" s="203"/>
      <c r="H209" s="203"/>
      <c r="I209" s="185">
        <v>36000</v>
      </c>
      <c r="J209" s="186"/>
      <c r="K209" s="54">
        <v>0.1</v>
      </c>
    </row>
    <row r="210" spans="1:11" s="16" customFormat="1" ht="30" customHeight="1" x14ac:dyDescent="0.4">
      <c r="A210" s="331" t="s">
        <v>183</v>
      </c>
      <c r="B210" s="332"/>
      <c r="C210" s="333"/>
      <c r="D210" s="190"/>
      <c r="E210" s="191"/>
      <c r="F210" s="22"/>
      <c r="G210" s="192"/>
      <c r="H210" s="193"/>
      <c r="I210" s="185"/>
      <c r="J210" s="186"/>
      <c r="K210" s="72"/>
    </row>
    <row r="211" spans="1:11" s="16" customFormat="1" ht="30" customHeight="1" x14ac:dyDescent="0.4">
      <c r="A211" s="196" t="s">
        <v>107</v>
      </c>
      <c r="B211" s="197"/>
      <c r="C211" s="198"/>
      <c r="D211" s="190"/>
      <c r="E211" s="191"/>
      <c r="F211" s="22">
        <v>8</v>
      </c>
      <c r="G211" s="192">
        <v>9600</v>
      </c>
      <c r="H211" s="193"/>
      <c r="I211" s="185">
        <f t="shared" ref="I211:I220" si="22">F211*G211</f>
        <v>76800</v>
      </c>
      <c r="J211" s="186"/>
      <c r="K211" s="54">
        <v>0.1</v>
      </c>
    </row>
    <row r="212" spans="1:11" s="16" customFormat="1" ht="30" customHeight="1" x14ac:dyDescent="0.4">
      <c r="A212" s="196" t="s">
        <v>91</v>
      </c>
      <c r="B212" s="197"/>
      <c r="C212" s="198"/>
      <c r="D212" s="190"/>
      <c r="E212" s="191"/>
      <c r="F212" s="22">
        <v>2</v>
      </c>
      <c r="G212" s="192">
        <v>18000</v>
      </c>
      <c r="H212" s="193"/>
      <c r="I212" s="185">
        <f t="shared" si="22"/>
        <v>36000</v>
      </c>
      <c r="J212" s="186"/>
      <c r="K212" s="54">
        <v>0.1</v>
      </c>
    </row>
    <row r="213" spans="1:11" s="16" customFormat="1" ht="30" customHeight="1" x14ac:dyDescent="0.4">
      <c r="A213" s="182" t="s">
        <v>108</v>
      </c>
      <c r="B213" s="183"/>
      <c r="C213" s="183"/>
      <c r="D213" s="184"/>
      <c r="E213" s="184"/>
      <c r="F213" s="22">
        <v>2</v>
      </c>
      <c r="G213" s="203">
        <v>7200</v>
      </c>
      <c r="H213" s="203"/>
      <c r="I213" s="185">
        <f t="shared" si="22"/>
        <v>14400</v>
      </c>
      <c r="J213" s="186"/>
      <c r="K213" s="54">
        <v>0.1</v>
      </c>
    </row>
    <row r="214" spans="1:11" s="16" customFormat="1" ht="30" customHeight="1" x14ac:dyDescent="0.4">
      <c r="A214" s="270" t="s">
        <v>91</v>
      </c>
      <c r="B214" s="271"/>
      <c r="C214" s="271"/>
      <c r="D214" s="184"/>
      <c r="E214" s="184"/>
      <c r="F214" s="24">
        <v>1</v>
      </c>
      <c r="G214" s="203">
        <v>8400</v>
      </c>
      <c r="H214" s="203"/>
      <c r="I214" s="185">
        <f t="shared" si="22"/>
        <v>8400</v>
      </c>
      <c r="J214" s="186"/>
      <c r="K214" s="54">
        <v>0.1</v>
      </c>
    </row>
    <row r="215" spans="1:11" s="16" customFormat="1" ht="30" customHeight="1" x14ac:dyDescent="0.4">
      <c r="A215" s="270" t="s">
        <v>92</v>
      </c>
      <c r="B215" s="271"/>
      <c r="C215" s="271"/>
      <c r="D215" s="184"/>
      <c r="E215" s="184"/>
      <c r="F215" s="22">
        <v>1</v>
      </c>
      <c r="G215" s="203">
        <v>30000</v>
      </c>
      <c r="H215" s="203"/>
      <c r="I215" s="185">
        <f t="shared" si="22"/>
        <v>30000</v>
      </c>
      <c r="J215" s="186"/>
      <c r="K215" s="54">
        <v>0.1</v>
      </c>
    </row>
    <row r="216" spans="1:11" s="16" customFormat="1" ht="30" customHeight="1" thickBot="1" x14ac:dyDescent="0.45">
      <c r="A216" s="334" t="s">
        <v>109</v>
      </c>
      <c r="B216" s="335"/>
      <c r="C216" s="335"/>
      <c r="D216" s="323"/>
      <c r="E216" s="323"/>
      <c r="F216" s="91">
        <v>1</v>
      </c>
      <c r="G216" s="324">
        <v>9600</v>
      </c>
      <c r="H216" s="324"/>
      <c r="I216" s="325">
        <f t="shared" si="22"/>
        <v>9600</v>
      </c>
      <c r="J216" s="326"/>
      <c r="K216" s="70">
        <v>0.1</v>
      </c>
    </row>
    <row r="217" spans="1:11" s="16" customFormat="1" ht="30" customHeight="1" x14ac:dyDescent="0.4">
      <c r="A217" s="336" t="s">
        <v>184</v>
      </c>
      <c r="B217" s="337"/>
      <c r="C217" s="338"/>
      <c r="D217" s="275"/>
      <c r="E217" s="276"/>
      <c r="F217" s="46">
        <v>1</v>
      </c>
      <c r="G217" s="339">
        <v>42000</v>
      </c>
      <c r="H217" s="340"/>
      <c r="I217" s="297">
        <f t="shared" si="22"/>
        <v>42000</v>
      </c>
      <c r="J217" s="330"/>
      <c r="K217" s="58">
        <v>0.1</v>
      </c>
    </row>
    <row r="218" spans="1:11" s="16" customFormat="1" ht="30" customHeight="1" x14ac:dyDescent="0.4">
      <c r="A218" s="234" t="s">
        <v>110</v>
      </c>
      <c r="B218" s="235"/>
      <c r="C218" s="235"/>
      <c r="D218" s="184"/>
      <c r="E218" s="184"/>
      <c r="F218" s="22">
        <v>1</v>
      </c>
      <c r="G218" s="203">
        <v>14400</v>
      </c>
      <c r="H218" s="203"/>
      <c r="I218" s="185">
        <f t="shared" si="22"/>
        <v>14400</v>
      </c>
      <c r="J218" s="186"/>
      <c r="K218" s="54">
        <v>0.1</v>
      </c>
    </row>
    <row r="219" spans="1:11" s="16" customFormat="1" ht="30" customHeight="1" x14ac:dyDescent="0.4">
      <c r="A219" s="234" t="s">
        <v>100</v>
      </c>
      <c r="B219" s="235"/>
      <c r="C219" s="235"/>
      <c r="D219" s="184"/>
      <c r="E219" s="184"/>
      <c r="F219" s="22">
        <v>1</v>
      </c>
      <c r="G219" s="203">
        <v>9600</v>
      </c>
      <c r="H219" s="203"/>
      <c r="I219" s="185">
        <f t="shared" si="22"/>
        <v>9600</v>
      </c>
      <c r="J219" s="186"/>
      <c r="K219" s="54">
        <v>0.1</v>
      </c>
    </row>
    <row r="220" spans="1:11" s="16" customFormat="1" ht="30" customHeight="1" x14ac:dyDescent="0.4">
      <c r="A220" s="234" t="s">
        <v>77</v>
      </c>
      <c r="B220" s="235"/>
      <c r="C220" s="235"/>
      <c r="D220" s="184"/>
      <c r="E220" s="184"/>
      <c r="F220" s="22">
        <v>1</v>
      </c>
      <c r="G220" s="203">
        <v>14400</v>
      </c>
      <c r="H220" s="203"/>
      <c r="I220" s="185">
        <f t="shared" si="22"/>
        <v>14400</v>
      </c>
      <c r="J220" s="186"/>
      <c r="K220" s="54">
        <v>0.1</v>
      </c>
    </row>
    <row r="221" spans="1:11" s="16" customFormat="1" ht="30" customHeight="1" x14ac:dyDescent="0.4">
      <c r="A221" s="234" t="s">
        <v>111</v>
      </c>
      <c r="B221" s="235"/>
      <c r="C221" s="235"/>
      <c r="D221" s="184"/>
      <c r="E221" s="184"/>
      <c r="F221" s="21" t="s">
        <v>17</v>
      </c>
      <c r="G221" s="203"/>
      <c r="H221" s="203"/>
      <c r="I221" s="185">
        <v>60000</v>
      </c>
      <c r="J221" s="186"/>
      <c r="K221" s="54">
        <v>0.1</v>
      </c>
    </row>
    <row r="222" spans="1:11" s="16" customFormat="1" ht="30" customHeight="1" x14ac:dyDescent="0.4">
      <c r="A222" s="234" t="s">
        <v>79</v>
      </c>
      <c r="B222" s="235"/>
      <c r="C222" s="235"/>
      <c r="D222" s="184"/>
      <c r="E222" s="184"/>
      <c r="F222" s="22">
        <v>1</v>
      </c>
      <c r="G222" s="203"/>
      <c r="H222" s="203"/>
      <c r="I222" s="185">
        <v>48000</v>
      </c>
      <c r="J222" s="186"/>
      <c r="K222" s="54">
        <v>0.1</v>
      </c>
    </row>
    <row r="223" spans="1:11" s="16" customFormat="1" ht="30" customHeight="1" x14ac:dyDescent="0.4">
      <c r="A223" s="234" t="s">
        <v>80</v>
      </c>
      <c r="B223" s="235"/>
      <c r="C223" s="235"/>
      <c r="D223" s="184"/>
      <c r="E223" s="184"/>
      <c r="F223" s="22">
        <v>1</v>
      </c>
      <c r="G223" s="203"/>
      <c r="H223" s="203"/>
      <c r="I223" s="185">
        <v>42000</v>
      </c>
      <c r="J223" s="186"/>
      <c r="K223" s="54">
        <v>0.1</v>
      </c>
    </row>
    <row r="224" spans="1:11" s="16" customFormat="1" ht="30" customHeight="1" x14ac:dyDescent="0.4">
      <c r="A224" s="341" t="s">
        <v>112</v>
      </c>
      <c r="B224" s="342"/>
      <c r="C224" s="342"/>
      <c r="D224" s="184"/>
      <c r="E224" s="184"/>
      <c r="F224" s="22"/>
      <c r="G224" s="203"/>
      <c r="H224" s="203"/>
      <c r="I224" s="343"/>
      <c r="J224" s="344"/>
      <c r="K224" s="72"/>
    </row>
    <row r="225" spans="1:11" s="16" customFormat="1" ht="30" customHeight="1" x14ac:dyDescent="0.4">
      <c r="A225" s="234" t="s">
        <v>103</v>
      </c>
      <c r="B225" s="235"/>
      <c r="C225" s="235"/>
      <c r="D225" s="184"/>
      <c r="E225" s="184"/>
      <c r="F225" s="22">
        <v>2</v>
      </c>
      <c r="G225" s="203">
        <v>7200</v>
      </c>
      <c r="H225" s="203"/>
      <c r="I225" s="185">
        <f t="shared" ref="I225:I226" si="23">F225*G225</f>
        <v>14400</v>
      </c>
      <c r="J225" s="186"/>
      <c r="K225" s="54">
        <v>0.1</v>
      </c>
    </row>
    <row r="226" spans="1:11" s="16" customFormat="1" ht="30" customHeight="1" x14ac:dyDescent="0.4">
      <c r="A226" s="234" t="s">
        <v>91</v>
      </c>
      <c r="B226" s="235"/>
      <c r="C226" s="235"/>
      <c r="D226" s="184"/>
      <c r="E226" s="184"/>
      <c r="F226" s="22">
        <v>1</v>
      </c>
      <c r="G226" s="203">
        <v>12000</v>
      </c>
      <c r="H226" s="203"/>
      <c r="I226" s="185">
        <f t="shared" si="23"/>
        <v>12000</v>
      </c>
      <c r="J226" s="186"/>
      <c r="K226" s="54">
        <v>0.1</v>
      </c>
    </row>
    <row r="227" spans="1:11" s="16" customFormat="1" ht="30" customHeight="1" x14ac:dyDescent="0.4">
      <c r="A227" s="234" t="s">
        <v>85</v>
      </c>
      <c r="B227" s="235"/>
      <c r="C227" s="235"/>
      <c r="D227" s="184"/>
      <c r="E227" s="184"/>
      <c r="F227" s="21" t="s">
        <v>86</v>
      </c>
      <c r="G227" s="203"/>
      <c r="H227" s="203"/>
      <c r="I227" s="185">
        <v>24000</v>
      </c>
      <c r="J227" s="186"/>
      <c r="K227" s="54">
        <v>0.1</v>
      </c>
    </row>
    <row r="228" spans="1:11" s="16" customFormat="1" ht="30" customHeight="1" x14ac:dyDescent="0.4">
      <c r="A228" s="341" t="s">
        <v>113</v>
      </c>
      <c r="B228" s="342"/>
      <c r="C228" s="342"/>
      <c r="D228" s="184"/>
      <c r="E228" s="184"/>
      <c r="F228" s="22"/>
      <c r="G228" s="203"/>
      <c r="H228" s="203"/>
      <c r="I228" s="343"/>
      <c r="J228" s="344"/>
      <c r="K228" s="72"/>
    </row>
    <row r="229" spans="1:11" s="16" customFormat="1" ht="30" customHeight="1" x14ac:dyDescent="0.4">
      <c r="A229" s="234" t="s">
        <v>114</v>
      </c>
      <c r="B229" s="235"/>
      <c r="C229" s="235"/>
      <c r="D229" s="184"/>
      <c r="E229" s="184"/>
      <c r="F229" s="21" t="s">
        <v>86</v>
      </c>
      <c r="G229" s="203"/>
      <c r="H229" s="203"/>
      <c r="I229" s="343">
        <v>288000</v>
      </c>
      <c r="J229" s="344"/>
      <c r="K229" s="54">
        <v>0.1</v>
      </c>
    </row>
    <row r="230" spans="1:11" ht="30" customHeight="1" x14ac:dyDescent="0.4">
      <c r="A230" s="234" t="s">
        <v>115</v>
      </c>
      <c r="B230" s="235"/>
      <c r="C230" s="235"/>
      <c r="D230" s="184"/>
      <c r="E230" s="184"/>
      <c r="F230" s="21" t="s">
        <v>86</v>
      </c>
      <c r="G230" s="203"/>
      <c r="H230" s="203"/>
      <c r="I230" s="343">
        <v>432000</v>
      </c>
      <c r="J230" s="344"/>
      <c r="K230" s="54">
        <v>0.1</v>
      </c>
    </row>
    <row r="231" spans="1:11" ht="30" customHeight="1" x14ac:dyDescent="0.4">
      <c r="A231" s="234" t="s">
        <v>116</v>
      </c>
      <c r="B231" s="235"/>
      <c r="C231" s="235"/>
      <c r="D231" s="184"/>
      <c r="E231" s="184"/>
      <c r="F231" s="21" t="s">
        <v>86</v>
      </c>
      <c r="G231" s="203"/>
      <c r="H231" s="203"/>
      <c r="I231" s="343">
        <v>324000</v>
      </c>
      <c r="J231" s="344"/>
      <c r="K231" s="54">
        <v>0.1</v>
      </c>
    </row>
    <row r="232" spans="1:11" s="16" customFormat="1" ht="30" customHeight="1" x14ac:dyDescent="0.4">
      <c r="A232" s="234" t="s">
        <v>117</v>
      </c>
      <c r="B232" s="235"/>
      <c r="C232" s="235"/>
      <c r="D232" s="184"/>
      <c r="E232" s="184"/>
      <c r="F232" s="21" t="s">
        <v>86</v>
      </c>
      <c r="G232" s="203"/>
      <c r="H232" s="203"/>
      <c r="I232" s="185">
        <v>360000</v>
      </c>
      <c r="J232" s="186"/>
      <c r="K232" s="54">
        <v>0.1</v>
      </c>
    </row>
    <row r="233" spans="1:11" s="16" customFormat="1" ht="30" customHeight="1" x14ac:dyDescent="0.4">
      <c r="A233" s="345" t="s">
        <v>118</v>
      </c>
      <c r="B233" s="346"/>
      <c r="C233" s="346"/>
      <c r="D233" s="296"/>
      <c r="E233" s="296"/>
      <c r="F233" s="46"/>
      <c r="G233" s="329"/>
      <c r="H233" s="329"/>
      <c r="I233" s="279"/>
      <c r="J233" s="280"/>
      <c r="K233" s="72"/>
    </row>
    <row r="234" spans="1:11" s="16" customFormat="1" ht="30" customHeight="1" x14ac:dyDescent="0.4">
      <c r="A234" s="294" t="s">
        <v>119</v>
      </c>
      <c r="B234" s="295"/>
      <c r="C234" s="295"/>
      <c r="D234" s="296"/>
      <c r="E234" s="296"/>
      <c r="F234" s="46">
        <v>2</v>
      </c>
      <c r="G234" s="329">
        <v>78000</v>
      </c>
      <c r="H234" s="329"/>
      <c r="I234" s="185">
        <f t="shared" ref="I234" si="24">F234*G234</f>
        <v>156000</v>
      </c>
      <c r="J234" s="186"/>
      <c r="K234" s="54">
        <v>0.1</v>
      </c>
    </row>
    <row r="235" spans="1:11" s="16" customFormat="1" ht="30" customHeight="1" x14ac:dyDescent="0.4">
      <c r="A235" s="294" t="s">
        <v>120</v>
      </c>
      <c r="B235" s="295"/>
      <c r="C235" s="295"/>
      <c r="D235" s="296"/>
      <c r="E235" s="296"/>
      <c r="F235" s="46"/>
      <c r="G235" s="329"/>
      <c r="H235" s="329"/>
      <c r="I235" s="185">
        <v>220000</v>
      </c>
      <c r="J235" s="186"/>
      <c r="K235" s="54">
        <v>0.1</v>
      </c>
    </row>
    <row r="236" spans="1:11" s="16" customFormat="1" ht="30" customHeight="1" x14ac:dyDescent="0.4">
      <c r="A236" s="196" t="s">
        <v>121</v>
      </c>
      <c r="B236" s="197"/>
      <c r="C236" s="198"/>
      <c r="D236" s="296"/>
      <c r="E236" s="296"/>
      <c r="F236" s="47" t="s">
        <v>86</v>
      </c>
      <c r="G236" s="329"/>
      <c r="H236" s="329"/>
      <c r="I236" s="194">
        <v>180000</v>
      </c>
      <c r="J236" s="195"/>
      <c r="K236" s="54">
        <v>0.1</v>
      </c>
    </row>
    <row r="237" spans="1:11" s="16" customFormat="1" ht="30" customHeight="1" thickBot="1" x14ac:dyDescent="0.45">
      <c r="A237" s="351" t="s">
        <v>185</v>
      </c>
      <c r="B237" s="352"/>
      <c r="C237" s="352"/>
      <c r="D237" s="353" t="s">
        <v>186</v>
      </c>
      <c r="E237" s="353"/>
      <c r="F237" s="83">
        <v>45</v>
      </c>
      <c r="G237" s="354">
        <v>10000</v>
      </c>
      <c r="H237" s="354"/>
      <c r="I237" s="310">
        <f>F237*G237</f>
        <v>450000</v>
      </c>
      <c r="J237" s="311"/>
      <c r="K237" s="56">
        <v>0.1</v>
      </c>
    </row>
    <row r="238" spans="1:11" s="16" customFormat="1" ht="30" customHeight="1" thickBot="1" x14ac:dyDescent="0.45">
      <c r="A238" s="312" t="s">
        <v>122</v>
      </c>
      <c r="B238" s="313"/>
      <c r="C238" s="313"/>
      <c r="D238" s="313"/>
      <c r="E238" s="313"/>
      <c r="F238" s="84"/>
      <c r="G238" s="347"/>
      <c r="H238" s="347"/>
      <c r="I238" s="315">
        <f>SUM(I151:J237)</f>
        <v>4724270</v>
      </c>
      <c r="J238" s="316"/>
      <c r="K238" s="57">
        <v>0.1</v>
      </c>
    </row>
    <row r="239" spans="1:11" s="16" customFormat="1" ht="30" customHeight="1" x14ac:dyDescent="0.4">
      <c r="A239" s="348"/>
      <c r="B239" s="348"/>
      <c r="C239" s="348"/>
      <c r="D239" s="318"/>
      <c r="E239" s="318"/>
      <c r="F239" s="85"/>
      <c r="G239" s="349"/>
      <c r="H239" s="349"/>
      <c r="I239" s="350"/>
      <c r="J239" s="350"/>
      <c r="K239" s="68"/>
    </row>
    <row r="240" spans="1:11" s="16" customFormat="1" ht="30" customHeight="1" x14ac:dyDescent="0.4">
      <c r="A240" s="355"/>
      <c r="B240" s="355"/>
      <c r="C240" s="355"/>
      <c r="D240" s="356"/>
      <c r="E240" s="356"/>
      <c r="F240" s="87"/>
      <c r="G240" s="357"/>
      <c r="H240" s="357"/>
      <c r="I240" s="358"/>
      <c r="J240" s="358"/>
      <c r="K240" s="51"/>
    </row>
    <row r="241" spans="1:11" s="16" customFormat="1" ht="30" customHeight="1" x14ac:dyDescent="0.4">
      <c r="A241" s="86"/>
      <c r="B241" s="86"/>
      <c r="C241" s="86"/>
      <c r="D241" s="51"/>
      <c r="E241" s="51"/>
      <c r="F241" s="87"/>
      <c r="G241" s="88"/>
      <c r="H241" s="88"/>
      <c r="I241" s="81"/>
      <c r="J241" s="81"/>
      <c r="K241" s="51"/>
    </row>
    <row r="242" spans="1:11" s="16" customFormat="1" ht="30" customHeight="1" x14ac:dyDescent="0.4">
      <c r="A242" s="86"/>
      <c r="B242" s="86"/>
      <c r="C242" s="86"/>
      <c r="D242" s="51"/>
      <c r="E242" s="51"/>
      <c r="F242" s="87"/>
      <c r="G242" s="88"/>
      <c r="H242" s="88"/>
      <c r="I242" s="81"/>
      <c r="J242" s="81"/>
      <c r="K242" s="51"/>
    </row>
    <row r="243" spans="1:11" s="16" customFormat="1" ht="30" customHeight="1" x14ac:dyDescent="0.4">
      <c r="A243" s="86"/>
      <c r="B243" s="86"/>
      <c r="C243" s="86"/>
      <c r="D243" s="51"/>
      <c r="E243" s="51"/>
      <c r="F243" s="87"/>
      <c r="G243" s="88"/>
      <c r="H243" s="88"/>
      <c r="I243" s="81"/>
      <c r="J243" s="81"/>
      <c r="K243" s="51"/>
    </row>
    <row r="244" spans="1:11" s="16" customFormat="1" ht="30" customHeight="1" x14ac:dyDescent="0.4">
      <c r="A244" s="86"/>
      <c r="B244" s="86"/>
      <c r="C244" s="86"/>
      <c r="D244" s="51"/>
      <c r="E244" s="51"/>
      <c r="F244" s="87"/>
      <c r="G244" s="88"/>
      <c r="H244" s="88"/>
      <c r="I244" s="81"/>
      <c r="J244" s="81"/>
      <c r="K244" s="51"/>
    </row>
    <row r="245" spans="1:11" s="16" customFormat="1" ht="30" customHeight="1" x14ac:dyDescent="0.4">
      <c r="A245" s="86"/>
      <c r="B245" s="86"/>
      <c r="C245" s="86"/>
      <c r="D245" s="51"/>
      <c r="E245" s="51"/>
      <c r="F245" s="87"/>
      <c r="G245" s="88"/>
      <c r="H245" s="88"/>
      <c r="I245" s="81"/>
      <c r="J245" s="81"/>
      <c r="K245" s="51"/>
    </row>
    <row r="246" spans="1:11" s="16" customFormat="1" ht="30" customHeight="1" x14ac:dyDescent="0.4">
      <c r="A246" s="86"/>
      <c r="B246" s="86"/>
      <c r="C246" s="86"/>
      <c r="D246" s="51"/>
      <c r="E246" s="51"/>
      <c r="F246" s="87"/>
      <c r="G246" s="88"/>
      <c r="H246" s="88"/>
      <c r="I246" s="81"/>
      <c r="J246" s="81"/>
      <c r="K246" s="51"/>
    </row>
    <row r="247" spans="1:11" s="16" customFormat="1" ht="30" customHeight="1" x14ac:dyDescent="0.4">
      <c r="A247" s="86"/>
      <c r="B247" s="86"/>
      <c r="C247" s="86"/>
      <c r="D247" s="51"/>
      <c r="E247" s="51"/>
      <c r="F247" s="87"/>
      <c r="G247" s="88"/>
      <c r="H247" s="88"/>
      <c r="I247" s="81"/>
      <c r="J247" s="81"/>
      <c r="K247" s="51"/>
    </row>
    <row r="248" spans="1:11" s="16" customFormat="1" ht="30" customHeight="1" x14ac:dyDescent="0.4">
      <c r="A248" s="86"/>
      <c r="B248" s="86"/>
      <c r="C248" s="86"/>
      <c r="D248" s="51"/>
      <c r="E248" s="51"/>
      <c r="F248" s="87"/>
      <c r="G248" s="88"/>
      <c r="H248" s="88"/>
      <c r="I248" s="81"/>
      <c r="J248" s="81"/>
      <c r="K248" s="51"/>
    </row>
    <row r="249" spans="1:11" s="16" customFormat="1" ht="30" customHeight="1" x14ac:dyDescent="0.4">
      <c r="A249" s="86"/>
      <c r="B249" s="86"/>
      <c r="C249" s="86"/>
      <c r="D249" s="51"/>
      <c r="E249" s="51"/>
      <c r="F249" s="87"/>
      <c r="G249" s="88"/>
      <c r="H249" s="88"/>
      <c r="I249" s="81"/>
      <c r="J249" s="81"/>
      <c r="K249" s="51"/>
    </row>
    <row r="250" spans="1:11" s="16" customFormat="1" ht="30" customHeight="1" x14ac:dyDescent="0.4">
      <c r="A250" s="86"/>
      <c r="B250" s="86"/>
      <c r="C250" s="86"/>
      <c r="D250" s="51"/>
      <c r="E250" s="51"/>
      <c r="F250" s="87"/>
      <c r="G250" s="88"/>
      <c r="H250" s="88"/>
      <c r="I250" s="81"/>
      <c r="J250" s="81"/>
      <c r="K250" s="51"/>
    </row>
    <row r="251" spans="1:11" s="16" customFormat="1" ht="30" customHeight="1" thickBot="1" x14ac:dyDescent="0.45">
      <c r="A251" s="359" t="s">
        <v>123</v>
      </c>
      <c r="B251" s="359"/>
      <c r="C251" s="359"/>
      <c r="D251" s="360"/>
      <c r="E251" s="360"/>
      <c r="F251" s="90"/>
      <c r="G251" s="361"/>
      <c r="H251" s="361"/>
      <c r="I251" s="362"/>
      <c r="J251" s="362"/>
      <c r="K251" s="89"/>
    </row>
    <row r="252" spans="1:11" s="16" customFormat="1" ht="30" customHeight="1" thickBot="1" x14ac:dyDescent="0.45">
      <c r="A252" s="243" t="s">
        <v>8</v>
      </c>
      <c r="B252" s="243"/>
      <c r="C252" s="243"/>
      <c r="D252" s="243" t="s">
        <v>9</v>
      </c>
      <c r="E252" s="243"/>
      <c r="F252" s="17" t="s">
        <v>10</v>
      </c>
      <c r="G252" s="243" t="s">
        <v>11</v>
      </c>
      <c r="H252" s="243"/>
      <c r="I252" s="243" t="s">
        <v>12</v>
      </c>
      <c r="J252" s="244"/>
      <c r="K252" s="10"/>
    </row>
    <row r="253" spans="1:11" s="16" customFormat="1" ht="30" customHeight="1" x14ac:dyDescent="0.4">
      <c r="A253" s="363" t="s">
        <v>195</v>
      </c>
      <c r="B253" s="363"/>
      <c r="C253" s="363"/>
      <c r="D253" s="363"/>
      <c r="E253" s="363"/>
      <c r="F253" s="363"/>
      <c r="G253" s="363"/>
      <c r="H253" s="363"/>
      <c r="I253" s="363"/>
      <c r="J253" s="364"/>
      <c r="K253" s="73"/>
    </row>
    <row r="254" spans="1:11" s="16" customFormat="1" ht="30" customHeight="1" x14ac:dyDescent="0.4">
      <c r="A254" s="182" t="s">
        <v>124</v>
      </c>
      <c r="B254" s="183"/>
      <c r="C254" s="183"/>
      <c r="D254" s="184" t="s">
        <v>125</v>
      </c>
      <c r="E254" s="184"/>
      <c r="F254" s="24">
        <v>106</v>
      </c>
      <c r="G254" s="203">
        <v>3600</v>
      </c>
      <c r="H254" s="203"/>
      <c r="I254" s="185">
        <f t="shared" ref="I254:I275" si="25">F254*G254</f>
        <v>381600</v>
      </c>
      <c r="J254" s="186"/>
      <c r="K254" s="54">
        <v>0.1</v>
      </c>
    </row>
    <row r="255" spans="1:11" s="16" customFormat="1" ht="30" customHeight="1" x14ac:dyDescent="0.4">
      <c r="A255" s="182" t="s">
        <v>215</v>
      </c>
      <c r="B255" s="183"/>
      <c r="C255" s="183"/>
      <c r="D255" s="184" t="s">
        <v>126</v>
      </c>
      <c r="E255" s="184"/>
      <c r="F255" s="24">
        <v>79</v>
      </c>
      <c r="G255" s="203">
        <v>7200</v>
      </c>
      <c r="H255" s="203"/>
      <c r="I255" s="185">
        <f t="shared" si="25"/>
        <v>568800</v>
      </c>
      <c r="J255" s="186"/>
      <c r="K255" s="54">
        <v>0.1</v>
      </c>
    </row>
    <row r="256" spans="1:11" s="16" customFormat="1" ht="30" customHeight="1" x14ac:dyDescent="0.4">
      <c r="A256" s="182" t="s">
        <v>189</v>
      </c>
      <c r="B256" s="183"/>
      <c r="C256" s="183"/>
      <c r="D256" s="184" t="s">
        <v>190</v>
      </c>
      <c r="E256" s="184"/>
      <c r="F256" s="24">
        <v>14</v>
      </c>
      <c r="G256" s="203">
        <v>14400</v>
      </c>
      <c r="H256" s="203"/>
      <c r="I256" s="185">
        <f t="shared" ref="I256" si="26">F256*G256</f>
        <v>201600</v>
      </c>
      <c r="J256" s="186"/>
      <c r="K256" s="54">
        <v>0.1</v>
      </c>
    </row>
    <row r="257" spans="1:11" s="16" customFormat="1" ht="30" customHeight="1" x14ac:dyDescent="0.4">
      <c r="A257" s="187" t="s">
        <v>127</v>
      </c>
      <c r="B257" s="188"/>
      <c r="C257" s="189"/>
      <c r="D257" s="184" t="s">
        <v>126</v>
      </c>
      <c r="E257" s="184"/>
      <c r="F257" s="29">
        <v>134</v>
      </c>
      <c r="G257" s="192">
        <v>3000</v>
      </c>
      <c r="H257" s="193"/>
      <c r="I257" s="185">
        <f t="shared" si="25"/>
        <v>402000</v>
      </c>
      <c r="J257" s="186"/>
      <c r="K257" s="54">
        <v>0.1</v>
      </c>
    </row>
    <row r="258" spans="1:11" s="16" customFormat="1" ht="30" customHeight="1" x14ac:dyDescent="0.4">
      <c r="A258" s="187" t="s">
        <v>220</v>
      </c>
      <c r="B258" s="188"/>
      <c r="C258" s="189"/>
      <c r="D258" s="190" t="s">
        <v>221</v>
      </c>
      <c r="E258" s="191"/>
      <c r="F258" s="29">
        <v>134</v>
      </c>
      <c r="G258" s="192">
        <v>8500</v>
      </c>
      <c r="H258" s="193"/>
      <c r="I258" s="194">
        <f t="shared" ref="I258" si="27">F258*G258</f>
        <v>1139000</v>
      </c>
      <c r="J258" s="195"/>
      <c r="K258" s="54">
        <v>0.1</v>
      </c>
    </row>
    <row r="259" spans="1:11" s="16" customFormat="1" ht="30" customHeight="1" x14ac:dyDescent="0.4">
      <c r="A259" s="234" t="s">
        <v>216</v>
      </c>
      <c r="B259" s="235"/>
      <c r="C259" s="235"/>
      <c r="D259" s="184" t="s">
        <v>217</v>
      </c>
      <c r="E259" s="184"/>
      <c r="F259" s="22">
        <v>4</v>
      </c>
      <c r="G259" s="203">
        <v>18000</v>
      </c>
      <c r="H259" s="203"/>
      <c r="I259" s="185">
        <f t="shared" ref="I259" si="28">F259*G259</f>
        <v>72000</v>
      </c>
      <c r="J259" s="186"/>
      <c r="K259" s="54">
        <v>0.1</v>
      </c>
    </row>
    <row r="260" spans="1:11" s="16" customFormat="1" ht="30" customHeight="1" x14ac:dyDescent="0.4">
      <c r="A260" s="234" t="s">
        <v>191</v>
      </c>
      <c r="B260" s="235"/>
      <c r="C260" s="235"/>
      <c r="D260" s="184" t="s">
        <v>128</v>
      </c>
      <c r="E260" s="184"/>
      <c r="F260" s="22">
        <v>1</v>
      </c>
      <c r="G260" s="203">
        <v>750000</v>
      </c>
      <c r="H260" s="203"/>
      <c r="I260" s="185">
        <f t="shared" si="25"/>
        <v>750000</v>
      </c>
      <c r="J260" s="186"/>
      <c r="K260" s="54">
        <v>0.1</v>
      </c>
    </row>
    <row r="261" spans="1:11" ht="30" customHeight="1" x14ac:dyDescent="0.4">
      <c r="A261" s="234" t="s">
        <v>192</v>
      </c>
      <c r="B261" s="235"/>
      <c r="C261" s="235"/>
      <c r="D261" s="184"/>
      <c r="E261" s="184"/>
      <c r="F261" s="21" t="s">
        <v>86</v>
      </c>
      <c r="G261" s="203"/>
      <c r="H261" s="203"/>
      <c r="I261" s="185">
        <v>96000</v>
      </c>
      <c r="J261" s="186"/>
      <c r="K261" s="54">
        <v>0.1</v>
      </c>
    </row>
    <row r="262" spans="1:11" ht="30" customHeight="1" x14ac:dyDescent="0.4">
      <c r="A262" s="234" t="s">
        <v>193</v>
      </c>
      <c r="B262" s="235"/>
      <c r="C262" s="235"/>
      <c r="D262" s="184"/>
      <c r="E262" s="184"/>
      <c r="F262" s="21" t="s">
        <v>86</v>
      </c>
      <c r="G262" s="203"/>
      <c r="H262" s="203"/>
      <c r="I262" s="185">
        <v>340000</v>
      </c>
      <c r="J262" s="186"/>
      <c r="K262" s="54">
        <v>0.1</v>
      </c>
    </row>
    <row r="263" spans="1:11" ht="30" customHeight="1" x14ac:dyDescent="0.4">
      <c r="A263" s="234" t="s">
        <v>194</v>
      </c>
      <c r="B263" s="235"/>
      <c r="C263" s="235"/>
      <c r="D263" s="184"/>
      <c r="E263" s="184"/>
      <c r="F263" s="21" t="s">
        <v>86</v>
      </c>
      <c r="G263" s="203"/>
      <c r="H263" s="203"/>
      <c r="I263" s="185">
        <v>180000</v>
      </c>
      <c r="J263" s="186"/>
      <c r="K263" s="54">
        <v>0.1</v>
      </c>
    </row>
    <row r="264" spans="1:11" ht="30" customHeight="1" x14ac:dyDescent="0.4">
      <c r="A264" s="234"/>
      <c r="B264" s="235"/>
      <c r="C264" s="235"/>
      <c r="D264" s="184"/>
      <c r="E264" s="184"/>
      <c r="F264" s="22"/>
      <c r="G264" s="203"/>
      <c r="H264" s="203"/>
      <c r="I264" s="185"/>
      <c r="J264" s="186"/>
      <c r="K264" s="72"/>
    </row>
    <row r="265" spans="1:11" ht="30" customHeight="1" x14ac:dyDescent="0.4">
      <c r="A265" s="365" t="s">
        <v>196</v>
      </c>
      <c r="B265" s="366"/>
      <c r="C265" s="366"/>
      <c r="D265" s="366"/>
      <c r="E265" s="366"/>
      <c r="F265" s="366"/>
      <c r="G265" s="366"/>
      <c r="H265" s="366"/>
      <c r="I265" s="366"/>
      <c r="J265" s="367"/>
      <c r="K265" s="72"/>
    </row>
    <row r="266" spans="1:11" ht="30" customHeight="1" x14ac:dyDescent="0.4">
      <c r="A266" s="270" t="s">
        <v>189</v>
      </c>
      <c r="B266" s="271"/>
      <c r="C266" s="271"/>
      <c r="D266" s="184" t="s">
        <v>129</v>
      </c>
      <c r="E266" s="184"/>
      <c r="F266" s="22">
        <v>6</v>
      </c>
      <c r="G266" s="203">
        <v>12000</v>
      </c>
      <c r="H266" s="203"/>
      <c r="I266" s="185">
        <f t="shared" si="25"/>
        <v>72000</v>
      </c>
      <c r="J266" s="186"/>
      <c r="K266" s="54">
        <v>0.1</v>
      </c>
    </row>
    <row r="267" spans="1:11" ht="30" customHeight="1" x14ac:dyDescent="0.4">
      <c r="A267" s="182" t="s">
        <v>197</v>
      </c>
      <c r="B267" s="183"/>
      <c r="C267" s="183"/>
      <c r="D267" s="184"/>
      <c r="E267" s="184"/>
      <c r="F267" s="21" t="s">
        <v>86</v>
      </c>
      <c r="G267" s="203"/>
      <c r="H267" s="203"/>
      <c r="I267" s="185">
        <v>240000</v>
      </c>
      <c r="J267" s="186"/>
      <c r="K267" s="54">
        <v>0.1</v>
      </c>
    </row>
    <row r="268" spans="1:11" ht="30" customHeight="1" x14ac:dyDescent="0.4">
      <c r="A268" s="270" t="s">
        <v>130</v>
      </c>
      <c r="B268" s="271"/>
      <c r="C268" s="271"/>
      <c r="D268" s="184" t="s">
        <v>131</v>
      </c>
      <c r="E268" s="184"/>
      <c r="F268" s="24">
        <v>60</v>
      </c>
      <c r="G268" s="203">
        <v>12000</v>
      </c>
      <c r="H268" s="203"/>
      <c r="I268" s="185">
        <f t="shared" si="25"/>
        <v>720000</v>
      </c>
      <c r="J268" s="186"/>
      <c r="K268" s="54">
        <v>0.1</v>
      </c>
    </row>
    <row r="269" spans="1:11" ht="30" customHeight="1" x14ac:dyDescent="0.4">
      <c r="A269" s="270" t="s">
        <v>130</v>
      </c>
      <c r="B269" s="271"/>
      <c r="C269" s="271"/>
      <c r="D269" s="184" t="s">
        <v>132</v>
      </c>
      <c r="E269" s="184"/>
      <c r="F269" s="22">
        <v>1</v>
      </c>
      <c r="G269" s="203">
        <v>36000</v>
      </c>
      <c r="H269" s="203"/>
      <c r="I269" s="185">
        <f t="shared" si="25"/>
        <v>36000</v>
      </c>
      <c r="J269" s="186"/>
      <c r="K269" s="54">
        <v>0.1</v>
      </c>
    </row>
    <row r="270" spans="1:11" ht="30" customHeight="1" x14ac:dyDescent="0.4">
      <c r="A270" s="270" t="s">
        <v>130</v>
      </c>
      <c r="B270" s="271"/>
      <c r="C270" s="271"/>
      <c r="D270" s="184" t="s">
        <v>133</v>
      </c>
      <c r="E270" s="184"/>
      <c r="F270" s="22">
        <v>1</v>
      </c>
      <c r="G270" s="203">
        <v>54000</v>
      </c>
      <c r="H270" s="203"/>
      <c r="I270" s="185">
        <f t="shared" si="25"/>
        <v>54000</v>
      </c>
      <c r="J270" s="186"/>
      <c r="K270" s="54">
        <v>0.1</v>
      </c>
    </row>
    <row r="271" spans="1:11" ht="30" customHeight="1" x14ac:dyDescent="0.4">
      <c r="A271" s="182" t="s">
        <v>134</v>
      </c>
      <c r="B271" s="183"/>
      <c r="C271" s="183"/>
      <c r="D271" s="184"/>
      <c r="E271" s="184"/>
      <c r="F271" s="24">
        <v>62</v>
      </c>
      <c r="G271" s="203">
        <v>1200</v>
      </c>
      <c r="H271" s="203"/>
      <c r="I271" s="185">
        <f t="shared" si="25"/>
        <v>74400</v>
      </c>
      <c r="J271" s="186"/>
      <c r="K271" s="54">
        <v>0.1</v>
      </c>
    </row>
    <row r="272" spans="1:11" ht="30" customHeight="1" x14ac:dyDescent="0.4">
      <c r="A272" s="270" t="s">
        <v>135</v>
      </c>
      <c r="B272" s="271"/>
      <c r="C272" s="271"/>
      <c r="D272" s="184" t="s">
        <v>128</v>
      </c>
      <c r="E272" s="184"/>
      <c r="F272" s="22">
        <v>1</v>
      </c>
      <c r="G272" s="203">
        <v>180000</v>
      </c>
      <c r="H272" s="203"/>
      <c r="I272" s="185">
        <f t="shared" si="25"/>
        <v>180000</v>
      </c>
      <c r="J272" s="186"/>
      <c r="K272" s="54">
        <v>0.1</v>
      </c>
    </row>
    <row r="273" spans="1:11" ht="30" customHeight="1" x14ac:dyDescent="0.4">
      <c r="A273" s="234" t="s">
        <v>136</v>
      </c>
      <c r="B273" s="235"/>
      <c r="C273" s="235"/>
      <c r="D273" s="184" t="s">
        <v>128</v>
      </c>
      <c r="E273" s="184"/>
      <c r="F273" s="22">
        <v>1</v>
      </c>
      <c r="G273" s="203">
        <v>280000</v>
      </c>
      <c r="H273" s="203"/>
      <c r="I273" s="185">
        <f t="shared" si="25"/>
        <v>280000</v>
      </c>
      <c r="J273" s="186"/>
      <c r="K273" s="54">
        <v>0.1</v>
      </c>
    </row>
    <row r="274" spans="1:11" ht="30" customHeight="1" x14ac:dyDescent="0.4">
      <c r="A274" s="187" t="s">
        <v>137</v>
      </c>
      <c r="B274" s="188"/>
      <c r="C274" s="189"/>
      <c r="D274" s="190" t="s">
        <v>128</v>
      </c>
      <c r="E274" s="191"/>
      <c r="F274" s="22">
        <v>1</v>
      </c>
      <c r="G274" s="192">
        <v>180000</v>
      </c>
      <c r="H274" s="193"/>
      <c r="I274" s="185">
        <f t="shared" si="25"/>
        <v>180000</v>
      </c>
      <c r="J274" s="186"/>
      <c r="K274" s="54">
        <v>0.1</v>
      </c>
    </row>
    <row r="275" spans="1:11" ht="30" customHeight="1" x14ac:dyDescent="0.4">
      <c r="A275" s="187" t="s">
        <v>138</v>
      </c>
      <c r="B275" s="188"/>
      <c r="C275" s="189"/>
      <c r="D275" s="190" t="s">
        <v>139</v>
      </c>
      <c r="E275" s="191"/>
      <c r="F275" s="22">
        <v>3</v>
      </c>
      <c r="G275" s="192">
        <v>40000</v>
      </c>
      <c r="H275" s="193"/>
      <c r="I275" s="194">
        <f t="shared" si="25"/>
        <v>120000</v>
      </c>
      <c r="J275" s="195"/>
      <c r="K275" s="54">
        <v>0.1</v>
      </c>
    </row>
    <row r="276" spans="1:11" ht="30" customHeight="1" x14ac:dyDescent="0.4">
      <c r="A276" s="182" t="s">
        <v>33</v>
      </c>
      <c r="B276" s="183"/>
      <c r="C276" s="183"/>
      <c r="D276" s="184"/>
      <c r="E276" s="184"/>
      <c r="F276" s="49"/>
      <c r="G276" s="203"/>
      <c r="H276" s="203"/>
      <c r="I276" s="261">
        <f>SUM(I254:J275)</f>
        <v>6087400</v>
      </c>
      <c r="J276" s="262"/>
      <c r="K276" s="54">
        <v>0.1</v>
      </c>
    </row>
    <row r="277" spans="1:11" ht="30" customHeight="1" thickBot="1" x14ac:dyDescent="0.45">
      <c r="A277" s="182" t="s">
        <v>140</v>
      </c>
      <c r="B277" s="183"/>
      <c r="C277" s="183"/>
      <c r="D277" s="184"/>
      <c r="E277" s="184"/>
      <c r="F277" s="49"/>
      <c r="G277" s="203"/>
      <c r="H277" s="203"/>
      <c r="I277" s="261">
        <f>I239+I276</f>
        <v>6087400</v>
      </c>
      <c r="J277" s="262"/>
      <c r="K277" s="70">
        <v>0.1</v>
      </c>
    </row>
    <row r="278" spans="1:11" ht="30" customHeight="1" thickBot="1" x14ac:dyDescent="0.45">
      <c r="A278" s="282" t="s">
        <v>141</v>
      </c>
      <c r="B278" s="283"/>
      <c r="C278" s="283"/>
      <c r="D278" s="283"/>
      <c r="E278" s="283"/>
      <c r="F278" s="31"/>
      <c r="G278" s="31"/>
      <c r="H278" s="32"/>
      <c r="I278" s="284">
        <f>I277+I233</f>
        <v>6087400</v>
      </c>
      <c r="J278" s="285"/>
      <c r="K278" s="57">
        <v>0.1</v>
      </c>
    </row>
    <row r="279" spans="1:11" ht="30" customHeight="1" x14ac:dyDescent="0.4">
      <c r="F279" s="368"/>
      <c r="G279" s="368"/>
      <c r="H279" s="368"/>
      <c r="I279" s="368"/>
      <c r="J279" s="368"/>
    </row>
    <row r="280" spans="1:11" ht="30" customHeight="1" x14ac:dyDescent="0.4">
      <c r="F280" s="2"/>
      <c r="G280" s="2"/>
      <c r="H280" s="2"/>
      <c r="I280" s="2"/>
      <c r="J280" s="2"/>
    </row>
    <row r="281" spans="1:11" ht="30" customHeight="1" x14ac:dyDescent="0.4">
      <c r="F281" s="2"/>
      <c r="G281" s="2"/>
      <c r="H281" s="2"/>
      <c r="I281" s="2"/>
      <c r="J281" s="2"/>
    </row>
    <row r="282" spans="1:11" ht="30" customHeight="1" x14ac:dyDescent="0.4">
      <c r="F282" s="2"/>
      <c r="G282" s="2"/>
      <c r="H282" s="2"/>
      <c r="I282" s="2"/>
      <c r="J282" s="2"/>
    </row>
    <row r="283" spans="1:11" ht="30" customHeight="1" x14ac:dyDescent="0.4">
      <c r="F283" s="2"/>
      <c r="G283" s="2"/>
      <c r="H283" s="2"/>
      <c r="I283" s="2"/>
      <c r="J283" s="2"/>
    </row>
    <row r="284" spans="1:11" ht="30" customHeight="1" x14ac:dyDescent="0.4">
      <c r="F284" s="2"/>
      <c r="G284" s="2"/>
      <c r="H284" s="2"/>
      <c r="I284" s="2"/>
      <c r="J284" s="2"/>
    </row>
    <row r="285" spans="1:11" ht="30" customHeight="1" thickBot="1" x14ac:dyDescent="0.45">
      <c r="A285" s="35" t="s">
        <v>202</v>
      </c>
      <c r="B285" s="35"/>
      <c r="C285" s="35"/>
      <c r="D285" s="35"/>
      <c r="E285" s="50"/>
      <c r="F285" s="50"/>
      <c r="G285" s="16"/>
      <c r="H285" s="16"/>
      <c r="I285" s="44"/>
      <c r="J285" s="44"/>
    </row>
    <row r="286" spans="1:11" ht="30" customHeight="1" thickBot="1" x14ac:dyDescent="0.45">
      <c r="A286" s="243" t="s">
        <v>8</v>
      </c>
      <c r="B286" s="243"/>
      <c r="C286" s="243"/>
      <c r="D286" s="243" t="s">
        <v>9</v>
      </c>
      <c r="E286" s="243"/>
      <c r="F286" s="17" t="s">
        <v>10</v>
      </c>
      <c r="G286" s="243" t="s">
        <v>11</v>
      </c>
      <c r="H286" s="243"/>
      <c r="I286" s="243" t="s">
        <v>12</v>
      </c>
      <c r="J286" s="244"/>
      <c r="K286" s="74"/>
    </row>
    <row r="287" spans="1:11" ht="30" customHeight="1" x14ac:dyDescent="0.4">
      <c r="A287" s="182" t="s">
        <v>142</v>
      </c>
      <c r="B287" s="183"/>
      <c r="C287" s="183"/>
      <c r="D287" s="184" t="s">
        <v>199</v>
      </c>
      <c r="E287" s="184"/>
      <c r="F287" s="22">
        <v>13</v>
      </c>
      <c r="G287" s="203">
        <v>22000</v>
      </c>
      <c r="H287" s="203"/>
      <c r="I287" s="185">
        <f>F287*G287</f>
        <v>286000</v>
      </c>
      <c r="J287" s="186"/>
      <c r="K287" s="58">
        <v>0.1</v>
      </c>
    </row>
    <row r="288" spans="1:11" ht="30" customHeight="1" x14ac:dyDescent="0.4">
      <c r="A288" s="182" t="s">
        <v>142</v>
      </c>
      <c r="B288" s="183"/>
      <c r="C288" s="183"/>
      <c r="D288" s="184" t="s">
        <v>200</v>
      </c>
      <c r="E288" s="184"/>
      <c r="F288" s="22">
        <v>15</v>
      </c>
      <c r="G288" s="192">
        <v>16000</v>
      </c>
      <c r="H288" s="193"/>
      <c r="I288" s="185">
        <f>F288*G288</f>
        <v>240000</v>
      </c>
      <c r="J288" s="186"/>
      <c r="K288" s="54">
        <v>0.1</v>
      </c>
    </row>
    <row r="289" spans="1:11" s="16" customFormat="1" ht="30" customHeight="1" x14ac:dyDescent="0.4">
      <c r="A289" s="182" t="s">
        <v>247</v>
      </c>
      <c r="B289" s="183"/>
      <c r="C289" s="183"/>
      <c r="D289" s="184" t="s">
        <v>198</v>
      </c>
      <c r="E289" s="184"/>
      <c r="F289" s="22">
        <v>12</v>
      </c>
      <c r="G289" s="192">
        <v>10800</v>
      </c>
      <c r="H289" s="193"/>
      <c r="I289" s="185">
        <f t="shared" ref="I289:I290" si="29">F289*G289</f>
        <v>129600</v>
      </c>
      <c r="J289" s="186"/>
      <c r="K289" s="54">
        <v>0.1</v>
      </c>
    </row>
    <row r="290" spans="1:11" s="16" customFormat="1" ht="30" customHeight="1" x14ac:dyDescent="0.4">
      <c r="A290" s="182" t="s">
        <v>41</v>
      </c>
      <c r="B290" s="183"/>
      <c r="C290" s="183"/>
      <c r="D290" s="184" t="s">
        <v>201</v>
      </c>
      <c r="E290" s="184"/>
      <c r="F290" s="22">
        <v>5</v>
      </c>
      <c r="G290" s="192">
        <v>12000</v>
      </c>
      <c r="H290" s="193"/>
      <c r="I290" s="185">
        <f t="shared" si="29"/>
        <v>60000</v>
      </c>
      <c r="J290" s="186"/>
      <c r="K290" s="54">
        <v>0.1</v>
      </c>
    </row>
    <row r="291" spans="1:11" s="16" customFormat="1" ht="30" customHeight="1" x14ac:dyDescent="0.4">
      <c r="A291" s="196" t="s">
        <v>143</v>
      </c>
      <c r="B291" s="197"/>
      <c r="C291" s="198"/>
      <c r="D291" s="190"/>
      <c r="E291" s="191"/>
      <c r="F291" s="24">
        <v>160</v>
      </c>
      <c r="G291" s="192">
        <v>1200</v>
      </c>
      <c r="H291" s="193"/>
      <c r="I291" s="194">
        <f>F291*G291</f>
        <v>192000</v>
      </c>
      <c r="J291" s="195"/>
      <c r="K291" s="54">
        <v>0.1</v>
      </c>
    </row>
    <row r="292" spans="1:11" s="16" customFormat="1" ht="30" customHeight="1" x14ac:dyDescent="0.4">
      <c r="A292" s="270" t="s">
        <v>144</v>
      </c>
      <c r="B292" s="271"/>
      <c r="C292" s="271"/>
      <c r="D292" s="184"/>
      <c r="E292" s="184"/>
      <c r="F292" s="22">
        <v>280</v>
      </c>
      <c r="G292" s="203">
        <v>300</v>
      </c>
      <c r="H292" s="203"/>
      <c r="I292" s="185">
        <f t="shared" ref="I292" si="30">F292*G292</f>
        <v>84000</v>
      </c>
      <c r="J292" s="186"/>
      <c r="K292" s="54">
        <v>0.1</v>
      </c>
    </row>
    <row r="293" spans="1:11" s="16" customFormat="1" ht="30" customHeight="1" x14ac:dyDescent="0.4">
      <c r="A293" s="196" t="s">
        <v>246</v>
      </c>
      <c r="B293" s="197"/>
      <c r="C293" s="198"/>
      <c r="D293" s="190"/>
      <c r="E293" s="191"/>
      <c r="F293" s="22">
        <v>21</v>
      </c>
      <c r="G293" s="192">
        <v>12000</v>
      </c>
      <c r="H293" s="193"/>
      <c r="I293" s="194">
        <f t="shared" ref="I293" si="31">F293*G293</f>
        <v>252000</v>
      </c>
      <c r="J293" s="195"/>
      <c r="K293" s="54">
        <v>0.1</v>
      </c>
    </row>
    <row r="294" spans="1:11" s="16" customFormat="1" ht="30" customHeight="1" x14ac:dyDescent="0.4">
      <c r="A294" s="187" t="s">
        <v>220</v>
      </c>
      <c r="B294" s="188"/>
      <c r="C294" s="189"/>
      <c r="D294" s="190" t="s">
        <v>249</v>
      </c>
      <c r="E294" s="191"/>
      <c r="F294" s="22"/>
      <c r="G294" s="192"/>
      <c r="H294" s="193"/>
      <c r="I294" s="194"/>
      <c r="J294" s="195"/>
      <c r="K294" s="54"/>
    </row>
    <row r="295" spans="1:11" s="16" customFormat="1" ht="30" customHeight="1" x14ac:dyDescent="0.4">
      <c r="A295" s="187" t="s">
        <v>248</v>
      </c>
      <c r="B295" s="188"/>
      <c r="C295" s="189"/>
      <c r="D295" s="190" t="s">
        <v>249</v>
      </c>
      <c r="E295" s="191"/>
      <c r="F295" s="22"/>
      <c r="G295" s="192"/>
      <c r="H295" s="193"/>
      <c r="I295" s="194"/>
      <c r="J295" s="195"/>
      <c r="K295" s="54"/>
    </row>
    <row r="296" spans="1:11" s="16" customFormat="1" ht="30" customHeight="1" x14ac:dyDescent="0.4">
      <c r="A296" s="270" t="s">
        <v>203</v>
      </c>
      <c r="B296" s="271"/>
      <c r="C296" s="271"/>
      <c r="D296" s="184"/>
      <c r="E296" s="184"/>
      <c r="F296" s="22">
        <v>300</v>
      </c>
      <c r="G296" s="203">
        <v>1620</v>
      </c>
      <c r="H296" s="203"/>
      <c r="I296" s="185">
        <f t="shared" ref="I296:I297" si="32">F296*G296</f>
        <v>486000</v>
      </c>
      <c r="J296" s="186"/>
      <c r="K296" s="54">
        <v>0.1</v>
      </c>
    </row>
    <row r="297" spans="1:11" s="16" customFormat="1" ht="30" customHeight="1" x14ac:dyDescent="0.4">
      <c r="A297" s="270" t="s">
        <v>204</v>
      </c>
      <c r="B297" s="271"/>
      <c r="C297" s="271"/>
      <c r="D297" s="184"/>
      <c r="E297" s="184"/>
      <c r="F297" s="22">
        <v>12</v>
      </c>
      <c r="G297" s="203">
        <v>1500</v>
      </c>
      <c r="H297" s="203"/>
      <c r="I297" s="185">
        <f t="shared" si="32"/>
        <v>18000</v>
      </c>
      <c r="J297" s="186"/>
      <c r="K297" s="54">
        <v>0.1</v>
      </c>
    </row>
    <row r="298" spans="1:11" s="16" customFormat="1" ht="30" customHeight="1" x14ac:dyDescent="0.4">
      <c r="A298" s="270" t="s">
        <v>32</v>
      </c>
      <c r="B298" s="271"/>
      <c r="C298" s="271"/>
      <c r="D298" s="184"/>
      <c r="E298" s="184"/>
      <c r="F298" s="22">
        <v>6</v>
      </c>
      <c r="G298" s="203">
        <v>46000</v>
      </c>
      <c r="H298" s="203"/>
      <c r="I298" s="185">
        <f t="shared" ref="I298" si="33">F298*G298</f>
        <v>276000</v>
      </c>
      <c r="J298" s="186"/>
      <c r="K298" s="54">
        <v>0.1</v>
      </c>
    </row>
    <row r="299" spans="1:11" s="16" customFormat="1" ht="30" customHeight="1" x14ac:dyDescent="0.4">
      <c r="A299" s="270" t="s">
        <v>23</v>
      </c>
      <c r="B299" s="271"/>
      <c r="C299" s="271"/>
      <c r="D299" s="184" t="s">
        <v>128</v>
      </c>
      <c r="E299" s="184"/>
      <c r="F299" s="22">
        <v>1</v>
      </c>
      <c r="G299" s="203"/>
      <c r="H299" s="203"/>
      <c r="I299" s="185">
        <v>420000</v>
      </c>
      <c r="J299" s="186"/>
      <c r="K299" s="54">
        <v>0.1</v>
      </c>
    </row>
    <row r="300" spans="1:11" s="16" customFormat="1" ht="30" customHeight="1" thickBot="1" x14ac:dyDescent="0.45">
      <c r="A300" s="270" t="s">
        <v>223</v>
      </c>
      <c r="B300" s="271"/>
      <c r="C300" s="271"/>
      <c r="D300" s="184" t="s">
        <v>128</v>
      </c>
      <c r="E300" s="184"/>
      <c r="F300" s="22" t="s">
        <v>17</v>
      </c>
      <c r="G300" s="203"/>
      <c r="H300" s="203"/>
      <c r="I300" s="185">
        <v>320000</v>
      </c>
      <c r="J300" s="186"/>
      <c r="K300" s="56">
        <v>0.1</v>
      </c>
    </row>
    <row r="301" spans="1:11" s="16" customFormat="1" ht="30" customHeight="1" thickBot="1" x14ac:dyDescent="0.45">
      <c r="A301" s="282" t="s">
        <v>145</v>
      </c>
      <c r="B301" s="283"/>
      <c r="C301" s="283"/>
      <c r="D301" s="283"/>
      <c r="E301" s="283"/>
      <c r="F301" s="31"/>
      <c r="G301" s="31"/>
      <c r="H301" s="32"/>
      <c r="I301" s="284">
        <f>SUM(I287:J300)</f>
        <v>2763600</v>
      </c>
      <c r="J301" s="285"/>
      <c r="K301" s="57">
        <v>0.1</v>
      </c>
    </row>
    <row r="302" spans="1:11" s="16" customFormat="1" ht="30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"/>
    </row>
    <row r="303" spans="1:11" s="16" customFormat="1" ht="30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"/>
    </row>
    <row r="304" spans="1:11" s="16" customFormat="1" ht="30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"/>
    </row>
    <row r="305" spans="1:11" s="16" customFormat="1" ht="30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"/>
    </row>
    <row r="306" spans="1:11" s="16" customFormat="1" ht="30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"/>
    </row>
    <row r="307" spans="1:11" s="16" customFormat="1" ht="30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"/>
    </row>
    <row r="308" spans="1:11" s="16" customFormat="1" ht="30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"/>
    </row>
    <row r="309" spans="1:11" s="16" customFormat="1" ht="30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"/>
    </row>
    <row r="310" spans="1:11" s="16" customFormat="1" ht="30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"/>
    </row>
    <row r="311" spans="1:11" s="16" customFormat="1" ht="30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"/>
    </row>
    <row r="312" spans="1:11" s="16" customFormat="1" ht="30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"/>
    </row>
    <row r="313" spans="1:11" s="16" customFormat="1" ht="30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"/>
    </row>
    <row r="314" spans="1:11" s="16" customFormat="1" ht="30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"/>
    </row>
    <row r="315" spans="1:11" s="16" customFormat="1" ht="30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"/>
    </row>
    <row r="316" spans="1:11" s="16" customFormat="1" ht="30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"/>
    </row>
    <row r="317" spans="1:11" s="16" customFormat="1" ht="30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"/>
    </row>
    <row r="318" spans="1:11" s="16" customFormat="1" ht="30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"/>
    </row>
    <row r="319" spans="1:11" s="16" customFormat="1" ht="30" customHeight="1" thickBot="1" x14ac:dyDescent="0.45">
      <c r="A319" s="44" t="s">
        <v>219</v>
      </c>
      <c r="B319" s="44" t="s">
        <v>146</v>
      </c>
      <c r="C319" s="36"/>
      <c r="D319" s="36"/>
      <c r="E319" s="36"/>
      <c r="F319" s="36"/>
      <c r="I319" s="242"/>
      <c r="J319" s="242"/>
      <c r="K319" s="51"/>
    </row>
    <row r="320" spans="1:11" s="16" customFormat="1" ht="30" customHeight="1" thickBot="1" x14ac:dyDescent="0.45">
      <c r="A320" s="243" t="s">
        <v>8</v>
      </c>
      <c r="B320" s="243"/>
      <c r="C320" s="243"/>
      <c r="D320" s="243" t="s">
        <v>9</v>
      </c>
      <c r="E320" s="243"/>
      <c r="F320" s="17" t="s">
        <v>10</v>
      </c>
      <c r="G320" s="243" t="s">
        <v>11</v>
      </c>
      <c r="H320" s="243"/>
      <c r="I320" s="243" t="s">
        <v>12</v>
      </c>
      <c r="J320" s="244"/>
      <c r="K320" s="52"/>
    </row>
    <row r="321" spans="1:11" s="16" customFormat="1" ht="30" customHeight="1" x14ac:dyDescent="0.4">
      <c r="A321" s="286" t="s">
        <v>147</v>
      </c>
      <c r="B321" s="287"/>
      <c r="C321" s="287"/>
      <c r="D321" s="255"/>
      <c r="E321" s="255"/>
      <c r="F321" s="18"/>
      <c r="G321" s="199"/>
      <c r="H321" s="199"/>
      <c r="I321" s="199"/>
      <c r="J321" s="200"/>
      <c r="K321" s="51"/>
    </row>
    <row r="322" spans="1:11" s="16" customFormat="1" ht="30" customHeight="1" x14ac:dyDescent="0.4">
      <c r="A322" s="182" t="s">
        <v>148</v>
      </c>
      <c r="B322" s="183"/>
      <c r="C322" s="183"/>
      <c r="D322" s="184" t="s">
        <v>149</v>
      </c>
      <c r="E322" s="184"/>
      <c r="F322" s="22">
        <v>4290</v>
      </c>
      <c r="G322" s="185">
        <v>300</v>
      </c>
      <c r="H322" s="185"/>
      <c r="I322" s="185">
        <f>F322*G322</f>
        <v>1287000</v>
      </c>
      <c r="J322" s="186"/>
      <c r="K322" s="54">
        <v>0.1</v>
      </c>
    </row>
    <row r="323" spans="1:11" s="16" customFormat="1" ht="30" customHeight="1" x14ac:dyDescent="0.4">
      <c r="A323" s="187" t="s">
        <v>150</v>
      </c>
      <c r="B323" s="188"/>
      <c r="C323" s="189"/>
      <c r="D323" s="190" t="s">
        <v>151</v>
      </c>
      <c r="E323" s="191"/>
      <c r="F323" s="22">
        <v>66</v>
      </c>
      <c r="G323" s="194">
        <v>1450</v>
      </c>
      <c r="H323" s="288"/>
      <c r="I323" s="185">
        <f>F323*G323</f>
        <v>95700</v>
      </c>
      <c r="J323" s="186"/>
      <c r="K323" s="54">
        <v>0.1</v>
      </c>
    </row>
    <row r="324" spans="1:11" s="16" customFormat="1" ht="30" customHeight="1" x14ac:dyDescent="0.4">
      <c r="A324" s="270" t="s">
        <v>152</v>
      </c>
      <c r="B324" s="271"/>
      <c r="C324" s="271"/>
      <c r="D324" s="184" t="s">
        <v>153</v>
      </c>
      <c r="E324" s="184"/>
      <c r="F324" s="22">
        <v>33</v>
      </c>
      <c r="G324" s="185">
        <v>3000</v>
      </c>
      <c r="H324" s="185"/>
      <c r="I324" s="185">
        <f t="shared" ref="I324:I332" si="34">F324*G324</f>
        <v>99000</v>
      </c>
      <c r="J324" s="186"/>
      <c r="K324" s="54">
        <v>0.1</v>
      </c>
    </row>
    <row r="325" spans="1:11" s="16" customFormat="1" ht="30" customHeight="1" x14ac:dyDescent="0.4">
      <c r="A325" s="182" t="s">
        <v>235</v>
      </c>
      <c r="B325" s="183"/>
      <c r="C325" s="183"/>
      <c r="D325" s="184"/>
      <c r="E325" s="184"/>
      <c r="F325" s="22">
        <v>45</v>
      </c>
      <c r="G325" s="185">
        <v>2000</v>
      </c>
      <c r="H325" s="185"/>
      <c r="I325" s="185">
        <f t="shared" si="34"/>
        <v>90000</v>
      </c>
      <c r="J325" s="186"/>
      <c r="K325" s="54">
        <v>0.1</v>
      </c>
    </row>
    <row r="326" spans="1:11" s="16" customFormat="1" ht="30" customHeight="1" x14ac:dyDescent="0.4">
      <c r="A326" s="182" t="s">
        <v>236</v>
      </c>
      <c r="B326" s="183"/>
      <c r="C326" s="183"/>
      <c r="D326" s="184"/>
      <c r="E326" s="184"/>
      <c r="F326" s="22">
        <v>8</v>
      </c>
      <c r="G326" s="185">
        <v>1250</v>
      </c>
      <c r="H326" s="185"/>
      <c r="I326" s="185">
        <f t="shared" ref="I326" si="35">F326*G326</f>
        <v>10000</v>
      </c>
      <c r="J326" s="186"/>
      <c r="K326" s="54">
        <v>0.1</v>
      </c>
    </row>
    <row r="327" spans="1:11" ht="30" customHeight="1" x14ac:dyDescent="0.4">
      <c r="A327" s="27" t="s">
        <v>154</v>
      </c>
      <c r="B327" s="28"/>
      <c r="C327" s="28"/>
      <c r="D327" s="190" t="s">
        <v>153</v>
      </c>
      <c r="E327" s="191"/>
      <c r="F327" s="24">
        <v>45</v>
      </c>
      <c r="G327" s="194">
        <v>2200</v>
      </c>
      <c r="H327" s="288"/>
      <c r="I327" s="194">
        <f t="shared" si="34"/>
        <v>99000</v>
      </c>
      <c r="J327" s="195"/>
      <c r="K327" s="54">
        <v>0.1</v>
      </c>
    </row>
    <row r="328" spans="1:11" ht="30" customHeight="1" x14ac:dyDescent="0.4">
      <c r="A328" s="196" t="s">
        <v>155</v>
      </c>
      <c r="B328" s="197"/>
      <c r="C328" s="198"/>
      <c r="D328" s="190" t="s">
        <v>156</v>
      </c>
      <c r="E328" s="191"/>
      <c r="F328" s="22">
        <v>24</v>
      </c>
      <c r="G328" s="194">
        <v>1620</v>
      </c>
      <c r="H328" s="288"/>
      <c r="I328" s="194">
        <f t="shared" si="34"/>
        <v>38880</v>
      </c>
      <c r="J328" s="195"/>
      <c r="K328" s="54">
        <v>0.1</v>
      </c>
    </row>
    <row r="329" spans="1:11" ht="30" customHeight="1" x14ac:dyDescent="0.4">
      <c r="A329" s="196" t="s">
        <v>187</v>
      </c>
      <c r="B329" s="197"/>
      <c r="C329" s="198"/>
      <c r="D329" s="190" t="s">
        <v>151</v>
      </c>
      <c r="E329" s="191"/>
      <c r="F329" s="22">
        <v>1</v>
      </c>
      <c r="G329" s="194">
        <v>18000</v>
      </c>
      <c r="H329" s="288"/>
      <c r="I329" s="194">
        <f t="shared" ref="I329" si="36">F329*G329</f>
        <v>18000</v>
      </c>
      <c r="J329" s="195"/>
      <c r="K329" s="54">
        <v>0.1</v>
      </c>
    </row>
    <row r="330" spans="1:11" ht="30" customHeight="1" x14ac:dyDescent="0.4">
      <c r="A330" s="196" t="s">
        <v>188</v>
      </c>
      <c r="B330" s="197"/>
      <c r="C330" s="198"/>
      <c r="D330" s="190"/>
      <c r="E330" s="191"/>
      <c r="F330" s="22">
        <v>4</v>
      </c>
      <c r="G330" s="194">
        <v>3000</v>
      </c>
      <c r="H330" s="288"/>
      <c r="I330" s="194">
        <f t="shared" ref="I330" si="37">F330*G330</f>
        <v>12000</v>
      </c>
      <c r="J330" s="195"/>
      <c r="K330" s="54">
        <v>0.1</v>
      </c>
    </row>
    <row r="331" spans="1:11" ht="30" customHeight="1" x14ac:dyDescent="0.4">
      <c r="A331" s="182" t="s">
        <v>157</v>
      </c>
      <c r="B331" s="183"/>
      <c r="C331" s="183"/>
      <c r="D331" s="184"/>
      <c r="E331" s="184"/>
      <c r="F331" s="22">
        <v>5</v>
      </c>
      <c r="G331" s="185">
        <v>1500</v>
      </c>
      <c r="H331" s="185"/>
      <c r="I331" s="185">
        <f t="shared" si="34"/>
        <v>7500</v>
      </c>
      <c r="J331" s="186"/>
      <c r="K331" s="54">
        <v>0.1</v>
      </c>
    </row>
    <row r="332" spans="1:11" ht="30" customHeight="1" x14ac:dyDescent="0.4">
      <c r="A332" s="182" t="s">
        <v>158</v>
      </c>
      <c r="B332" s="183"/>
      <c r="C332" s="183"/>
      <c r="D332" s="184"/>
      <c r="E332" s="184"/>
      <c r="F332" s="24">
        <v>1</v>
      </c>
      <c r="G332" s="185">
        <v>4000</v>
      </c>
      <c r="H332" s="185"/>
      <c r="I332" s="185">
        <f t="shared" si="34"/>
        <v>4000</v>
      </c>
      <c r="J332" s="186"/>
      <c r="K332" s="54">
        <v>0.1</v>
      </c>
    </row>
    <row r="333" spans="1:11" ht="30" customHeight="1" x14ac:dyDescent="0.4">
      <c r="A333" s="182" t="s">
        <v>160</v>
      </c>
      <c r="B333" s="183"/>
      <c r="C333" s="183"/>
      <c r="D333" s="184" t="s">
        <v>161</v>
      </c>
      <c r="E333" s="184"/>
      <c r="F333" s="22"/>
      <c r="G333" s="185"/>
      <c r="H333" s="185"/>
      <c r="I333" s="185">
        <v>950000</v>
      </c>
      <c r="J333" s="186"/>
      <c r="K333" s="54">
        <v>0.1</v>
      </c>
    </row>
    <row r="334" spans="1:11" ht="30" customHeight="1" x14ac:dyDescent="0.4">
      <c r="A334" s="182" t="s">
        <v>162</v>
      </c>
      <c r="B334" s="183"/>
      <c r="C334" s="183"/>
      <c r="D334" s="184"/>
      <c r="E334" s="184"/>
      <c r="F334" s="22">
        <v>15</v>
      </c>
      <c r="G334" s="185">
        <v>27000</v>
      </c>
      <c r="H334" s="185"/>
      <c r="I334" s="185">
        <f>F334*G334</f>
        <v>405000</v>
      </c>
      <c r="J334" s="186"/>
      <c r="K334" s="54">
        <v>0.1</v>
      </c>
    </row>
    <row r="335" spans="1:11" ht="30" customHeight="1" x14ac:dyDescent="0.4">
      <c r="A335" s="182" t="s">
        <v>220</v>
      </c>
      <c r="B335" s="183"/>
      <c r="C335" s="183"/>
      <c r="D335" s="184" t="s">
        <v>131</v>
      </c>
      <c r="E335" s="184"/>
      <c r="F335" s="22">
        <v>1</v>
      </c>
      <c r="G335" s="185">
        <v>6000</v>
      </c>
      <c r="H335" s="185"/>
      <c r="I335" s="185">
        <f t="shared" ref="I335:I336" si="38">F335*G335</f>
        <v>6000</v>
      </c>
      <c r="J335" s="186"/>
      <c r="K335" s="54">
        <v>0.1</v>
      </c>
    </row>
    <row r="336" spans="1:11" ht="30" customHeight="1" x14ac:dyDescent="0.4">
      <c r="A336" s="182" t="s">
        <v>237</v>
      </c>
      <c r="B336" s="183"/>
      <c r="C336" s="183"/>
      <c r="D336" s="184" t="s">
        <v>238</v>
      </c>
      <c r="E336" s="184"/>
      <c r="F336" s="22">
        <v>1</v>
      </c>
      <c r="G336" s="185">
        <v>8500</v>
      </c>
      <c r="H336" s="185"/>
      <c r="I336" s="185">
        <f t="shared" si="38"/>
        <v>8500</v>
      </c>
      <c r="J336" s="186"/>
      <c r="K336" s="54">
        <v>0.1</v>
      </c>
    </row>
    <row r="337" spans="1:11" ht="30" customHeight="1" x14ac:dyDescent="0.4">
      <c r="A337" s="182" t="s">
        <v>244</v>
      </c>
      <c r="B337" s="183"/>
      <c r="C337" s="183"/>
      <c r="D337" s="184" t="s">
        <v>245</v>
      </c>
      <c r="E337" s="184"/>
      <c r="F337" s="21" t="s">
        <v>17</v>
      </c>
      <c r="G337" s="185"/>
      <c r="H337" s="185"/>
      <c r="I337" s="185">
        <v>120000</v>
      </c>
      <c r="J337" s="186"/>
      <c r="K337" s="54">
        <v>0.1</v>
      </c>
    </row>
    <row r="338" spans="1:11" ht="30" customHeight="1" x14ac:dyDescent="0.4">
      <c r="A338" s="182" t="s">
        <v>159</v>
      </c>
      <c r="B338" s="183"/>
      <c r="C338" s="183"/>
      <c r="D338" s="184"/>
      <c r="E338" s="184"/>
      <c r="F338" s="22">
        <v>6</v>
      </c>
      <c r="G338" s="185">
        <v>120000</v>
      </c>
      <c r="H338" s="185"/>
      <c r="I338" s="185">
        <f>F338*G338</f>
        <v>720000</v>
      </c>
      <c r="J338" s="186"/>
      <c r="K338" s="54">
        <v>0.1</v>
      </c>
    </row>
    <row r="339" spans="1:11" ht="30" customHeight="1" thickBot="1" x14ac:dyDescent="0.45">
      <c r="A339" s="256" t="s">
        <v>163</v>
      </c>
      <c r="B339" s="257"/>
      <c r="C339" s="258"/>
      <c r="D339" s="184"/>
      <c r="E339" s="184"/>
      <c r="F339" s="66" t="s">
        <v>17</v>
      </c>
      <c r="G339" s="371"/>
      <c r="H339" s="371"/>
      <c r="I339" s="261">
        <v>200000</v>
      </c>
      <c r="J339" s="262"/>
      <c r="K339" s="70">
        <v>0.1</v>
      </c>
    </row>
    <row r="340" spans="1:11" ht="30" customHeight="1" thickBot="1" x14ac:dyDescent="0.45">
      <c r="A340" s="282" t="s">
        <v>218</v>
      </c>
      <c r="B340" s="283"/>
      <c r="C340" s="283"/>
      <c r="D340" s="283"/>
      <c r="E340" s="283"/>
      <c r="F340" s="31"/>
      <c r="G340" s="31"/>
      <c r="H340" s="32"/>
      <c r="I340" s="369">
        <f>SUM(I322:J339)</f>
        <v>4170580</v>
      </c>
      <c r="J340" s="370"/>
      <c r="K340" s="75">
        <v>0.1</v>
      </c>
    </row>
    <row r="341" spans="1:11" ht="30" customHeight="1" x14ac:dyDescent="0.4">
      <c r="A341" s="356"/>
      <c r="B341" s="356"/>
      <c r="C341" s="356"/>
      <c r="D341" s="356"/>
      <c r="E341" s="356"/>
      <c r="F341" s="356"/>
      <c r="G341" s="356"/>
      <c r="H341" s="356"/>
      <c r="I341" s="356"/>
      <c r="J341" s="356"/>
    </row>
    <row r="343" spans="1:11" ht="30" customHeight="1" x14ac:dyDescent="0.4">
      <c r="A343" s="11"/>
      <c r="B343" s="11"/>
      <c r="C343" s="11"/>
      <c r="D343" s="11"/>
      <c r="E343" s="11"/>
      <c r="F343" s="11"/>
      <c r="G343" s="11"/>
      <c r="H343" s="11"/>
      <c r="I343" s="11"/>
      <c r="J343" s="34"/>
    </row>
    <row r="344" spans="1:11" ht="30" customHeight="1" x14ac:dyDescent="0.4">
      <c r="A344" s="11"/>
      <c r="B344" s="11"/>
      <c r="C344" s="11"/>
      <c r="D344" s="11"/>
      <c r="E344" s="11"/>
      <c r="F344" s="11"/>
      <c r="G344" s="11"/>
      <c r="H344" s="11"/>
      <c r="I344" s="11"/>
      <c r="J344" s="34"/>
    </row>
  </sheetData>
  <mergeCells count="976">
    <mergeCell ref="G9:J9"/>
    <mergeCell ref="G10:J10"/>
    <mergeCell ref="G11:J11"/>
    <mergeCell ref="G12:J12"/>
    <mergeCell ref="G13:J13"/>
    <mergeCell ref="A5:D5"/>
    <mergeCell ref="I336:J336"/>
    <mergeCell ref="G1:K1"/>
    <mergeCell ref="A3:K3"/>
    <mergeCell ref="A61:C61"/>
    <mergeCell ref="D61:E61"/>
    <mergeCell ref="G61:H61"/>
    <mergeCell ref="I61:J61"/>
    <mergeCell ref="A63:C63"/>
    <mergeCell ref="D63:E63"/>
    <mergeCell ref="G63:H63"/>
    <mergeCell ref="A290:C290"/>
    <mergeCell ref="D290:E290"/>
    <mergeCell ref="G290:H290"/>
    <mergeCell ref="I290:J290"/>
    <mergeCell ref="A264:C264"/>
    <mergeCell ref="D264:E264"/>
    <mergeCell ref="G264:H264"/>
    <mergeCell ref="I264:J264"/>
    <mergeCell ref="G323:H323"/>
    <mergeCell ref="A301:E301"/>
    <mergeCell ref="I323:J323"/>
    <mergeCell ref="D324:E324"/>
    <mergeCell ref="G324:H324"/>
    <mergeCell ref="I324:J324"/>
    <mergeCell ref="A325:C325"/>
    <mergeCell ref="A326:C326"/>
    <mergeCell ref="D326:E326"/>
    <mergeCell ref="G326:H326"/>
    <mergeCell ref="G276:H276"/>
    <mergeCell ref="I276:J276"/>
    <mergeCell ref="I299:J299"/>
    <mergeCell ref="I300:J300"/>
    <mergeCell ref="A300:C300"/>
    <mergeCell ref="D300:E300"/>
    <mergeCell ref="G300:H300"/>
    <mergeCell ref="I292:J292"/>
    <mergeCell ref="A297:C297"/>
    <mergeCell ref="D297:E297"/>
    <mergeCell ref="G297:H297"/>
    <mergeCell ref="I297:J297"/>
    <mergeCell ref="A296:C296"/>
    <mergeCell ref="D296:E296"/>
    <mergeCell ref="G296:H296"/>
    <mergeCell ref="I296:J296"/>
    <mergeCell ref="I291:J291"/>
    <mergeCell ref="A289:C289"/>
    <mergeCell ref="D291:E291"/>
    <mergeCell ref="G291:H291"/>
    <mergeCell ref="A292:C292"/>
    <mergeCell ref="D292:E292"/>
    <mergeCell ref="G292:H292"/>
    <mergeCell ref="A278:E278"/>
    <mergeCell ref="I174:J174"/>
    <mergeCell ref="A330:C330"/>
    <mergeCell ref="D330:E330"/>
    <mergeCell ref="G330:H330"/>
    <mergeCell ref="I330:J330"/>
    <mergeCell ref="A178:C178"/>
    <mergeCell ref="D178:E178"/>
    <mergeCell ref="G178:H178"/>
    <mergeCell ref="I178:J178"/>
    <mergeCell ref="A193:C193"/>
    <mergeCell ref="D193:E193"/>
    <mergeCell ref="G193:H193"/>
    <mergeCell ref="I193:J193"/>
    <mergeCell ref="D327:E327"/>
    <mergeCell ref="G327:H327"/>
    <mergeCell ref="I327:J327"/>
    <mergeCell ref="A328:C328"/>
    <mergeCell ref="I326:J326"/>
    <mergeCell ref="A275:C275"/>
    <mergeCell ref="D275:E275"/>
    <mergeCell ref="G275:H275"/>
    <mergeCell ref="I275:J275"/>
    <mergeCell ref="A276:C276"/>
    <mergeCell ref="D276:E276"/>
    <mergeCell ref="A172:C172"/>
    <mergeCell ref="D172:E172"/>
    <mergeCell ref="G172:H172"/>
    <mergeCell ref="I172:J172"/>
    <mergeCell ref="I319:J319"/>
    <mergeCell ref="A320:C320"/>
    <mergeCell ref="D320:E320"/>
    <mergeCell ref="G320:H320"/>
    <mergeCell ref="I320:J320"/>
    <mergeCell ref="I301:J301"/>
    <mergeCell ref="A298:C298"/>
    <mergeCell ref="D298:E298"/>
    <mergeCell ref="G298:H298"/>
    <mergeCell ref="I298:J298"/>
    <mergeCell ref="A299:C299"/>
    <mergeCell ref="D299:E299"/>
    <mergeCell ref="G299:H299"/>
    <mergeCell ref="A274:C274"/>
    <mergeCell ref="D274:E274"/>
    <mergeCell ref="G274:H274"/>
    <mergeCell ref="I274:J274"/>
    <mergeCell ref="A174:C174"/>
    <mergeCell ref="D174:E174"/>
    <mergeCell ref="G174:H174"/>
    <mergeCell ref="A171:C171"/>
    <mergeCell ref="D171:E171"/>
    <mergeCell ref="G171:H171"/>
    <mergeCell ref="I171:J171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47:C47"/>
    <mergeCell ref="D47:E47"/>
    <mergeCell ref="G47:H47"/>
    <mergeCell ref="I47:J47"/>
    <mergeCell ref="A118:C118"/>
    <mergeCell ref="D118:E118"/>
    <mergeCell ref="A341:J341"/>
    <mergeCell ref="A340:E340"/>
    <mergeCell ref="I340:J340"/>
    <mergeCell ref="A339:C339"/>
    <mergeCell ref="D339:E339"/>
    <mergeCell ref="G339:H339"/>
    <mergeCell ref="I339:J339"/>
    <mergeCell ref="A334:C334"/>
    <mergeCell ref="D334:E334"/>
    <mergeCell ref="G334:H334"/>
    <mergeCell ref="I334:J334"/>
    <mergeCell ref="A338:C338"/>
    <mergeCell ref="D338:E338"/>
    <mergeCell ref="G338:H338"/>
    <mergeCell ref="I338:J338"/>
    <mergeCell ref="A333:C333"/>
    <mergeCell ref="D333:E333"/>
    <mergeCell ref="A156:C156"/>
    <mergeCell ref="G333:H333"/>
    <mergeCell ref="I333:J333"/>
    <mergeCell ref="A331:C331"/>
    <mergeCell ref="D331:E331"/>
    <mergeCell ref="G331:H331"/>
    <mergeCell ref="I331:J331"/>
    <mergeCell ref="A332:C332"/>
    <mergeCell ref="D332:E332"/>
    <mergeCell ref="G332:H332"/>
    <mergeCell ref="I332:J332"/>
    <mergeCell ref="D287:E287"/>
    <mergeCell ref="G287:H287"/>
    <mergeCell ref="I287:J287"/>
    <mergeCell ref="I329:J329"/>
    <mergeCell ref="D325:E325"/>
    <mergeCell ref="G325:H325"/>
    <mergeCell ref="I325:J325"/>
    <mergeCell ref="A322:C322"/>
    <mergeCell ref="D322:E322"/>
    <mergeCell ref="G322:H322"/>
    <mergeCell ref="I322:J322"/>
    <mergeCell ref="A323:C323"/>
    <mergeCell ref="D328:E328"/>
    <mergeCell ref="G328:H328"/>
    <mergeCell ref="I328:J328"/>
    <mergeCell ref="A324:C324"/>
    <mergeCell ref="A329:C329"/>
    <mergeCell ref="D329:E329"/>
    <mergeCell ref="G329:H329"/>
    <mergeCell ref="A321:C321"/>
    <mergeCell ref="D321:E321"/>
    <mergeCell ref="G321:H321"/>
    <mergeCell ref="G289:H289"/>
    <mergeCell ref="D323:E323"/>
    <mergeCell ref="I289:J289"/>
    <mergeCell ref="A287:C287"/>
    <mergeCell ref="D289:E289"/>
    <mergeCell ref="A291:C291"/>
    <mergeCell ref="G272:H272"/>
    <mergeCell ref="I272:J272"/>
    <mergeCell ref="A273:C273"/>
    <mergeCell ref="D273:E273"/>
    <mergeCell ref="G273:H273"/>
    <mergeCell ref="I273:J273"/>
    <mergeCell ref="A288:C288"/>
    <mergeCell ref="D288:E288"/>
    <mergeCell ref="G288:H288"/>
    <mergeCell ref="I288:J288"/>
    <mergeCell ref="F279:J279"/>
    <mergeCell ref="A286:C286"/>
    <mergeCell ref="D286:E286"/>
    <mergeCell ref="G286:H286"/>
    <mergeCell ref="I286:J286"/>
    <mergeCell ref="A277:C277"/>
    <mergeCell ref="D277:E277"/>
    <mergeCell ref="G277:H277"/>
    <mergeCell ref="I277:J277"/>
    <mergeCell ref="I278:J278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72:C272"/>
    <mergeCell ref="D272:E272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7:C267"/>
    <mergeCell ref="D267:E267"/>
    <mergeCell ref="G267:H267"/>
    <mergeCell ref="I267:J267"/>
    <mergeCell ref="A260:C260"/>
    <mergeCell ref="D260:E260"/>
    <mergeCell ref="G260:H260"/>
    <mergeCell ref="I260:J260"/>
    <mergeCell ref="A266:C266"/>
    <mergeCell ref="D266:E266"/>
    <mergeCell ref="G266:H266"/>
    <mergeCell ref="I266:J266"/>
    <mergeCell ref="A262:C262"/>
    <mergeCell ref="D262:E262"/>
    <mergeCell ref="A261:C261"/>
    <mergeCell ref="D261:E261"/>
    <mergeCell ref="G261:H261"/>
    <mergeCell ref="I261:J261"/>
    <mergeCell ref="G262:H262"/>
    <mergeCell ref="I262:J262"/>
    <mergeCell ref="A263:C263"/>
    <mergeCell ref="D263:E263"/>
    <mergeCell ref="G263:H263"/>
    <mergeCell ref="I263:J263"/>
    <mergeCell ref="A265:J265"/>
    <mergeCell ref="A255:C255"/>
    <mergeCell ref="D255:E255"/>
    <mergeCell ref="G255:H255"/>
    <mergeCell ref="I255:J255"/>
    <mergeCell ref="A257:C257"/>
    <mergeCell ref="D257:E257"/>
    <mergeCell ref="G257:H257"/>
    <mergeCell ref="I257:J257"/>
    <mergeCell ref="A256:C256"/>
    <mergeCell ref="D256:E256"/>
    <mergeCell ref="G256:H256"/>
    <mergeCell ref="I256:J256"/>
    <mergeCell ref="A252:C252"/>
    <mergeCell ref="D252:E252"/>
    <mergeCell ref="G252:H252"/>
    <mergeCell ref="I252:J252"/>
    <mergeCell ref="A254:C254"/>
    <mergeCell ref="D254:E254"/>
    <mergeCell ref="G254:H254"/>
    <mergeCell ref="I254:J254"/>
    <mergeCell ref="A240:C240"/>
    <mergeCell ref="D240:E240"/>
    <mergeCell ref="G240:H240"/>
    <mergeCell ref="I240:J240"/>
    <mergeCell ref="A251:C251"/>
    <mergeCell ref="D251:E251"/>
    <mergeCell ref="G251:H251"/>
    <mergeCell ref="I251:J251"/>
    <mergeCell ref="A253:J253"/>
    <mergeCell ref="A238:C238"/>
    <mergeCell ref="D238:E238"/>
    <mergeCell ref="G238:H238"/>
    <mergeCell ref="I238:J238"/>
    <mergeCell ref="A239:C239"/>
    <mergeCell ref="D239:E239"/>
    <mergeCell ref="G239:H239"/>
    <mergeCell ref="I239:J239"/>
    <mergeCell ref="A237:C237"/>
    <mergeCell ref="D237:E237"/>
    <mergeCell ref="G237:H237"/>
    <mergeCell ref="I237:J237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2:C232"/>
    <mergeCell ref="D232:E232"/>
    <mergeCell ref="G232:H232"/>
    <mergeCell ref="I232:J232"/>
    <mergeCell ref="A230:C230"/>
    <mergeCell ref="D230:E230"/>
    <mergeCell ref="G230:H230"/>
    <mergeCell ref="I230:J230"/>
    <mergeCell ref="A231:C231"/>
    <mergeCell ref="D231:E231"/>
    <mergeCell ref="G231:H231"/>
    <mergeCell ref="I231:J231"/>
    <mergeCell ref="A228:C228"/>
    <mergeCell ref="D228:E228"/>
    <mergeCell ref="G228:H228"/>
    <mergeCell ref="I228:J228"/>
    <mergeCell ref="A229:C229"/>
    <mergeCell ref="D229:E229"/>
    <mergeCell ref="G229:H229"/>
    <mergeCell ref="I229:J229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A220:C220"/>
    <mergeCell ref="D220:E220"/>
    <mergeCell ref="G220:H220"/>
    <mergeCell ref="I220:J220"/>
    <mergeCell ref="A221:C221"/>
    <mergeCell ref="D221:E221"/>
    <mergeCell ref="G221:H221"/>
    <mergeCell ref="I221:J221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4:C184"/>
    <mergeCell ref="D184:E184"/>
    <mergeCell ref="G184:H184"/>
    <mergeCell ref="I184:J184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9:C179"/>
    <mergeCell ref="D179:E179"/>
    <mergeCell ref="G179:H179"/>
    <mergeCell ref="I179:J179"/>
    <mergeCell ref="A177:C177"/>
    <mergeCell ref="D177:E177"/>
    <mergeCell ref="G177:H177"/>
    <mergeCell ref="I177:J177"/>
    <mergeCell ref="A173:C173"/>
    <mergeCell ref="D173:E173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G173:H173"/>
    <mergeCell ref="I173:J173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6:C166"/>
    <mergeCell ref="D166:E166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5:C155"/>
    <mergeCell ref="D155:E155"/>
    <mergeCell ref="G155:H155"/>
    <mergeCell ref="I155:J155"/>
    <mergeCell ref="D156:E156"/>
    <mergeCell ref="G156:H156"/>
    <mergeCell ref="I156:J156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28:C128"/>
    <mergeCell ref="D128:E128"/>
    <mergeCell ref="G128:H128"/>
    <mergeCell ref="I128:J128"/>
    <mergeCell ref="A149:E149"/>
    <mergeCell ref="A150:C150"/>
    <mergeCell ref="D150:E150"/>
    <mergeCell ref="G150:H150"/>
    <mergeCell ref="I150:J150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22:C122"/>
    <mergeCell ref="D122:E122"/>
    <mergeCell ref="G122:H122"/>
    <mergeCell ref="I122:J122"/>
    <mergeCell ref="A123:C123"/>
    <mergeCell ref="D123:E123"/>
    <mergeCell ref="G123:H123"/>
    <mergeCell ref="I123:J123"/>
    <mergeCell ref="A120:C120"/>
    <mergeCell ref="D120:E120"/>
    <mergeCell ref="G120:H120"/>
    <mergeCell ref="I120:J120"/>
    <mergeCell ref="A121:C121"/>
    <mergeCell ref="D121:E121"/>
    <mergeCell ref="G121:H121"/>
    <mergeCell ref="I121:J121"/>
    <mergeCell ref="A119:C119"/>
    <mergeCell ref="D119:E119"/>
    <mergeCell ref="G119:H119"/>
    <mergeCell ref="I119:J119"/>
    <mergeCell ref="A115:C115"/>
    <mergeCell ref="A116:C116"/>
    <mergeCell ref="D116:E116"/>
    <mergeCell ref="G116:H116"/>
    <mergeCell ref="I116:J116"/>
    <mergeCell ref="A117:C117"/>
    <mergeCell ref="D117:E117"/>
    <mergeCell ref="G117:H117"/>
    <mergeCell ref="I117:J117"/>
    <mergeCell ref="G118:H118"/>
    <mergeCell ref="I118:J118"/>
    <mergeCell ref="A106:E106"/>
    <mergeCell ref="I106:J106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8:C98"/>
    <mergeCell ref="D98:E98"/>
    <mergeCell ref="G98:H98"/>
    <mergeCell ref="I98:J98"/>
    <mergeCell ref="A99:C99"/>
    <mergeCell ref="D99:E99"/>
    <mergeCell ref="G99:H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1:C91"/>
    <mergeCell ref="D91:E91"/>
    <mergeCell ref="G91:H91"/>
    <mergeCell ref="I91:J91"/>
    <mergeCell ref="A89:C89"/>
    <mergeCell ref="D89:E89"/>
    <mergeCell ref="G89:H89"/>
    <mergeCell ref="I89:J89"/>
    <mergeCell ref="A90:C90"/>
    <mergeCell ref="D90:E90"/>
    <mergeCell ref="G90:H90"/>
    <mergeCell ref="I90:J90"/>
    <mergeCell ref="A88:C88"/>
    <mergeCell ref="D88:E88"/>
    <mergeCell ref="G88:H88"/>
    <mergeCell ref="I88:J88"/>
    <mergeCell ref="A83:C83"/>
    <mergeCell ref="D83:E83"/>
    <mergeCell ref="G83:H83"/>
    <mergeCell ref="I83:J83"/>
    <mergeCell ref="A84:C84"/>
    <mergeCell ref="D84:E84"/>
    <mergeCell ref="G84:H84"/>
    <mergeCell ref="I84:J84"/>
    <mergeCell ref="A85:C85"/>
    <mergeCell ref="D85:E85"/>
    <mergeCell ref="G85:H85"/>
    <mergeCell ref="I85:J85"/>
    <mergeCell ref="A86:C86"/>
    <mergeCell ref="D86:E86"/>
    <mergeCell ref="G86:H86"/>
    <mergeCell ref="I86:J86"/>
    <mergeCell ref="A87:C87"/>
    <mergeCell ref="D87:E87"/>
    <mergeCell ref="G87:H87"/>
    <mergeCell ref="I87:J87"/>
    <mergeCell ref="A81:E81"/>
    <mergeCell ref="I81:J81"/>
    <mergeCell ref="A82:C82"/>
    <mergeCell ref="D82:E82"/>
    <mergeCell ref="G82:H82"/>
    <mergeCell ref="I82:J82"/>
    <mergeCell ref="A77:C77"/>
    <mergeCell ref="D77:E77"/>
    <mergeCell ref="G77:H77"/>
    <mergeCell ref="I77:J77"/>
    <mergeCell ref="A78:E78"/>
    <mergeCell ref="I78:J78"/>
    <mergeCell ref="A75:C75"/>
    <mergeCell ref="D75:E75"/>
    <mergeCell ref="G75:H75"/>
    <mergeCell ref="I75:J75"/>
    <mergeCell ref="A76:C76"/>
    <mergeCell ref="D76:E76"/>
    <mergeCell ref="G76:H76"/>
    <mergeCell ref="I76:J76"/>
    <mergeCell ref="A71:C71"/>
    <mergeCell ref="D71:E71"/>
    <mergeCell ref="G71:H71"/>
    <mergeCell ref="I71:J71"/>
    <mergeCell ref="A74:C74"/>
    <mergeCell ref="D74:E74"/>
    <mergeCell ref="G74:H74"/>
    <mergeCell ref="I74:J74"/>
    <mergeCell ref="A72:C72"/>
    <mergeCell ref="D72:E72"/>
    <mergeCell ref="G72:H72"/>
    <mergeCell ref="I72:J72"/>
    <mergeCell ref="A73:C73"/>
    <mergeCell ref="D73:E73"/>
    <mergeCell ref="G73:H73"/>
    <mergeCell ref="I73:J73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0:C60"/>
    <mergeCell ref="D60:E60"/>
    <mergeCell ref="G60:H60"/>
    <mergeCell ref="I60:J60"/>
    <mergeCell ref="A64:C64"/>
    <mergeCell ref="D64:E64"/>
    <mergeCell ref="G64:H64"/>
    <mergeCell ref="I64:J64"/>
    <mergeCell ref="I63:J63"/>
    <mergeCell ref="A62:C62"/>
    <mergeCell ref="D62:E62"/>
    <mergeCell ref="G62:H62"/>
    <mergeCell ref="I62:J62"/>
    <mergeCell ref="A58:C58"/>
    <mergeCell ref="D58:E58"/>
    <mergeCell ref="G58:H58"/>
    <mergeCell ref="I58:J58"/>
    <mergeCell ref="A59:C59"/>
    <mergeCell ref="D59:E59"/>
    <mergeCell ref="G59:H59"/>
    <mergeCell ref="I59:J59"/>
    <mergeCell ref="A57:C57"/>
    <mergeCell ref="D57:E57"/>
    <mergeCell ref="G57:H57"/>
    <mergeCell ref="I57:J57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1:C51"/>
    <mergeCell ref="D51:E51"/>
    <mergeCell ref="G51:H51"/>
    <mergeCell ref="I51:J51"/>
    <mergeCell ref="A52:C52"/>
    <mergeCell ref="D52:E52"/>
    <mergeCell ref="G52:H52"/>
    <mergeCell ref="I52:J52"/>
    <mergeCell ref="A48:C48"/>
    <mergeCell ref="D48:E48"/>
    <mergeCell ref="G48:H48"/>
    <mergeCell ref="I48:J48"/>
    <mergeCell ref="A49:C49"/>
    <mergeCell ref="D49:E49"/>
    <mergeCell ref="G49:H49"/>
    <mergeCell ref="I49:J49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F20:H20"/>
    <mergeCell ref="I20:J20"/>
    <mergeCell ref="A21:E21"/>
    <mergeCell ref="F21:H21"/>
    <mergeCell ref="I21:J21"/>
    <mergeCell ref="I27:J27"/>
    <mergeCell ref="A42:C42"/>
    <mergeCell ref="D42:E42"/>
    <mergeCell ref="G42:H42"/>
    <mergeCell ref="I42:J42"/>
    <mergeCell ref="A41:C41"/>
    <mergeCell ref="D41:E41"/>
    <mergeCell ref="G41:H41"/>
    <mergeCell ref="I41:J41"/>
    <mergeCell ref="A39:C39"/>
    <mergeCell ref="D39:E39"/>
    <mergeCell ref="G39:H39"/>
    <mergeCell ref="I39:J39"/>
    <mergeCell ref="A40:C40"/>
    <mergeCell ref="D40:E40"/>
    <mergeCell ref="G40:H40"/>
    <mergeCell ref="I40:J40"/>
    <mergeCell ref="A259:C259"/>
    <mergeCell ref="D259:E259"/>
    <mergeCell ref="G259:H259"/>
    <mergeCell ref="I259:J259"/>
    <mergeCell ref="A23:E23"/>
    <mergeCell ref="F23:H23"/>
    <mergeCell ref="I23:J23"/>
    <mergeCell ref="A258:C258"/>
    <mergeCell ref="D258:E258"/>
    <mergeCell ref="G258:H258"/>
    <mergeCell ref="I258:J258"/>
    <mergeCell ref="F28:H28"/>
    <mergeCell ref="I28:J28"/>
    <mergeCell ref="A37:E37"/>
    <mergeCell ref="I37:J37"/>
    <mergeCell ref="A38:C38"/>
    <mergeCell ref="D38:E38"/>
    <mergeCell ref="G38:H38"/>
    <mergeCell ref="I38:J38"/>
    <mergeCell ref="F25:H25"/>
    <mergeCell ref="I25:J25"/>
    <mergeCell ref="F26:H26"/>
    <mergeCell ref="I26:J26"/>
    <mergeCell ref="F27:H27"/>
    <mergeCell ref="C13:E13"/>
    <mergeCell ref="A50:C50"/>
    <mergeCell ref="D50:E50"/>
    <mergeCell ref="G50:H50"/>
    <mergeCell ref="I50:J50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4:E24"/>
    <mergeCell ref="F24:H24"/>
    <mergeCell ref="I24:J24"/>
    <mergeCell ref="A20:E20"/>
    <mergeCell ref="A337:C337"/>
    <mergeCell ref="D337:E337"/>
    <mergeCell ref="G337:H337"/>
    <mergeCell ref="I337:J337"/>
    <mergeCell ref="A294:C294"/>
    <mergeCell ref="D294:E294"/>
    <mergeCell ref="G294:H294"/>
    <mergeCell ref="I294:J294"/>
    <mergeCell ref="A293:C293"/>
    <mergeCell ref="D293:E293"/>
    <mergeCell ref="G293:H293"/>
    <mergeCell ref="I293:J293"/>
    <mergeCell ref="A295:C295"/>
    <mergeCell ref="D295:E295"/>
    <mergeCell ref="G295:H295"/>
    <mergeCell ref="I295:J295"/>
    <mergeCell ref="I335:J335"/>
    <mergeCell ref="A335:C335"/>
    <mergeCell ref="A336:C336"/>
    <mergeCell ref="D335:E335"/>
    <mergeCell ref="D336:E336"/>
    <mergeCell ref="G335:H335"/>
    <mergeCell ref="G336:H336"/>
    <mergeCell ref="I321:J321"/>
  </mergeCells>
  <phoneticPr fontId="3"/>
  <pageMargins left="0.7" right="0.54" top="0.75" bottom="0.75" header="0.3" footer="0.3"/>
  <pageSetup paperSize="9" scale="7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F3-736C-4AD1-AF7C-637189CD7253}">
  <dimension ref="A1:R280"/>
  <sheetViews>
    <sheetView topLeftCell="A7" workbookViewId="0">
      <selection activeCell="P35" sqref="P35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8" ht="30" customHeight="1" x14ac:dyDescent="0.4">
      <c r="G1" s="368" t="s">
        <v>0</v>
      </c>
      <c r="H1" s="368"/>
      <c r="I1" s="368"/>
      <c r="J1" s="368"/>
      <c r="K1" s="368"/>
    </row>
    <row r="2" spans="1:18" ht="30" customHeight="1" x14ac:dyDescent="0.4">
      <c r="G2" s="2"/>
      <c r="H2" s="2"/>
      <c r="I2" s="2"/>
      <c r="J2" s="2"/>
      <c r="K2" s="2"/>
    </row>
    <row r="3" spans="1:18" ht="30" customHeight="1" thickBot="1" x14ac:dyDescent="0.45">
      <c r="A3" s="383" t="s">
        <v>253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</row>
    <row r="4" spans="1:18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8" ht="30" customHeight="1" x14ac:dyDescent="0.4">
      <c r="A5" s="61" t="s">
        <v>1</v>
      </c>
      <c r="B5" s="62"/>
      <c r="C5" s="62"/>
      <c r="D5" s="62"/>
      <c r="K5" s="1"/>
    </row>
    <row r="6" spans="1:18" ht="30" customHeight="1" x14ac:dyDescent="0.15">
      <c r="A6" s="372" t="s">
        <v>250</v>
      </c>
      <c r="B6" s="372"/>
      <c r="C6" s="372"/>
      <c r="D6" s="372"/>
      <c r="G6" s="93"/>
      <c r="H6" s="92"/>
      <c r="I6" s="92"/>
      <c r="J6" s="92"/>
      <c r="K6" s="1"/>
      <c r="M6" s="419"/>
      <c r="N6" s="419"/>
      <c r="O6" s="419"/>
      <c r="P6" s="419"/>
      <c r="Q6" s="419"/>
      <c r="R6" s="419"/>
    </row>
    <row r="7" spans="1:18" ht="19.350000000000001" customHeight="1" x14ac:dyDescent="0.15">
      <c r="A7" s="372" t="s">
        <v>251</v>
      </c>
      <c r="B7" s="372"/>
      <c r="C7" s="372"/>
      <c r="D7" s="372"/>
      <c r="G7" s="93"/>
      <c r="H7" s="93"/>
      <c r="I7" s="93"/>
      <c r="J7" s="93"/>
      <c r="K7" s="1"/>
      <c r="M7" s="420"/>
      <c r="N7" s="420"/>
      <c r="O7" s="420"/>
      <c r="P7" s="420"/>
      <c r="Q7" s="420"/>
      <c r="R7" s="420"/>
    </row>
    <row r="8" spans="1:18" ht="19.350000000000001" customHeight="1" x14ac:dyDescent="0.15">
      <c r="A8" s="372" t="s">
        <v>252</v>
      </c>
      <c r="B8" s="372"/>
      <c r="C8" s="372"/>
      <c r="D8" s="372"/>
      <c r="G8" s="372" t="s">
        <v>224</v>
      </c>
      <c r="H8" s="372"/>
      <c r="I8" s="372"/>
      <c r="J8" s="372"/>
      <c r="K8" s="1"/>
      <c r="M8" s="421"/>
      <c r="N8" s="421"/>
      <c r="O8" s="421"/>
      <c r="P8" s="421"/>
      <c r="Q8" s="421"/>
      <c r="R8" s="421"/>
    </row>
    <row r="9" spans="1:18" ht="19.350000000000001" customHeight="1" x14ac:dyDescent="0.4">
      <c r="G9" s="373" t="s">
        <v>225</v>
      </c>
      <c r="H9" s="373"/>
      <c r="I9" s="373"/>
      <c r="J9" s="373"/>
      <c r="K9" s="1"/>
    </row>
    <row r="10" spans="1:18" ht="19.350000000000001" customHeight="1" x14ac:dyDescent="0.4">
      <c r="A10" s="5"/>
      <c r="B10" s="6"/>
      <c r="G10" s="374" t="s">
        <v>226</v>
      </c>
      <c r="H10" s="374"/>
      <c r="I10" s="374"/>
      <c r="J10" s="374"/>
      <c r="K10" s="1"/>
    </row>
    <row r="11" spans="1:18" ht="19.350000000000001" customHeight="1" x14ac:dyDescent="0.4">
      <c r="C11" s="63"/>
      <c r="D11" s="63"/>
      <c r="E11" s="64"/>
      <c r="F11" s="64"/>
      <c r="G11" s="373" t="s">
        <v>227</v>
      </c>
      <c r="H11" s="373"/>
      <c r="I11" s="373"/>
      <c r="J11" s="373"/>
      <c r="K11" s="1"/>
    </row>
    <row r="12" spans="1:18" ht="19.350000000000001" customHeight="1" thickBot="1" x14ac:dyDescent="0.45">
      <c r="D12" s="7"/>
      <c r="E12" s="7"/>
      <c r="F12" s="7"/>
      <c r="G12" s="375" t="s">
        <v>228</v>
      </c>
      <c r="H12" s="375"/>
      <c r="I12" s="375"/>
      <c r="J12" s="375"/>
    </row>
    <row r="13" spans="1:18" ht="30" customHeight="1" thickBot="1" x14ac:dyDescent="0.45">
      <c r="A13" s="8" t="s">
        <v>2</v>
      </c>
      <c r="B13" s="9"/>
      <c r="C13" s="201">
        <f>I28</f>
        <v>54719459.960000001</v>
      </c>
      <c r="D13" s="201"/>
      <c r="E13" s="202"/>
      <c r="F13" s="7"/>
      <c r="G13" s="7"/>
      <c r="H13" s="7"/>
      <c r="I13" s="7"/>
    </row>
    <row r="14" spans="1:18" ht="30" customHeight="1" thickBot="1" x14ac:dyDescent="0.45">
      <c r="A14" s="217" t="s">
        <v>3</v>
      </c>
      <c r="B14" s="218"/>
      <c r="C14" s="219">
        <f>SUM(C13:E13)</f>
        <v>54719459.960000001</v>
      </c>
      <c r="D14" s="220"/>
      <c r="E14" s="221"/>
    </row>
    <row r="15" spans="1:18" ht="30" customHeight="1" x14ac:dyDescent="0.4">
      <c r="A15" s="10"/>
      <c r="B15" s="10"/>
      <c r="C15" s="10"/>
      <c r="D15" s="10"/>
      <c r="E15" s="10"/>
    </row>
    <row r="16" spans="1:18" ht="30" customHeight="1" thickBot="1" x14ac:dyDescent="0.45">
      <c r="A16" s="222" t="s">
        <v>4</v>
      </c>
      <c r="B16" s="222"/>
      <c r="C16" s="222"/>
      <c r="D16" s="222"/>
      <c r="E16" s="222"/>
    </row>
    <row r="17" spans="1:11" ht="30" customHeight="1" x14ac:dyDescent="0.4">
      <c r="A17" s="378" t="str">
        <f>A31</f>
        <v>内訳１　Ｇ・Ｈ・椅子席、桟敷席、エグゼクティブ・カップル　　</v>
      </c>
      <c r="B17" s="379"/>
      <c r="C17" s="379"/>
      <c r="D17" s="379"/>
      <c r="E17" s="379"/>
      <c r="F17" s="380" t="str">
        <f>A72</f>
        <v>合計１</v>
      </c>
      <c r="G17" s="380"/>
      <c r="H17" s="380"/>
      <c r="I17" s="381">
        <f>I72</f>
        <v>26368997.600000001</v>
      </c>
      <c r="J17" s="382"/>
    </row>
    <row r="18" spans="1:11" s="16" customFormat="1" ht="30" customHeight="1" x14ac:dyDescent="0.4">
      <c r="A18" s="384" t="str">
        <f>A74</f>
        <v>内訳２　浜大津アーカス有料観覧席関係</v>
      </c>
      <c r="B18" s="385"/>
      <c r="C18" s="385"/>
      <c r="D18" s="385"/>
      <c r="E18" s="385"/>
      <c r="F18" s="386" t="str">
        <f>A99</f>
        <v>合計２</v>
      </c>
      <c r="G18" s="386"/>
      <c r="H18" s="386"/>
      <c r="I18" s="387">
        <f>I99</f>
        <v>4598880</v>
      </c>
      <c r="J18" s="388"/>
      <c r="K18" s="10"/>
    </row>
    <row r="19" spans="1:11" s="16" customFormat="1" ht="30" customHeight="1" x14ac:dyDescent="0.4">
      <c r="A19" s="389" t="str">
        <f>A101</f>
        <v>内訳３　駅チカシート</v>
      </c>
      <c r="B19" s="390"/>
      <c r="C19" s="390"/>
      <c r="D19" s="390"/>
      <c r="E19" s="391"/>
      <c r="F19" s="392" t="str">
        <f>A113</f>
        <v>合計３</v>
      </c>
      <c r="G19" s="393"/>
      <c r="H19" s="394"/>
      <c r="I19" s="395">
        <f>I113</f>
        <v>1550890</v>
      </c>
      <c r="J19" s="396"/>
      <c r="K19" s="10"/>
    </row>
    <row r="20" spans="1:11" s="16" customFormat="1" ht="30" customHeight="1" x14ac:dyDescent="0.4">
      <c r="A20" s="384" t="str">
        <f>A115</f>
        <v>内訳４　全体放送設備</v>
      </c>
      <c r="B20" s="385"/>
      <c r="C20" s="385"/>
      <c r="D20" s="385"/>
      <c r="E20" s="385"/>
      <c r="F20" s="386" t="str">
        <f>A204</f>
        <v>合計４</v>
      </c>
      <c r="G20" s="386"/>
      <c r="H20" s="386"/>
      <c r="I20" s="387">
        <f>I204</f>
        <v>4724270</v>
      </c>
      <c r="J20" s="388"/>
      <c r="K20" s="10"/>
    </row>
    <row r="21" spans="1:11" s="16" customFormat="1" ht="30" customHeight="1" x14ac:dyDescent="0.4">
      <c r="A21" s="389" t="str">
        <f>A207</f>
        <v>内訳５　電気工事</v>
      </c>
      <c r="B21" s="390"/>
      <c r="C21" s="390"/>
      <c r="D21" s="390"/>
      <c r="E21" s="391"/>
      <c r="F21" s="392" t="str">
        <f>A234</f>
        <v>合計５</v>
      </c>
      <c r="G21" s="393"/>
      <c r="H21" s="394"/>
      <c r="I21" s="395">
        <f>I234</f>
        <v>6087400</v>
      </c>
      <c r="J21" s="396"/>
      <c r="K21" s="10"/>
    </row>
    <row r="22" spans="1:11" s="16" customFormat="1" ht="30" customHeight="1" x14ac:dyDescent="0.4">
      <c r="A22" s="384" t="str">
        <f>A236</f>
        <v>内訳６　売店・物産関係・喫煙所・その他機材</v>
      </c>
      <c r="B22" s="385"/>
      <c r="C22" s="385"/>
      <c r="D22" s="385"/>
      <c r="E22" s="385"/>
      <c r="F22" s="386" t="str">
        <f>A252</f>
        <v>合計６</v>
      </c>
      <c r="G22" s="386"/>
      <c r="H22" s="386"/>
      <c r="I22" s="387">
        <f>I252</f>
        <v>2763600</v>
      </c>
      <c r="J22" s="388"/>
      <c r="K22" s="10"/>
    </row>
    <row r="23" spans="1:11" s="16" customFormat="1" ht="30" customHeight="1" x14ac:dyDescent="0.4">
      <c r="A23" s="407" t="str">
        <f>B255</f>
        <v>びわこボート団体専用席関係</v>
      </c>
      <c r="B23" s="385"/>
      <c r="C23" s="385"/>
      <c r="D23" s="385"/>
      <c r="E23" s="385"/>
      <c r="F23" s="386" t="str">
        <f>A276</f>
        <v>合計７</v>
      </c>
      <c r="G23" s="386"/>
      <c r="H23" s="386"/>
      <c r="I23" s="387">
        <v>3672280</v>
      </c>
      <c r="J23" s="388"/>
      <c r="K23" s="10"/>
    </row>
    <row r="24" spans="1:11" s="16" customFormat="1" ht="30" customHeight="1" thickBot="1" x14ac:dyDescent="0.45">
      <c r="A24" s="397"/>
      <c r="B24" s="398"/>
      <c r="C24" s="398"/>
      <c r="D24" s="398"/>
      <c r="E24" s="399"/>
      <c r="F24" s="400"/>
      <c r="G24" s="398"/>
      <c r="H24" s="399"/>
      <c r="I24" s="401">
        <f>SUM(I17:J23)</f>
        <v>49766317.600000001</v>
      </c>
      <c r="J24" s="402"/>
      <c r="K24" s="10"/>
    </row>
    <row r="25" spans="1:11" s="16" customFormat="1" ht="30" customHeight="1" x14ac:dyDescent="0.4">
      <c r="A25" s="11"/>
      <c r="B25" s="11"/>
      <c r="C25" s="11"/>
      <c r="D25" s="11"/>
      <c r="E25" s="11"/>
      <c r="F25" s="403" t="s">
        <v>5</v>
      </c>
      <c r="G25" s="380"/>
      <c r="H25" s="380"/>
      <c r="I25" s="404">
        <v>-21354</v>
      </c>
      <c r="J25" s="405"/>
      <c r="K25" s="10"/>
    </row>
    <row r="26" spans="1:11" s="16" customFormat="1" ht="30" customHeight="1" x14ac:dyDescent="0.4">
      <c r="A26" s="11"/>
      <c r="B26" s="11"/>
      <c r="C26" s="11"/>
      <c r="D26" s="11"/>
      <c r="E26" s="11"/>
      <c r="F26" s="406" t="s">
        <v>222</v>
      </c>
      <c r="G26" s="386"/>
      <c r="H26" s="386"/>
      <c r="I26" s="387">
        <f>SUM(I24:J25)</f>
        <v>49744963.600000001</v>
      </c>
      <c r="J26" s="388"/>
      <c r="K26" s="10"/>
    </row>
    <row r="27" spans="1:11" s="16" customFormat="1" ht="30" customHeight="1" thickBot="1" x14ac:dyDescent="0.45">
      <c r="A27" s="11"/>
      <c r="B27" s="11"/>
      <c r="C27" s="11"/>
      <c r="D27" s="11"/>
      <c r="E27" s="11"/>
      <c r="F27" s="408" t="s">
        <v>6</v>
      </c>
      <c r="G27" s="409"/>
      <c r="H27" s="409"/>
      <c r="I27" s="410">
        <f>I26*0.1</f>
        <v>4974496.3600000003</v>
      </c>
      <c r="J27" s="411"/>
      <c r="K27" s="10"/>
    </row>
    <row r="28" spans="1:11" s="16" customFormat="1" ht="30" customHeight="1" thickBot="1" x14ac:dyDescent="0.45">
      <c r="A28" s="11"/>
      <c r="B28" s="11"/>
      <c r="C28" s="11"/>
      <c r="D28" s="11"/>
      <c r="E28" s="11"/>
      <c r="F28" s="412" t="s">
        <v>7</v>
      </c>
      <c r="G28" s="413"/>
      <c r="H28" s="413"/>
      <c r="I28" s="414">
        <f>SUM(I26:J27)</f>
        <v>54719459.960000001</v>
      </c>
      <c r="J28" s="415"/>
      <c r="K28" s="10"/>
    </row>
    <row r="29" spans="1:11" s="16" customFormat="1" ht="30" customHeight="1" thickBot="1" x14ac:dyDescent="0.4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45">
      <c r="A31" s="241" t="s">
        <v>205</v>
      </c>
      <c r="B31" s="241"/>
      <c r="C31" s="241"/>
      <c r="D31" s="241"/>
      <c r="E31" s="241"/>
      <c r="F31" s="15"/>
      <c r="I31" s="242"/>
      <c r="J31" s="242"/>
      <c r="K31" s="51"/>
    </row>
    <row r="32" spans="1:11" s="16" customFormat="1" ht="30" customHeight="1" thickBot="1" x14ac:dyDescent="0.45">
      <c r="A32" s="243" t="s">
        <v>8</v>
      </c>
      <c r="B32" s="243"/>
      <c r="C32" s="243"/>
      <c r="D32" s="243" t="s">
        <v>9</v>
      </c>
      <c r="E32" s="243"/>
      <c r="F32" s="17" t="s">
        <v>10</v>
      </c>
      <c r="G32" s="243" t="s">
        <v>11</v>
      </c>
      <c r="H32" s="243"/>
      <c r="I32" s="243" t="s">
        <v>12</v>
      </c>
      <c r="J32" s="244"/>
      <c r="K32" s="52" t="s">
        <v>172</v>
      </c>
    </row>
    <row r="33" spans="1:11" s="16" customFormat="1" ht="30" customHeight="1" x14ac:dyDescent="0.4">
      <c r="A33" s="253" t="s">
        <v>13</v>
      </c>
      <c r="B33" s="254"/>
      <c r="C33" s="254"/>
      <c r="D33" s="255"/>
      <c r="E33" s="255"/>
      <c r="F33" s="18"/>
      <c r="G33" s="199"/>
      <c r="H33" s="199"/>
      <c r="I33" s="199"/>
      <c r="J33" s="200"/>
      <c r="K33" s="53"/>
    </row>
    <row r="34" spans="1:11" s="16" customFormat="1" ht="30" customHeight="1" x14ac:dyDescent="0.4">
      <c r="A34" s="182" t="s">
        <v>14</v>
      </c>
      <c r="B34" s="183"/>
      <c r="C34" s="183"/>
      <c r="D34" s="184"/>
      <c r="E34" s="184"/>
      <c r="F34" s="20">
        <v>3120</v>
      </c>
      <c r="G34" s="203">
        <v>300</v>
      </c>
      <c r="H34" s="203"/>
      <c r="I34" s="185">
        <f>F34*G34</f>
        <v>936000</v>
      </c>
      <c r="J34" s="186"/>
      <c r="K34" s="54">
        <v>0.1</v>
      </c>
    </row>
    <row r="35" spans="1:11" s="16" customFormat="1" ht="30" customHeight="1" x14ac:dyDescent="0.4">
      <c r="A35" s="187" t="s">
        <v>15</v>
      </c>
      <c r="B35" s="188"/>
      <c r="C35" s="189"/>
      <c r="D35" s="190"/>
      <c r="E35" s="191"/>
      <c r="F35" s="20">
        <v>2692</v>
      </c>
      <c r="G35" s="203">
        <v>300</v>
      </c>
      <c r="H35" s="203"/>
      <c r="I35" s="185">
        <f t="shared" ref="I35" si="0">F35*G35</f>
        <v>807600</v>
      </c>
      <c r="J35" s="186"/>
      <c r="K35" s="54">
        <v>0.1</v>
      </c>
    </row>
    <row r="36" spans="1:11" s="16" customFormat="1" ht="30" customHeight="1" x14ac:dyDescent="0.4">
      <c r="A36" s="187" t="s">
        <v>16</v>
      </c>
      <c r="B36" s="188"/>
      <c r="C36" s="189"/>
      <c r="D36" s="190"/>
      <c r="E36" s="191"/>
      <c r="F36" s="20" t="s">
        <v>17</v>
      </c>
      <c r="G36" s="203"/>
      <c r="H36" s="203"/>
      <c r="I36" s="185">
        <v>120000</v>
      </c>
      <c r="J36" s="186"/>
      <c r="K36" s="54">
        <v>0.1</v>
      </c>
    </row>
    <row r="37" spans="1:11" s="16" customFormat="1" ht="30" customHeight="1" x14ac:dyDescent="0.4">
      <c r="A37" s="187" t="s">
        <v>18</v>
      </c>
      <c r="B37" s="188"/>
      <c r="C37" s="189"/>
      <c r="D37" s="190"/>
      <c r="E37" s="191"/>
      <c r="F37" s="20">
        <v>50</v>
      </c>
      <c r="G37" s="203">
        <v>300</v>
      </c>
      <c r="H37" s="203"/>
      <c r="I37" s="194">
        <f t="shared" ref="I37:I41" si="1">F37*G37</f>
        <v>15000</v>
      </c>
      <c r="J37" s="195"/>
      <c r="K37" s="54">
        <v>0.1</v>
      </c>
    </row>
    <row r="38" spans="1:11" s="16" customFormat="1" ht="30" customHeight="1" x14ac:dyDescent="0.4">
      <c r="A38" s="187" t="s">
        <v>19</v>
      </c>
      <c r="B38" s="188"/>
      <c r="C38" s="189"/>
      <c r="D38" s="190"/>
      <c r="E38" s="191"/>
      <c r="F38" s="20">
        <v>400</v>
      </c>
      <c r="G38" s="203">
        <v>2650</v>
      </c>
      <c r="H38" s="203"/>
      <c r="I38" s="194">
        <f t="shared" si="1"/>
        <v>1060000</v>
      </c>
      <c r="J38" s="195"/>
      <c r="K38" s="54">
        <v>0.1</v>
      </c>
    </row>
    <row r="39" spans="1:11" s="16" customFormat="1" ht="30" customHeight="1" x14ac:dyDescent="0.4">
      <c r="A39" s="187" t="s">
        <v>20</v>
      </c>
      <c r="B39" s="188"/>
      <c r="C39" s="189"/>
      <c r="D39" s="190"/>
      <c r="E39" s="191"/>
      <c r="F39" s="20">
        <v>132</v>
      </c>
      <c r="G39" s="203">
        <v>1150</v>
      </c>
      <c r="H39" s="203"/>
      <c r="I39" s="194">
        <f t="shared" si="1"/>
        <v>151800</v>
      </c>
      <c r="J39" s="195"/>
      <c r="K39" s="54">
        <v>0.1</v>
      </c>
    </row>
    <row r="40" spans="1:11" s="16" customFormat="1" ht="30" customHeight="1" x14ac:dyDescent="0.4">
      <c r="A40" s="187" t="s">
        <v>21</v>
      </c>
      <c r="B40" s="188"/>
      <c r="C40" s="189"/>
      <c r="D40" s="190" t="s">
        <v>164</v>
      </c>
      <c r="E40" s="191"/>
      <c r="F40" s="29">
        <v>100</v>
      </c>
      <c r="G40" s="192">
        <v>3200</v>
      </c>
      <c r="H40" s="193"/>
      <c r="I40" s="194">
        <f t="shared" si="1"/>
        <v>320000</v>
      </c>
      <c r="J40" s="195"/>
      <c r="K40" s="54">
        <v>0.1</v>
      </c>
    </row>
    <row r="41" spans="1:11" s="16" customFormat="1" ht="30" customHeight="1" x14ac:dyDescent="0.4">
      <c r="A41" s="187" t="s">
        <v>165</v>
      </c>
      <c r="B41" s="188"/>
      <c r="C41" s="189"/>
      <c r="D41" s="190" t="s">
        <v>164</v>
      </c>
      <c r="E41" s="191"/>
      <c r="F41" s="29">
        <v>50</v>
      </c>
      <c r="G41" s="192">
        <v>3200</v>
      </c>
      <c r="H41" s="193"/>
      <c r="I41" s="194">
        <f t="shared" si="1"/>
        <v>160000</v>
      </c>
      <c r="J41" s="195"/>
      <c r="K41" s="54">
        <v>0.1</v>
      </c>
    </row>
    <row r="42" spans="1:11" s="16" customFormat="1" ht="30" customHeight="1" x14ac:dyDescent="0.4">
      <c r="A42" s="187" t="s">
        <v>22</v>
      </c>
      <c r="B42" s="188"/>
      <c r="C42" s="189"/>
      <c r="D42" s="190"/>
      <c r="E42" s="191"/>
      <c r="F42" s="29">
        <v>300</v>
      </c>
      <c r="G42" s="192">
        <v>1600</v>
      </c>
      <c r="H42" s="193"/>
      <c r="I42" s="194">
        <f>F42*G42</f>
        <v>480000</v>
      </c>
      <c r="J42" s="195"/>
      <c r="K42" s="54">
        <v>0.1</v>
      </c>
    </row>
    <row r="43" spans="1:11" s="16" customFormat="1" ht="30" customHeight="1" x14ac:dyDescent="0.4">
      <c r="A43" s="187" t="s">
        <v>166</v>
      </c>
      <c r="B43" s="188"/>
      <c r="C43" s="189"/>
      <c r="D43" s="190"/>
      <c r="E43" s="191"/>
      <c r="F43" s="22">
        <v>28</v>
      </c>
      <c r="G43" s="203">
        <v>120000</v>
      </c>
      <c r="H43" s="203"/>
      <c r="I43" s="194">
        <f>F43*G43</f>
        <v>3360000</v>
      </c>
      <c r="J43" s="195"/>
      <c r="K43" s="54">
        <v>0.1</v>
      </c>
    </row>
    <row r="44" spans="1:11" s="16" customFormat="1" ht="30" customHeight="1" x14ac:dyDescent="0.4">
      <c r="A44" s="187" t="s">
        <v>214</v>
      </c>
      <c r="B44" s="188"/>
      <c r="C44" s="189"/>
      <c r="D44" s="190"/>
      <c r="E44" s="191"/>
      <c r="F44" s="21" t="s">
        <v>17</v>
      </c>
      <c r="G44" s="203"/>
      <c r="H44" s="203"/>
      <c r="I44" s="185">
        <v>250000</v>
      </c>
      <c r="J44" s="186"/>
      <c r="K44" s="54">
        <v>0.1</v>
      </c>
    </row>
    <row r="45" spans="1:11" s="16" customFormat="1" ht="30" customHeight="1" x14ac:dyDescent="0.4">
      <c r="A45" s="187" t="s">
        <v>23</v>
      </c>
      <c r="B45" s="188"/>
      <c r="C45" s="189"/>
      <c r="D45" s="190"/>
      <c r="E45" s="191"/>
      <c r="F45" s="21" t="s">
        <v>17</v>
      </c>
      <c r="G45" s="203"/>
      <c r="H45" s="203"/>
      <c r="I45" s="185">
        <v>2820000</v>
      </c>
      <c r="J45" s="186"/>
      <c r="K45" s="54">
        <v>0.1</v>
      </c>
    </row>
    <row r="46" spans="1:11" s="16" customFormat="1" ht="30" customHeight="1" x14ac:dyDescent="0.4">
      <c r="A46" s="187" t="s">
        <v>24</v>
      </c>
      <c r="B46" s="188"/>
      <c r="C46" s="189"/>
      <c r="D46" s="190"/>
      <c r="E46" s="191"/>
      <c r="F46" s="21" t="s">
        <v>17</v>
      </c>
      <c r="G46" s="203"/>
      <c r="H46" s="203"/>
      <c r="I46" s="194">
        <v>650000</v>
      </c>
      <c r="J46" s="195"/>
      <c r="K46" s="54">
        <v>0.1</v>
      </c>
    </row>
    <row r="47" spans="1:11" s="16" customFormat="1" ht="30" customHeight="1" x14ac:dyDescent="0.4">
      <c r="A47" s="259" t="s">
        <v>25</v>
      </c>
      <c r="B47" s="260"/>
      <c r="C47" s="260"/>
      <c r="D47" s="184"/>
      <c r="E47" s="184"/>
      <c r="F47" s="24"/>
      <c r="G47" s="203"/>
      <c r="H47" s="203"/>
      <c r="I47" s="261">
        <f>SUM(I34:J46)</f>
        <v>11130400</v>
      </c>
      <c r="J47" s="262"/>
      <c r="K47" s="54">
        <v>0.1</v>
      </c>
    </row>
    <row r="48" spans="1:11" s="16" customFormat="1" ht="30" customHeight="1" x14ac:dyDescent="0.4">
      <c r="A48" s="263"/>
      <c r="B48" s="264"/>
      <c r="C48" s="265"/>
      <c r="D48" s="190"/>
      <c r="E48" s="191"/>
      <c r="F48" s="24"/>
      <c r="G48" s="266"/>
      <c r="H48" s="267"/>
      <c r="I48" s="268"/>
      <c r="J48" s="269"/>
      <c r="K48" s="55"/>
    </row>
    <row r="49" spans="1:11" s="16" customFormat="1" ht="30" customHeight="1" x14ac:dyDescent="0.4">
      <c r="A49" s="256" t="s">
        <v>26</v>
      </c>
      <c r="B49" s="257"/>
      <c r="C49" s="258"/>
      <c r="D49" s="190"/>
      <c r="E49" s="191"/>
      <c r="F49" s="22"/>
      <c r="G49" s="203"/>
      <c r="H49" s="203"/>
      <c r="I49" s="194"/>
      <c r="J49" s="195"/>
      <c r="K49" s="55"/>
    </row>
    <row r="50" spans="1:11" s="16" customFormat="1" ht="30" customHeight="1" x14ac:dyDescent="0.4">
      <c r="A50" s="187" t="s">
        <v>206</v>
      </c>
      <c r="B50" s="188"/>
      <c r="C50" s="189"/>
      <c r="D50" s="190" t="s">
        <v>27</v>
      </c>
      <c r="E50" s="191"/>
      <c r="F50" s="25">
        <v>537.84</v>
      </c>
      <c r="G50" s="203">
        <v>6600</v>
      </c>
      <c r="H50" s="203"/>
      <c r="I50" s="194">
        <f t="shared" ref="I50:I53" si="2">F50*G50</f>
        <v>3549744</v>
      </c>
      <c r="J50" s="195"/>
      <c r="K50" s="54">
        <v>0.1</v>
      </c>
    </row>
    <row r="51" spans="1:11" s="16" customFormat="1" ht="30" customHeight="1" x14ac:dyDescent="0.4">
      <c r="A51" s="187" t="s">
        <v>207</v>
      </c>
      <c r="B51" s="188"/>
      <c r="C51" s="189"/>
      <c r="D51" s="190" t="s">
        <v>28</v>
      </c>
      <c r="E51" s="191"/>
      <c r="F51" s="26">
        <v>447.12</v>
      </c>
      <c r="G51" s="203">
        <v>6600</v>
      </c>
      <c r="H51" s="203"/>
      <c r="I51" s="194">
        <f t="shared" si="2"/>
        <v>2950992</v>
      </c>
      <c r="J51" s="195"/>
      <c r="K51" s="54">
        <v>0.1</v>
      </c>
    </row>
    <row r="52" spans="1:11" s="16" customFormat="1" ht="30" customHeight="1" x14ac:dyDescent="0.4">
      <c r="A52" s="187" t="s">
        <v>208</v>
      </c>
      <c r="B52" s="188"/>
      <c r="C52" s="189"/>
      <c r="D52" s="190" t="s">
        <v>209</v>
      </c>
      <c r="E52" s="191"/>
      <c r="F52" s="20">
        <v>608</v>
      </c>
      <c r="G52" s="203">
        <v>1200</v>
      </c>
      <c r="H52" s="203"/>
      <c r="I52" s="194">
        <f t="shared" si="2"/>
        <v>729600</v>
      </c>
      <c r="J52" s="195"/>
      <c r="K52" s="54">
        <v>0.1</v>
      </c>
    </row>
    <row r="53" spans="1:11" s="16" customFormat="1" ht="30" customHeight="1" x14ac:dyDescent="0.4">
      <c r="A53" s="270" t="s">
        <v>29</v>
      </c>
      <c r="B53" s="271"/>
      <c r="C53" s="271"/>
      <c r="D53" s="184" t="s">
        <v>30</v>
      </c>
      <c r="E53" s="184"/>
      <c r="F53" s="29">
        <v>273.60000000000002</v>
      </c>
      <c r="G53" s="203">
        <v>300</v>
      </c>
      <c r="H53" s="203"/>
      <c r="I53" s="194">
        <f t="shared" si="2"/>
        <v>82080</v>
      </c>
      <c r="J53" s="195"/>
      <c r="K53" s="54">
        <v>0.1</v>
      </c>
    </row>
    <row r="54" spans="1:11" s="16" customFormat="1" ht="30" customHeight="1" x14ac:dyDescent="0.4">
      <c r="A54" s="182" t="s">
        <v>31</v>
      </c>
      <c r="B54" s="183"/>
      <c r="C54" s="183"/>
      <c r="D54" s="184"/>
      <c r="E54" s="184"/>
      <c r="F54" s="21" t="s">
        <v>17</v>
      </c>
      <c r="G54" s="203"/>
      <c r="H54" s="203"/>
      <c r="I54" s="185">
        <v>160000</v>
      </c>
      <c r="J54" s="186"/>
      <c r="K54" s="54">
        <v>0.1</v>
      </c>
    </row>
    <row r="55" spans="1:11" s="16" customFormat="1" ht="30" customHeight="1" x14ac:dyDescent="0.4">
      <c r="A55" s="182" t="s">
        <v>211</v>
      </c>
      <c r="B55" s="183"/>
      <c r="C55" s="183"/>
      <c r="D55" s="184" t="s">
        <v>212</v>
      </c>
      <c r="E55" s="184"/>
      <c r="F55" s="21">
        <v>200</v>
      </c>
      <c r="G55" s="203">
        <v>450</v>
      </c>
      <c r="H55" s="203"/>
      <c r="I55" s="194">
        <f t="shared" ref="I55:I58" si="3">F55*G55</f>
        <v>90000</v>
      </c>
      <c r="J55" s="195"/>
      <c r="K55" s="54">
        <v>0.1</v>
      </c>
    </row>
    <row r="56" spans="1:11" s="16" customFormat="1" ht="30" customHeight="1" x14ac:dyDescent="0.4">
      <c r="A56" s="182" t="s">
        <v>211</v>
      </c>
      <c r="B56" s="183"/>
      <c r="C56" s="183"/>
      <c r="D56" s="184" t="s">
        <v>213</v>
      </c>
      <c r="E56" s="184"/>
      <c r="F56" s="21">
        <v>200</v>
      </c>
      <c r="G56" s="203">
        <v>300</v>
      </c>
      <c r="H56" s="203"/>
      <c r="I56" s="194">
        <f t="shared" si="3"/>
        <v>60000</v>
      </c>
      <c r="J56" s="195"/>
      <c r="K56" s="54">
        <v>0.1</v>
      </c>
    </row>
    <row r="57" spans="1:11" s="16" customFormat="1" ht="30" customHeight="1" x14ac:dyDescent="0.4">
      <c r="A57" s="182" t="s">
        <v>211</v>
      </c>
      <c r="B57" s="183"/>
      <c r="C57" s="183"/>
      <c r="D57" s="184" t="s">
        <v>243</v>
      </c>
      <c r="E57" s="184"/>
      <c r="F57" s="21">
        <v>20</v>
      </c>
      <c r="G57" s="203">
        <v>2000</v>
      </c>
      <c r="H57" s="203"/>
      <c r="I57" s="194">
        <f t="shared" si="3"/>
        <v>40000</v>
      </c>
      <c r="J57" s="195"/>
      <c r="K57" s="54">
        <v>0.1</v>
      </c>
    </row>
    <row r="58" spans="1:11" s="16" customFormat="1" ht="30" customHeight="1" x14ac:dyDescent="0.4">
      <c r="A58" s="182" t="s">
        <v>32</v>
      </c>
      <c r="B58" s="183"/>
      <c r="C58" s="183"/>
      <c r="D58" s="184"/>
      <c r="E58" s="184"/>
      <c r="F58" s="24">
        <v>8</v>
      </c>
      <c r="G58" s="203">
        <v>132000</v>
      </c>
      <c r="H58" s="203"/>
      <c r="I58" s="194">
        <f t="shared" si="3"/>
        <v>1056000</v>
      </c>
      <c r="J58" s="195"/>
      <c r="K58" s="54">
        <v>0.1</v>
      </c>
    </row>
    <row r="59" spans="1:11" s="16" customFormat="1" ht="30" customHeight="1" x14ac:dyDescent="0.4">
      <c r="A59" s="182" t="s">
        <v>24</v>
      </c>
      <c r="B59" s="183"/>
      <c r="C59" s="183"/>
      <c r="D59" s="184"/>
      <c r="E59" s="184"/>
      <c r="F59" s="23" t="s">
        <v>17</v>
      </c>
      <c r="G59" s="203">
        <v>60000</v>
      </c>
      <c r="H59" s="203"/>
      <c r="I59" s="185">
        <f>G59</f>
        <v>60000</v>
      </c>
      <c r="J59" s="186"/>
      <c r="K59" s="54">
        <v>0.1</v>
      </c>
    </row>
    <row r="60" spans="1:11" s="16" customFormat="1" ht="30" customHeight="1" x14ac:dyDescent="0.4">
      <c r="A60" s="259" t="s">
        <v>33</v>
      </c>
      <c r="B60" s="260"/>
      <c r="C60" s="260"/>
      <c r="D60" s="184"/>
      <c r="E60" s="184"/>
      <c r="F60" s="24"/>
      <c r="G60" s="203"/>
      <c r="H60" s="203"/>
      <c r="I60" s="261">
        <f>SUM(I50:J59)</f>
        <v>8778416</v>
      </c>
      <c r="J60" s="262"/>
      <c r="K60" s="54">
        <v>0.1</v>
      </c>
    </row>
    <row r="61" spans="1:11" ht="30" customHeight="1" x14ac:dyDescent="0.4">
      <c r="A61" s="182"/>
      <c r="B61" s="183"/>
      <c r="C61" s="183"/>
      <c r="D61" s="184"/>
      <c r="E61" s="184"/>
      <c r="F61" s="24"/>
      <c r="G61" s="203"/>
      <c r="H61" s="203"/>
      <c r="I61" s="185"/>
      <c r="J61" s="186"/>
      <c r="K61" s="55"/>
    </row>
    <row r="62" spans="1:11" ht="30" customHeight="1" x14ac:dyDescent="0.4">
      <c r="A62" s="182"/>
      <c r="B62" s="183"/>
      <c r="C62" s="183"/>
      <c r="D62" s="184"/>
      <c r="E62" s="184"/>
      <c r="F62" s="24"/>
      <c r="G62" s="203"/>
      <c r="H62" s="203"/>
      <c r="I62" s="185"/>
      <c r="J62" s="186"/>
      <c r="K62" s="55"/>
    </row>
    <row r="63" spans="1:11" ht="30" customHeight="1" x14ac:dyDescent="0.4">
      <c r="A63" s="256" t="s">
        <v>34</v>
      </c>
      <c r="B63" s="257"/>
      <c r="C63" s="258"/>
      <c r="D63" s="190"/>
      <c r="E63" s="191"/>
      <c r="F63" s="24"/>
      <c r="G63" s="192"/>
      <c r="H63" s="193"/>
      <c r="I63" s="194"/>
      <c r="J63" s="195"/>
      <c r="K63" s="55"/>
    </row>
    <row r="64" spans="1:11" ht="30" customHeight="1" x14ac:dyDescent="0.4">
      <c r="A64" s="196" t="s">
        <v>239</v>
      </c>
      <c r="B64" s="197"/>
      <c r="C64" s="198"/>
      <c r="D64" s="190"/>
      <c r="E64" s="191"/>
      <c r="F64" s="22">
        <v>5</v>
      </c>
      <c r="G64" s="192">
        <v>35000</v>
      </c>
      <c r="H64" s="193"/>
      <c r="I64" s="194">
        <f t="shared" ref="I64:I67" si="4">F64*G64</f>
        <v>175000</v>
      </c>
      <c r="J64" s="195"/>
      <c r="K64" s="54">
        <v>0.1</v>
      </c>
    </row>
    <row r="65" spans="1:11" ht="30" customHeight="1" x14ac:dyDescent="0.4">
      <c r="A65" s="196" t="s">
        <v>240</v>
      </c>
      <c r="B65" s="197"/>
      <c r="C65" s="198"/>
      <c r="D65" s="190"/>
      <c r="E65" s="191"/>
      <c r="F65" s="22">
        <v>10</v>
      </c>
      <c r="G65" s="192">
        <v>27000</v>
      </c>
      <c r="H65" s="193"/>
      <c r="I65" s="194">
        <f t="shared" si="4"/>
        <v>270000</v>
      </c>
      <c r="J65" s="195"/>
      <c r="K65" s="54">
        <v>0.1</v>
      </c>
    </row>
    <row r="66" spans="1:11" ht="30" customHeight="1" x14ac:dyDescent="0.4">
      <c r="A66" s="187" t="s">
        <v>241</v>
      </c>
      <c r="B66" s="188"/>
      <c r="C66" s="189"/>
      <c r="D66" s="190"/>
      <c r="E66" s="191"/>
      <c r="F66" s="22">
        <v>130</v>
      </c>
      <c r="G66" s="192">
        <v>27000</v>
      </c>
      <c r="H66" s="193"/>
      <c r="I66" s="194">
        <f t="shared" si="4"/>
        <v>3510000</v>
      </c>
      <c r="J66" s="195"/>
      <c r="K66" s="54">
        <v>0.1</v>
      </c>
    </row>
    <row r="67" spans="1:11" ht="30" customHeight="1" x14ac:dyDescent="0.4">
      <c r="A67" s="187" t="s">
        <v>242</v>
      </c>
      <c r="B67" s="188"/>
      <c r="C67" s="189"/>
      <c r="D67" s="190"/>
      <c r="E67" s="191"/>
      <c r="F67" s="22">
        <v>4</v>
      </c>
      <c r="G67" s="192">
        <v>27000</v>
      </c>
      <c r="H67" s="193"/>
      <c r="I67" s="194">
        <f t="shared" si="4"/>
        <v>108000</v>
      </c>
      <c r="J67" s="195"/>
      <c r="K67" s="54">
        <v>0.1</v>
      </c>
    </row>
    <row r="68" spans="1:11" ht="30" customHeight="1" x14ac:dyDescent="0.4">
      <c r="A68" s="259" t="s">
        <v>35</v>
      </c>
      <c r="B68" s="260"/>
      <c r="C68" s="260"/>
      <c r="D68" s="184"/>
      <c r="E68" s="184"/>
      <c r="F68" s="24"/>
      <c r="G68" s="203"/>
      <c r="H68" s="203"/>
      <c r="I68" s="261">
        <f>SUM(I64:J67)</f>
        <v>4063000</v>
      </c>
      <c r="J68" s="262"/>
      <c r="K68" s="54">
        <v>0.1</v>
      </c>
    </row>
    <row r="69" spans="1:11" ht="30" customHeight="1" x14ac:dyDescent="0.4">
      <c r="A69" s="259" t="s">
        <v>36</v>
      </c>
      <c r="B69" s="260"/>
      <c r="C69" s="260"/>
      <c r="D69" s="184"/>
      <c r="E69" s="184"/>
      <c r="F69" s="24"/>
      <c r="G69" s="203"/>
      <c r="H69" s="203"/>
      <c r="I69" s="261">
        <f>I47+I60+I68</f>
        <v>23971816</v>
      </c>
      <c r="J69" s="262"/>
      <c r="K69" s="54">
        <v>0.1</v>
      </c>
    </row>
    <row r="70" spans="1:11" ht="30" customHeight="1" x14ac:dyDescent="0.4">
      <c r="A70" s="272" t="s">
        <v>37</v>
      </c>
      <c r="B70" s="273"/>
      <c r="C70" s="274"/>
      <c r="D70" s="275"/>
      <c r="E70" s="276"/>
      <c r="F70" s="30">
        <v>0.1</v>
      </c>
      <c r="G70" s="277"/>
      <c r="H70" s="278"/>
      <c r="I70" s="279">
        <f>I69*F70</f>
        <v>2397181.6</v>
      </c>
      <c r="J70" s="280"/>
      <c r="K70" s="54">
        <v>0.1</v>
      </c>
    </row>
    <row r="71" spans="1:11" ht="30" customHeight="1" thickBot="1" x14ac:dyDescent="0.45">
      <c r="A71" s="182"/>
      <c r="B71" s="183"/>
      <c r="C71" s="183"/>
      <c r="D71" s="184"/>
      <c r="E71" s="184"/>
      <c r="F71" s="24"/>
      <c r="G71" s="203"/>
      <c r="H71" s="203"/>
      <c r="I71" s="261">
        <f>SUM(I69:J70)</f>
        <v>26368997.600000001</v>
      </c>
      <c r="J71" s="262"/>
      <c r="K71" s="56">
        <v>0.1</v>
      </c>
    </row>
    <row r="72" spans="1:11" ht="30" customHeight="1" thickBot="1" x14ac:dyDescent="0.45">
      <c r="A72" s="282" t="s">
        <v>38</v>
      </c>
      <c r="B72" s="283"/>
      <c r="C72" s="283"/>
      <c r="D72" s="283"/>
      <c r="E72" s="283"/>
      <c r="F72" s="31"/>
      <c r="G72" s="31"/>
      <c r="H72" s="32"/>
      <c r="I72" s="284">
        <f>SUM(I71:J71)</f>
        <v>26368997.600000001</v>
      </c>
      <c r="J72" s="285"/>
      <c r="K72" s="57">
        <v>0.1</v>
      </c>
    </row>
    <row r="73" spans="1:11" ht="30" customHeight="1" x14ac:dyDescent="0.4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45">
      <c r="A74" s="281" t="s">
        <v>39</v>
      </c>
      <c r="B74" s="281"/>
      <c r="C74" s="281"/>
      <c r="D74" s="281"/>
      <c r="E74" s="281"/>
      <c r="F74" s="36"/>
      <c r="G74" s="16"/>
      <c r="H74" s="16"/>
      <c r="I74" s="242"/>
      <c r="J74" s="242"/>
      <c r="K74" s="51"/>
    </row>
    <row r="75" spans="1:11" ht="30" customHeight="1" thickBot="1" x14ac:dyDescent="0.45">
      <c r="A75" s="243" t="s">
        <v>8</v>
      </c>
      <c r="B75" s="243"/>
      <c r="C75" s="243"/>
      <c r="D75" s="243" t="s">
        <v>9</v>
      </c>
      <c r="E75" s="243"/>
      <c r="F75" s="17" t="s">
        <v>10</v>
      </c>
      <c r="G75" s="243" t="s">
        <v>11</v>
      </c>
      <c r="H75" s="243"/>
      <c r="I75" s="243" t="s">
        <v>12</v>
      </c>
      <c r="J75" s="244"/>
      <c r="K75" s="52" t="s">
        <v>172</v>
      </c>
    </row>
    <row r="76" spans="1:11" ht="30" customHeight="1" x14ac:dyDescent="0.4">
      <c r="A76" s="286" t="s">
        <v>40</v>
      </c>
      <c r="B76" s="287"/>
      <c r="C76" s="287"/>
      <c r="D76" s="255"/>
      <c r="E76" s="255"/>
      <c r="F76" s="18">
        <v>1429</v>
      </c>
      <c r="G76" s="199">
        <v>300</v>
      </c>
      <c r="H76" s="199"/>
      <c r="I76" s="199">
        <f>F76*G76</f>
        <v>428700</v>
      </c>
      <c r="J76" s="200"/>
      <c r="K76" s="58">
        <v>0.1</v>
      </c>
    </row>
    <row r="77" spans="1:11" ht="30" customHeight="1" x14ac:dyDescent="0.4">
      <c r="A77" s="270" t="s">
        <v>229</v>
      </c>
      <c r="B77" s="271"/>
      <c r="C77" s="271"/>
      <c r="D77" s="184" t="s">
        <v>232</v>
      </c>
      <c r="E77" s="184"/>
      <c r="F77" s="37">
        <v>1</v>
      </c>
      <c r="G77" s="185">
        <v>9000</v>
      </c>
      <c r="H77" s="185"/>
      <c r="I77" s="185">
        <f>F77*G77</f>
        <v>9000</v>
      </c>
      <c r="J77" s="186"/>
      <c r="K77" s="54">
        <v>0.1</v>
      </c>
    </row>
    <row r="78" spans="1:11" ht="30" customHeight="1" x14ac:dyDescent="0.4">
      <c r="A78" s="270" t="s">
        <v>230</v>
      </c>
      <c r="B78" s="271"/>
      <c r="C78" s="271"/>
      <c r="D78" s="184" t="s">
        <v>231</v>
      </c>
      <c r="E78" s="184"/>
      <c r="F78" s="40">
        <v>1</v>
      </c>
      <c r="G78" s="194">
        <v>7500</v>
      </c>
      <c r="H78" s="288"/>
      <c r="I78" s="185">
        <f t="shared" ref="I78:I88" si="5">F78*G78</f>
        <v>7500</v>
      </c>
      <c r="J78" s="186"/>
      <c r="K78" s="54">
        <v>0.1</v>
      </c>
    </row>
    <row r="79" spans="1:11" ht="30" customHeight="1" x14ac:dyDescent="0.4">
      <c r="A79" s="196" t="s">
        <v>233</v>
      </c>
      <c r="B79" s="197"/>
      <c r="C79" s="198"/>
      <c r="D79" s="184" t="s">
        <v>231</v>
      </c>
      <c r="E79" s="184"/>
      <c r="F79" s="40">
        <v>2</v>
      </c>
      <c r="G79" s="194">
        <v>7500</v>
      </c>
      <c r="H79" s="288"/>
      <c r="I79" s="185">
        <f t="shared" si="5"/>
        <v>15000</v>
      </c>
      <c r="J79" s="186"/>
      <c r="K79" s="54">
        <v>0.1</v>
      </c>
    </row>
    <row r="80" spans="1:11" ht="30" customHeight="1" x14ac:dyDescent="0.4">
      <c r="A80" s="196" t="s">
        <v>233</v>
      </c>
      <c r="B80" s="197"/>
      <c r="C80" s="198"/>
      <c r="D80" s="190" t="s">
        <v>234</v>
      </c>
      <c r="E80" s="191"/>
      <c r="F80" s="40">
        <v>2</v>
      </c>
      <c r="G80" s="194">
        <v>4500</v>
      </c>
      <c r="H80" s="288"/>
      <c r="I80" s="185">
        <f t="shared" si="5"/>
        <v>9000</v>
      </c>
      <c r="J80" s="186"/>
      <c r="K80" s="54">
        <v>0.1</v>
      </c>
    </row>
    <row r="81" spans="1:11" ht="30" customHeight="1" x14ac:dyDescent="0.4">
      <c r="A81" s="270" t="s">
        <v>42</v>
      </c>
      <c r="B81" s="271"/>
      <c r="C81" s="271"/>
      <c r="D81" s="184"/>
      <c r="E81" s="184"/>
      <c r="F81" s="37">
        <v>2</v>
      </c>
      <c r="G81" s="185">
        <v>3000</v>
      </c>
      <c r="H81" s="185"/>
      <c r="I81" s="185">
        <f t="shared" si="5"/>
        <v>6000</v>
      </c>
      <c r="J81" s="186"/>
      <c r="K81" s="54">
        <v>0.1</v>
      </c>
    </row>
    <row r="82" spans="1:11" ht="30" customHeight="1" x14ac:dyDescent="0.4">
      <c r="A82" s="270" t="s">
        <v>43</v>
      </c>
      <c r="B82" s="271"/>
      <c r="C82" s="271"/>
      <c r="D82" s="184"/>
      <c r="E82" s="184"/>
      <c r="F82" s="37">
        <v>1</v>
      </c>
      <c r="G82" s="185">
        <v>1200</v>
      </c>
      <c r="H82" s="185"/>
      <c r="I82" s="185">
        <f t="shared" si="5"/>
        <v>1200</v>
      </c>
      <c r="J82" s="186"/>
      <c r="K82" s="54">
        <v>0.1</v>
      </c>
    </row>
    <row r="83" spans="1:11" ht="30" customHeight="1" x14ac:dyDescent="0.4">
      <c r="A83" s="270" t="s">
        <v>44</v>
      </c>
      <c r="B83" s="271"/>
      <c r="C83" s="271"/>
      <c r="D83" s="184"/>
      <c r="E83" s="184"/>
      <c r="F83" s="37">
        <v>4</v>
      </c>
      <c r="G83" s="185">
        <v>3500</v>
      </c>
      <c r="H83" s="185"/>
      <c r="I83" s="185">
        <f t="shared" si="5"/>
        <v>14000</v>
      </c>
      <c r="J83" s="186"/>
      <c r="K83" s="54">
        <v>0.1</v>
      </c>
    </row>
    <row r="84" spans="1:11" ht="30" customHeight="1" x14ac:dyDescent="0.4">
      <c r="A84" s="270" t="s">
        <v>45</v>
      </c>
      <c r="B84" s="271"/>
      <c r="C84" s="271"/>
      <c r="D84" s="184"/>
      <c r="E84" s="184"/>
      <c r="F84" s="37">
        <v>8</v>
      </c>
      <c r="G84" s="185">
        <v>1200</v>
      </c>
      <c r="H84" s="185"/>
      <c r="I84" s="185">
        <f t="shared" si="5"/>
        <v>9600</v>
      </c>
      <c r="J84" s="186"/>
      <c r="K84" s="54">
        <v>0.1</v>
      </c>
    </row>
    <row r="85" spans="1:11" ht="30" customHeight="1" x14ac:dyDescent="0.4">
      <c r="A85" s="270" t="s">
        <v>168</v>
      </c>
      <c r="B85" s="271"/>
      <c r="C85" s="271"/>
      <c r="D85" s="289" t="s">
        <v>169</v>
      </c>
      <c r="E85" s="289"/>
      <c r="F85" s="19" t="s">
        <v>46</v>
      </c>
      <c r="G85" s="185"/>
      <c r="H85" s="185"/>
      <c r="I85" s="185">
        <v>620000</v>
      </c>
      <c r="J85" s="186"/>
      <c r="K85" s="54">
        <v>0.1</v>
      </c>
    </row>
    <row r="86" spans="1:11" ht="30" customHeight="1" x14ac:dyDescent="0.4">
      <c r="A86" s="270" t="s">
        <v>47</v>
      </c>
      <c r="B86" s="271"/>
      <c r="C86" s="271"/>
      <c r="D86" s="184"/>
      <c r="E86" s="184"/>
      <c r="F86" s="37">
        <v>8</v>
      </c>
      <c r="G86" s="185">
        <v>3600</v>
      </c>
      <c r="H86" s="185"/>
      <c r="I86" s="185">
        <f t="shared" si="5"/>
        <v>28800</v>
      </c>
      <c r="J86" s="186"/>
      <c r="K86" s="54">
        <v>0.1</v>
      </c>
    </row>
    <row r="87" spans="1:11" ht="30" customHeight="1" x14ac:dyDescent="0.4">
      <c r="A87" s="270" t="s">
        <v>48</v>
      </c>
      <c r="B87" s="271"/>
      <c r="C87" s="271"/>
      <c r="D87" s="184"/>
      <c r="E87" s="184"/>
      <c r="F87" s="37">
        <v>8</v>
      </c>
      <c r="G87" s="185">
        <v>3000</v>
      </c>
      <c r="H87" s="185"/>
      <c r="I87" s="185">
        <f t="shared" si="5"/>
        <v>24000</v>
      </c>
      <c r="J87" s="186"/>
      <c r="K87" s="54">
        <v>0.1</v>
      </c>
    </row>
    <row r="88" spans="1:11" s="16" customFormat="1" ht="30" customHeight="1" x14ac:dyDescent="0.4">
      <c r="A88" s="270" t="s">
        <v>49</v>
      </c>
      <c r="B88" s="271"/>
      <c r="C88" s="271"/>
      <c r="D88" s="184"/>
      <c r="E88" s="184"/>
      <c r="F88" s="37">
        <v>8</v>
      </c>
      <c r="G88" s="185">
        <v>1000</v>
      </c>
      <c r="H88" s="185"/>
      <c r="I88" s="185">
        <f t="shared" si="5"/>
        <v>8000</v>
      </c>
      <c r="J88" s="186"/>
      <c r="K88" s="54">
        <v>0.1</v>
      </c>
    </row>
    <row r="89" spans="1:11" s="16" customFormat="1" ht="30" customHeight="1" x14ac:dyDescent="0.4">
      <c r="A89" s="270" t="s">
        <v>50</v>
      </c>
      <c r="B89" s="271"/>
      <c r="C89" s="271"/>
      <c r="D89" s="289" t="s">
        <v>170</v>
      </c>
      <c r="E89" s="289"/>
      <c r="F89" s="19" t="s">
        <v>46</v>
      </c>
      <c r="G89" s="185"/>
      <c r="H89" s="185"/>
      <c r="I89" s="185">
        <v>600000</v>
      </c>
      <c r="J89" s="186"/>
      <c r="K89" s="54">
        <v>0.1</v>
      </c>
    </row>
    <row r="90" spans="1:11" s="16" customFormat="1" ht="30" customHeight="1" x14ac:dyDescent="0.4">
      <c r="A90" s="270" t="s">
        <v>51</v>
      </c>
      <c r="B90" s="271"/>
      <c r="C90" s="271"/>
      <c r="D90" s="184"/>
      <c r="E90" s="184"/>
      <c r="F90" s="19" t="s">
        <v>46</v>
      </c>
      <c r="G90" s="185"/>
      <c r="H90" s="185"/>
      <c r="I90" s="185">
        <v>420000</v>
      </c>
      <c r="J90" s="186"/>
      <c r="K90" s="54">
        <v>0.1</v>
      </c>
    </row>
    <row r="91" spans="1:11" s="16" customFormat="1" ht="30" customHeight="1" x14ac:dyDescent="0.4">
      <c r="A91" s="270" t="s">
        <v>52</v>
      </c>
      <c r="B91" s="271"/>
      <c r="C91" s="271"/>
      <c r="D91" s="184"/>
      <c r="E91" s="184"/>
      <c r="F91" s="19" t="s">
        <v>46</v>
      </c>
      <c r="G91" s="185"/>
      <c r="H91" s="185"/>
      <c r="I91" s="185">
        <v>280000</v>
      </c>
      <c r="J91" s="186"/>
      <c r="K91" s="54">
        <v>0.1</v>
      </c>
    </row>
    <row r="92" spans="1:11" s="16" customFormat="1" ht="30" customHeight="1" x14ac:dyDescent="0.4">
      <c r="A92" s="270" t="s">
        <v>53</v>
      </c>
      <c r="B92" s="271"/>
      <c r="C92" s="271"/>
      <c r="D92" s="184"/>
      <c r="E92" s="184"/>
      <c r="F92" s="19" t="s">
        <v>46</v>
      </c>
      <c r="G92" s="185"/>
      <c r="H92" s="185"/>
      <c r="I92" s="185">
        <v>420000</v>
      </c>
      <c r="J92" s="186"/>
      <c r="K92" s="54">
        <v>0.1</v>
      </c>
    </row>
    <row r="93" spans="1:11" s="16" customFormat="1" ht="30" customHeight="1" x14ac:dyDescent="0.4">
      <c r="A93" s="270" t="s">
        <v>50</v>
      </c>
      <c r="B93" s="271"/>
      <c r="C93" s="271"/>
      <c r="D93" s="184"/>
      <c r="E93" s="184"/>
      <c r="F93" s="19" t="s">
        <v>46</v>
      </c>
      <c r="G93" s="185"/>
      <c r="H93" s="185"/>
      <c r="I93" s="185">
        <v>860000</v>
      </c>
      <c r="J93" s="186"/>
      <c r="K93" s="54">
        <v>0.1</v>
      </c>
    </row>
    <row r="94" spans="1:11" s="16" customFormat="1" ht="30" customHeight="1" x14ac:dyDescent="0.4">
      <c r="A94" s="294" t="s">
        <v>51</v>
      </c>
      <c r="B94" s="295"/>
      <c r="C94" s="295"/>
      <c r="D94" s="296"/>
      <c r="E94" s="296"/>
      <c r="F94" s="19" t="s">
        <v>46</v>
      </c>
      <c r="G94" s="297"/>
      <c r="H94" s="297"/>
      <c r="I94" s="185">
        <v>220000</v>
      </c>
      <c r="J94" s="186"/>
      <c r="K94" s="54">
        <v>0.1</v>
      </c>
    </row>
    <row r="95" spans="1:11" s="16" customFormat="1" ht="30" customHeight="1" x14ac:dyDescent="0.4">
      <c r="A95" s="182" t="s">
        <v>54</v>
      </c>
      <c r="B95" s="183"/>
      <c r="C95" s="183"/>
      <c r="D95" s="184"/>
      <c r="E95" s="184"/>
      <c r="F95" s="21" t="s">
        <v>17</v>
      </c>
      <c r="G95" s="203"/>
      <c r="H95" s="203"/>
      <c r="I95" s="185">
        <v>200000</v>
      </c>
      <c r="J95" s="186"/>
      <c r="K95" s="54">
        <v>0.1</v>
      </c>
    </row>
    <row r="96" spans="1:11" s="16" customFormat="1" ht="30" customHeight="1" x14ac:dyDescent="0.4">
      <c r="A96" s="290" t="s">
        <v>55</v>
      </c>
      <c r="B96" s="291"/>
      <c r="C96" s="291"/>
      <c r="D96" s="292"/>
      <c r="E96" s="292"/>
      <c r="F96" s="38"/>
      <c r="G96" s="293"/>
      <c r="H96" s="293"/>
      <c r="I96" s="261">
        <f>SUM(I76:J95)</f>
        <v>4180800</v>
      </c>
      <c r="J96" s="262"/>
      <c r="K96" s="54">
        <v>0.1</v>
      </c>
    </row>
    <row r="97" spans="1:11" s="16" customFormat="1" ht="30" customHeight="1" x14ac:dyDescent="0.4">
      <c r="A97" s="256" t="s">
        <v>56</v>
      </c>
      <c r="B97" s="257"/>
      <c r="C97" s="258"/>
      <c r="D97" s="292"/>
      <c r="E97" s="292"/>
      <c r="F97" s="39">
        <v>0.1</v>
      </c>
      <c r="G97" s="300"/>
      <c r="H97" s="301"/>
      <c r="I97" s="302">
        <f>I96*F97</f>
        <v>418080</v>
      </c>
      <c r="J97" s="303"/>
      <c r="K97" s="54">
        <v>0.1</v>
      </c>
    </row>
    <row r="98" spans="1:11" s="16" customFormat="1" ht="30" customHeight="1" thickBot="1" x14ac:dyDescent="0.45">
      <c r="A98" s="256" t="s">
        <v>57</v>
      </c>
      <c r="B98" s="257"/>
      <c r="C98" s="258"/>
      <c r="D98" s="292"/>
      <c r="E98" s="292"/>
      <c r="F98" s="38"/>
      <c r="G98" s="300"/>
      <c r="H98" s="301"/>
      <c r="I98" s="302">
        <f>SUM(I96:J97)</f>
        <v>4598880</v>
      </c>
      <c r="J98" s="303"/>
      <c r="K98" s="54">
        <v>0.1</v>
      </c>
    </row>
    <row r="99" spans="1:11" s="16" customFormat="1" ht="30" customHeight="1" thickBot="1" x14ac:dyDescent="0.45">
      <c r="A99" s="282" t="s">
        <v>58</v>
      </c>
      <c r="B99" s="283"/>
      <c r="C99" s="283"/>
      <c r="D99" s="283"/>
      <c r="E99" s="283"/>
      <c r="F99" s="31"/>
      <c r="G99" s="31"/>
      <c r="H99" s="32"/>
      <c r="I99" s="298">
        <f>I98</f>
        <v>4598880</v>
      </c>
      <c r="J99" s="299"/>
      <c r="K99" s="57">
        <v>0.1</v>
      </c>
    </row>
    <row r="100" spans="1:11" s="16" customFormat="1" ht="30" customHeight="1" x14ac:dyDescent="0.4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45">
      <c r="A101" s="304" t="s">
        <v>59</v>
      </c>
      <c r="B101" s="304"/>
      <c r="C101" s="304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45">
      <c r="A102" s="305" t="s">
        <v>8</v>
      </c>
      <c r="B102" s="243"/>
      <c r="C102" s="243"/>
      <c r="D102" s="243" t="s">
        <v>9</v>
      </c>
      <c r="E102" s="243"/>
      <c r="F102" s="17" t="s">
        <v>10</v>
      </c>
      <c r="G102" s="243" t="s">
        <v>11</v>
      </c>
      <c r="H102" s="243"/>
      <c r="I102" s="243" t="s">
        <v>12</v>
      </c>
      <c r="J102" s="244"/>
      <c r="K102" s="52" t="s">
        <v>172</v>
      </c>
    </row>
    <row r="103" spans="1:11" s="16" customFormat="1" ht="30" customHeight="1" x14ac:dyDescent="0.4">
      <c r="A103" s="270" t="s">
        <v>40</v>
      </c>
      <c r="B103" s="271"/>
      <c r="C103" s="271"/>
      <c r="D103" s="184"/>
      <c r="E103" s="184"/>
      <c r="F103" s="40">
        <v>600</v>
      </c>
      <c r="G103" s="185">
        <v>300</v>
      </c>
      <c r="H103" s="185"/>
      <c r="I103" s="185">
        <f>F103*G103</f>
        <v>180000</v>
      </c>
      <c r="J103" s="186"/>
      <c r="K103" s="58">
        <v>0.1</v>
      </c>
    </row>
    <row r="104" spans="1:11" s="16" customFormat="1" ht="30" customHeight="1" x14ac:dyDescent="0.4">
      <c r="A104" s="187" t="s">
        <v>167</v>
      </c>
      <c r="B104" s="188"/>
      <c r="C104" s="189"/>
      <c r="D104" s="190"/>
      <c r="E104" s="191"/>
      <c r="F104" s="20">
        <v>102</v>
      </c>
      <c r="G104" s="185">
        <v>2650</v>
      </c>
      <c r="H104" s="185"/>
      <c r="I104" s="185">
        <f t="shared" ref="I104:I107" si="6">F104*G104</f>
        <v>270300</v>
      </c>
      <c r="J104" s="186"/>
      <c r="K104" s="54">
        <v>0.1</v>
      </c>
    </row>
    <row r="105" spans="1:11" s="16" customFormat="1" ht="30" customHeight="1" x14ac:dyDescent="0.4">
      <c r="A105" s="270" t="s">
        <v>20</v>
      </c>
      <c r="B105" s="271"/>
      <c r="C105" s="271"/>
      <c r="D105" s="184"/>
      <c r="E105" s="184"/>
      <c r="F105" s="40">
        <v>4</v>
      </c>
      <c r="G105" s="185">
        <v>1200</v>
      </c>
      <c r="H105" s="185"/>
      <c r="I105" s="185">
        <f t="shared" si="6"/>
        <v>4800</v>
      </c>
      <c r="J105" s="186"/>
      <c r="K105" s="54">
        <v>0.1</v>
      </c>
    </row>
    <row r="106" spans="1:11" s="16" customFormat="1" ht="30" customHeight="1" x14ac:dyDescent="0.4">
      <c r="A106" s="270" t="s">
        <v>60</v>
      </c>
      <c r="B106" s="271"/>
      <c r="C106" s="271"/>
      <c r="D106" s="184"/>
      <c r="E106" s="184"/>
      <c r="F106" s="40">
        <v>12</v>
      </c>
      <c r="G106" s="185">
        <v>1400</v>
      </c>
      <c r="H106" s="185"/>
      <c r="I106" s="185">
        <f t="shared" si="6"/>
        <v>16800</v>
      </c>
      <c r="J106" s="186"/>
      <c r="K106" s="54">
        <v>0.1</v>
      </c>
    </row>
    <row r="107" spans="1:11" s="16" customFormat="1" ht="30" customHeight="1" x14ac:dyDescent="0.4">
      <c r="A107" s="270" t="s">
        <v>61</v>
      </c>
      <c r="B107" s="271"/>
      <c r="C107" s="271"/>
      <c r="D107" s="184"/>
      <c r="E107" s="184"/>
      <c r="F107" s="40">
        <v>160</v>
      </c>
      <c r="G107" s="185">
        <v>300</v>
      </c>
      <c r="H107" s="185"/>
      <c r="I107" s="185">
        <f t="shared" si="6"/>
        <v>48000</v>
      </c>
      <c r="J107" s="186"/>
      <c r="K107" s="54">
        <v>0.1</v>
      </c>
    </row>
    <row r="108" spans="1:11" s="16" customFormat="1" ht="30" customHeight="1" x14ac:dyDescent="0.4">
      <c r="A108" s="270" t="s">
        <v>62</v>
      </c>
      <c r="B108" s="271"/>
      <c r="C108" s="271"/>
      <c r="D108" s="184"/>
      <c r="E108" s="184"/>
      <c r="F108" s="40" t="s">
        <v>17</v>
      </c>
      <c r="G108" s="185"/>
      <c r="H108" s="185"/>
      <c r="I108" s="185">
        <v>450000</v>
      </c>
      <c r="J108" s="186"/>
      <c r="K108" s="54">
        <v>0.1</v>
      </c>
    </row>
    <row r="109" spans="1:11" s="16" customFormat="1" ht="30" customHeight="1" x14ac:dyDescent="0.4">
      <c r="A109" s="270" t="s">
        <v>51</v>
      </c>
      <c r="B109" s="271"/>
      <c r="C109" s="271"/>
      <c r="D109" s="184"/>
      <c r="E109" s="184"/>
      <c r="F109" s="40">
        <v>2</v>
      </c>
      <c r="G109" s="185">
        <v>120000</v>
      </c>
      <c r="H109" s="185"/>
      <c r="I109" s="185">
        <f t="shared" ref="I109" si="7">F109*G109</f>
        <v>240000</v>
      </c>
      <c r="J109" s="186"/>
      <c r="K109" s="54">
        <v>0.1</v>
      </c>
    </row>
    <row r="110" spans="1:11" s="16" customFormat="1" ht="30" customHeight="1" x14ac:dyDescent="0.4">
      <c r="A110" s="196" t="s">
        <v>63</v>
      </c>
      <c r="B110" s="197"/>
      <c r="C110" s="198"/>
      <c r="D110" s="190"/>
      <c r="E110" s="191"/>
      <c r="F110" s="40" t="s">
        <v>17</v>
      </c>
      <c r="G110" s="194"/>
      <c r="H110" s="288"/>
      <c r="I110" s="194">
        <v>200000</v>
      </c>
      <c r="J110" s="195"/>
      <c r="K110" s="54">
        <v>0.1</v>
      </c>
    </row>
    <row r="111" spans="1:11" s="16" customFormat="1" ht="30" customHeight="1" x14ac:dyDescent="0.4">
      <c r="A111" s="270" t="s">
        <v>57</v>
      </c>
      <c r="B111" s="271"/>
      <c r="C111" s="271"/>
      <c r="D111" s="184"/>
      <c r="E111" s="184"/>
      <c r="F111" s="40"/>
      <c r="G111" s="317"/>
      <c r="H111" s="317"/>
      <c r="I111" s="185">
        <f>SUM(I103:J110)</f>
        <v>1409900</v>
      </c>
      <c r="J111" s="186"/>
      <c r="K111" s="54">
        <v>0.1</v>
      </c>
    </row>
    <row r="112" spans="1:11" s="16" customFormat="1" ht="30" customHeight="1" thickBot="1" x14ac:dyDescent="0.45">
      <c r="A112" s="306" t="s">
        <v>64</v>
      </c>
      <c r="B112" s="307"/>
      <c r="C112" s="307"/>
      <c r="D112" s="308"/>
      <c r="E112" s="308"/>
      <c r="F112" s="41">
        <v>0.1</v>
      </c>
      <c r="G112" s="309"/>
      <c r="H112" s="309"/>
      <c r="I112" s="310">
        <f>I111*F112</f>
        <v>140990</v>
      </c>
      <c r="J112" s="311"/>
      <c r="K112" s="56">
        <v>0.1</v>
      </c>
    </row>
    <row r="113" spans="1:11" s="16" customFormat="1" ht="30" customHeight="1" thickBot="1" x14ac:dyDescent="0.45">
      <c r="A113" s="312" t="s">
        <v>65</v>
      </c>
      <c r="B113" s="313"/>
      <c r="C113" s="313"/>
      <c r="D113" s="313"/>
      <c r="E113" s="313"/>
      <c r="F113" s="42"/>
      <c r="G113" s="314"/>
      <c r="H113" s="314"/>
      <c r="I113" s="315">
        <f>SUM(I111:J112)</f>
        <v>1550890</v>
      </c>
      <c r="J113" s="316"/>
      <c r="K113" s="57">
        <v>0.1</v>
      </c>
    </row>
    <row r="114" spans="1:11" s="16" customFormat="1" ht="30" customHeight="1" x14ac:dyDescent="0.4">
      <c r="A114" s="318"/>
      <c r="B114" s="318"/>
      <c r="C114" s="318"/>
      <c r="D114" s="318"/>
      <c r="E114" s="318"/>
      <c r="F114" s="43"/>
      <c r="G114" s="319"/>
      <c r="H114" s="319"/>
      <c r="I114" s="320"/>
      <c r="J114" s="320"/>
      <c r="K114" s="59"/>
    </row>
    <row r="115" spans="1:11" s="16" customFormat="1" ht="30" customHeight="1" thickBot="1" x14ac:dyDescent="0.45">
      <c r="A115" s="281" t="s">
        <v>66</v>
      </c>
      <c r="B115" s="281"/>
      <c r="C115" s="281"/>
      <c r="D115" s="281"/>
      <c r="E115" s="281"/>
      <c r="F115" s="15"/>
      <c r="I115" s="44"/>
      <c r="J115" s="44"/>
      <c r="K115" s="51"/>
    </row>
    <row r="116" spans="1:11" s="16" customFormat="1" ht="30" customHeight="1" thickBot="1" x14ac:dyDescent="0.45">
      <c r="A116" s="243" t="s">
        <v>8</v>
      </c>
      <c r="B116" s="243"/>
      <c r="C116" s="243"/>
      <c r="D116" s="243" t="s">
        <v>9</v>
      </c>
      <c r="E116" s="243"/>
      <c r="F116" s="17" t="s">
        <v>10</v>
      </c>
      <c r="G116" s="243" t="s">
        <v>11</v>
      </c>
      <c r="H116" s="243"/>
      <c r="I116" s="243" t="s">
        <v>12</v>
      </c>
      <c r="J116" s="244"/>
      <c r="K116" s="52" t="s">
        <v>172</v>
      </c>
    </row>
    <row r="117" spans="1:11" s="16" customFormat="1" ht="30" customHeight="1" x14ac:dyDescent="0.4">
      <c r="A117" s="286" t="s">
        <v>67</v>
      </c>
      <c r="B117" s="287"/>
      <c r="C117" s="287"/>
      <c r="D117" s="255"/>
      <c r="E117" s="255"/>
      <c r="F117" s="45"/>
      <c r="G117" s="199"/>
      <c r="H117" s="199"/>
      <c r="I117" s="199"/>
      <c r="J117" s="200"/>
      <c r="K117" s="58">
        <v>0.1</v>
      </c>
    </row>
    <row r="118" spans="1:11" s="16" customFormat="1" ht="30" customHeight="1" x14ac:dyDescent="0.4">
      <c r="A118" s="182" t="s">
        <v>68</v>
      </c>
      <c r="B118" s="183"/>
      <c r="C118" s="183"/>
      <c r="D118" s="184"/>
      <c r="E118" s="184"/>
      <c r="F118" s="22">
        <v>4</v>
      </c>
      <c r="G118" s="203">
        <v>10000</v>
      </c>
      <c r="H118" s="203"/>
      <c r="I118" s="185">
        <f>F118*G118</f>
        <v>40000</v>
      </c>
      <c r="J118" s="186"/>
      <c r="K118" s="54">
        <v>0.1</v>
      </c>
    </row>
    <row r="119" spans="1:11" s="16" customFormat="1" ht="30" customHeight="1" x14ac:dyDescent="0.4">
      <c r="A119" s="182" t="s">
        <v>69</v>
      </c>
      <c r="B119" s="183"/>
      <c r="C119" s="183"/>
      <c r="D119" s="184"/>
      <c r="E119" s="184"/>
      <c r="F119" s="22">
        <v>1</v>
      </c>
      <c r="G119" s="203">
        <v>18000</v>
      </c>
      <c r="H119" s="203"/>
      <c r="I119" s="185">
        <f>F119*G119</f>
        <v>18000</v>
      </c>
      <c r="J119" s="186"/>
      <c r="K119" s="54">
        <v>0.1</v>
      </c>
    </row>
    <row r="120" spans="1:11" s="16" customFormat="1" ht="30" customHeight="1" x14ac:dyDescent="0.4">
      <c r="A120" s="182" t="s">
        <v>70</v>
      </c>
      <c r="B120" s="183"/>
      <c r="C120" s="183"/>
      <c r="D120" s="184"/>
      <c r="E120" s="184"/>
      <c r="F120" s="22">
        <v>2</v>
      </c>
      <c r="G120" s="192">
        <v>3600</v>
      </c>
      <c r="H120" s="193"/>
      <c r="I120" s="194">
        <f t="shared" ref="I120:I136" si="8">F120*G120</f>
        <v>7200</v>
      </c>
      <c r="J120" s="195"/>
      <c r="K120" s="54">
        <v>0.1</v>
      </c>
    </row>
    <row r="121" spans="1:11" s="16" customFormat="1" ht="30" customHeight="1" x14ac:dyDescent="0.4">
      <c r="A121" s="187" t="s">
        <v>171</v>
      </c>
      <c r="B121" s="188"/>
      <c r="C121" s="189"/>
      <c r="D121" s="190"/>
      <c r="E121" s="191"/>
      <c r="F121" s="22">
        <v>2</v>
      </c>
      <c r="G121" s="192">
        <v>5600</v>
      </c>
      <c r="H121" s="193"/>
      <c r="I121" s="194">
        <f t="shared" si="8"/>
        <v>11200</v>
      </c>
      <c r="J121" s="195"/>
      <c r="K121" s="54">
        <v>0.1</v>
      </c>
    </row>
    <row r="122" spans="1:11" s="16" customFormat="1" ht="30" customHeight="1" x14ac:dyDescent="0.4">
      <c r="A122" s="187" t="s">
        <v>91</v>
      </c>
      <c r="B122" s="188"/>
      <c r="C122" s="189"/>
      <c r="D122" s="190"/>
      <c r="E122" s="191"/>
      <c r="F122" s="22">
        <v>1</v>
      </c>
      <c r="G122" s="192">
        <v>8750</v>
      </c>
      <c r="H122" s="193"/>
      <c r="I122" s="194">
        <f t="shared" si="8"/>
        <v>8750</v>
      </c>
      <c r="J122" s="195"/>
      <c r="K122" s="54">
        <v>0.1</v>
      </c>
    </row>
    <row r="123" spans="1:11" s="16" customFormat="1" ht="30" customHeight="1" x14ac:dyDescent="0.4">
      <c r="A123" s="182" t="s">
        <v>71</v>
      </c>
      <c r="B123" s="183"/>
      <c r="C123" s="183"/>
      <c r="D123" s="184"/>
      <c r="E123" s="184"/>
      <c r="F123" s="22">
        <v>1</v>
      </c>
      <c r="G123" s="203">
        <v>42000</v>
      </c>
      <c r="H123" s="203"/>
      <c r="I123" s="185">
        <f t="shared" si="8"/>
        <v>42000</v>
      </c>
      <c r="J123" s="186"/>
      <c r="K123" s="54">
        <v>0.1</v>
      </c>
    </row>
    <row r="124" spans="1:11" s="16" customFormat="1" ht="30" customHeight="1" x14ac:dyDescent="0.4">
      <c r="A124" s="182" t="s">
        <v>72</v>
      </c>
      <c r="B124" s="183"/>
      <c r="C124" s="183"/>
      <c r="D124" s="184"/>
      <c r="E124" s="184"/>
      <c r="F124" s="22">
        <v>2</v>
      </c>
      <c r="G124" s="203">
        <v>2400</v>
      </c>
      <c r="H124" s="203"/>
      <c r="I124" s="185">
        <f t="shared" si="8"/>
        <v>4800</v>
      </c>
      <c r="J124" s="186"/>
      <c r="K124" s="54">
        <v>0.1</v>
      </c>
    </row>
    <row r="125" spans="1:11" s="16" customFormat="1" ht="30" customHeight="1" x14ac:dyDescent="0.4">
      <c r="A125" s="182" t="s">
        <v>73</v>
      </c>
      <c r="B125" s="183"/>
      <c r="C125" s="183"/>
      <c r="D125" s="184"/>
      <c r="E125" s="184"/>
      <c r="F125" s="22">
        <v>2</v>
      </c>
      <c r="G125" s="203">
        <v>5760</v>
      </c>
      <c r="H125" s="203"/>
      <c r="I125" s="185">
        <f t="shared" si="8"/>
        <v>11520</v>
      </c>
      <c r="J125" s="186"/>
      <c r="K125" s="54">
        <v>0.1</v>
      </c>
    </row>
    <row r="126" spans="1:11" s="16" customFormat="1" ht="30" customHeight="1" x14ac:dyDescent="0.4">
      <c r="A126" s="182" t="s">
        <v>74</v>
      </c>
      <c r="B126" s="183"/>
      <c r="C126" s="183"/>
      <c r="D126" s="184" t="s">
        <v>173</v>
      </c>
      <c r="E126" s="184"/>
      <c r="F126" s="22">
        <v>2</v>
      </c>
      <c r="G126" s="203">
        <v>60000</v>
      </c>
      <c r="H126" s="203"/>
      <c r="I126" s="185">
        <f t="shared" si="8"/>
        <v>120000</v>
      </c>
      <c r="J126" s="186"/>
      <c r="K126" s="54">
        <v>0.1</v>
      </c>
    </row>
    <row r="127" spans="1:11" s="16" customFormat="1" ht="30" customHeight="1" x14ac:dyDescent="0.4">
      <c r="A127" s="182" t="s">
        <v>75</v>
      </c>
      <c r="B127" s="183"/>
      <c r="C127" s="183"/>
      <c r="D127" s="184"/>
      <c r="E127" s="184"/>
      <c r="F127" s="22">
        <v>1</v>
      </c>
      <c r="G127" s="203">
        <v>14400</v>
      </c>
      <c r="H127" s="203"/>
      <c r="I127" s="185">
        <f t="shared" si="8"/>
        <v>14400</v>
      </c>
      <c r="J127" s="186"/>
      <c r="K127" s="54">
        <v>0.1</v>
      </c>
    </row>
    <row r="128" spans="1:11" s="16" customFormat="1" ht="30" customHeight="1" x14ac:dyDescent="0.4">
      <c r="A128" s="182" t="s">
        <v>76</v>
      </c>
      <c r="B128" s="183"/>
      <c r="C128" s="183"/>
      <c r="D128" s="184"/>
      <c r="E128" s="184"/>
      <c r="F128" s="22">
        <v>2</v>
      </c>
      <c r="G128" s="203">
        <v>14400</v>
      </c>
      <c r="H128" s="203"/>
      <c r="I128" s="185">
        <f t="shared" si="8"/>
        <v>28800</v>
      </c>
      <c r="J128" s="186"/>
      <c r="K128" s="54">
        <v>0.1</v>
      </c>
    </row>
    <row r="129" spans="1:11" s="16" customFormat="1" ht="30" customHeight="1" x14ac:dyDescent="0.4">
      <c r="A129" s="182" t="s">
        <v>77</v>
      </c>
      <c r="B129" s="183"/>
      <c r="C129" s="183"/>
      <c r="D129" s="184"/>
      <c r="E129" s="184"/>
      <c r="F129" s="22">
        <v>1</v>
      </c>
      <c r="G129" s="203">
        <v>14400</v>
      </c>
      <c r="H129" s="203"/>
      <c r="I129" s="185">
        <f t="shared" si="8"/>
        <v>14400</v>
      </c>
      <c r="J129" s="186"/>
      <c r="K129" s="54">
        <v>0.1</v>
      </c>
    </row>
    <row r="130" spans="1:11" s="16" customFormat="1" ht="30" customHeight="1" x14ac:dyDescent="0.4">
      <c r="A130" s="182" t="s">
        <v>78</v>
      </c>
      <c r="B130" s="183"/>
      <c r="C130" s="183"/>
      <c r="D130" s="184"/>
      <c r="E130" s="184"/>
      <c r="F130" s="21" t="s">
        <v>46</v>
      </c>
      <c r="G130" s="203">
        <v>50000</v>
      </c>
      <c r="H130" s="203"/>
      <c r="I130" s="185">
        <v>50000</v>
      </c>
      <c r="J130" s="186"/>
      <c r="K130" s="54">
        <v>0.1</v>
      </c>
    </row>
    <row r="131" spans="1:11" s="16" customFormat="1" ht="30" customHeight="1" x14ac:dyDescent="0.4">
      <c r="A131" s="182" t="s">
        <v>79</v>
      </c>
      <c r="B131" s="183"/>
      <c r="C131" s="183"/>
      <c r="D131" s="184"/>
      <c r="E131" s="184"/>
      <c r="F131" s="22">
        <v>1</v>
      </c>
      <c r="G131" s="203">
        <v>48000</v>
      </c>
      <c r="H131" s="203"/>
      <c r="I131" s="185">
        <f t="shared" si="8"/>
        <v>48000</v>
      </c>
      <c r="J131" s="186"/>
      <c r="K131" s="54">
        <v>0.1</v>
      </c>
    </row>
    <row r="132" spans="1:11" s="16" customFormat="1" ht="30" customHeight="1" x14ac:dyDescent="0.4">
      <c r="A132" s="182" t="s">
        <v>80</v>
      </c>
      <c r="B132" s="183"/>
      <c r="C132" s="183"/>
      <c r="D132" s="184"/>
      <c r="E132" s="184"/>
      <c r="F132" s="22">
        <v>2</v>
      </c>
      <c r="G132" s="203">
        <v>42000</v>
      </c>
      <c r="H132" s="203"/>
      <c r="I132" s="185">
        <f t="shared" si="8"/>
        <v>84000</v>
      </c>
      <c r="J132" s="186"/>
      <c r="K132" s="54">
        <v>0.1</v>
      </c>
    </row>
    <row r="133" spans="1:11" s="16" customFormat="1" ht="30" customHeight="1" x14ac:dyDescent="0.4">
      <c r="A133" s="182" t="s">
        <v>81</v>
      </c>
      <c r="B133" s="183"/>
      <c r="C133" s="183"/>
      <c r="D133" s="184"/>
      <c r="E133" s="184"/>
      <c r="F133" s="22">
        <v>2</v>
      </c>
      <c r="G133" s="203">
        <v>48000</v>
      </c>
      <c r="H133" s="203"/>
      <c r="I133" s="185">
        <f t="shared" si="8"/>
        <v>96000</v>
      </c>
      <c r="J133" s="186"/>
      <c r="K133" s="54">
        <v>0.1</v>
      </c>
    </row>
    <row r="134" spans="1:11" s="16" customFormat="1" ht="30" customHeight="1" x14ac:dyDescent="0.4">
      <c r="A134" s="259" t="s">
        <v>82</v>
      </c>
      <c r="B134" s="260"/>
      <c r="C134" s="260"/>
      <c r="D134" s="184"/>
      <c r="E134" s="184"/>
      <c r="F134" s="22"/>
      <c r="G134" s="203"/>
      <c r="H134" s="203"/>
      <c r="I134" s="185"/>
      <c r="J134" s="186"/>
      <c r="K134" s="76"/>
    </row>
    <row r="135" spans="1:11" s="16" customFormat="1" ht="30" customHeight="1" x14ac:dyDescent="0.4">
      <c r="A135" s="182" t="s">
        <v>83</v>
      </c>
      <c r="B135" s="183"/>
      <c r="C135" s="183"/>
      <c r="D135" s="184"/>
      <c r="E135" s="184"/>
      <c r="F135" s="22">
        <v>8</v>
      </c>
      <c r="G135" s="203">
        <v>5400</v>
      </c>
      <c r="H135" s="203"/>
      <c r="I135" s="185">
        <f t="shared" si="8"/>
        <v>43200</v>
      </c>
      <c r="J135" s="186"/>
      <c r="K135" s="54">
        <v>0.1</v>
      </c>
    </row>
    <row r="136" spans="1:11" s="16" customFormat="1" ht="30" customHeight="1" x14ac:dyDescent="0.4">
      <c r="A136" s="182" t="s">
        <v>84</v>
      </c>
      <c r="B136" s="183"/>
      <c r="C136" s="183"/>
      <c r="D136" s="184"/>
      <c r="E136" s="184"/>
      <c r="F136" s="22">
        <v>1</v>
      </c>
      <c r="G136" s="203">
        <v>14400</v>
      </c>
      <c r="H136" s="203"/>
      <c r="I136" s="185">
        <f t="shared" si="8"/>
        <v>14400</v>
      </c>
      <c r="J136" s="186"/>
      <c r="K136" s="54">
        <v>0.1</v>
      </c>
    </row>
    <row r="137" spans="1:11" s="16" customFormat="1" ht="30" customHeight="1" x14ac:dyDescent="0.4">
      <c r="A137" s="182" t="s">
        <v>85</v>
      </c>
      <c r="B137" s="183"/>
      <c r="C137" s="183"/>
      <c r="D137" s="184"/>
      <c r="E137" s="184"/>
      <c r="F137" s="21" t="s">
        <v>86</v>
      </c>
      <c r="G137" s="203"/>
      <c r="H137" s="203"/>
      <c r="I137" s="185">
        <v>60000</v>
      </c>
      <c r="J137" s="186"/>
      <c r="K137" s="54">
        <v>0.1</v>
      </c>
    </row>
    <row r="138" spans="1:11" s="16" customFormat="1" ht="30" customHeight="1" x14ac:dyDescent="0.4">
      <c r="A138" s="259" t="s">
        <v>89</v>
      </c>
      <c r="B138" s="260"/>
      <c r="C138" s="260"/>
      <c r="D138" s="184"/>
      <c r="E138" s="184"/>
      <c r="F138" s="22"/>
      <c r="G138" s="203"/>
      <c r="H138" s="203"/>
      <c r="I138" s="185"/>
      <c r="J138" s="186"/>
      <c r="K138" s="53"/>
    </row>
    <row r="139" spans="1:11" s="16" customFormat="1" ht="30" customHeight="1" x14ac:dyDescent="0.4">
      <c r="A139" s="182" t="s">
        <v>90</v>
      </c>
      <c r="B139" s="183"/>
      <c r="C139" s="183"/>
      <c r="D139" s="184"/>
      <c r="E139" s="184"/>
      <c r="F139" s="22">
        <v>2</v>
      </c>
      <c r="G139" s="203">
        <v>4800</v>
      </c>
      <c r="H139" s="203"/>
      <c r="I139" s="185">
        <f t="shared" ref="I139:I141" si="9">F139*G139</f>
        <v>9600</v>
      </c>
      <c r="J139" s="186"/>
      <c r="K139" s="54">
        <v>0.1</v>
      </c>
    </row>
    <row r="140" spans="1:11" s="16" customFormat="1" ht="30" customHeight="1" x14ac:dyDescent="0.4">
      <c r="A140" s="182" t="s">
        <v>92</v>
      </c>
      <c r="B140" s="183"/>
      <c r="C140" s="183"/>
      <c r="D140" s="184"/>
      <c r="E140" s="184"/>
      <c r="F140" s="22">
        <v>1</v>
      </c>
      <c r="G140" s="203">
        <v>30000</v>
      </c>
      <c r="H140" s="203"/>
      <c r="I140" s="185">
        <f t="shared" si="9"/>
        <v>30000</v>
      </c>
      <c r="J140" s="186"/>
      <c r="K140" s="54">
        <v>0.1</v>
      </c>
    </row>
    <row r="141" spans="1:11" s="16" customFormat="1" ht="30" customHeight="1" x14ac:dyDescent="0.4">
      <c r="A141" s="182" t="s">
        <v>93</v>
      </c>
      <c r="B141" s="183"/>
      <c r="C141" s="183"/>
      <c r="D141" s="184"/>
      <c r="E141" s="184"/>
      <c r="F141" s="22">
        <v>1</v>
      </c>
      <c r="G141" s="203">
        <v>2400</v>
      </c>
      <c r="H141" s="203"/>
      <c r="I141" s="185">
        <f t="shared" si="9"/>
        <v>2400</v>
      </c>
      <c r="J141" s="186"/>
      <c r="K141" s="54">
        <v>0.1</v>
      </c>
    </row>
    <row r="142" spans="1:11" s="16" customFormat="1" ht="30" customHeight="1" x14ac:dyDescent="0.4">
      <c r="A142" s="182" t="s">
        <v>74</v>
      </c>
      <c r="B142" s="183"/>
      <c r="C142" s="183"/>
      <c r="D142" s="184" t="s">
        <v>174</v>
      </c>
      <c r="E142" s="184"/>
      <c r="F142" s="21" t="s">
        <v>86</v>
      </c>
      <c r="G142" s="203"/>
      <c r="H142" s="203"/>
      <c r="I142" s="185">
        <v>60000</v>
      </c>
      <c r="J142" s="186"/>
      <c r="K142" s="54">
        <v>0.1</v>
      </c>
    </row>
    <row r="143" spans="1:11" s="16" customFormat="1" ht="30" customHeight="1" x14ac:dyDescent="0.4">
      <c r="A143" s="182" t="s">
        <v>87</v>
      </c>
      <c r="B143" s="183"/>
      <c r="C143" s="183"/>
      <c r="D143" s="184" t="s">
        <v>177</v>
      </c>
      <c r="E143" s="184"/>
      <c r="F143" s="21" t="s">
        <v>86</v>
      </c>
      <c r="G143" s="203"/>
      <c r="H143" s="203"/>
      <c r="I143" s="185">
        <v>18000</v>
      </c>
      <c r="J143" s="186"/>
      <c r="K143" s="54">
        <v>0.1</v>
      </c>
    </row>
    <row r="144" spans="1:11" s="16" customFormat="1" ht="30" customHeight="1" x14ac:dyDescent="0.4">
      <c r="A144" s="182" t="s">
        <v>176</v>
      </c>
      <c r="B144" s="183"/>
      <c r="C144" s="183"/>
      <c r="D144" s="184" t="s">
        <v>178</v>
      </c>
      <c r="E144" s="184"/>
      <c r="F144" s="21" t="s">
        <v>86</v>
      </c>
      <c r="G144" s="203"/>
      <c r="H144" s="203"/>
      <c r="I144" s="185">
        <v>25000</v>
      </c>
      <c r="J144" s="186"/>
      <c r="K144" s="54">
        <v>0.1</v>
      </c>
    </row>
    <row r="145" spans="1:11" s="16" customFormat="1" ht="30" customHeight="1" x14ac:dyDescent="0.4">
      <c r="A145" s="182" t="s">
        <v>179</v>
      </c>
      <c r="B145" s="183"/>
      <c r="C145" s="183"/>
      <c r="D145" s="184"/>
      <c r="E145" s="184"/>
      <c r="F145" s="21" t="s">
        <v>86</v>
      </c>
      <c r="G145" s="203"/>
      <c r="H145" s="203"/>
      <c r="I145" s="185">
        <v>15000</v>
      </c>
      <c r="J145" s="186"/>
      <c r="K145" s="54">
        <v>0.1</v>
      </c>
    </row>
    <row r="146" spans="1:11" s="16" customFormat="1" ht="30" customHeight="1" x14ac:dyDescent="0.4">
      <c r="A146" s="182" t="s">
        <v>88</v>
      </c>
      <c r="B146" s="183"/>
      <c r="C146" s="183"/>
      <c r="D146" s="184"/>
      <c r="E146" s="184"/>
      <c r="F146" s="21" t="s">
        <v>175</v>
      </c>
      <c r="G146" s="203"/>
      <c r="H146" s="203"/>
      <c r="I146" s="185">
        <v>30000</v>
      </c>
      <c r="J146" s="186"/>
      <c r="K146" s="54">
        <v>0.1</v>
      </c>
    </row>
    <row r="147" spans="1:11" s="16" customFormat="1" ht="30" customHeight="1" x14ac:dyDescent="0.4">
      <c r="A147" s="182" t="s">
        <v>100</v>
      </c>
      <c r="B147" s="183"/>
      <c r="C147" s="183"/>
      <c r="D147" s="184"/>
      <c r="E147" s="184"/>
      <c r="F147" s="22">
        <v>1</v>
      </c>
      <c r="G147" s="203">
        <v>9600</v>
      </c>
      <c r="H147" s="203"/>
      <c r="I147" s="185">
        <f t="shared" ref="I147:I149" si="10">F147*G147</f>
        <v>9600</v>
      </c>
      <c r="J147" s="186"/>
      <c r="K147" s="54">
        <v>0.1</v>
      </c>
    </row>
    <row r="148" spans="1:11" s="16" customFormat="1" ht="30" customHeight="1" x14ac:dyDescent="0.4">
      <c r="A148" s="182" t="s">
        <v>94</v>
      </c>
      <c r="B148" s="183"/>
      <c r="C148" s="183"/>
      <c r="D148" s="184"/>
      <c r="E148" s="184"/>
      <c r="F148" s="22">
        <v>1</v>
      </c>
      <c r="G148" s="203">
        <v>45000</v>
      </c>
      <c r="H148" s="203"/>
      <c r="I148" s="185">
        <f t="shared" si="10"/>
        <v>45000</v>
      </c>
      <c r="J148" s="186"/>
      <c r="K148" s="54">
        <v>0.1</v>
      </c>
    </row>
    <row r="149" spans="1:11" s="16" customFormat="1" ht="30" customHeight="1" x14ac:dyDescent="0.4">
      <c r="A149" s="182" t="s">
        <v>80</v>
      </c>
      <c r="B149" s="183"/>
      <c r="C149" s="183"/>
      <c r="D149" s="184"/>
      <c r="E149" s="184"/>
      <c r="F149" s="22">
        <v>1</v>
      </c>
      <c r="G149" s="203">
        <v>42000</v>
      </c>
      <c r="H149" s="203"/>
      <c r="I149" s="185">
        <f t="shared" si="10"/>
        <v>42000</v>
      </c>
      <c r="J149" s="186"/>
      <c r="K149" s="54">
        <v>0.1</v>
      </c>
    </row>
    <row r="150" spans="1:11" s="16" customFormat="1" ht="30" customHeight="1" x14ac:dyDescent="0.4">
      <c r="A150" s="259" t="s">
        <v>180</v>
      </c>
      <c r="B150" s="260"/>
      <c r="C150" s="260"/>
      <c r="D150" s="184"/>
      <c r="E150" s="184"/>
      <c r="F150" s="22"/>
      <c r="G150" s="203"/>
      <c r="H150" s="203"/>
      <c r="I150" s="185"/>
      <c r="J150" s="186"/>
      <c r="K150" s="55"/>
    </row>
    <row r="151" spans="1:11" s="16" customFormat="1" ht="30" customHeight="1" x14ac:dyDescent="0.4">
      <c r="A151" s="182" t="s">
        <v>95</v>
      </c>
      <c r="B151" s="183"/>
      <c r="C151" s="183"/>
      <c r="D151" s="184"/>
      <c r="E151" s="184"/>
      <c r="F151" s="22">
        <v>8</v>
      </c>
      <c r="G151" s="203">
        <v>21600</v>
      </c>
      <c r="H151" s="203"/>
      <c r="I151" s="185">
        <f t="shared" ref="I151:I164" si="11">F151*G151</f>
        <v>172800</v>
      </c>
      <c r="J151" s="186"/>
      <c r="K151" s="54">
        <v>0.1</v>
      </c>
    </row>
    <row r="152" spans="1:11" s="16" customFormat="1" ht="30" customHeight="1" x14ac:dyDescent="0.4">
      <c r="A152" s="182" t="s">
        <v>96</v>
      </c>
      <c r="B152" s="183"/>
      <c r="C152" s="183"/>
      <c r="D152" s="184"/>
      <c r="E152" s="184"/>
      <c r="F152" s="22">
        <v>8</v>
      </c>
      <c r="G152" s="203">
        <v>6000</v>
      </c>
      <c r="H152" s="203"/>
      <c r="I152" s="185">
        <f t="shared" si="11"/>
        <v>48000</v>
      </c>
      <c r="J152" s="186"/>
      <c r="K152" s="54">
        <v>0.1</v>
      </c>
    </row>
    <row r="153" spans="1:11" s="16" customFormat="1" ht="30" customHeight="1" x14ac:dyDescent="0.4">
      <c r="A153" s="182" t="s">
        <v>97</v>
      </c>
      <c r="B153" s="183"/>
      <c r="C153" s="183"/>
      <c r="D153" s="184"/>
      <c r="E153" s="184"/>
      <c r="F153" s="22">
        <v>2</v>
      </c>
      <c r="G153" s="203">
        <v>21600</v>
      </c>
      <c r="H153" s="203"/>
      <c r="I153" s="185">
        <f t="shared" si="11"/>
        <v>43200</v>
      </c>
      <c r="J153" s="186"/>
      <c r="K153" s="54">
        <v>0.1</v>
      </c>
    </row>
    <row r="154" spans="1:11" s="16" customFormat="1" ht="30" customHeight="1" x14ac:dyDescent="0.4">
      <c r="A154" s="182" t="s">
        <v>98</v>
      </c>
      <c r="B154" s="183"/>
      <c r="C154" s="183"/>
      <c r="D154" s="184"/>
      <c r="E154" s="184"/>
      <c r="F154" s="22">
        <v>2</v>
      </c>
      <c r="G154" s="203">
        <v>9600</v>
      </c>
      <c r="H154" s="203"/>
      <c r="I154" s="185">
        <f t="shared" si="11"/>
        <v>19200</v>
      </c>
      <c r="J154" s="186"/>
      <c r="K154" s="54">
        <v>0.1</v>
      </c>
    </row>
    <row r="155" spans="1:11" s="16" customFormat="1" ht="30" customHeight="1" x14ac:dyDescent="0.4">
      <c r="A155" s="182" t="s">
        <v>181</v>
      </c>
      <c r="B155" s="183"/>
      <c r="C155" s="183"/>
      <c r="D155" s="184"/>
      <c r="E155" s="184"/>
      <c r="F155" s="22">
        <v>1</v>
      </c>
      <c r="G155" s="203">
        <v>9600</v>
      </c>
      <c r="H155" s="203"/>
      <c r="I155" s="185">
        <f t="shared" si="11"/>
        <v>9600</v>
      </c>
      <c r="J155" s="186"/>
      <c r="K155" s="54">
        <v>0.1</v>
      </c>
    </row>
    <row r="156" spans="1:11" s="16" customFormat="1" ht="30" customHeight="1" x14ac:dyDescent="0.4">
      <c r="A156" s="182" t="s">
        <v>99</v>
      </c>
      <c r="B156" s="183"/>
      <c r="C156" s="183"/>
      <c r="D156" s="184"/>
      <c r="E156" s="184"/>
      <c r="F156" s="22">
        <v>1</v>
      </c>
      <c r="G156" s="203">
        <v>18000</v>
      </c>
      <c r="H156" s="203"/>
      <c r="I156" s="185">
        <f t="shared" si="11"/>
        <v>18000</v>
      </c>
      <c r="J156" s="186"/>
      <c r="K156" s="54">
        <v>0.1</v>
      </c>
    </row>
    <row r="157" spans="1:11" s="16" customFormat="1" ht="30" customHeight="1" x14ac:dyDescent="0.4">
      <c r="A157" s="182" t="s">
        <v>106</v>
      </c>
      <c r="B157" s="183"/>
      <c r="C157" s="183"/>
      <c r="D157" s="184"/>
      <c r="E157" s="184"/>
      <c r="F157" s="22">
        <v>1</v>
      </c>
      <c r="G157" s="203">
        <v>14400</v>
      </c>
      <c r="H157" s="203"/>
      <c r="I157" s="185">
        <f t="shared" si="11"/>
        <v>14400</v>
      </c>
      <c r="J157" s="186"/>
      <c r="K157" s="54">
        <v>0.1</v>
      </c>
    </row>
    <row r="158" spans="1:11" s="16" customFormat="1" ht="30" customHeight="1" x14ac:dyDescent="0.4">
      <c r="A158" s="182" t="s">
        <v>100</v>
      </c>
      <c r="B158" s="183"/>
      <c r="C158" s="183"/>
      <c r="D158" s="184"/>
      <c r="E158" s="184"/>
      <c r="F158" s="22">
        <v>1</v>
      </c>
      <c r="G158" s="203">
        <v>9600</v>
      </c>
      <c r="H158" s="203"/>
      <c r="I158" s="185">
        <f t="shared" si="11"/>
        <v>9600</v>
      </c>
      <c r="J158" s="186"/>
      <c r="K158" s="54">
        <v>0.1</v>
      </c>
    </row>
    <row r="159" spans="1:11" s="16" customFormat="1" ht="30" customHeight="1" x14ac:dyDescent="0.4">
      <c r="A159" s="182" t="s">
        <v>91</v>
      </c>
      <c r="B159" s="183"/>
      <c r="C159" s="183"/>
      <c r="D159" s="184"/>
      <c r="E159" s="184"/>
      <c r="F159" s="22">
        <v>1</v>
      </c>
      <c r="G159" s="203">
        <v>9600</v>
      </c>
      <c r="H159" s="203"/>
      <c r="I159" s="185">
        <f t="shared" si="11"/>
        <v>9600</v>
      </c>
      <c r="J159" s="186"/>
      <c r="K159" s="54">
        <v>0.1</v>
      </c>
    </row>
    <row r="160" spans="1:11" s="16" customFormat="1" ht="30" customHeight="1" x14ac:dyDescent="0.4">
      <c r="A160" s="182" t="s">
        <v>101</v>
      </c>
      <c r="B160" s="183"/>
      <c r="C160" s="183"/>
      <c r="D160" s="184"/>
      <c r="E160" s="184"/>
      <c r="F160" s="22">
        <v>1</v>
      </c>
      <c r="G160" s="203">
        <v>60000</v>
      </c>
      <c r="H160" s="203"/>
      <c r="I160" s="185">
        <f t="shared" si="11"/>
        <v>60000</v>
      </c>
      <c r="J160" s="186"/>
      <c r="K160" s="54">
        <v>0.1</v>
      </c>
    </row>
    <row r="161" spans="1:11" s="16" customFormat="1" ht="30" customHeight="1" x14ac:dyDescent="0.4">
      <c r="A161" s="259" t="s">
        <v>102</v>
      </c>
      <c r="B161" s="260"/>
      <c r="C161" s="260"/>
      <c r="D161" s="184"/>
      <c r="E161" s="184"/>
      <c r="F161" s="22"/>
      <c r="G161" s="203"/>
      <c r="H161" s="203"/>
      <c r="I161" s="185"/>
      <c r="J161" s="186"/>
      <c r="K161" s="54">
        <v>0.1</v>
      </c>
    </row>
    <row r="162" spans="1:11" s="16" customFormat="1" ht="30" customHeight="1" x14ac:dyDescent="0.4">
      <c r="A162" s="270" t="s">
        <v>103</v>
      </c>
      <c r="B162" s="271"/>
      <c r="C162" s="271"/>
      <c r="D162" s="184"/>
      <c r="E162" s="184"/>
      <c r="F162" s="24">
        <v>4</v>
      </c>
      <c r="G162" s="203">
        <v>7200</v>
      </c>
      <c r="H162" s="203"/>
      <c r="I162" s="185">
        <f t="shared" si="11"/>
        <v>28800</v>
      </c>
      <c r="J162" s="186"/>
      <c r="K162" s="54">
        <v>0.1</v>
      </c>
    </row>
    <row r="163" spans="1:11" s="16" customFormat="1" ht="30" customHeight="1" x14ac:dyDescent="0.4">
      <c r="A163" s="270" t="s">
        <v>91</v>
      </c>
      <c r="B163" s="271"/>
      <c r="C163" s="271"/>
      <c r="D163" s="184"/>
      <c r="E163" s="184"/>
      <c r="F163" s="24">
        <v>1</v>
      </c>
      <c r="G163" s="203">
        <v>30000</v>
      </c>
      <c r="H163" s="203"/>
      <c r="I163" s="185">
        <f t="shared" si="11"/>
        <v>30000</v>
      </c>
      <c r="J163" s="186"/>
      <c r="K163" s="54">
        <v>0.1</v>
      </c>
    </row>
    <row r="164" spans="1:11" s="16" customFormat="1" ht="30" customHeight="1" x14ac:dyDescent="0.4">
      <c r="A164" s="270" t="s">
        <v>85</v>
      </c>
      <c r="B164" s="271"/>
      <c r="C164" s="271"/>
      <c r="D164" s="184"/>
      <c r="E164" s="184"/>
      <c r="F164" s="24">
        <v>1</v>
      </c>
      <c r="G164" s="203">
        <v>36000</v>
      </c>
      <c r="H164" s="203"/>
      <c r="I164" s="185">
        <f t="shared" si="11"/>
        <v>36000</v>
      </c>
      <c r="J164" s="186"/>
      <c r="K164" s="54">
        <v>0.1</v>
      </c>
    </row>
    <row r="165" spans="1:11" s="16" customFormat="1" ht="30" customHeight="1" x14ac:dyDescent="0.4">
      <c r="A165" s="290" t="s">
        <v>182</v>
      </c>
      <c r="B165" s="291"/>
      <c r="C165" s="291"/>
      <c r="D165" s="184"/>
      <c r="E165" s="184"/>
      <c r="F165" s="24"/>
      <c r="G165" s="203"/>
      <c r="H165" s="203"/>
      <c r="I165" s="185"/>
      <c r="J165" s="186"/>
      <c r="K165" s="55"/>
    </row>
    <row r="166" spans="1:11" s="16" customFormat="1" ht="30" customHeight="1" x14ac:dyDescent="0.4">
      <c r="A166" s="270" t="s">
        <v>103</v>
      </c>
      <c r="B166" s="271"/>
      <c r="C166" s="271"/>
      <c r="D166" s="184"/>
      <c r="E166" s="184"/>
      <c r="F166" s="24">
        <v>12</v>
      </c>
      <c r="G166" s="203">
        <v>7200</v>
      </c>
      <c r="H166" s="203"/>
      <c r="I166" s="185">
        <f t="shared" ref="I166:I174" si="12">F166*G166</f>
        <v>86400</v>
      </c>
      <c r="J166" s="186"/>
      <c r="K166" s="54">
        <v>0.1</v>
      </c>
    </row>
    <row r="167" spans="1:11" s="16" customFormat="1" ht="30" customHeight="1" x14ac:dyDescent="0.4">
      <c r="A167" s="270" t="s">
        <v>91</v>
      </c>
      <c r="B167" s="271"/>
      <c r="C167" s="271"/>
      <c r="D167" s="184"/>
      <c r="E167" s="184"/>
      <c r="F167" s="24">
        <v>2</v>
      </c>
      <c r="G167" s="203">
        <v>22500</v>
      </c>
      <c r="H167" s="203"/>
      <c r="I167" s="185">
        <f t="shared" si="12"/>
        <v>45000</v>
      </c>
      <c r="J167" s="186"/>
      <c r="K167" s="54">
        <v>0.1</v>
      </c>
    </row>
    <row r="168" spans="1:11" s="16" customFormat="1" ht="30" customHeight="1" x14ac:dyDescent="0.4">
      <c r="A168" s="270" t="s">
        <v>92</v>
      </c>
      <c r="B168" s="271"/>
      <c r="C168" s="271"/>
      <c r="D168" s="184"/>
      <c r="E168" s="184"/>
      <c r="F168" s="24">
        <v>1</v>
      </c>
      <c r="G168" s="203">
        <v>30000</v>
      </c>
      <c r="H168" s="203"/>
      <c r="I168" s="185">
        <f t="shared" si="12"/>
        <v>30000</v>
      </c>
      <c r="J168" s="186"/>
      <c r="K168" s="54">
        <v>0.1</v>
      </c>
    </row>
    <row r="169" spans="1:11" s="16" customFormat="1" ht="30" customHeight="1" x14ac:dyDescent="0.4">
      <c r="A169" s="270" t="s">
        <v>104</v>
      </c>
      <c r="B169" s="271"/>
      <c r="C169" s="271"/>
      <c r="D169" s="184"/>
      <c r="E169" s="184"/>
      <c r="F169" s="24">
        <v>1</v>
      </c>
      <c r="G169" s="203">
        <v>2400</v>
      </c>
      <c r="H169" s="203"/>
      <c r="I169" s="185">
        <f t="shared" si="12"/>
        <v>2400</v>
      </c>
      <c r="J169" s="186"/>
      <c r="K169" s="54">
        <v>0.1</v>
      </c>
    </row>
    <row r="170" spans="1:11" s="16" customFormat="1" ht="30" customHeight="1" x14ac:dyDescent="0.4">
      <c r="A170" s="270" t="s">
        <v>105</v>
      </c>
      <c r="B170" s="271"/>
      <c r="C170" s="271"/>
      <c r="D170" s="184"/>
      <c r="E170" s="184"/>
      <c r="F170" s="24">
        <v>1</v>
      </c>
      <c r="G170" s="203">
        <v>42000</v>
      </c>
      <c r="H170" s="203"/>
      <c r="I170" s="185">
        <f t="shared" si="12"/>
        <v>42000</v>
      </c>
      <c r="J170" s="186"/>
      <c r="K170" s="54">
        <v>0.1</v>
      </c>
    </row>
    <row r="171" spans="1:11" s="16" customFormat="1" ht="30" customHeight="1" x14ac:dyDescent="0.4">
      <c r="A171" s="270" t="s">
        <v>106</v>
      </c>
      <c r="B171" s="271"/>
      <c r="C171" s="271"/>
      <c r="D171" s="184"/>
      <c r="E171" s="184"/>
      <c r="F171" s="24">
        <v>1</v>
      </c>
      <c r="G171" s="203">
        <v>14400</v>
      </c>
      <c r="H171" s="203"/>
      <c r="I171" s="185">
        <f t="shared" si="12"/>
        <v>14400</v>
      </c>
      <c r="J171" s="186"/>
      <c r="K171" s="54">
        <v>0.1</v>
      </c>
    </row>
    <row r="172" spans="1:11" s="16" customFormat="1" ht="30" customHeight="1" x14ac:dyDescent="0.4">
      <c r="A172" s="270" t="s">
        <v>100</v>
      </c>
      <c r="B172" s="271"/>
      <c r="C172" s="271"/>
      <c r="D172" s="184"/>
      <c r="E172" s="184"/>
      <c r="F172" s="24">
        <v>1</v>
      </c>
      <c r="G172" s="203">
        <v>9600</v>
      </c>
      <c r="H172" s="203"/>
      <c r="I172" s="185">
        <f t="shared" si="12"/>
        <v>9600</v>
      </c>
      <c r="J172" s="186"/>
      <c r="K172" s="54">
        <v>0.1</v>
      </c>
    </row>
    <row r="173" spans="1:11" s="16" customFormat="1" ht="30" customHeight="1" x14ac:dyDescent="0.4">
      <c r="A173" s="270" t="s">
        <v>79</v>
      </c>
      <c r="B173" s="271"/>
      <c r="C173" s="271"/>
      <c r="D173" s="184"/>
      <c r="E173" s="184"/>
      <c r="F173" s="24">
        <v>1</v>
      </c>
      <c r="G173" s="203">
        <v>48000</v>
      </c>
      <c r="H173" s="203"/>
      <c r="I173" s="185">
        <f t="shared" si="12"/>
        <v>48000</v>
      </c>
      <c r="J173" s="186"/>
      <c r="K173" s="54">
        <v>0.1</v>
      </c>
    </row>
    <row r="174" spans="1:11" s="16" customFormat="1" ht="30" customHeight="1" x14ac:dyDescent="0.4">
      <c r="A174" s="270" t="s">
        <v>80</v>
      </c>
      <c r="B174" s="271"/>
      <c r="C174" s="271"/>
      <c r="D174" s="184"/>
      <c r="E174" s="184"/>
      <c r="F174" s="24">
        <v>1</v>
      </c>
      <c r="G174" s="203">
        <v>42000</v>
      </c>
      <c r="H174" s="203"/>
      <c r="I174" s="185">
        <f t="shared" si="12"/>
        <v>42000</v>
      </c>
      <c r="J174" s="186"/>
      <c r="K174" s="54">
        <v>0.1</v>
      </c>
    </row>
    <row r="175" spans="1:11" s="16" customFormat="1" ht="30" customHeight="1" x14ac:dyDescent="0.4">
      <c r="A175" s="270" t="s">
        <v>85</v>
      </c>
      <c r="B175" s="271"/>
      <c r="C175" s="271"/>
      <c r="D175" s="184"/>
      <c r="E175" s="184"/>
      <c r="F175" s="21" t="s">
        <v>86</v>
      </c>
      <c r="G175" s="203"/>
      <c r="H175" s="203"/>
      <c r="I175" s="185">
        <v>36000</v>
      </c>
      <c r="J175" s="186"/>
      <c r="K175" s="54">
        <v>0.1</v>
      </c>
    </row>
    <row r="176" spans="1:11" s="16" customFormat="1" ht="30" customHeight="1" x14ac:dyDescent="0.4">
      <c r="A176" s="331" t="s">
        <v>183</v>
      </c>
      <c r="B176" s="332"/>
      <c r="C176" s="333"/>
      <c r="D176" s="190"/>
      <c r="E176" s="191"/>
      <c r="F176" s="22"/>
      <c r="G176" s="192"/>
      <c r="H176" s="193"/>
      <c r="I176" s="185"/>
      <c r="J176" s="186"/>
      <c r="K176" s="55"/>
    </row>
    <row r="177" spans="1:11" s="16" customFormat="1" ht="30" customHeight="1" x14ac:dyDescent="0.4">
      <c r="A177" s="196" t="s">
        <v>107</v>
      </c>
      <c r="B177" s="197"/>
      <c r="C177" s="198"/>
      <c r="D177" s="190"/>
      <c r="E177" s="191"/>
      <c r="F177" s="22">
        <v>8</v>
      </c>
      <c r="G177" s="192">
        <v>9600</v>
      </c>
      <c r="H177" s="193"/>
      <c r="I177" s="185">
        <f t="shared" ref="I177:I186" si="13">F177*G177</f>
        <v>76800</v>
      </c>
      <c r="J177" s="186"/>
      <c r="K177" s="54">
        <v>0.1</v>
      </c>
    </row>
    <row r="178" spans="1:11" s="16" customFormat="1" ht="30" customHeight="1" x14ac:dyDescent="0.4">
      <c r="A178" s="196" t="s">
        <v>91</v>
      </c>
      <c r="B178" s="197"/>
      <c r="C178" s="198"/>
      <c r="D178" s="190"/>
      <c r="E178" s="191"/>
      <c r="F178" s="22">
        <v>2</v>
      </c>
      <c r="G178" s="192">
        <v>18000</v>
      </c>
      <c r="H178" s="193"/>
      <c r="I178" s="185">
        <f t="shared" si="13"/>
        <v>36000</v>
      </c>
      <c r="J178" s="186"/>
      <c r="K178" s="54">
        <v>0.1</v>
      </c>
    </row>
    <row r="179" spans="1:11" s="16" customFormat="1" ht="30" customHeight="1" x14ac:dyDescent="0.4">
      <c r="A179" s="182" t="s">
        <v>108</v>
      </c>
      <c r="B179" s="183"/>
      <c r="C179" s="183"/>
      <c r="D179" s="184"/>
      <c r="E179" s="184"/>
      <c r="F179" s="22">
        <v>2</v>
      </c>
      <c r="G179" s="203">
        <v>7200</v>
      </c>
      <c r="H179" s="203"/>
      <c r="I179" s="185">
        <f t="shared" si="13"/>
        <v>14400</v>
      </c>
      <c r="J179" s="186"/>
      <c r="K179" s="54">
        <v>0.1</v>
      </c>
    </row>
    <row r="180" spans="1:11" s="16" customFormat="1" ht="30" customHeight="1" x14ac:dyDescent="0.4">
      <c r="A180" s="270" t="s">
        <v>91</v>
      </c>
      <c r="B180" s="271"/>
      <c r="C180" s="271"/>
      <c r="D180" s="184"/>
      <c r="E180" s="184"/>
      <c r="F180" s="24">
        <v>1</v>
      </c>
      <c r="G180" s="203">
        <v>8400</v>
      </c>
      <c r="H180" s="203"/>
      <c r="I180" s="185">
        <f t="shared" si="13"/>
        <v>8400</v>
      </c>
      <c r="J180" s="186"/>
      <c r="K180" s="54">
        <v>0.1</v>
      </c>
    </row>
    <row r="181" spans="1:11" s="16" customFormat="1" ht="30" customHeight="1" x14ac:dyDescent="0.4">
      <c r="A181" s="270" t="s">
        <v>92</v>
      </c>
      <c r="B181" s="271"/>
      <c r="C181" s="271"/>
      <c r="D181" s="184"/>
      <c r="E181" s="184"/>
      <c r="F181" s="22">
        <v>1</v>
      </c>
      <c r="G181" s="203">
        <v>30000</v>
      </c>
      <c r="H181" s="203"/>
      <c r="I181" s="185">
        <f t="shared" si="13"/>
        <v>30000</v>
      </c>
      <c r="J181" s="186"/>
      <c r="K181" s="54">
        <v>0.1</v>
      </c>
    </row>
    <row r="182" spans="1:11" s="16" customFormat="1" ht="30" customHeight="1" x14ac:dyDescent="0.4">
      <c r="A182" s="270" t="s">
        <v>109</v>
      </c>
      <c r="B182" s="271"/>
      <c r="C182" s="271"/>
      <c r="D182" s="184"/>
      <c r="E182" s="184"/>
      <c r="F182" s="22">
        <v>1</v>
      </c>
      <c r="G182" s="203">
        <v>9600</v>
      </c>
      <c r="H182" s="203"/>
      <c r="I182" s="185">
        <f t="shared" si="13"/>
        <v>9600</v>
      </c>
      <c r="J182" s="186"/>
      <c r="K182" s="54">
        <v>0.1</v>
      </c>
    </row>
    <row r="183" spans="1:11" s="16" customFormat="1" ht="30" customHeight="1" x14ac:dyDescent="0.4">
      <c r="A183" s="196" t="s">
        <v>184</v>
      </c>
      <c r="B183" s="197"/>
      <c r="C183" s="198"/>
      <c r="D183" s="190"/>
      <c r="E183" s="191"/>
      <c r="F183" s="22">
        <v>1</v>
      </c>
      <c r="G183" s="192">
        <v>42000</v>
      </c>
      <c r="H183" s="193"/>
      <c r="I183" s="185">
        <f t="shared" si="13"/>
        <v>42000</v>
      </c>
      <c r="J183" s="186"/>
      <c r="K183" s="54">
        <v>0.1</v>
      </c>
    </row>
    <row r="184" spans="1:11" s="16" customFormat="1" ht="30" customHeight="1" x14ac:dyDescent="0.4">
      <c r="A184" s="234" t="s">
        <v>110</v>
      </c>
      <c r="B184" s="235"/>
      <c r="C184" s="235"/>
      <c r="D184" s="184"/>
      <c r="E184" s="184"/>
      <c r="F184" s="22">
        <v>1</v>
      </c>
      <c r="G184" s="203">
        <v>14400</v>
      </c>
      <c r="H184" s="203"/>
      <c r="I184" s="185">
        <f t="shared" si="13"/>
        <v>14400</v>
      </c>
      <c r="J184" s="186"/>
      <c r="K184" s="54">
        <v>0.1</v>
      </c>
    </row>
    <row r="185" spans="1:11" s="16" customFormat="1" ht="30" customHeight="1" x14ac:dyDescent="0.4">
      <c r="A185" s="234" t="s">
        <v>100</v>
      </c>
      <c r="B185" s="235"/>
      <c r="C185" s="235"/>
      <c r="D185" s="184"/>
      <c r="E185" s="184"/>
      <c r="F185" s="22">
        <v>1</v>
      </c>
      <c r="G185" s="203">
        <v>9600</v>
      </c>
      <c r="H185" s="203"/>
      <c r="I185" s="185">
        <f t="shared" si="13"/>
        <v>9600</v>
      </c>
      <c r="J185" s="186"/>
      <c r="K185" s="54">
        <v>0.1</v>
      </c>
    </row>
    <row r="186" spans="1:11" s="16" customFormat="1" ht="30" customHeight="1" x14ac:dyDescent="0.4">
      <c r="A186" s="234" t="s">
        <v>77</v>
      </c>
      <c r="B186" s="235"/>
      <c r="C186" s="235"/>
      <c r="D186" s="184"/>
      <c r="E186" s="184"/>
      <c r="F186" s="22">
        <v>1</v>
      </c>
      <c r="G186" s="203">
        <v>14400</v>
      </c>
      <c r="H186" s="203"/>
      <c r="I186" s="185">
        <f t="shared" si="13"/>
        <v>14400</v>
      </c>
      <c r="J186" s="186"/>
      <c r="K186" s="54">
        <v>0.1</v>
      </c>
    </row>
    <row r="187" spans="1:11" s="16" customFormat="1" ht="30" customHeight="1" x14ac:dyDescent="0.4">
      <c r="A187" s="234" t="s">
        <v>111</v>
      </c>
      <c r="B187" s="235"/>
      <c r="C187" s="235"/>
      <c r="D187" s="184"/>
      <c r="E187" s="184"/>
      <c r="F187" s="21" t="s">
        <v>17</v>
      </c>
      <c r="G187" s="203"/>
      <c r="H187" s="203"/>
      <c r="I187" s="185">
        <v>60000</v>
      </c>
      <c r="J187" s="186"/>
      <c r="K187" s="54">
        <v>0.1</v>
      </c>
    </row>
    <row r="188" spans="1:11" s="16" customFormat="1" ht="30" customHeight="1" x14ac:dyDescent="0.4">
      <c r="A188" s="234" t="s">
        <v>79</v>
      </c>
      <c r="B188" s="235"/>
      <c r="C188" s="235"/>
      <c r="D188" s="184"/>
      <c r="E188" s="184"/>
      <c r="F188" s="22">
        <v>1</v>
      </c>
      <c r="G188" s="203"/>
      <c r="H188" s="203"/>
      <c r="I188" s="185">
        <v>48000</v>
      </c>
      <c r="J188" s="186"/>
      <c r="K188" s="54">
        <v>0.1</v>
      </c>
    </row>
    <row r="189" spans="1:11" s="16" customFormat="1" ht="30" customHeight="1" x14ac:dyDescent="0.4">
      <c r="A189" s="234" t="s">
        <v>80</v>
      </c>
      <c r="B189" s="235"/>
      <c r="C189" s="235"/>
      <c r="D189" s="184"/>
      <c r="E189" s="184"/>
      <c r="F189" s="22">
        <v>1</v>
      </c>
      <c r="G189" s="203"/>
      <c r="H189" s="203"/>
      <c r="I189" s="185">
        <v>42000</v>
      </c>
      <c r="J189" s="186"/>
      <c r="K189" s="54">
        <v>0.1</v>
      </c>
    </row>
    <row r="190" spans="1:11" s="16" customFormat="1" ht="30" customHeight="1" x14ac:dyDescent="0.4">
      <c r="A190" s="341" t="s">
        <v>112</v>
      </c>
      <c r="B190" s="342"/>
      <c r="C190" s="342"/>
      <c r="D190" s="184"/>
      <c r="E190" s="184"/>
      <c r="F190" s="22"/>
      <c r="G190" s="203"/>
      <c r="H190" s="203"/>
      <c r="I190" s="343"/>
      <c r="J190" s="344"/>
      <c r="K190" s="76"/>
    </row>
    <row r="191" spans="1:11" s="16" customFormat="1" ht="30" customHeight="1" x14ac:dyDescent="0.4">
      <c r="A191" s="234" t="s">
        <v>103</v>
      </c>
      <c r="B191" s="235"/>
      <c r="C191" s="235"/>
      <c r="D191" s="184"/>
      <c r="E191" s="184"/>
      <c r="F191" s="22">
        <v>2</v>
      </c>
      <c r="G191" s="203">
        <v>7200</v>
      </c>
      <c r="H191" s="203"/>
      <c r="I191" s="185">
        <f t="shared" ref="I191:I192" si="14">F191*G191</f>
        <v>14400</v>
      </c>
      <c r="J191" s="186"/>
      <c r="K191" s="54">
        <v>0.1</v>
      </c>
    </row>
    <row r="192" spans="1:11" s="16" customFormat="1" ht="30" customHeight="1" x14ac:dyDescent="0.4">
      <c r="A192" s="234" t="s">
        <v>91</v>
      </c>
      <c r="B192" s="235"/>
      <c r="C192" s="235"/>
      <c r="D192" s="184"/>
      <c r="E192" s="184"/>
      <c r="F192" s="22">
        <v>1</v>
      </c>
      <c r="G192" s="203">
        <v>12000</v>
      </c>
      <c r="H192" s="203"/>
      <c r="I192" s="185">
        <f t="shared" si="14"/>
        <v>12000</v>
      </c>
      <c r="J192" s="186"/>
      <c r="K192" s="54">
        <v>0.1</v>
      </c>
    </row>
    <row r="193" spans="1:11" s="16" customFormat="1" ht="30" customHeight="1" x14ac:dyDescent="0.4">
      <c r="A193" s="234" t="s">
        <v>85</v>
      </c>
      <c r="B193" s="235"/>
      <c r="C193" s="235"/>
      <c r="D193" s="184"/>
      <c r="E193" s="184"/>
      <c r="F193" s="21" t="s">
        <v>86</v>
      </c>
      <c r="G193" s="203"/>
      <c r="H193" s="203"/>
      <c r="I193" s="185">
        <v>24000</v>
      </c>
      <c r="J193" s="186"/>
      <c r="K193" s="54">
        <v>0.1</v>
      </c>
    </row>
    <row r="194" spans="1:11" s="16" customFormat="1" ht="30" customHeight="1" x14ac:dyDescent="0.4">
      <c r="A194" s="341" t="s">
        <v>113</v>
      </c>
      <c r="B194" s="342"/>
      <c r="C194" s="342"/>
      <c r="D194" s="184"/>
      <c r="E194" s="184"/>
      <c r="F194" s="22"/>
      <c r="G194" s="203"/>
      <c r="H194" s="203"/>
      <c r="I194" s="343"/>
      <c r="J194" s="344"/>
      <c r="K194" s="72"/>
    </row>
    <row r="195" spans="1:11" s="16" customFormat="1" ht="30" customHeight="1" x14ac:dyDescent="0.4">
      <c r="A195" s="234" t="s">
        <v>114</v>
      </c>
      <c r="B195" s="235"/>
      <c r="C195" s="235"/>
      <c r="D195" s="184"/>
      <c r="E195" s="184"/>
      <c r="F195" s="21" t="s">
        <v>86</v>
      </c>
      <c r="G195" s="203"/>
      <c r="H195" s="203"/>
      <c r="I195" s="343">
        <v>288000</v>
      </c>
      <c r="J195" s="344"/>
      <c r="K195" s="54">
        <v>0.1</v>
      </c>
    </row>
    <row r="196" spans="1:11" ht="30" customHeight="1" x14ac:dyDescent="0.4">
      <c r="A196" s="234" t="s">
        <v>115</v>
      </c>
      <c r="B196" s="235"/>
      <c r="C196" s="235"/>
      <c r="D196" s="184"/>
      <c r="E196" s="184"/>
      <c r="F196" s="21" t="s">
        <v>86</v>
      </c>
      <c r="G196" s="203"/>
      <c r="H196" s="203"/>
      <c r="I196" s="343">
        <v>432000</v>
      </c>
      <c r="J196" s="344"/>
      <c r="K196" s="54">
        <v>0.1</v>
      </c>
    </row>
    <row r="197" spans="1:11" ht="30" customHeight="1" x14ac:dyDescent="0.4">
      <c r="A197" s="234" t="s">
        <v>116</v>
      </c>
      <c r="B197" s="235"/>
      <c r="C197" s="235"/>
      <c r="D197" s="184"/>
      <c r="E197" s="184"/>
      <c r="F197" s="21" t="s">
        <v>86</v>
      </c>
      <c r="G197" s="203"/>
      <c r="H197" s="203"/>
      <c r="I197" s="343">
        <v>324000</v>
      </c>
      <c r="J197" s="344"/>
      <c r="K197" s="54">
        <v>0.1</v>
      </c>
    </row>
    <row r="198" spans="1:11" s="16" customFormat="1" ht="30" customHeight="1" x14ac:dyDescent="0.4">
      <c r="A198" s="234" t="s">
        <v>117</v>
      </c>
      <c r="B198" s="235"/>
      <c r="C198" s="235"/>
      <c r="D198" s="184"/>
      <c r="E198" s="184"/>
      <c r="F198" s="21" t="s">
        <v>86</v>
      </c>
      <c r="G198" s="203"/>
      <c r="H198" s="203"/>
      <c r="I198" s="185">
        <v>360000</v>
      </c>
      <c r="J198" s="186"/>
      <c r="K198" s="54">
        <v>0.1</v>
      </c>
    </row>
    <row r="199" spans="1:11" s="16" customFormat="1" ht="30" customHeight="1" x14ac:dyDescent="0.4">
      <c r="A199" s="345" t="s">
        <v>118</v>
      </c>
      <c r="B199" s="346"/>
      <c r="C199" s="346"/>
      <c r="D199" s="296"/>
      <c r="E199" s="296"/>
      <c r="F199" s="46"/>
      <c r="G199" s="329"/>
      <c r="H199" s="329"/>
      <c r="I199" s="279"/>
      <c r="J199" s="280"/>
      <c r="K199" s="53"/>
    </row>
    <row r="200" spans="1:11" s="16" customFormat="1" ht="30" customHeight="1" x14ac:dyDescent="0.4">
      <c r="A200" s="294" t="s">
        <v>119</v>
      </c>
      <c r="B200" s="295"/>
      <c r="C200" s="295"/>
      <c r="D200" s="296"/>
      <c r="E200" s="296"/>
      <c r="F200" s="46">
        <v>2</v>
      </c>
      <c r="G200" s="329">
        <v>78000</v>
      </c>
      <c r="H200" s="329"/>
      <c r="I200" s="185">
        <f t="shared" ref="I200" si="15">F200*G200</f>
        <v>156000</v>
      </c>
      <c r="J200" s="186"/>
      <c r="K200" s="54">
        <v>0.1</v>
      </c>
    </row>
    <row r="201" spans="1:11" s="16" customFormat="1" ht="30" customHeight="1" x14ac:dyDescent="0.4">
      <c r="A201" s="294" t="s">
        <v>120</v>
      </c>
      <c r="B201" s="295"/>
      <c r="C201" s="295"/>
      <c r="D201" s="296"/>
      <c r="E201" s="296"/>
      <c r="F201" s="46"/>
      <c r="G201" s="329"/>
      <c r="H201" s="329"/>
      <c r="I201" s="185">
        <v>220000</v>
      </c>
      <c r="J201" s="186"/>
      <c r="K201" s="54">
        <v>0.1</v>
      </c>
    </row>
    <row r="202" spans="1:11" s="16" customFormat="1" ht="30" customHeight="1" x14ac:dyDescent="0.4">
      <c r="A202" s="196" t="s">
        <v>121</v>
      </c>
      <c r="B202" s="197"/>
      <c r="C202" s="198"/>
      <c r="D202" s="296"/>
      <c r="E202" s="296"/>
      <c r="F202" s="47" t="s">
        <v>86</v>
      </c>
      <c r="G202" s="329"/>
      <c r="H202" s="329"/>
      <c r="I202" s="194">
        <v>180000</v>
      </c>
      <c r="J202" s="195"/>
      <c r="K202" s="54">
        <v>0.1</v>
      </c>
    </row>
    <row r="203" spans="1:11" s="16" customFormat="1" ht="30" customHeight="1" x14ac:dyDescent="0.4">
      <c r="A203" s="294" t="s">
        <v>185</v>
      </c>
      <c r="B203" s="295"/>
      <c r="C203" s="295"/>
      <c r="D203" s="296" t="s">
        <v>186</v>
      </c>
      <c r="E203" s="296"/>
      <c r="F203" s="60">
        <v>45</v>
      </c>
      <c r="G203" s="329">
        <v>10000</v>
      </c>
      <c r="H203" s="329"/>
      <c r="I203" s="185">
        <f>F203*G203</f>
        <v>450000</v>
      </c>
      <c r="J203" s="186"/>
      <c r="K203" s="54">
        <v>0.1</v>
      </c>
    </row>
    <row r="204" spans="1:11" s="16" customFormat="1" ht="30" customHeight="1" x14ac:dyDescent="0.4">
      <c r="A204" s="416" t="s">
        <v>122</v>
      </c>
      <c r="B204" s="417"/>
      <c r="C204" s="417"/>
      <c r="D204" s="417"/>
      <c r="E204" s="417"/>
      <c r="F204" s="48"/>
      <c r="G204" s="418"/>
      <c r="H204" s="418"/>
      <c r="I204" s="261">
        <f>SUM(I117:J203)</f>
        <v>4724270</v>
      </c>
      <c r="J204" s="262"/>
      <c r="K204" s="54">
        <v>0.1</v>
      </c>
    </row>
    <row r="205" spans="1:11" s="16" customFormat="1" ht="30" customHeight="1" x14ac:dyDescent="0.4">
      <c r="A205" s="294"/>
      <c r="B205" s="295"/>
      <c r="C205" s="295"/>
      <c r="D205" s="296"/>
      <c r="E205" s="296"/>
      <c r="F205" s="46"/>
      <c r="G205" s="329"/>
      <c r="H205" s="329"/>
      <c r="I205" s="279"/>
      <c r="J205" s="280"/>
      <c r="K205" s="76"/>
    </row>
    <row r="206" spans="1:11" s="16" customFormat="1" ht="30" customHeight="1" x14ac:dyDescent="0.4">
      <c r="A206" s="196"/>
      <c r="B206" s="197"/>
      <c r="C206" s="198"/>
      <c r="D206" s="184"/>
      <c r="E206" s="184"/>
      <c r="F206" s="22"/>
      <c r="G206" s="203"/>
      <c r="H206" s="203"/>
      <c r="I206" s="185"/>
      <c r="J206" s="186"/>
      <c r="K206" s="72"/>
    </row>
    <row r="207" spans="1:11" s="16" customFormat="1" ht="30" customHeight="1" thickBot="1" x14ac:dyDescent="0.45">
      <c r="A207" s="290" t="s">
        <v>123</v>
      </c>
      <c r="B207" s="291"/>
      <c r="C207" s="291"/>
      <c r="D207" s="184"/>
      <c r="E207" s="184"/>
      <c r="F207" s="22"/>
      <c r="G207" s="203"/>
      <c r="H207" s="203"/>
      <c r="I207" s="185"/>
      <c r="J207" s="186"/>
      <c r="K207" s="72"/>
    </row>
    <row r="208" spans="1:11" s="16" customFormat="1" ht="30" customHeight="1" thickBot="1" x14ac:dyDescent="0.45">
      <c r="A208" s="243" t="s">
        <v>8</v>
      </c>
      <c r="B208" s="243"/>
      <c r="C208" s="243"/>
      <c r="D208" s="243" t="s">
        <v>9</v>
      </c>
      <c r="E208" s="243"/>
      <c r="F208" s="17" t="s">
        <v>10</v>
      </c>
      <c r="G208" s="243" t="s">
        <v>11</v>
      </c>
      <c r="H208" s="243"/>
      <c r="I208" s="243" t="s">
        <v>12</v>
      </c>
      <c r="J208" s="244"/>
      <c r="K208" s="77"/>
    </row>
    <row r="209" spans="1:11" s="16" customFormat="1" ht="30" customHeight="1" x14ac:dyDescent="0.4">
      <c r="A209" s="363" t="s">
        <v>195</v>
      </c>
      <c r="B209" s="363"/>
      <c r="C209" s="363"/>
      <c r="D209" s="363"/>
      <c r="E209" s="363"/>
      <c r="F209" s="363"/>
      <c r="G209" s="363"/>
      <c r="H209" s="363"/>
      <c r="I209" s="363"/>
      <c r="J209" s="364"/>
      <c r="K209" s="78"/>
    </row>
    <row r="210" spans="1:11" s="16" customFormat="1" ht="30" customHeight="1" x14ac:dyDescent="0.4">
      <c r="A210" s="182" t="s">
        <v>124</v>
      </c>
      <c r="B210" s="183"/>
      <c r="C210" s="183"/>
      <c r="D210" s="184" t="s">
        <v>125</v>
      </c>
      <c r="E210" s="184"/>
      <c r="F210" s="24">
        <v>106</v>
      </c>
      <c r="G210" s="203">
        <v>3600</v>
      </c>
      <c r="H210" s="203"/>
      <c r="I210" s="185">
        <f t="shared" ref="I210:I231" si="16">F210*G210</f>
        <v>381600</v>
      </c>
      <c r="J210" s="186"/>
      <c r="K210" s="54">
        <v>0.1</v>
      </c>
    </row>
    <row r="211" spans="1:11" s="16" customFormat="1" ht="30" customHeight="1" x14ac:dyDescent="0.4">
      <c r="A211" s="182" t="s">
        <v>215</v>
      </c>
      <c r="B211" s="183"/>
      <c r="C211" s="183"/>
      <c r="D211" s="184" t="s">
        <v>126</v>
      </c>
      <c r="E211" s="184"/>
      <c r="F211" s="24">
        <v>79</v>
      </c>
      <c r="G211" s="203">
        <v>7200</v>
      </c>
      <c r="H211" s="203"/>
      <c r="I211" s="185">
        <f t="shared" si="16"/>
        <v>568800</v>
      </c>
      <c r="J211" s="186"/>
      <c r="K211" s="54">
        <v>0.1</v>
      </c>
    </row>
    <row r="212" spans="1:11" s="16" customFormat="1" ht="30" customHeight="1" x14ac:dyDescent="0.4">
      <c r="A212" s="182" t="s">
        <v>189</v>
      </c>
      <c r="B212" s="183"/>
      <c r="C212" s="183"/>
      <c r="D212" s="184" t="s">
        <v>190</v>
      </c>
      <c r="E212" s="184"/>
      <c r="F212" s="24">
        <v>14</v>
      </c>
      <c r="G212" s="203">
        <v>14400</v>
      </c>
      <c r="H212" s="203"/>
      <c r="I212" s="185">
        <f t="shared" si="16"/>
        <v>201600</v>
      </c>
      <c r="J212" s="186"/>
      <c r="K212" s="54">
        <v>0.1</v>
      </c>
    </row>
    <row r="213" spans="1:11" s="16" customFormat="1" ht="30" customHeight="1" x14ac:dyDescent="0.4">
      <c r="A213" s="187" t="s">
        <v>127</v>
      </c>
      <c r="B213" s="188"/>
      <c r="C213" s="189"/>
      <c r="D213" s="184" t="s">
        <v>126</v>
      </c>
      <c r="E213" s="184"/>
      <c r="F213" s="29">
        <v>134</v>
      </c>
      <c r="G213" s="192">
        <v>3000</v>
      </c>
      <c r="H213" s="193"/>
      <c r="I213" s="185">
        <f t="shared" si="16"/>
        <v>402000</v>
      </c>
      <c r="J213" s="186"/>
      <c r="K213" s="54">
        <v>0.1</v>
      </c>
    </row>
    <row r="214" spans="1:11" s="16" customFormat="1" ht="30" customHeight="1" x14ac:dyDescent="0.4">
      <c r="A214" s="187" t="s">
        <v>220</v>
      </c>
      <c r="B214" s="188"/>
      <c r="C214" s="189"/>
      <c r="D214" s="190" t="s">
        <v>221</v>
      </c>
      <c r="E214" s="191"/>
      <c r="F214" s="29">
        <v>134</v>
      </c>
      <c r="G214" s="192">
        <v>8500</v>
      </c>
      <c r="H214" s="193"/>
      <c r="I214" s="194">
        <f t="shared" si="16"/>
        <v>1139000</v>
      </c>
      <c r="J214" s="195"/>
      <c r="K214" s="54">
        <v>0.1</v>
      </c>
    </row>
    <row r="215" spans="1:11" s="16" customFormat="1" ht="30" customHeight="1" x14ac:dyDescent="0.4">
      <c r="A215" s="234" t="s">
        <v>216</v>
      </c>
      <c r="B215" s="235"/>
      <c r="C215" s="235"/>
      <c r="D215" s="184" t="s">
        <v>217</v>
      </c>
      <c r="E215" s="184"/>
      <c r="F215" s="22">
        <v>4</v>
      </c>
      <c r="G215" s="203">
        <v>18000</v>
      </c>
      <c r="H215" s="203"/>
      <c r="I215" s="185">
        <f t="shared" si="16"/>
        <v>72000</v>
      </c>
      <c r="J215" s="186"/>
      <c r="K215" s="54">
        <v>0.1</v>
      </c>
    </row>
    <row r="216" spans="1:11" s="16" customFormat="1" ht="30" customHeight="1" x14ac:dyDescent="0.4">
      <c r="A216" s="234" t="s">
        <v>191</v>
      </c>
      <c r="B216" s="235"/>
      <c r="C216" s="235"/>
      <c r="D216" s="184" t="s">
        <v>128</v>
      </c>
      <c r="E216" s="184"/>
      <c r="F216" s="22">
        <v>1</v>
      </c>
      <c r="G216" s="203">
        <v>750000</v>
      </c>
      <c r="H216" s="203"/>
      <c r="I216" s="185">
        <f t="shared" si="16"/>
        <v>750000</v>
      </c>
      <c r="J216" s="186"/>
      <c r="K216" s="54">
        <v>0.1</v>
      </c>
    </row>
    <row r="217" spans="1:11" ht="30" customHeight="1" x14ac:dyDescent="0.4">
      <c r="A217" s="234" t="s">
        <v>192</v>
      </c>
      <c r="B217" s="235"/>
      <c r="C217" s="235"/>
      <c r="D217" s="184"/>
      <c r="E217" s="184"/>
      <c r="F217" s="21" t="s">
        <v>86</v>
      </c>
      <c r="G217" s="203"/>
      <c r="H217" s="203"/>
      <c r="I217" s="185">
        <v>96000</v>
      </c>
      <c r="J217" s="186"/>
      <c r="K217" s="54">
        <v>0.1</v>
      </c>
    </row>
    <row r="218" spans="1:11" ht="30" customHeight="1" x14ac:dyDescent="0.4">
      <c r="A218" s="234" t="s">
        <v>193</v>
      </c>
      <c r="B218" s="235"/>
      <c r="C218" s="235"/>
      <c r="D218" s="184"/>
      <c r="E218" s="184"/>
      <c r="F218" s="21" t="s">
        <v>86</v>
      </c>
      <c r="G218" s="203"/>
      <c r="H218" s="203"/>
      <c r="I218" s="185">
        <v>340000</v>
      </c>
      <c r="J218" s="186"/>
      <c r="K218" s="54">
        <v>0.1</v>
      </c>
    </row>
    <row r="219" spans="1:11" ht="30" customHeight="1" x14ac:dyDescent="0.4">
      <c r="A219" s="234" t="s">
        <v>194</v>
      </c>
      <c r="B219" s="235"/>
      <c r="C219" s="235"/>
      <c r="D219" s="184"/>
      <c r="E219" s="184"/>
      <c r="F219" s="21" t="s">
        <v>86</v>
      </c>
      <c r="G219" s="203"/>
      <c r="H219" s="203"/>
      <c r="I219" s="185">
        <v>180000</v>
      </c>
      <c r="J219" s="186"/>
      <c r="K219" s="54">
        <v>0.1</v>
      </c>
    </row>
    <row r="220" spans="1:11" ht="30" customHeight="1" x14ac:dyDescent="0.4">
      <c r="A220" s="234"/>
      <c r="B220" s="235"/>
      <c r="C220" s="235"/>
      <c r="D220" s="184"/>
      <c r="E220" s="184"/>
      <c r="F220" s="22"/>
      <c r="G220" s="203"/>
      <c r="H220" s="203"/>
      <c r="I220" s="185"/>
      <c r="J220" s="186"/>
      <c r="K220" s="51"/>
    </row>
    <row r="221" spans="1:11" ht="30" customHeight="1" x14ac:dyDescent="0.4">
      <c r="A221" s="365" t="s">
        <v>196</v>
      </c>
      <c r="B221" s="366"/>
      <c r="C221" s="366"/>
      <c r="D221" s="366"/>
      <c r="E221" s="366"/>
      <c r="F221" s="366"/>
      <c r="G221" s="366"/>
      <c r="H221" s="366"/>
      <c r="I221" s="366"/>
      <c r="J221" s="367"/>
      <c r="K221" s="51"/>
    </row>
    <row r="222" spans="1:11" ht="30" customHeight="1" x14ac:dyDescent="0.4">
      <c r="A222" s="270" t="s">
        <v>189</v>
      </c>
      <c r="B222" s="271"/>
      <c r="C222" s="271"/>
      <c r="D222" s="184" t="s">
        <v>129</v>
      </c>
      <c r="E222" s="184"/>
      <c r="F222" s="22">
        <v>6</v>
      </c>
      <c r="G222" s="203">
        <v>12000</v>
      </c>
      <c r="H222" s="203"/>
      <c r="I222" s="185">
        <f t="shared" si="16"/>
        <v>72000</v>
      </c>
      <c r="J222" s="186"/>
      <c r="K222" s="54">
        <v>0.1</v>
      </c>
    </row>
    <row r="223" spans="1:11" ht="30" customHeight="1" x14ac:dyDescent="0.4">
      <c r="A223" s="182" t="s">
        <v>197</v>
      </c>
      <c r="B223" s="183"/>
      <c r="C223" s="183"/>
      <c r="D223" s="184"/>
      <c r="E223" s="184"/>
      <c r="F223" s="21" t="s">
        <v>86</v>
      </c>
      <c r="G223" s="203"/>
      <c r="H223" s="203"/>
      <c r="I223" s="185">
        <v>240000</v>
      </c>
      <c r="J223" s="186"/>
      <c r="K223" s="54">
        <v>0.1</v>
      </c>
    </row>
    <row r="224" spans="1:11" ht="30" customHeight="1" x14ac:dyDescent="0.4">
      <c r="A224" s="270" t="s">
        <v>130</v>
      </c>
      <c r="B224" s="271"/>
      <c r="C224" s="271"/>
      <c r="D224" s="184" t="s">
        <v>131</v>
      </c>
      <c r="E224" s="184"/>
      <c r="F224" s="24">
        <v>60</v>
      </c>
      <c r="G224" s="203">
        <v>12000</v>
      </c>
      <c r="H224" s="203"/>
      <c r="I224" s="185">
        <f t="shared" si="16"/>
        <v>720000</v>
      </c>
      <c r="J224" s="186"/>
      <c r="K224" s="54">
        <v>0.1</v>
      </c>
    </row>
    <row r="225" spans="1:11" ht="30" customHeight="1" x14ac:dyDescent="0.4">
      <c r="A225" s="270" t="s">
        <v>130</v>
      </c>
      <c r="B225" s="271"/>
      <c r="C225" s="271"/>
      <c r="D225" s="184" t="s">
        <v>132</v>
      </c>
      <c r="E225" s="184"/>
      <c r="F225" s="22">
        <v>1</v>
      </c>
      <c r="G225" s="203">
        <v>36000</v>
      </c>
      <c r="H225" s="203"/>
      <c r="I225" s="185">
        <f t="shared" si="16"/>
        <v>36000</v>
      </c>
      <c r="J225" s="186"/>
      <c r="K225" s="54">
        <v>0.1</v>
      </c>
    </row>
    <row r="226" spans="1:11" ht="30" customHeight="1" x14ac:dyDescent="0.4">
      <c r="A226" s="270" t="s">
        <v>130</v>
      </c>
      <c r="B226" s="271"/>
      <c r="C226" s="271"/>
      <c r="D226" s="184" t="s">
        <v>133</v>
      </c>
      <c r="E226" s="184"/>
      <c r="F226" s="22">
        <v>1</v>
      </c>
      <c r="G226" s="203">
        <v>54000</v>
      </c>
      <c r="H226" s="203"/>
      <c r="I226" s="185">
        <f t="shared" si="16"/>
        <v>54000</v>
      </c>
      <c r="J226" s="186"/>
      <c r="K226" s="54">
        <v>0.1</v>
      </c>
    </row>
    <row r="227" spans="1:11" ht="30" customHeight="1" x14ac:dyDescent="0.4">
      <c r="A227" s="182" t="s">
        <v>134</v>
      </c>
      <c r="B227" s="183"/>
      <c r="C227" s="183"/>
      <c r="D227" s="184"/>
      <c r="E227" s="184"/>
      <c r="F227" s="24">
        <v>62</v>
      </c>
      <c r="G227" s="203">
        <v>1200</v>
      </c>
      <c r="H227" s="203"/>
      <c r="I227" s="185">
        <f t="shared" si="16"/>
        <v>74400</v>
      </c>
      <c r="J227" s="186"/>
      <c r="K227" s="54">
        <v>0.1</v>
      </c>
    </row>
    <row r="228" spans="1:11" ht="30" customHeight="1" x14ac:dyDescent="0.4">
      <c r="A228" s="270" t="s">
        <v>135</v>
      </c>
      <c r="B228" s="271"/>
      <c r="C228" s="271"/>
      <c r="D228" s="184" t="s">
        <v>128</v>
      </c>
      <c r="E228" s="184"/>
      <c r="F228" s="22">
        <v>1</v>
      </c>
      <c r="G228" s="203">
        <v>180000</v>
      </c>
      <c r="H228" s="203"/>
      <c r="I228" s="185">
        <f t="shared" si="16"/>
        <v>180000</v>
      </c>
      <c r="J228" s="186"/>
      <c r="K228" s="54">
        <v>0.1</v>
      </c>
    </row>
    <row r="229" spans="1:11" ht="30" customHeight="1" x14ac:dyDescent="0.4">
      <c r="A229" s="234" t="s">
        <v>136</v>
      </c>
      <c r="B229" s="235"/>
      <c r="C229" s="235"/>
      <c r="D229" s="184" t="s">
        <v>128</v>
      </c>
      <c r="E229" s="184"/>
      <c r="F229" s="22">
        <v>1</v>
      </c>
      <c r="G229" s="203">
        <v>280000</v>
      </c>
      <c r="H229" s="203"/>
      <c r="I229" s="185">
        <f t="shared" si="16"/>
        <v>280000</v>
      </c>
      <c r="J229" s="186"/>
      <c r="K229" s="54">
        <v>0.1</v>
      </c>
    </row>
    <row r="230" spans="1:11" ht="30" customHeight="1" x14ac:dyDescent="0.4">
      <c r="A230" s="187" t="s">
        <v>137</v>
      </c>
      <c r="B230" s="188"/>
      <c r="C230" s="189"/>
      <c r="D230" s="190" t="s">
        <v>128</v>
      </c>
      <c r="E230" s="191"/>
      <c r="F230" s="22">
        <v>1</v>
      </c>
      <c r="G230" s="192">
        <v>180000</v>
      </c>
      <c r="H230" s="193"/>
      <c r="I230" s="185">
        <f t="shared" si="16"/>
        <v>180000</v>
      </c>
      <c r="J230" s="186"/>
      <c r="K230" s="54">
        <v>0.1</v>
      </c>
    </row>
    <row r="231" spans="1:11" ht="30" customHeight="1" x14ac:dyDescent="0.4">
      <c r="A231" s="187" t="s">
        <v>138</v>
      </c>
      <c r="B231" s="188"/>
      <c r="C231" s="189"/>
      <c r="D231" s="190" t="s">
        <v>139</v>
      </c>
      <c r="E231" s="191"/>
      <c r="F231" s="22">
        <v>3</v>
      </c>
      <c r="G231" s="192">
        <v>40000</v>
      </c>
      <c r="H231" s="193"/>
      <c r="I231" s="194">
        <f t="shared" si="16"/>
        <v>120000</v>
      </c>
      <c r="J231" s="195"/>
      <c r="K231" s="54">
        <v>0.1</v>
      </c>
    </row>
    <row r="232" spans="1:11" ht="30" customHeight="1" x14ac:dyDescent="0.4">
      <c r="A232" s="182" t="s">
        <v>33</v>
      </c>
      <c r="B232" s="183"/>
      <c r="C232" s="183"/>
      <c r="D232" s="184"/>
      <c r="E232" s="184"/>
      <c r="F232" s="49"/>
      <c r="G232" s="203"/>
      <c r="H232" s="203"/>
      <c r="I232" s="261">
        <f>SUM(I210:J231)</f>
        <v>6087400</v>
      </c>
      <c r="J232" s="262"/>
      <c r="K232" s="54">
        <v>0.1</v>
      </c>
    </row>
    <row r="233" spans="1:11" ht="30" customHeight="1" thickBot="1" x14ac:dyDescent="0.45">
      <c r="A233" s="182" t="s">
        <v>140</v>
      </c>
      <c r="B233" s="183"/>
      <c r="C233" s="183"/>
      <c r="D233" s="184"/>
      <c r="E233" s="184"/>
      <c r="F233" s="49"/>
      <c r="G233" s="203"/>
      <c r="H233" s="203"/>
      <c r="I233" s="261">
        <f>I205+I232</f>
        <v>6087400</v>
      </c>
      <c r="J233" s="262"/>
      <c r="K233" s="54">
        <v>0.1</v>
      </c>
    </row>
    <row r="234" spans="1:11" ht="30" customHeight="1" thickBot="1" x14ac:dyDescent="0.45">
      <c r="A234" s="282" t="s">
        <v>141</v>
      </c>
      <c r="B234" s="283"/>
      <c r="C234" s="283"/>
      <c r="D234" s="283"/>
      <c r="E234" s="283"/>
      <c r="F234" s="31"/>
      <c r="G234" s="31"/>
      <c r="H234" s="32"/>
      <c r="I234" s="284">
        <f>I233+I199</f>
        <v>6087400</v>
      </c>
      <c r="J234" s="285"/>
      <c r="K234" s="54">
        <v>0.1</v>
      </c>
    </row>
    <row r="235" spans="1:11" ht="30" customHeight="1" x14ac:dyDescent="0.4">
      <c r="F235" s="368"/>
      <c r="G235" s="368"/>
      <c r="H235" s="368"/>
      <c r="I235" s="368"/>
      <c r="J235" s="368"/>
    </row>
    <row r="236" spans="1:11" ht="30" customHeight="1" thickBot="1" x14ac:dyDescent="0.4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45">
      <c r="A237" s="243" t="s">
        <v>8</v>
      </c>
      <c r="B237" s="243"/>
      <c r="C237" s="243"/>
      <c r="D237" s="243" t="s">
        <v>9</v>
      </c>
      <c r="E237" s="243"/>
      <c r="F237" s="17" t="s">
        <v>10</v>
      </c>
      <c r="G237" s="243" t="s">
        <v>11</v>
      </c>
      <c r="H237" s="243"/>
      <c r="I237" s="243" t="s">
        <v>12</v>
      </c>
      <c r="J237" s="244"/>
    </row>
    <row r="238" spans="1:11" ht="30" customHeight="1" x14ac:dyDescent="0.4">
      <c r="A238" s="182" t="s">
        <v>142</v>
      </c>
      <c r="B238" s="183"/>
      <c r="C238" s="183"/>
      <c r="D238" s="184" t="s">
        <v>199</v>
      </c>
      <c r="E238" s="184"/>
      <c r="F238" s="22">
        <v>13</v>
      </c>
      <c r="G238" s="203">
        <v>22000</v>
      </c>
      <c r="H238" s="203"/>
      <c r="I238" s="185">
        <f>F238*G238</f>
        <v>286000</v>
      </c>
      <c r="J238" s="186"/>
      <c r="K238" s="54">
        <v>0.1</v>
      </c>
    </row>
    <row r="239" spans="1:11" ht="30" customHeight="1" x14ac:dyDescent="0.4">
      <c r="A239" s="182" t="s">
        <v>142</v>
      </c>
      <c r="B239" s="183"/>
      <c r="C239" s="183"/>
      <c r="D239" s="184" t="s">
        <v>200</v>
      </c>
      <c r="E239" s="184"/>
      <c r="F239" s="22">
        <v>15</v>
      </c>
      <c r="G239" s="192">
        <v>16000</v>
      </c>
      <c r="H239" s="193"/>
      <c r="I239" s="185">
        <f>F239*G239</f>
        <v>240000</v>
      </c>
      <c r="J239" s="186"/>
      <c r="K239" s="54">
        <v>0.1</v>
      </c>
    </row>
    <row r="240" spans="1:11" s="16" customFormat="1" ht="30" customHeight="1" x14ac:dyDescent="0.4">
      <c r="A240" s="182" t="s">
        <v>247</v>
      </c>
      <c r="B240" s="183"/>
      <c r="C240" s="183"/>
      <c r="D240" s="184" t="s">
        <v>198</v>
      </c>
      <c r="E240" s="184"/>
      <c r="F240" s="22">
        <v>12</v>
      </c>
      <c r="G240" s="192">
        <v>10800</v>
      </c>
      <c r="H240" s="193"/>
      <c r="I240" s="185">
        <f t="shared" ref="I240:I241" si="17">F240*G240</f>
        <v>129600</v>
      </c>
      <c r="J240" s="186"/>
      <c r="K240" s="54">
        <v>0.1</v>
      </c>
    </row>
    <row r="241" spans="1:11" s="16" customFormat="1" ht="30" customHeight="1" x14ac:dyDescent="0.4">
      <c r="A241" s="182" t="s">
        <v>41</v>
      </c>
      <c r="B241" s="183"/>
      <c r="C241" s="183"/>
      <c r="D241" s="184" t="s">
        <v>201</v>
      </c>
      <c r="E241" s="184"/>
      <c r="F241" s="22">
        <v>5</v>
      </c>
      <c r="G241" s="192">
        <v>12000</v>
      </c>
      <c r="H241" s="193"/>
      <c r="I241" s="185">
        <f t="shared" si="17"/>
        <v>60000</v>
      </c>
      <c r="J241" s="186"/>
      <c r="K241" s="54">
        <v>0.1</v>
      </c>
    </row>
    <row r="242" spans="1:11" s="16" customFormat="1" ht="30" customHeight="1" x14ac:dyDescent="0.4">
      <c r="A242" s="196" t="s">
        <v>143</v>
      </c>
      <c r="B242" s="197"/>
      <c r="C242" s="198"/>
      <c r="D242" s="190"/>
      <c r="E242" s="191"/>
      <c r="F242" s="24">
        <v>160</v>
      </c>
      <c r="G242" s="192">
        <v>1200</v>
      </c>
      <c r="H242" s="193"/>
      <c r="I242" s="194">
        <f>F242*G242</f>
        <v>192000</v>
      </c>
      <c r="J242" s="195"/>
      <c r="K242" s="54">
        <v>0.1</v>
      </c>
    </row>
    <row r="243" spans="1:11" s="16" customFormat="1" ht="30" customHeight="1" x14ac:dyDescent="0.4">
      <c r="A243" s="270" t="s">
        <v>144</v>
      </c>
      <c r="B243" s="271"/>
      <c r="C243" s="271"/>
      <c r="D243" s="184"/>
      <c r="E243" s="184"/>
      <c r="F243" s="22">
        <v>280</v>
      </c>
      <c r="G243" s="203">
        <v>300</v>
      </c>
      <c r="H243" s="203"/>
      <c r="I243" s="185">
        <f t="shared" ref="I243:I244" si="18">F243*G243</f>
        <v>84000</v>
      </c>
      <c r="J243" s="186"/>
      <c r="K243" s="54">
        <v>0.1</v>
      </c>
    </row>
    <row r="244" spans="1:11" s="16" customFormat="1" ht="30" customHeight="1" x14ac:dyDescent="0.4">
      <c r="A244" s="196" t="s">
        <v>246</v>
      </c>
      <c r="B244" s="197"/>
      <c r="C244" s="198"/>
      <c r="D244" s="190"/>
      <c r="E244" s="191"/>
      <c r="F244" s="22">
        <v>21</v>
      </c>
      <c r="G244" s="192">
        <v>12000</v>
      </c>
      <c r="H244" s="193"/>
      <c r="I244" s="194">
        <f t="shared" si="18"/>
        <v>252000</v>
      </c>
      <c r="J244" s="195"/>
      <c r="K244" s="54">
        <v>0.1</v>
      </c>
    </row>
    <row r="245" spans="1:11" s="16" customFormat="1" ht="30" customHeight="1" x14ac:dyDescent="0.4">
      <c r="A245" s="187" t="s">
        <v>220</v>
      </c>
      <c r="B245" s="188"/>
      <c r="C245" s="189"/>
      <c r="D245" s="190" t="s">
        <v>249</v>
      </c>
      <c r="E245" s="191"/>
      <c r="F245" s="22"/>
      <c r="G245" s="192"/>
      <c r="H245" s="193"/>
      <c r="I245" s="194"/>
      <c r="J245" s="195"/>
      <c r="K245" s="54"/>
    </row>
    <row r="246" spans="1:11" s="16" customFormat="1" ht="30" customHeight="1" x14ac:dyDescent="0.4">
      <c r="A246" s="187" t="s">
        <v>248</v>
      </c>
      <c r="B246" s="188"/>
      <c r="C246" s="189"/>
      <c r="D246" s="190" t="s">
        <v>249</v>
      </c>
      <c r="E246" s="191"/>
      <c r="F246" s="22"/>
      <c r="G246" s="192"/>
      <c r="H246" s="193"/>
      <c r="I246" s="194"/>
      <c r="J246" s="195"/>
      <c r="K246" s="54"/>
    </row>
    <row r="247" spans="1:11" s="16" customFormat="1" ht="30" customHeight="1" x14ac:dyDescent="0.4">
      <c r="A247" s="270" t="s">
        <v>203</v>
      </c>
      <c r="B247" s="271"/>
      <c r="C247" s="271"/>
      <c r="D247" s="184"/>
      <c r="E247" s="184"/>
      <c r="F247" s="22">
        <v>300</v>
      </c>
      <c r="G247" s="203">
        <v>1620</v>
      </c>
      <c r="H247" s="203"/>
      <c r="I247" s="185">
        <f t="shared" ref="I247:I249" si="19">F247*G247</f>
        <v>486000</v>
      </c>
      <c r="J247" s="186"/>
      <c r="K247" s="54">
        <v>0.1</v>
      </c>
    </row>
    <row r="248" spans="1:11" s="16" customFormat="1" ht="30" customHeight="1" x14ac:dyDescent="0.4">
      <c r="A248" s="270" t="s">
        <v>204</v>
      </c>
      <c r="B248" s="271"/>
      <c r="C248" s="271"/>
      <c r="D248" s="184"/>
      <c r="E248" s="184"/>
      <c r="F248" s="22">
        <v>12</v>
      </c>
      <c r="G248" s="203">
        <v>1500</v>
      </c>
      <c r="H248" s="203"/>
      <c r="I248" s="185">
        <f t="shared" si="19"/>
        <v>18000</v>
      </c>
      <c r="J248" s="186"/>
      <c r="K248" s="54">
        <v>0.1</v>
      </c>
    </row>
    <row r="249" spans="1:11" s="16" customFormat="1" ht="30" customHeight="1" x14ac:dyDescent="0.4">
      <c r="A249" s="270" t="s">
        <v>32</v>
      </c>
      <c r="B249" s="271"/>
      <c r="C249" s="271"/>
      <c r="D249" s="184"/>
      <c r="E249" s="184"/>
      <c r="F249" s="22">
        <v>6</v>
      </c>
      <c r="G249" s="203">
        <v>46000</v>
      </c>
      <c r="H249" s="203"/>
      <c r="I249" s="185">
        <f t="shared" si="19"/>
        <v>276000</v>
      </c>
      <c r="J249" s="186"/>
      <c r="K249" s="54">
        <v>0.1</v>
      </c>
    </row>
    <row r="250" spans="1:11" s="16" customFormat="1" ht="30" customHeight="1" x14ac:dyDescent="0.4">
      <c r="A250" s="270" t="s">
        <v>23</v>
      </c>
      <c r="B250" s="271"/>
      <c r="C250" s="271"/>
      <c r="D250" s="184" t="s">
        <v>128</v>
      </c>
      <c r="E250" s="184"/>
      <c r="F250" s="22">
        <v>1</v>
      </c>
      <c r="G250" s="203"/>
      <c r="H250" s="203"/>
      <c r="I250" s="185">
        <v>420000</v>
      </c>
      <c r="J250" s="186"/>
      <c r="K250" s="54">
        <v>0.1</v>
      </c>
    </row>
    <row r="251" spans="1:11" s="16" customFormat="1" ht="30" customHeight="1" thickBot="1" x14ac:dyDescent="0.45">
      <c r="A251" s="270" t="s">
        <v>223</v>
      </c>
      <c r="B251" s="271"/>
      <c r="C251" s="271"/>
      <c r="D251" s="184" t="s">
        <v>128</v>
      </c>
      <c r="E251" s="184"/>
      <c r="F251" s="22" t="s">
        <v>17</v>
      </c>
      <c r="G251" s="203"/>
      <c r="H251" s="203"/>
      <c r="I251" s="185">
        <v>320000</v>
      </c>
      <c r="J251" s="186"/>
      <c r="K251" s="54">
        <v>1.1000000000000001</v>
      </c>
    </row>
    <row r="252" spans="1:11" s="16" customFormat="1" ht="30" customHeight="1" thickBot="1" x14ac:dyDescent="0.45">
      <c r="A252" s="282" t="s">
        <v>145</v>
      </c>
      <c r="B252" s="283"/>
      <c r="C252" s="283"/>
      <c r="D252" s="283"/>
      <c r="E252" s="283"/>
      <c r="F252" s="31"/>
      <c r="G252" s="31"/>
      <c r="H252" s="32"/>
      <c r="I252" s="284">
        <f>SUM(I238:J251)</f>
        <v>2763600</v>
      </c>
      <c r="J252" s="285"/>
      <c r="K252" s="54">
        <v>0.1</v>
      </c>
    </row>
    <row r="253" spans="1:11" s="16" customFormat="1" ht="30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45">
      <c r="A255" s="44" t="s">
        <v>219</v>
      </c>
      <c r="B255" s="44" t="s">
        <v>146</v>
      </c>
      <c r="C255" s="36"/>
      <c r="D255" s="36"/>
      <c r="E255" s="36"/>
      <c r="F255" s="36"/>
      <c r="I255" s="242"/>
      <c r="J255" s="242"/>
      <c r="K255" s="51"/>
    </row>
    <row r="256" spans="1:11" s="16" customFormat="1" ht="30" customHeight="1" thickBot="1" x14ac:dyDescent="0.45">
      <c r="A256" s="243" t="s">
        <v>8</v>
      </c>
      <c r="B256" s="243"/>
      <c r="C256" s="243"/>
      <c r="D256" s="243" t="s">
        <v>9</v>
      </c>
      <c r="E256" s="243"/>
      <c r="F256" s="17" t="s">
        <v>10</v>
      </c>
      <c r="G256" s="243" t="s">
        <v>11</v>
      </c>
      <c r="H256" s="243"/>
      <c r="I256" s="243" t="s">
        <v>12</v>
      </c>
      <c r="J256" s="244"/>
      <c r="K256" s="51"/>
    </row>
    <row r="257" spans="1:11" s="16" customFormat="1" ht="30" customHeight="1" x14ac:dyDescent="0.4">
      <c r="A257" s="286" t="s">
        <v>147</v>
      </c>
      <c r="B257" s="287"/>
      <c r="C257" s="287"/>
      <c r="D257" s="255"/>
      <c r="E257" s="255"/>
      <c r="F257" s="18"/>
      <c r="G257" s="199"/>
      <c r="H257" s="199"/>
      <c r="I257" s="199"/>
      <c r="J257" s="200"/>
      <c r="K257" s="51"/>
    </row>
    <row r="258" spans="1:11" s="16" customFormat="1" ht="30" customHeight="1" x14ac:dyDescent="0.4">
      <c r="A258" s="182" t="s">
        <v>148</v>
      </c>
      <c r="B258" s="183"/>
      <c r="C258" s="183"/>
      <c r="D258" s="184" t="s">
        <v>149</v>
      </c>
      <c r="E258" s="184"/>
      <c r="F258" s="22">
        <v>4290</v>
      </c>
      <c r="G258" s="185">
        <v>300</v>
      </c>
      <c r="H258" s="185"/>
      <c r="I258" s="185">
        <f>F258*G258</f>
        <v>1287000</v>
      </c>
      <c r="J258" s="186"/>
      <c r="K258" s="54">
        <v>0.1</v>
      </c>
    </row>
    <row r="259" spans="1:11" s="16" customFormat="1" ht="30" customHeight="1" x14ac:dyDescent="0.4">
      <c r="A259" s="187" t="s">
        <v>150</v>
      </c>
      <c r="B259" s="188"/>
      <c r="C259" s="189"/>
      <c r="D259" s="190" t="s">
        <v>151</v>
      </c>
      <c r="E259" s="191"/>
      <c r="F259" s="22">
        <v>66</v>
      </c>
      <c r="G259" s="194">
        <v>1450</v>
      </c>
      <c r="H259" s="288"/>
      <c r="I259" s="185">
        <f>F259*G259</f>
        <v>95700</v>
      </c>
      <c r="J259" s="186"/>
      <c r="K259" s="54">
        <v>0.1</v>
      </c>
    </row>
    <row r="260" spans="1:11" s="16" customFormat="1" ht="30" customHeight="1" x14ac:dyDescent="0.4">
      <c r="A260" s="270" t="s">
        <v>152</v>
      </c>
      <c r="B260" s="271"/>
      <c r="C260" s="271"/>
      <c r="D260" s="184" t="s">
        <v>153</v>
      </c>
      <c r="E260" s="184"/>
      <c r="F260" s="22">
        <v>33</v>
      </c>
      <c r="G260" s="185">
        <v>3000</v>
      </c>
      <c r="H260" s="185"/>
      <c r="I260" s="185">
        <f t="shared" ref="I260:I268" si="20">F260*G260</f>
        <v>99000</v>
      </c>
      <c r="J260" s="186"/>
      <c r="K260" s="54">
        <v>0.1</v>
      </c>
    </row>
    <row r="261" spans="1:11" s="16" customFormat="1" ht="30" customHeight="1" x14ac:dyDescent="0.4">
      <c r="A261" s="182" t="s">
        <v>235</v>
      </c>
      <c r="B261" s="183"/>
      <c r="C261" s="183"/>
      <c r="D261" s="184"/>
      <c r="E261" s="184"/>
      <c r="F261" s="22">
        <v>45</v>
      </c>
      <c r="G261" s="185">
        <v>2000</v>
      </c>
      <c r="H261" s="185"/>
      <c r="I261" s="185">
        <f t="shared" si="20"/>
        <v>90000</v>
      </c>
      <c r="J261" s="186"/>
      <c r="K261" s="54">
        <v>0.1</v>
      </c>
    </row>
    <row r="262" spans="1:11" s="16" customFormat="1" ht="30" customHeight="1" x14ac:dyDescent="0.4">
      <c r="A262" s="182" t="s">
        <v>236</v>
      </c>
      <c r="B262" s="183"/>
      <c r="C262" s="183"/>
      <c r="D262" s="184"/>
      <c r="E262" s="184"/>
      <c r="F262" s="22">
        <v>8</v>
      </c>
      <c r="G262" s="185">
        <v>1250</v>
      </c>
      <c r="H262" s="185"/>
      <c r="I262" s="185">
        <f t="shared" si="20"/>
        <v>10000</v>
      </c>
      <c r="J262" s="186"/>
      <c r="K262" s="54"/>
    </row>
    <row r="263" spans="1:11" ht="30" customHeight="1" x14ac:dyDescent="0.4">
      <c r="A263" s="27" t="s">
        <v>154</v>
      </c>
      <c r="B263" s="28"/>
      <c r="C263" s="28"/>
      <c r="D263" s="190" t="s">
        <v>153</v>
      </c>
      <c r="E263" s="191"/>
      <c r="F263" s="24">
        <v>45</v>
      </c>
      <c r="G263" s="194">
        <v>2200</v>
      </c>
      <c r="H263" s="288"/>
      <c r="I263" s="194">
        <f t="shared" si="20"/>
        <v>99000</v>
      </c>
      <c r="J263" s="195"/>
      <c r="K263" s="54">
        <v>0.1</v>
      </c>
    </row>
    <row r="264" spans="1:11" ht="30" customHeight="1" x14ac:dyDescent="0.4">
      <c r="A264" s="196" t="s">
        <v>155</v>
      </c>
      <c r="B264" s="197"/>
      <c r="C264" s="198"/>
      <c r="D264" s="190" t="s">
        <v>156</v>
      </c>
      <c r="E264" s="191"/>
      <c r="F264" s="22">
        <v>24</v>
      </c>
      <c r="G264" s="194">
        <v>1620</v>
      </c>
      <c r="H264" s="288"/>
      <c r="I264" s="194">
        <f t="shared" si="20"/>
        <v>38880</v>
      </c>
      <c r="J264" s="195"/>
      <c r="K264" s="54">
        <v>0.1</v>
      </c>
    </row>
    <row r="265" spans="1:11" ht="30" customHeight="1" x14ac:dyDescent="0.4">
      <c r="A265" s="196" t="s">
        <v>187</v>
      </c>
      <c r="B265" s="197"/>
      <c r="C265" s="198"/>
      <c r="D265" s="190" t="s">
        <v>151</v>
      </c>
      <c r="E265" s="191"/>
      <c r="F265" s="22">
        <v>1</v>
      </c>
      <c r="G265" s="194">
        <v>18000</v>
      </c>
      <c r="H265" s="288"/>
      <c r="I265" s="194">
        <f t="shared" si="20"/>
        <v>18000</v>
      </c>
      <c r="J265" s="195"/>
      <c r="K265" s="54">
        <v>0.1</v>
      </c>
    </row>
    <row r="266" spans="1:11" ht="30" customHeight="1" x14ac:dyDescent="0.4">
      <c r="A266" s="196" t="s">
        <v>188</v>
      </c>
      <c r="B266" s="197"/>
      <c r="C266" s="198"/>
      <c r="D266" s="190"/>
      <c r="E266" s="191"/>
      <c r="F266" s="22">
        <v>4</v>
      </c>
      <c r="G266" s="194">
        <v>3000</v>
      </c>
      <c r="H266" s="288"/>
      <c r="I266" s="194">
        <f t="shared" si="20"/>
        <v>12000</v>
      </c>
      <c r="J266" s="195"/>
      <c r="K266" s="54">
        <v>0.1</v>
      </c>
    </row>
    <row r="267" spans="1:11" ht="30" customHeight="1" x14ac:dyDescent="0.4">
      <c r="A267" s="182" t="s">
        <v>157</v>
      </c>
      <c r="B267" s="183"/>
      <c r="C267" s="183"/>
      <c r="D267" s="184"/>
      <c r="E267" s="184"/>
      <c r="F267" s="22">
        <v>5</v>
      </c>
      <c r="G267" s="185">
        <v>1500</v>
      </c>
      <c r="H267" s="185"/>
      <c r="I267" s="185">
        <f t="shared" si="20"/>
        <v>7500</v>
      </c>
      <c r="J267" s="186"/>
      <c r="K267" s="54">
        <v>0.1</v>
      </c>
    </row>
    <row r="268" spans="1:11" ht="30" customHeight="1" x14ac:dyDescent="0.4">
      <c r="A268" s="182" t="s">
        <v>158</v>
      </c>
      <c r="B268" s="183"/>
      <c r="C268" s="183"/>
      <c r="D268" s="184"/>
      <c r="E268" s="184"/>
      <c r="F268" s="24">
        <v>1</v>
      </c>
      <c r="G268" s="185">
        <v>4000</v>
      </c>
      <c r="H268" s="185"/>
      <c r="I268" s="185">
        <f t="shared" si="20"/>
        <v>4000</v>
      </c>
      <c r="J268" s="186"/>
      <c r="K268" s="54">
        <v>0.1</v>
      </c>
    </row>
    <row r="269" spans="1:11" ht="30" customHeight="1" x14ac:dyDescent="0.4">
      <c r="A269" s="182" t="s">
        <v>160</v>
      </c>
      <c r="B269" s="183"/>
      <c r="C269" s="183"/>
      <c r="D269" s="184" t="s">
        <v>161</v>
      </c>
      <c r="E269" s="184"/>
      <c r="F269" s="22"/>
      <c r="G269" s="185"/>
      <c r="H269" s="185"/>
      <c r="I269" s="185">
        <v>950000</v>
      </c>
      <c r="J269" s="186"/>
      <c r="K269" s="54">
        <v>0.1</v>
      </c>
    </row>
    <row r="270" spans="1:11" ht="30" customHeight="1" x14ac:dyDescent="0.4">
      <c r="A270" s="182" t="s">
        <v>162</v>
      </c>
      <c r="B270" s="183"/>
      <c r="C270" s="183"/>
      <c r="D270" s="184"/>
      <c r="E270" s="184"/>
      <c r="F270" s="22">
        <v>15</v>
      </c>
      <c r="G270" s="185">
        <v>27000</v>
      </c>
      <c r="H270" s="185"/>
      <c r="I270" s="185">
        <f>F270*G270</f>
        <v>405000</v>
      </c>
      <c r="J270" s="186"/>
      <c r="K270" s="54">
        <v>0.1</v>
      </c>
    </row>
    <row r="271" spans="1:11" ht="30" customHeight="1" x14ac:dyDescent="0.4">
      <c r="A271" s="182" t="s">
        <v>220</v>
      </c>
      <c r="B271" s="183"/>
      <c r="C271" s="183"/>
      <c r="D271" s="184" t="s">
        <v>131</v>
      </c>
      <c r="E271" s="184"/>
      <c r="F271" s="22">
        <v>1</v>
      </c>
      <c r="G271" s="185">
        <v>6000</v>
      </c>
      <c r="H271" s="185"/>
      <c r="I271" s="185">
        <f t="shared" ref="I271:I272" si="21">F271*G271</f>
        <v>6000</v>
      </c>
      <c r="J271" s="186"/>
      <c r="K271" s="54">
        <v>0.1</v>
      </c>
    </row>
    <row r="272" spans="1:11" ht="30" customHeight="1" x14ac:dyDescent="0.4">
      <c r="A272" s="182" t="s">
        <v>237</v>
      </c>
      <c r="B272" s="183"/>
      <c r="C272" s="183"/>
      <c r="D272" s="184" t="s">
        <v>238</v>
      </c>
      <c r="E272" s="184"/>
      <c r="F272" s="22">
        <v>1</v>
      </c>
      <c r="G272" s="185">
        <v>8500</v>
      </c>
      <c r="H272" s="185"/>
      <c r="I272" s="185">
        <f t="shared" si="21"/>
        <v>8500</v>
      </c>
      <c r="J272" s="186"/>
      <c r="K272" s="54">
        <v>0.1</v>
      </c>
    </row>
    <row r="273" spans="1:11" ht="30" customHeight="1" x14ac:dyDescent="0.4">
      <c r="A273" s="182" t="s">
        <v>244</v>
      </c>
      <c r="B273" s="183"/>
      <c r="C273" s="183"/>
      <c r="D273" s="184" t="s">
        <v>245</v>
      </c>
      <c r="E273" s="184"/>
      <c r="F273" s="21" t="s">
        <v>17</v>
      </c>
      <c r="G273" s="185"/>
      <c r="H273" s="185"/>
      <c r="I273" s="185">
        <v>120000</v>
      </c>
      <c r="J273" s="186"/>
      <c r="K273" s="54">
        <v>0.1</v>
      </c>
    </row>
    <row r="274" spans="1:11" ht="30" customHeight="1" x14ac:dyDescent="0.4">
      <c r="A274" s="182" t="s">
        <v>159</v>
      </c>
      <c r="B274" s="183"/>
      <c r="C274" s="183"/>
      <c r="D274" s="184"/>
      <c r="E274" s="184"/>
      <c r="F274" s="22">
        <v>6</v>
      </c>
      <c r="G274" s="185">
        <v>120000</v>
      </c>
      <c r="H274" s="185"/>
      <c r="I274" s="185">
        <f>F274*G274</f>
        <v>720000</v>
      </c>
      <c r="J274" s="186"/>
      <c r="K274" s="54">
        <v>0.1</v>
      </c>
    </row>
    <row r="275" spans="1:11" ht="30" customHeight="1" thickBot="1" x14ac:dyDescent="0.45">
      <c r="A275" s="256" t="s">
        <v>163</v>
      </c>
      <c r="B275" s="257"/>
      <c r="C275" s="258"/>
      <c r="D275" s="184"/>
      <c r="E275" s="184"/>
      <c r="F275" s="66" t="s">
        <v>17</v>
      </c>
      <c r="G275" s="371"/>
      <c r="H275" s="371"/>
      <c r="I275" s="261">
        <v>200000</v>
      </c>
      <c r="J275" s="262"/>
      <c r="K275" s="54">
        <v>0.1</v>
      </c>
    </row>
    <row r="276" spans="1:11" ht="30" customHeight="1" thickBot="1" x14ac:dyDescent="0.45">
      <c r="A276" s="282" t="s">
        <v>218</v>
      </c>
      <c r="B276" s="283"/>
      <c r="C276" s="283"/>
      <c r="D276" s="283"/>
      <c r="E276" s="283"/>
      <c r="F276" s="31"/>
      <c r="G276" s="31"/>
      <c r="H276" s="32"/>
      <c r="I276" s="369">
        <f>SUM(I258:J275)</f>
        <v>4170580</v>
      </c>
      <c r="J276" s="370"/>
      <c r="K276" s="54">
        <v>0.1</v>
      </c>
    </row>
    <row r="277" spans="1:11" ht="30" customHeight="1" x14ac:dyDescent="0.4">
      <c r="A277" s="356"/>
      <c r="B277" s="356"/>
      <c r="C277" s="356"/>
      <c r="D277" s="356"/>
      <c r="E277" s="356"/>
      <c r="F277" s="356"/>
      <c r="G277" s="356"/>
      <c r="H277" s="356"/>
      <c r="I277" s="356"/>
      <c r="J277" s="356"/>
    </row>
    <row r="279" spans="1:11" ht="30" customHeight="1" x14ac:dyDescent="0.4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4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81">
    <mergeCell ref="A276:E276"/>
    <mergeCell ref="I276:J276"/>
    <mergeCell ref="A277:J277"/>
    <mergeCell ref="M6:R6"/>
    <mergeCell ref="M7:R7"/>
    <mergeCell ref="M8:R8"/>
    <mergeCell ref="A6:D6"/>
    <mergeCell ref="A7:D7"/>
    <mergeCell ref="A8:D8"/>
    <mergeCell ref="A274:C274"/>
    <mergeCell ref="D274:E274"/>
    <mergeCell ref="G274:H274"/>
    <mergeCell ref="I274:J274"/>
    <mergeCell ref="A275:C275"/>
    <mergeCell ref="D275:E275"/>
    <mergeCell ref="G275:H275"/>
    <mergeCell ref="I275:J275"/>
    <mergeCell ref="A272:C272"/>
    <mergeCell ref="D272:E272"/>
    <mergeCell ref="G272:H272"/>
    <mergeCell ref="I272:J272"/>
    <mergeCell ref="A273:C273"/>
    <mergeCell ref="D273:E273"/>
    <mergeCell ref="G273:H273"/>
    <mergeCell ref="I273:J273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2:C262"/>
    <mergeCell ref="D262:E262"/>
    <mergeCell ref="G262:H262"/>
    <mergeCell ref="I262:J262"/>
    <mergeCell ref="D263:E263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1:C251"/>
    <mergeCell ref="D251:E251"/>
    <mergeCell ref="G251:H251"/>
    <mergeCell ref="I251:J251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F235:J235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33:C233"/>
    <mergeCell ref="D233:E233"/>
    <mergeCell ref="G233:H233"/>
    <mergeCell ref="I233:J233"/>
    <mergeCell ref="A234:E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0:C220"/>
    <mergeCell ref="D220:E220"/>
    <mergeCell ref="G220:H220"/>
    <mergeCell ref="I220:J220"/>
    <mergeCell ref="A221:J221"/>
    <mergeCell ref="A222:C222"/>
    <mergeCell ref="D222:E222"/>
    <mergeCell ref="G222:H222"/>
    <mergeCell ref="I222:J222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09:J209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8:C98"/>
    <mergeCell ref="D98:E98"/>
    <mergeCell ref="G98:H98"/>
    <mergeCell ref="I98:J98"/>
    <mergeCell ref="A99:E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2:E72"/>
    <mergeCell ref="I72:J72"/>
    <mergeCell ref="A74:E74"/>
    <mergeCell ref="I74:J74"/>
    <mergeCell ref="A75:C75"/>
    <mergeCell ref="D75:E75"/>
    <mergeCell ref="G75:H75"/>
    <mergeCell ref="I75:J75"/>
    <mergeCell ref="A70:C70"/>
    <mergeCell ref="D70:E70"/>
    <mergeCell ref="G70:H70"/>
    <mergeCell ref="I70:J70"/>
    <mergeCell ref="A71:C71"/>
    <mergeCell ref="D71:E71"/>
    <mergeCell ref="G71:H71"/>
    <mergeCell ref="I71:J71"/>
    <mergeCell ref="A68:C68"/>
    <mergeCell ref="D68:E68"/>
    <mergeCell ref="G68:H68"/>
    <mergeCell ref="I68:J68"/>
    <mergeCell ref="A69:C69"/>
    <mergeCell ref="D69:E69"/>
    <mergeCell ref="G69:H69"/>
    <mergeCell ref="I69:J69"/>
    <mergeCell ref="A66:C66"/>
    <mergeCell ref="D66:E66"/>
    <mergeCell ref="G66:H66"/>
    <mergeCell ref="I66:J66"/>
    <mergeCell ref="A67:C67"/>
    <mergeCell ref="D67:E67"/>
    <mergeCell ref="G67:H67"/>
    <mergeCell ref="I67:J67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56:C56"/>
    <mergeCell ref="D56:E56"/>
    <mergeCell ref="G56:H56"/>
    <mergeCell ref="I56:J56"/>
    <mergeCell ref="A57:C57"/>
    <mergeCell ref="D57:E57"/>
    <mergeCell ref="G57:H57"/>
    <mergeCell ref="I57:J57"/>
    <mergeCell ref="A54:C54"/>
    <mergeCell ref="D54:E54"/>
    <mergeCell ref="G54:H54"/>
    <mergeCell ref="I54:J54"/>
    <mergeCell ref="A55:C55"/>
    <mergeCell ref="D55:E55"/>
    <mergeCell ref="G55:H55"/>
    <mergeCell ref="I55:J55"/>
    <mergeCell ref="A52:C52"/>
    <mergeCell ref="D52:E52"/>
    <mergeCell ref="G52:H52"/>
    <mergeCell ref="I52:J52"/>
    <mergeCell ref="A53:C53"/>
    <mergeCell ref="D53:E53"/>
    <mergeCell ref="G53:H53"/>
    <mergeCell ref="I53:J53"/>
    <mergeCell ref="A50:C50"/>
    <mergeCell ref="D50:E50"/>
    <mergeCell ref="G50:H50"/>
    <mergeCell ref="I50:J50"/>
    <mergeCell ref="A51:C51"/>
    <mergeCell ref="D51:E51"/>
    <mergeCell ref="G51:H51"/>
    <mergeCell ref="I51:J51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44:C44"/>
    <mergeCell ref="D44:E44"/>
    <mergeCell ref="G44:H44"/>
    <mergeCell ref="I44:J44"/>
    <mergeCell ref="A45:C45"/>
    <mergeCell ref="D45:E45"/>
    <mergeCell ref="G45:H45"/>
    <mergeCell ref="I45:J45"/>
    <mergeCell ref="A42:C42"/>
    <mergeCell ref="D42:E42"/>
    <mergeCell ref="G42:H42"/>
    <mergeCell ref="I42:J42"/>
    <mergeCell ref="A43:C43"/>
    <mergeCell ref="D43:E43"/>
    <mergeCell ref="G43:H43"/>
    <mergeCell ref="I43:J43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A36:C36"/>
    <mergeCell ref="D36:E36"/>
    <mergeCell ref="G36:H36"/>
    <mergeCell ref="I36:J36"/>
    <mergeCell ref="A37:C37"/>
    <mergeCell ref="D37:E37"/>
    <mergeCell ref="G37:H37"/>
    <mergeCell ref="I37:J37"/>
    <mergeCell ref="A34:C34"/>
    <mergeCell ref="D34:E34"/>
    <mergeCell ref="G34:H34"/>
    <mergeCell ref="I34:J34"/>
    <mergeCell ref="A35:C35"/>
    <mergeCell ref="D35:E35"/>
    <mergeCell ref="G35:H35"/>
    <mergeCell ref="I35:J35"/>
    <mergeCell ref="A32:C32"/>
    <mergeCell ref="D32:E32"/>
    <mergeCell ref="G32:H32"/>
    <mergeCell ref="I32:J32"/>
    <mergeCell ref="A33:C33"/>
    <mergeCell ref="D33:E33"/>
    <mergeCell ref="G33:H33"/>
    <mergeCell ref="I33:J33"/>
    <mergeCell ref="F27:H27"/>
    <mergeCell ref="I27:J27"/>
    <mergeCell ref="F28:H28"/>
    <mergeCell ref="I28:J28"/>
    <mergeCell ref="A31:E31"/>
    <mergeCell ref="I31:J31"/>
    <mergeCell ref="A24:E24"/>
    <mergeCell ref="F24:H24"/>
    <mergeCell ref="I24:J24"/>
    <mergeCell ref="F25:H25"/>
    <mergeCell ref="I25:J25"/>
    <mergeCell ref="F26:H26"/>
    <mergeCell ref="I26:J26"/>
    <mergeCell ref="A22:E22"/>
    <mergeCell ref="F22:H22"/>
    <mergeCell ref="I22:J22"/>
    <mergeCell ref="A23:E23"/>
    <mergeCell ref="F23:H23"/>
    <mergeCell ref="I23:J23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C13:E13"/>
    <mergeCell ref="A14:B14"/>
    <mergeCell ref="C14:E14"/>
    <mergeCell ref="A16:E16"/>
    <mergeCell ref="A17:E17"/>
    <mergeCell ref="F17:H17"/>
    <mergeCell ref="I17:J17"/>
    <mergeCell ref="G1:K1"/>
    <mergeCell ref="A3:K3"/>
    <mergeCell ref="G8:J8"/>
    <mergeCell ref="G9:J9"/>
    <mergeCell ref="G10:J10"/>
    <mergeCell ref="G11:J11"/>
    <mergeCell ref="G12:J12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③</vt:lpstr>
      <vt:lpstr>②</vt:lpstr>
      <vt:lpstr>①</vt:lpstr>
      <vt:lpstr>仮設</vt:lpstr>
      <vt:lpstr>Sheet1</vt:lpstr>
      <vt:lpstr>見積</vt:lpstr>
      <vt:lpstr>請求</vt:lpstr>
      <vt:lpstr>①!Print_Area</vt:lpstr>
      <vt:lpstr>仮設!Print_Area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2026-09-12T02:31:55Z</cp:lastPrinted>
  <dcterms:created xsi:type="dcterms:W3CDTF">2024-08-17T04:41:43Z</dcterms:created>
  <dcterms:modified xsi:type="dcterms:W3CDTF">2026-09-12T02:31:57Z</dcterms:modified>
</cp:coreProperties>
</file>