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びわ湖\"/>
    </mc:Choice>
  </mc:AlternateContent>
  <xr:revisionPtr revIDLastSave="0" documentId="13_ncr:1_{AE2FEF19-B019-44E8-87B8-DCE7DA496539}" xr6:coauthVersionLast="47" xr6:coauthVersionMax="47" xr10:uidLastSave="{00000000-0000-0000-0000-000000000000}"/>
  <bookViews>
    <workbookView xWindow="-120" yWindow="-120" windowWidth="29040" windowHeight="15720" xr2:uid="{41D78CB4-4A03-4A87-AC81-453BD2D608B1}"/>
  </bookViews>
  <sheets>
    <sheet name="救護所見積書表紙" sheetId="16" r:id="rId1"/>
    <sheet name="救護所請求書表紙 (2)" sheetId="15" r:id="rId2"/>
    <sheet name="修正中救護前川" sheetId="14" r:id="rId3"/>
    <sheet name="修正中救護" sheetId="12" r:id="rId4"/>
    <sheet name="救護所請求書表紙" sheetId="5" r:id="rId5"/>
    <sheet name="エイド前川" sheetId="13" r:id="rId6"/>
    <sheet name="エイドステーション " sheetId="6" r:id="rId7"/>
    <sheet name="完成エイド" sheetId="10" r:id="rId8"/>
    <sheet name="エイド請求書表紙" sheetId="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6" l="1"/>
  <c r="C29" i="16"/>
  <c r="G28" i="16"/>
  <c r="C28" i="16"/>
  <c r="G27" i="16"/>
  <c r="G26" i="16"/>
  <c r="G30" i="16" s="1"/>
  <c r="G32" i="16" s="1"/>
  <c r="G25" i="16"/>
  <c r="G24" i="16"/>
  <c r="G23" i="16"/>
  <c r="G22" i="16"/>
  <c r="G21" i="16"/>
  <c r="AA20" i="16"/>
  <c r="W20" i="16"/>
  <c r="G20" i="16"/>
  <c r="AA19" i="16"/>
  <c r="W19" i="16"/>
  <c r="G19" i="16"/>
  <c r="G18" i="16"/>
  <c r="G17" i="16"/>
  <c r="AU13" i="6"/>
  <c r="BC12" i="10"/>
  <c r="AM67" i="10"/>
  <c r="AU67" i="10"/>
  <c r="F23" i="4"/>
  <c r="F24" i="4"/>
  <c r="F22" i="4"/>
  <c r="F21" i="4"/>
  <c r="F20" i="4"/>
  <c r="F19" i="4"/>
  <c r="G29" i="15"/>
  <c r="C29" i="15"/>
  <c r="G28" i="15"/>
  <c r="C28" i="15"/>
  <c r="G27" i="15"/>
  <c r="G26" i="15"/>
  <c r="G25" i="15"/>
  <c r="G24" i="15"/>
  <c r="G23" i="15"/>
  <c r="G22" i="15"/>
  <c r="G21" i="15"/>
  <c r="AA20" i="15"/>
  <c r="W20" i="15"/>
  <c r="G20" i="15"/>
  <c r="AA19" i="15"/>
  <c r="W19" i="15"/>
  <c r="G19" i="15"/>
  <c r="G18" i="15"/>
  <c r="G17" i="15"/>
  <c r="G67" i="10"/>
  <c r="O67" i="10"/>
  <c r="W67" i="10"/>
  <c r="AE67" i="10"/>
  <c r="AU66" i="10"/>
  <c r="AM66" i="10"/>
  <c r="AE66" i="10"/>
  <c r="W66" i="10"/>
  <c r="O66" i="10"/>
  <c r="G66" i="10"/>
  <c r="AU32" i="10"/>
  <c r="AM32" i="10"/>
  <c r="G32" i="10"/>
  <c r="AE32" i="10"/>
  <c r="W32" i="10"/>
  <c r="O32" i="10"/>
  <c r="I30" i="5"/>
  <c r="BS15" i="14"/>
  <c r="BK58" i="14"/>
  <c r="BC58" i="14"/>
  <c r="AU58" i="14"/>
  <c r="AM58" i="14"/>
  <c r="AE58" i="14"/>
  <c r="W58" i="14"/>
  <c r="O58" i="14"/>
  <c r="BK64" i="14"/>
  <c r="C24" i="5"/>
  <c r="C29" i="5"/>
  <c r="C28" i="5"/>
  <c r="C23" i="5"/>
  <c r="C22" i="5"/>
  <c r="C21" i="5"/>
  <c r="C20" i="5"/>
  <c r="C19" i="5"/>
  <c r="C18" i="5"/>
  <c r="C17" i="5"/>
  <c r="BK63" i="12"/>
  <c r="BC63" i="12"/>
  <c r="AU63" i="12"/>
  <c r="AM63" i="12"/>
  <c r="AE63" i="12"/>
  <c r="AE66" i="12" s="1"/>
  <c r="W63" i="12"/>
  <c r="O63" i="12"/>
  <c r="G63" i="12"/>
  <c r="G33" i="16" l="1"/>
  <c r="G34" i="16" s="1"/>
  <c r="B11" i="16" s="1"/>
  <c r="G30" i="15"/>
  <c r="G32" i="15"/>
  <c r="BK65" i="14"/>
  <c r="BC31" i="14"/>
  <c r="BK31" i="14"/>
  <c r="BC64" i="14"/>
  <c r="BC65" i="14" s="1"/>
  <c r="AU64" i="14"/>
  <c r="AU65" i="14" s="1"/>
  <c r="AM64" i="14"/>
  <c r="AM65" i="14" s="1"/>
  <c r="AE64" i="14"/>
  <c r="AE65" i="14" s="1"/>
  <c r="W64" i="14"/>
  <c r="W65" i="14" s="1"/>
  <c r="O64" i="14"/>
  <c r="O65" i="14" s="1"/>
  <c r="BK18" i="14"/>
  <c r="BK17" i="14"/>
  <c r="AU18" i="14"/>
  <c r="AU17" i="14"/>
  <c r="BK28" i="14"/>
  <c r="BK27" i="14"/>
  <c r="BC28" i="14"/>
  <c r="BC27" i="14"/>
  <c r="AU28" i="14"/>
  <c r="AU27" i="14"/>
  <c r="AM28" i="14"/>
  <c r="AM27" i="14"/>
  <c r="AM18" i="14"/>
  <c r="AM17" i="14"/>
  <c r="AM19" i="14"/>
  <c r="AM20" i="14"/>
  <c r="AM21" i="14"/>
  <c r="AM22" i="14"/>
  <c r="AM23" i="14"/>
  <c r="AM24" i="14"/>
  <c r="AM25" i="14"/>
  <c r="AM26" i="14"/>
  <c r="AE28" i="14"/>
  <c r="AE27" i="14"/>
  <c r="AE26" i="14"/>
  <c r="AE25" i="14"/>
  <c r="AE24" i="14"/>
  <c r="AE23" i="14"/>
  <c r="AE22" i="14"/>
  <c r="AE21" i="14"/>
  <c r="AE20" i="14"/>
  <c r="AE19" i="14"/>
  <c r="AE18" i="14"/>
  <c r="AE17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BK38" i="14"/>
  <c r="BK37" i="14"/>
  <c r="BK36" i="14"/>
  <c r="BK35" i="14"/>
  <c r="BC38" i="14"/>
  <c r="BC37" i="14"/>
  <c r="BC36" i="14"/>
  <c r="BC35" i="14"/>
  <c r="AU38" i="14"/>
  <c r="AU37" i="14"/>
  <c r="AU36" i="14"/>
  <c r="AU35" i="14"/>
  <c r="AM38" i="14"/>
  <c r="AM37" i="14"/>
  <c r="AM36" i="14"/>
  <c r="AM35" i="14"/>
  <c r="AE38" i="14"/>
  <c r="AE37" i="14"/>
  <c r="AE36" i="14"/>
  <c r="AE35" i="14"/>
  <c r="W38" i="14"/>
  <c r="W37" i="14"/>
  <c r="W36" i="14"/>
  <c r="W35" i="14"/>
  <c r="O38" i="14"/>
  <c r="O37" i="14"/>
  <c r="O36" i="14"/>
  <c r="O35" i="14"/>
  <c r="BK62" i="14"/>
  <c r="BC62" i="14"/>
  <c r="AU62" i="14"/>
  <c r="AM62" i="14"/>
  <c r="AE62" i="14"/>
  <c r="W62" i="14"/>
  <c r="O62" i="14"/>
  <c r="G62" i="14"/>
  <c r="BK61" i="14"/>
  <c r="BC61" i="14"/>
  <c r="AU61" i="14"/>
  <c r="AM61" i="14"/>
  <c r="AE61" i="14"/>
  <c r="W61" i="14"/>
  <c r="O61" i="14"/>
  <c r="G61" i="14"/>
  <c r="BK60" i="14"/>
  <c r="BC60" i="14"/>
  <c r="AU60" i="14"/>
  <c r="AM60" i="14"/>
  <c r="AE60" i="14"/>
  <c r="W60" i="14"/>
  <c r="O60" i="14"/>
  <c r="G60" i="14"/>
  <c r="G58" i="14"/>
  <c r="G64" i="14" s="1"/>
  <c r="BK57" i="14"/>
  <c r="BC57" i="14"/>
  <c r="AU57" i="14"/>
  <c r="AM57" i="14"/>
  <c r="AE57" i="14"/>
  <c r="W57" i="14"/>
  <c r="O57" i="14"/>
  <c r="G57" i="14"/>
  <c r="BK56" i="14"/>
  <c r="BC56" i="14"/>
  <c r="AU56" i="14"/>
  <c r="AM56" i="14"/>
  <c r="AE56" i="14"/>
  <c r="W56" i="14"/>
  <c r="O56" i="14"/>
  <c r="G56" i="14"/>
  <c r="BK55" i="14"/>
  <c r="BC55" i="14"/>
  <c r="AU55" i="14"/>
  <c r="AM55" i="14"/>
  <c r="AE55" i="14"/>
  <c r="W55" i="14"/>
  <c r="O55" i="14"/>
  <c r="G55" i="14"/>
  <c r="BK54" i="14"/>
  <c r="BC54" i="14"/>
  <c r="AU54" i="14"/>
  <c r="AM54" i="14"/>
  <c r="AE54" i="14"/>
  <c r="W54" i="14"/>
  <c r="O54" i="14"/>
  <c r="G54" i="14"/>
  <c r="BK53" i="14"/>
  <c r="BC53" i="14"/>
  <c r="AU53" i="14"/>
  <c r="AM53" i="14"/>
  <c r="AE53" i="14"/>
  <c r="W53" i="14"/>
  <c r="O53" i="14"/>
  <c r="G53" i="14"/>
  <c r="BK52" i="14"/>
  <c r="BC52" i="14"/>
  <c r="AU52" i="14"/>
  <c r="AM52" i="14"/>
  <c r="AE52" i="14"/>
  <c r="W52" i="14"/>
  <c r="O52" i="14"/>
  <c r="G52" i="14"/>
  <c r="BK51" i="14"/>
  <c r="BC51" i="14"/>
  <c r="AU51" i="14"/>
  <c r="AM51" i="14"/>
  <c r="AE51" i="14"/>
  <c r="W51" i="14"/>
  <c r="O51" i="14"/>
  <c r="G51" i="14"/>
  <c r="BK50" i="14"/>
  <c r="BC50" i="14"/>
  <c r="AU50" i="14"/>
  <c r="AM50" i="14"/>
  <c r="AE50" i="14"/>
  <c r="W50" i="14"/>
  <c r="O50" i="14"/>
  <c r="G50" i="14"/>
  <c r="BK49" i="14"/>
  <c r="BC49" i="14"/>
  <c r="AU49" i="14"/>
  <c r="AM49" i="14"/>
  <c r="AE49" i="14"/>
  <c r="W49" i="14"/>
  <c r="O49" i="14"/>
  <c r="G49" i="14"/>
  <c r="BK48" i="14"/>
  <c r="BC48" i="14"/>
  <c r="AU48" i="14"/>
  <c r="AM48" i="14"/>
  <c r="AE48" i="14"/>
  <c r="W48" i="14"/>
  <c r="O48" i="14"/>
  <c r="G48" i="14"/>
  <c r="BK47" i="14"/>
  <c r="BC47" i="14"/>
  <c r="AU47" i="14"/>
  <c r="AM47" i="14"/>
  <c r="AE47" i="14"/>
  <c r="W47" i="14"/>
  <c r="O47" i="14"/>
  <c r="G47" i="14"/>
  <c r="BK46" i="14"/>
  <c r="BC46" i="14"/>
  <c r="AU46" i="14"/>
  <c r="AM46" i="14"/>
  <c r="AE46" i="14"/>
  <c r="W46" i="14"/>
  <c r="O46" i="14"/>
  <c r="G46" i="14"/>
  <c r="BK45" i="14"/>
  <c r="BC45" i="14"/>
  <c r="AU45" i="14"/>
  <c r="AM45" i="14"/>
  <c r="AE45" i="14"/>
  <c r="W45" i="14"/>
  <c r="O45" i="14"/>
  <c r="G45" i="14"/>
  <c r="BK44" i="14"/>
  <c r="BC44" i="14"/>
  <c r="AU44" i="14"/>
  <c r="AM44" i="14"/>
  <c r="AE44" i="14"/>
  <c r="W44" i="14"/>
  <c r="O44" i="14"/>
  <c r="G44" i="14"/>
  <c r="BK43" i="14"/>
  <c r="BC43" i="14"/>
  <c r="AU43" i="14"/>
  <c r="AM43" i="14"/>
  <c r="AE43" i="14"/>
  <c r="W43" i="14"/>
  <c r="O43" i="14"/>
  <c r="G43" i="14"/>
  <c r="BK42" i="14"/>
  <c r="BC42" i="14"/>
  <c r="AU42" i="14"/>
  <c r="AM42" i="14"/>
  <c r="AE42" i="14"/>
  <c r="W42" i="14"/>
  <c r="O42" i="14"/>
  <c r="G42" i="14"/>
  <c r="BK41" i="14"/>
  <c r="BC41" i="14"/>
  <c r="AU41" i="14"/>
  <c r="AM41" i="14"/>
  <c r="AE41" i="14"/>
  <c r="W41" i="14"/>
  <c r="O41" i="14"/>
  <c r="G41" i="14"/>
  <c r="BK40" i="14"/>
  <c r="BC40" i="14"/>
  <c r="AU40" i="14"/>
  <c r="AM40" i="14"/>
  <c r="AE40" i="14"/>
  <c r="W40" i="14"/>
  <c r="O40" i="14"/>
  <c r="G40" i="14"/>
  <c r="BK39" i="14"/>
  <c r="BC39" i="14"/>
  <c r="AU39" i="14"/>
  <c r="AM39" i="14"/>
  <c r="AE39" i="14"/>
  <c r="W39" i="14"/>
  <c r="O39" i="14"/>
  <c r="G39" i="14"/>
  <c r="G38" i="14"/>
  <c r="G37" i="14"/>
  <c r="G36" i="14"/>
  <c r="G35" i="14"/>
  <c r="BK30" i="14"/>
  <c r="BC30" i="14"/>
  <c r="AU30" i="14"/>
  <c r="AM30" i="14"/>
  <c r="AE30" i="14"/>
  <c r="W30" i="14"/>
  <c r="O30" i="14"/>
  <c r="G30" i="14"/>
  <c r="BK29" i="14"/>
  <c r="BC29" i="14"/>
  <c r="AU29" i="14"/>
  <c r="AM29" i="14"/>
  <c r="AE29" i="14"/>
  <c r="W29" i="14"/>
  <c r="O29" i="14"/>
  <c r="G29" i="14"/>
  <c r="G28" i="14"/>
  <c r="G27" i="14"/>
  <c r="BK26" i="14"/>
  <c r="BC26" i="14"/>
  <c r="AU26" i="14"/>
  <c r="G26" i="14"/>
  <c r="BK25" i="14"/>
  <c r="BC25" i="14"/>
  <c r="AU25" i="14"/>
  <c r="G25" i="14"/>
  <c r="BK24" i="14"/>
  <c r="BC24" i="14"/>
  <c r="AU24" i="14"/>
  <c r="G24" i="14"/>
  <c r="BK23" i="14"/>
  <c r="BC23" i="14"/>
  <c r="AU23" i="14"/>
  <c r="G23" i="14"/>
  <c r="BK22" i="14"/>
  <c r="BC22" i="14"/>
  <c r="AU22" i="14"/>
  <c r="G22" i="14"/>
  <c r="BK21" i="14"/>
  <c r="BC21" i="14"/>
  <c r="AU21" i="14"/>
  <c r="G21" i="14"/>
  <c r="BK20" i="14"/>
  <c r="BC20" i="14"/>
  <c r="AU20" i="14"/>
  <c r="G20" i="14"/>
  <c r="BK19" i="14"/>
  <c r="BC19" i="14"/>
  <c r="AU19" i="14"/>
  <c r="G19" i="14"/>
  <c r="BC18" i="14"/>
  <c r="G18" i="14"/>
  <c r="BC17" i="14"/>
  <c r="G17" i="14"/>
  <c r="BK16" i="14"/>
  <c r="BC16" i="14"/>
  <c r="AU16" i="14"/>
  <c r="AM16" i="14"/>
  <c r="AE16" i="14"/>
  <c r="O16" i="14"/>
  <c r="G16" i="14"/>
  <c r="BK15" i="14"/>
  <c r="BC15" i="14"/>
  <c r="AU15" i="14"/>
  <c r="AM15" i="14"/>
  <c r="AE15" i="14"/>
  <c r="W15" i="14"/>
  <c r="O15" i="14"/>
  <c r="G15" i="14"/>
  <c r="BK14" i="14"/>
  <c r="BC14" i="14"/>
  <c r="AU14" i="14"/>
  <c r="AM14" i="14"/>
  <c r="AE14" i="14"/>
  <c r="W14" i="14"/>
  <c r="O14" i="14"/>
  <c r="G14" i="14"/>
  <c r="BK13" i="14"/>
  <c r="BC13" i="14"/>
  <c r="AU13" i="14"/>
  <c r="AM13" i="14"/>
  <c r="AE13" i="14"/>
  <c r="W13" i="14"/>
  <c r="O13" i="14"/>
  <c r="G13" i="14"/>
  <c r="BK12" i="14"/>
  <c r="BC12" i="14"/>
  <c r="AU12" i="14"/>
  <c r="AM12" i="14"/>
  <c r="AE12" i="14"/>
  <c r="W12" i="14"/>
  <c r="O12" i="14"/>
  <c r="G12" i="14"/>
  <c r="BK11" i="14"/>
  <c r="BC11" i="14"/>
  <c r="AU11" i="14"/>
  <c r="AM11" i="14"/>
  <c r="AE11" i="14"/>
  <c r="W11" i="14"/>
  <c r="O11" i="14"/>
  <c r="G11" i="14"/>
  <c r="BK10" i="14"/>
  <c r="BC10" i="14"/>
  <c r="AU10" i="14"/>
  <c r="AM10" i="14"/>
  <c r="AE10" i="14"/>
  <c r="W10" i="14"/>
  <c r="O10" i="14"/>
  <c r="G10" i="14"/>
  <c r="BS11" i="14"/>
  <c r="BK9" i="14"/>
  <c r="BC9" i="14"/>
  <c r="AU9" i="14"/>
  <c r="AM9" i="14"/>
  <c r="AE9" i="14"/>
  <c r="W9" i="14"/>
  <c r="O9" i="14"/>
  <c r="G9" i="14"/>
  <c r="BS10" i="14"/>
  <c r="BK59" i="14"/>
  <c r="BC59" i="14"/>
  <c r="AU59" i="14"/>
  <c r="AM59" i="14"/>
  <c r="AE59" i="14"/>
  <c r="W59" i="14"/>
  <c r="O59" i="14"/>
  <c r="G59" i="14"/>
  <c r="BK8" i="14"/>
  <c r="BC8" i="14"/>
  <c r="AU8" i="14"/>
  <c r="AM8" i="14"/>
  <c r="AE8" i="14"/>
  <c r="W8" i="14"/>
  <c r="O8" i="14"/>
  <c r="G8" i="14"/>
  <c r="BK7" i="14"/>
  <c r="BC7" i="14"/>
  <c r="AU7" i="14"/>
  <c r="AM7" i="14"/>
  <c r="AE7" i="14"/>
  <c r="W7" i="14"/>
  <c r="O7" i="14"/>
  <c r="G7" i="14"/>
  <c r="BK6" i="14"/>
  <c r="BC6" i="14"/>
  <c r="AU6" i="14"/>
  <c r="AM6" i="14"/>
  <c r="AE6" i="14"/>
  <c r="W6" i="14"/>
  <c r="O6" i="14"/>
  <c r="G6" i="14"/>
  <c r="BS5" i="14"/>
  <c r="BK5" i="14"/>
  <c r="BC5" i="14"/>
  <c r="AU5" i="14"/>
  <c r="AM5" i="14"/>
  <c r="AE5" i="14"/>
  <c r="W5" i="14"/>
  <c r="O5" i="14"/>
  <c r="G5" i="14"/>
  <c r="BS4" i="14"/>
  <c r="BK4" i="14"/>
  <c r="BC4" i="14"/>
  <c r="AU4" i="14"/>
  <c r="AM4" i="14"/>
  <c r="AE4" i="14"/>
  <c r="W4" i="14"/>
  <c r="O4" i="14"/>
  <c r="G4" i="14"/>
  <c r="G31" i="14" s="1"/>
  <c r="G68" i="13"/>
  <c r="O68" i="13"/>
  <c r="W68" i="13"/>
  <c r="AE69" i="13"/>
  <c r="AE68" i="13"/>
  <c r="AE38" i="13"/>
  <c r="AM68" i="13"/>
  <c r="AM69" i="13"/>
  <c r="W69" i="13"/>
  <c r="O69" i="13"/>
  <c r="G69" i="13"/>
  <c r="AM33" i="13"/>
  <c r="AE33" i="13"/>
  <c r="W33" i="13"/>
  <c r="O33" i="13"/>
  <c r="G33" i="13"/>
  <c r="AM57" i="13"/>
  <c r="AM56" i="13"/>
  <c r="AE57" i="13"/>
  <c r="AE56" i="13"/>
  <c r="W57" i="13"/>
  <c r="W56" i="13"/>
  <c r="O57" i="13"/>
  <c r="O56" i="13"/>
  <c r="AM51" i="13"/>
  <c r="AE51" i="13"/>
  <c r="W51" i="13"/>
  <c r="O51" i="13"/>
  <c r="AM49" i="13"/>
  <c r="AM48" i="13"/>
  <c r="AM47" i="13"/>
  <c r="AM46" i="13"/>
  <c r="AM45" i="13"/>
  <c r="AE49" i="13"/>
  <c r="AE48" i="13"/>
  <c r="AE47" i="13"/>
  <c r="AE46" i="13"/>
  <c r="AE45" i="13"/>
  <c r="W49" i="13"/>
  <c r="W48" i="13"/>
  <c r="W47" i="13"/>
  <c r="W46" i="13"/>
  <c r="W45" i="13"/>
  <c r="O49" i="13"/>
  <c r="O48" i="13"/>
  <c r="O47" i="13"/>
  <c r="O46" i="13"/>
  <c r="O45" i="13"/>
  <c r="AM43" i="13"/>
  <c r="AE43" i="13"/>
  <c r="W43" i="13"/>
  <c r="O43" i="13"/>
  <c r="AM41" i="13"/>
  <c r="AE41" i="13"/>
  <c r="W41" i="13"/>
  <c r="O41" i="13"/>
  <c r="AM20" i="13"/>
  <c r="AE20" i="13"/>
  <c r="W20" i="13"/>
  <c r="O20" i="13"/>
  <c r="AM29" i="13"/>
  <c r="AE29" i="13"/>
  <c r="W29" i="13"/>
  <c r="O29" i="13"/>
  <c r="G20" i="13"/>
  <c r="AM64" i="13"/>
  <c r="AE64" i="13"/>
  <c r="W64" i="13"/>
  <c r="O64" i="13"/>
  <c r="G64" i="13"/>
  <c r="AM63" i="13"/>
  <c r="AE63" i="13"/>
  <c r="W63" i="13"/>
  <c r="O63" i="13"/>
  <c r="G63" i="13"/>
  <c r="AM62" i="13"/>
  <c r="AE62" i="13"/>
  <c r="W62" i="13"/>
  <c r="O62" i="13"/>
  <c r="G62" i="13"/>
  <c r="AM61" i="13"/>
  <c r="AE61" i="13"/>
  <c r="W61" i="13"/>
  <c r="O61" i="13"/>
  <c r="G61" i="13"/>
  <c r="AM60" i="13"/>
  <c r="AE60" i="13"/>
  <c r="W60" i="13"/>
  <c r="O60" i="13"/>
  <c r="G60" i="13"/>
  <c r="AM59" i="13"/>
  <c r="AE59" i="13"/>
  <c r="W59" i="13"/>
  <c r="O59" i="13"/>
  <c r="G59" i="13"/>
  <c r="AM58" i="13"/>
  <c r="AE58" i="13"/>
  <c r="W58" i="13"/>
  <c r="O58" i="13"/>
  <c r="G58" i="13"/>
  <c r="G57" i="13"/>
  <c r="G56" i="13"/>
  <c r="AM55" i="13"/>
  <c r="AE55" i="13"/>
  <c r="W55" i="13"/>
  <c r="O55" i="13"/>
  <c r="G55" i="13"/>
  <c r="AM54" i="13"/>
  <c r="AE54" i="13"/>
  <c r="W54" i="13"/>
  <c r="O54" i="13"/>
  <c r="G54" i="13"/>
  <c r="AM53" i="13"/>
  <c r="AE53" i="13"/>
  <c r="W53" i="13"/>
  <c r="O53" i="13"/>
  <c r="G53" i="13"/>
  <c r="AM52" i="13"/>
  <c r="AE52" i="13"/>
  <c r="W52" i="13"/>
  <c r="O52" i="13"/>
  <c r="G52" i="13"/>
  <c r="G51" i="13"/>
  <c r="AM50" i="13"/>
  <c r="AE50" i="13"/>
  <c r="W50" i="13"/>
  <c r="O50" i="13"/>
  <c r="G50" i="13"/>
  <c r="G49" i="13"/>
  <c r="G48" i="13"/>
  <c r="G47" i="13"/>
  <c r="G46" i="13"/>
  <c r="G45" i="13"/>
  <c r="AM44" i="13"/>
  <c r="AE44" i="13"/>
  <c r="W44" i="13"/>
  <c r="O44" i="13"/>
  <c r="G44" i="13"/>
  <c r="G43" i="13"/>
  <c r="AM42" i="13"/>
  <c r="AE42" i="13"/>
  <c r="W42" i="13"/>
  <c r="O42" i="13"/>
  <c r="G42" i="13"/>
  <c r="G41" i="13"/>
  <c r="AM40" i="13"/>
  <c r="AE40" i="13"/>
  <c r="W40" i="13"/>
  <c r="O40" i="13"/>
  <c r="G40" i="13"/>
  <c r="AM39" i="13"/>
  <c r="AE39" i="13"/>
  <c r="W39" i="13"/>
  <c r="O39" i="13"/>
  <c r="G39" i="13"/>
  <c r="AM38" i="13"/>
  <c r="W38" i="13"/>
  <c r="O38" i="13"/>
  <c r="G38" i="13"/>
  <c r="AM32" i="13"/>
  <c r="AE32" i="13"/>
  <c r="W32" i="13"/>
  <c r="O32" i="13"/>
  <c r="G32" i="13"/>
  <c r="AM31" i="13"/>
  <c r="AE31" i="13"/>
  <c r="W31" i="13"/>
  <c r="O31" i="13"/>
  <c r="G31" i="13"/>
  <c r="AM30" i="13"/>
  <c r="AE30" i="13"/>
  <c r="W30" i="13"/>
  <c r="O30" i="13"/>
  <c r="G30" i="13"/>
  <c r="G29" i="13"/>
  <c r="AM28" i="13"/>
  <c r="AE28" i="13"/>
  <c r="W28" i="13"/>
  <c r="O28" i="13"/>
  <c r="G28" i="13"/>
  <c r="AM27" i="13"/>
  <c r="AE27" i="13"/>
  <c r="W27" i="13"/>
  <c r="O27" i="13"/>
  <c r="G27" i="13"/>
  <c r="AM26" i="13"/>
  <c r="AE26" i="13"/>
  <c r="W26" i="13"/>
  <c r="O26" i="13"/>
  <c r="G26" i="13"/>
  <c r="AM25" i="13"/>
  <c r="AE25" i="13"/>
  <c r="W25" i="13"/>
  <c r="O25" i="13"/>
  <c r="G25" i="13"/>
  <c r="AM24" i="13"/>
  <c r="AE24" i="13"/>
  <c r="W24" i="13"/>
  <c r="O24" i="13"/>
  <c r="G24" i="13"/>
  <c r="AM23" i="13"/>
  <c r="AE23" i="13"/>
  <c r="W23" i="13"/>
  <c r="O23" i="13"/>
  <c r="G23" i="13"/>
  <c r="AM22" i="13"/>
  <c r="AE22" i="13"/>
  <c r="W22" i="13"/>
  <c r="O22" i="13"/>
  <c r="G22" i="13"/>
  <c r="AM21" i="13"/>
  <c r="AE21" i="13"/>
  <c r="W21" i="13"/>
  <c r="O21" i="13"/>
  <c r="G21" i="13"/>
  <c r="AM19" i="13"/>
  <c r="AE19" i="13"/>
  <c r="W19" i="13"/>
  <c r="O19" i="13"/>
  <c r="G19" i="13"/>
  <c r="AM18" i="13"/>
  <c r="AE18" i="13"/>
  <c r="W18" i="13"/>
  <c r="O18" i="13"/>
  <c r="G18" i="13"/>
  <c r="AM17" i="13"/>
  <c r="AE17" i="13"/>
  <c r="W17" i="13"/>
  <c r="O17" i="13"/>
  <c r="G17" i="13"/>
  <c r="AM16" i="13"/>
  <c r="AE16" i="13"/>
  <c r="W16" i="13"/>
  <c r="O16" i="13"/>
  <c r="G16" i="13"/>
  <c r="AM15" i="13"/>
  <c r="AE15" i="13"/>
  <c r="W15" i="13"/>
  <c r="O15" i="13"/>
  <c r="G15" i="13"/>
  <c r="AM14" i="13"/>
  <c r="AE14" i="13"/>
  <c r="W14" i="13"/>
  <c r="O14" i="13"/>
  <c r="G14" i="13"/>
  <c r="AM13" i="13"/>
  <c r="AE13" i="13"/>
  <c r="W13" i="13"/>
  <c r="O13" i="13"/>
  <c r="G13" i="13"/>
  <c r="AM12" i="13"/>
  <c r="AE12" i="13"/>
  <c r="W12" i="13"/>
  <c r="O12" i="13"/>
  <c r="G12" i="13"/>
  <c r="AM11" i="13"/>
  <c r="AE11" i="13"/>
  <c r="W11" i="13"/>
  <c r="O11" i="13"/>
  <c r="G11" i="13"/>
  <c r="AM10" i="13"/>
  <c r="AE10" i="13"/>
  <c r="W10" i="13"/>
  <c r="O10" i="13"/>
  <c r="G10" i="13"/>
  <c r="AM9" i="13"/>
  <c r="AE9" i="13"/>
  <c r="W9" i="13"/>
  <c r="O9" i="13"/>
  <c r="G9" i="13"/>
  <c r="AM8" i="13"/>
  <c r="AE8" i="13"/>
  <c r="W8" i="13"/>
  <c r="O8" i="13"/>
  <c r="G8" i="13"/>
  <c r="AU7" i="13"/>
  <c r="AM7" i="13"/>
  <c r="AE7" i="13"/>
  <c r="W7" i="13"/>
  <c r="O7" i="13"/>
  <c r="G7" i="13"/>
  <c r="AU6" i="13"/>
  <c r="AM6" i="13"/>
  <c r="AE6" i="13"/>
  <c r="W6" i="13"/>
  <c r="O6" i="13"/>
  <c r="G6" i="13"/>
  <c r="AM5" i="13"/>
  <c r="AE5" i="13"/>
  <c r="W5" i="13"/>
  <c r="O5" i="13"/>
  <c r="G5" i="13"/>
  <c r="G33" i="15" l="1"/>
  <c r="G34" i="15" s="1"/>
  <c r="B11" i="15" s="1"/>
  <c r="G65" i="14"/>
  <c r="BS14" i="14"/>
  <c r="O31" i="14"/>
  <c r="AU31" i="14"/>
  <c r="AE31" i="14"/>
  <c r="W31" i="14"/>
  <c r="BS7" i="14"/>
  <c r="AM31" i="14"/>
  <c r="AU9" i="13"/>
  <c r="G29" i="5"/>
  <c r="G28" i="5"/>
  <c r="G27" i="5"/>
  <c r="G26" i="5"/>
  <c r="BS10" i="12"/>
  <c r="BS9" i="12"/>
  <c r="AA20" i="5"/>
  <c r="W20" i="5"/>
  <c r="AA19" i="5"/>
  <c r="W19" i="5"/>
  <c r="AU13" i="13" l="1"/>
  <c r="BS16" i="14" l="1"/>
  <c r="BS17" i="14" s="1"/>
  <c r="BS18" i="14" s="1"/>
  <c r="BS19" i="14" s="1"/>
  <c r="AU14" i="13"/>
  <c r="AU15" i="13" s="1"/>
  <c r="AU16" i="13" l="1"/>
  <c r="AU17" i="13" s="1"/>
  <c r="BK62" i="12" l="1"/>
  <c r="BK61" i="12"/>
  <c r="BK60" i="12"/>
  <c r="BK59" i="12"/>
  <c r="BK58" i="12"/>
  <c r="BK57" i="12"/>
  <c r="BK56" i="12"/>
  <c r="BK55" i="12"/>
  <c r="BK54" i="12"/>
  <c r="BK53" i="12"/>
  <c r="BK52" i="12"/>
  <c r="BK51" i="12"/>
  <c r="BK50" i="12"/>
  <c r="BK49" i="12"/>
  <c r="BK48" i="12"/>
  <c r="BK47" i="12"/>
  <c r="BK46" i="12"/>
  <c r="BK45" i="12"/>
  <c r="BK44" i="12"/>
  <c r="BK43" i="12"/>
  <c r="BK42" i="12"/>
  <c r="BK41" i="12"/>
  <c r="BK40" i="12"/>
  <c r="BK39" i="12"/>
  <c r="BK38" i="12"/>
  <c r="BK37" i="12"/>
  <c r="BK36" i="12"/>
  <c r="BK31" i="12"/>
  <c r="BK30" i="12"/>
  <c r="BK29" i="12"/>
  <c r="BK28" i="12"/>
  <c r="BK27" i="12"/>
  <c r="BK26" i="12"/>
  <c r="BK25" i="12"/>
  <c r="BK24" i="12"/>
  <c r="BK23" i="12"/>
  <c r="BK22" i="12"/>
  <c r="BK21" i="12"/>
  <c r="BK20" i="12"/>
  <c r="BK19" i="12"/>
  <c r="BK18" i="12"/>
  <c r="BK17" i="12"/>
  <c r="BK16" i="12"/>
  <c r="BK15" i="12"/>
  <c r="BK14" i="12"/>
  <c r="BK13" i="12"/>
  <c r="BK12" i="12"/>
  <c r="BK11" i="12"/>
  <c r="BK10" i="12"/>
  <c r="BK9" i="12"/>
  <c r="BK8" i="12"/>
  <c r="BK7" i="12"/>
  <c r="BK6" i="12"/>
  <c r="BK5" i="12"/>
  <c r="BK4" i="12"/>
  <c r="BC62" i="12"/>
  <c r="BC61" i="12"/>
  <c r="BC60" i="12"/>
  <c r="BC59" i="12"/>
  <c r="BC58" i="12"/>
  <c r="BC57" i="12"/>
  <c r="BC56" i="12"/>
  <c r="BC55" i="12"/>
  <c r="BC54" i="12"/>
  <c r="BC53" i="12"/>
  <c r="BC52" i="12"/>
  <c r="BC51" i="12"/>
  <c r="BC50" i="12"/>
  <c r="BC49" i="12"/>
  <c r="BC48" i="12"/>
  <c r="BC47" i="12"/>
  <c r="BC46" i="12"/>
  <c r="BC45" i="12"/>
  <c r="BC44" i="12"/>
  <c r="BC43" i="12"/>
  <c r="BC42" i="12"/>
  <c r="BC41" i="12"/>
  <c r="BC40" i="12"/>
  <c r="BC39" i="12"/>
  <c r="BC38" i="12"/>
  <c r="BC37" i="12"/>
  <c r="BC36" i="12"/>
  <c r="BC31" i="12"/>
  <c r="BC30" i="12"/>
  <c r="BC29" i="12"/>
  <c r="BC28" i="12"/>
  <c r="BC27" i="12"/>
  <c r="BC26" i="12"/>
  <c r="BC25" i="12"/>
  <c r="BC24" i="12"/>
  <c r="BC23" i="12"/>
  <c r="BC22" i="12"/>
  <c r="BC21" i="12"/>
  <c r="BC20" i="12"/>
  <c r="BC19" i="12"/>
  <c r="BC18" i="12"/>
  <c r="BC17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AU62" i="12"/>
  <c r="AM62" i="12"/>
  <c r="AE62" i="12"/>
  <c r="W62" i="12"/>
  <c r="O62" i="12"/>
  <c r="G62" i="12"/>
  <c r="AU61" i="12"/>
  <c r="AM61" i="12"/>
  <c r="AE61" i="12"/>
  <c r="W61" i="12"/>
  <c r="O61" i="12"/>
  <c r="G61" i="12"/>
  <c r="AU60" i="12"/>
  <c r="AM60" i="12"/>
  <c r="AE60" i="12"/>
  <c r="W60" i="12"/>
  <c r="O60" i="12"/>
  <c r="G60" i="12"/>
  <c r="AU59" i="12"/>
  <c r="AM59" i="12"/>
  <c r="AE59" i="12"/>
  <c r="W59" i="12"/>
  <c r="O59" i="12"/>
  <c r="G59" i="12"/>
  <c r="AU58" i="12"/>
  <c r="AM58" i="12"/>
  <c r="AE58" i="12"/>
  <c r="W58" i="12"/>
  <c r="O58" i="12"/>
  <c r="G58" i="12"/>
  <c r="AU57" i="12"/>
  <c r="AM57" i="12"/>
  <c r="AE57" i="12"/>
  <c r="W57" i="12"/>
  <c r="O57" i="12"/>
  <c r="G57" i="12"/>
  <c r="AU56" i="12"/>
  <c r="AM56" i="12"/>
  <c r="AE56" i="12"/>
  <c r="W56" i="12"/>
  <c r="O56" i="12"/>
  <c r="G56" i="12"/>
  <c r="AU55" i="12"/>
  <c r="AM55" i="12"/>
  <c r="AE55" i="12"/>
  <c r="W55" i="12"/>
  <c r="O55" i="12"/>
  <c r="G55" i="12"/>
  <c r="AU54" i="12"/>
  <c r="AM54" i="12"/>
  <c r="AE54" i="12"/>
  <c r="W54" i="12"/>
  <c r="O54" i="12"/>
  <c r="G54" i="12"/>
  <c r="AU53" i="12"/>
  <c r="AM53" i="12"/>
  <c r="AE53" i="12"/>
  <c r="W53" i="12"/>
  <c r="O53" i="12"/>
  <c r="G53" i="12"/>
  <c r="AU52" i="12"/>
  <c r="AM52" i="12"/>
  <c r="AE52" i="12"/>
  <c r="W52" i="12"/>
  <c r="O52" i="12"/>
  <c r="G52" i="12"/>
  <c r="AU51" i="12"/>
  <c r="AM51" i="12"/>
  <c r="AE51" i="12"/>
  <c r="W51" i="12"/>
  <c r="O51" i="12"/>
  <c r="G51" i="12"/>
  <c r="AU50" i="12"/>
  <c r="AM50" i="12"/>
  <c r="AE50" i="12"/>
  <c r="W50" i="12"/>
  <c r="O50" i="12"/>
  <c r="G50" i="12"/>
  <c r="AU49" i="12"/>
  <c r="AM49" i="12"/>
  <c r="AE49" i="12"/>
  <c r="W49" i="12"/>
  <c r="O49" i="12"/>
  <c r="G49" i="12"/>
  <c r="AU48" i="12"/>
  <c r="AM48" i="12"/>
  <c r="AE48" i="12"/>
  <c r="W48" i="12"/>
  <c r="O48" i="12"/>
  <c r="G48" i="12"/>
  <c r="AU47" i="12"/>
  <c r="AM47" i="12"/>
  <c r="AE47" i="12"/>
  <c r="W47" i="12"/>
  <c r="O47" i="12"/>
  <c r="G47" i="12"/>
  <c r="AU46" i="12"/>
  <c r="AM46" i="12"/>
  <c r="AE46" i="12"/>
  <c r="W46" i="12"/>
  <c r="O46" i="12"/>
  <c r="G46" i="12"/>
  <c r="AU45" i="12"/>
  <c r="AM45" i="12"/>
  <c r="AE45" i="12"/>
  <c r="W45" i="12"/>
  <c r="O45" i="12"/>
  <c r="G45" i="12"/>
  <c r="AU44" i="12"/>
  <c r="AM44" i="12"/>
  <c r="AE44" i="12"/>
  <c r="W44" i="12"/>
  <c r="O44" i="12"/>
  <c r="G44" i="12"/>
  <c r="AU43" i="12"/>
  <c r="AM43" i="12"/>
  <c r="AE43" i="12"/>
  <c r="W43" i="12"/>
  <c r="O43" i="12"/>
  <c r="G43" i="12"/>
  <c r="AU42" i="12"/>
  <c r="AM42" i="12"/>
  <c r="AE42" i="12"/>
  <c r="W42" i="12"/>
  <c r="O42" i="12"/>
  <c r="G42" i="12"/>
  <c r="AU41" i="12"/>
  <c r="AM41" i="12"/>
  <c r="AE41" i="12"/>
  <c r="W41" i="12"/>
  <c r="O41" i="12"/>
  <c r="G41" i="12"/>
  <c r="AU40" i="12"/>
  <c r="AM40" i="12"/>
  <c r="AE40" i="12"/>
  <c r="W40" i="12"/>
  <c r="O40" i="12"/>
  <c r="G40" i="12"/>
  <c r="AU39" i="12"/>
  <c r="AM39" i="12"/>
  <c r="AE39" i="12"/>
  <c r="W39" i="12"/>
  <c r="O39" i="12"/>
  <c r="G39" i="12"/>
  <c r="AU38" i="12"/>
  <c r="AM38" i="12"/>
  <c r="AE38" i="12"/>
  <c r="W38" i="12"/>
  <c r="O38" i="12"/>
  <c r="G38" i="12"/>
  <c r="AU37" i="12"/>
  <c r="AM37" i="12"/>
  <c r="AE37" i="12"/>
  <c r="W37" i="12"/>
  <c r="O37" i="12"/>
  <c r="G37" i="12"/>
  <c r="AU36" i="12"/>
  <c r="AM36" i="12"/>
  <c r="AE36" i="12"/>
  <c r="W36" i="12"/>
  <c r="O36" i="12"/>
  <c r="G36" i="12"/>
  <c r="AU31" i="12"/>
  <c r="AM31" i="12"/>
  <c r="AE31" i="12"/>
  <c r="W31" i="12"/>
  <c r="O31" i="12"/>
  <c r="G31" i="12"/>
  <c r="AU30" i="12"/>
  <c r="AM30" i="12"/>
  <c r="AE30" i="12"/>
  <c r="W30" i="12"/>
  <c r="O30" i="12"/>
  <c r="G30" i="12"/>
  <c r="AU29" i="12"/>
  <c r="AM29" i="12"/>
  <c r="AE29" i="12"/>
  <c r="W29" i="12"/>
  <c r="O29" i="12"/>
  <c r="G29" i="12"/>
  <c r="AU28" i="12"/>
  <c r="AM28" i="12"/>
  <c r="AE28" i="12"/>
  <c r="W28" i="12"/>
  <c r="O28" i="12"/>
  <c r="G28" i="12"/>
  <c r="AU27" i="12"/>
  <c r="AM27" i="12"/>
  <c r="AE27" i="12"/>
  <c r="W27" i="12"/>
  <c r="O27" i="12"/>
  <c r="G27" i="12"/>
  <c r="AU26" i="12"/>
  <c r="AM26" i="12"/>
  <c r="AE26" i="12"/>
  <c r="W26" i="12"/>
  <c r="O26" i="12"/>
  <c r="G26" i="12"/>
  <c r="AU25" i="12"/>
  <c r="AM25" i="12"/>
  <c r="AE25" i="12"/>
  <c r="W25" i="12"/>
  <c r="O25" i="12"/>
  <c r="G25" i="12"/>
  <c r="AU24" i="12"/>
  <c r="AM24" i="12"/>
  <c r="AE24" i="12"/>
  <c r="W24" i="12"/>
  <c r="O24" i="12"/>
  <c r="G24" i="12"/>
  <c r="AU23" i="12"/>
  <c r="AM23" i="12"/>
  <c r="AE23" i="12"/>
  <c r="W23" i="12"/>
  <c r="O23" i="12"/>
  <c r="G23" i="12"/>
  <c r="AU22" i="12"/>
  <c r="AM22" i="12"/>
  <c r="AE22" i="12"/>
  <c r="W22" i="12"/>
  <c r="O22" i="12"/>
  <c r="G22" i="12"/>
  <c r="AU21" i="12"/>
  <c r="AM21" i="12"/>
  <c r="AE21" i="12"/>
  <c r="W21" i="12"/>
  <c r="O21" i="12"/>
  <c r="G21" i="12"/>
  <c r="AU20" i="12"/>
  <c r="AM20" i="12"/>
  <c r="AE20" i="12"/>
  <c r="W20" i="12"/>
  <c r="O20" i="12"/>
  <c r="G20" i="12"/>
  <c r="AU19" i="12"/>
  <c r="AM19" i="12"/>
  <c r="AE19" i="12"/>
  <c r="W19" i="12"/>
  <c r="O19" i="12"/>
  <c r="G19" i="12"/>
  <c r="AU18" i="12"/>
  <c r="AM18" i="12"/>
  <c r="AE18" i="12"/>
  <c r="W18" i="12"/>
  <c r="O18" i="12"/>
  <c r="G18" i="12"/>
  <c r="AU17" i="12"/>
  <c r="AM17" i="12"/>
  <c r="AE17" i="12"/>
  <c r="W17" i="12"/>
  <c r="O17" i="12"/>
  <c r="G17" i="12"/>
  <c r="AU16" i="12"/>
  <c r="AM16" i="12"/>
  <c r="AE16" i="12"/>
  <c r="W16" i="12"/>
  <c r="O16" i="12"/>
  <c r="G16" i="12"/>
  <c r="AU15" i="12"/>
  <c r="AM15" i="12"/>
  <c r="AE15" i="12"/>
  <c r="W15" i="12"/>
  <c r="O15" i="12"/>
  <c r="G15" i="12"/>
  <c r="AU14" i="12"/>
  <c r="AM14" i="12"/>
  <c r="AE14" i="12"/>
  <c r="W14" i="12"/>
  <c r="O14" i="12"/>
  <c r="G14" i="12"/>
  <c r="AU13" i="12"/>
  <c r="AM13" i="12"/>
  <c r="AE13" i="12"/>
  <c r="W13" i="12"/>
  <c r="O13" i="12"/>
  <c r="G13" i="12"/>
  <c r="AU12" i="12"/>
  <c r="AM12" i="12"/>
  <c r="AE12" i="12"/>
  <c r="W12" i="12"/>
  <c r="O12" i="12"/>
  <c r="G12" i="12"/>
  <c r="AU11" i="12"/>
  <c r="AM11" i="12"/>
  <c r="AE11" i="12"/>
  <c r="W11" i="12"/>
  <c r="W66" i="12" s="1"/>
  <c r="O11" i="12"/>
  <c r="G11" i="12"/>
  <c r="AU10" i="12"/>
  <c r="AM10" i="12"/>
  <c r="AE10" i="12"/>
  <c r="W10" i="12"/>
  <c r="O10" i="12"/>
  <c r="G10" i="12"/>
  <c r="AU9" i="12"/>
  <c r="AM9" i="12"/>
  <c r="AE9" i="12"/>
  <c r="W9" i="12"/>
  <c r="O9" i="12"/>
  <c r="G9" i="12"/>
  <c r="AU8" i="12"/>
  <c r="AM8" i="12"/>
  <c r="AE8" i="12"/>
  <c r="W8" i="12"/>
  <c r="O8" i="12"/>
  <c r="G8" i="12"/>
  <c r="AU7" i="12"/>
  <c r="AM7" i="12"/>
  <c r="AE7" i="12"/>
  <c r="W7" i="12"/>
  <c r="O7" i="12"/>
  <c r="G7" i="12"/>
  <c r="AU6" i="12"/>
  <c r="AM6" i="12"/>
  <c r="AE6" i="12"/>
  <c r="W6" i="12"/>
  <c r="O6" i="12"/>
  <c r="G6" i="12"/>
  <c r="BS5" i="12"/>
  <c r="AU5" i="12"/>
  <c r="AM5" i="12"/>
  <c r="AE5" i="12"/>
  <c r="W5" i="12"/>
  <c r="O5" i="12"/>
  <c r="G5" i="12"/>
  <c r="BS4" i="12"/>
  <c r="AU4" i="12"/>
  <c r="AM4" i="12"/>
  <c r="AE4" i="12"/>
  <c r="W4" i="12"/>
  <c r="O4" i="12"/>
  <c r="G4" i="12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BC5" i="10"/>
  <c r="BC4" i="10"/>
  <c r="BC7" i="10" s="1"/>
  <c r="F25" i="4" s="1"/>
  <c r="AU62" i="10"/>
  <c r="AU61" i="10"/>
  <c r="AU60" i="10"/>
  <c r="AU59" i="10"/>
  <c r="AU58" i="10"/>
  <c r="AU57" i="10"/>
  <c r="AU56" i="10"/>
  <c r="AU55" i="10"/>
  <c r="AU54" i="10"/>
  <c r="AU53" i="10"/>
  <c r="AU52" i="10"/>
  <c r="AU51" i="10"/>
  <c r="AU50" i="10"/>
  <c r="AU49" i="10"/>
  <c r="AU48" i="10"/>
  <c r="AU47" i="10"/>
  <c r="AU46" i="10"/>
  <c r="AU45" i="10"/>
  <c r="AU44" i="10"/>
  <c r="AU43" i="10"/>
  <c r="AU42" i="10"/>
  <c r="AU41" i="10"/>
  <c r="AU40" i="10"/>
  <c r="AU39" i="10"/>
  <c r="AU38" i="10"/>
  <c r="AU37" i="10"/>
  <c r="AU36" i="10"/>
  <c r="AU31" i="10"/>
  <c r="AU30" i="10"/>
  <c r="AU29" i="10"/>
  <c r="AU28" i="10"/>
  <c r="AU27" i="10"/>
  <c r="AU26" i="10"/>
  <c r="AU25" i="10"/>
  <c r="AU24" i="10"/>
  <c r="AU23" i="10"/>
  <c r="AU22" i="10"/>
  <c r="AU21" i="10"/>
  <c r="AU20" i="10"/>
  <c r="AU19" i="10"/>
  <c r="AU18" i="10"/>
  <c r="AU17" i="10"/>
  <c r="AU16" i="10"/>
  <c r="AU15" i="10"/>
  <c r="AU14" i="10"/>
  <c r="AU13" i="10"/>
  <c r="AU12" i="10"/>
  <c r="AU11" i="10"/>
  <c r="AU10" i="10"/>
  <c r="AU9" i="10"/>
  <c r="AU8" i="10"/>
  <c r="AU7" i="10"/>
  <c r="AU6" i="10"/>
  <c r="AU5" i="10"/>
  <c r="AU4" i="10"/>
  <c r="AM62" i="10"/>
  <c r="AE62" i="10"/>
  <c r="AM61" i="10"/>
  <c r="AE61" i="10"/>
  <c r="AM60" i="10"/>
  <c r="AE60" i="10"/>
  <c r="AM59" i="10"/>
  <c r="AE59" i="10"/>
  <c r="AM58" i="10"/>
  <c r="AE58" i="10"/>
  <c r="AM57" i="10"/>
  <c r="AE57" i="10"/>
  <c r="AM56" i="10"/>
  <c r="AE56" i="10"/>
  <c r="AM55" i="10"/>
  <c r="AE55" i="10"/>
  <c r="AM54" i="10"/>
  <c r="AE54" i="10"/>
  <c r="AM53" i="10"/>
  <c r="AE53" i="10"/>
  <c r="AM52" i="10"/>
  <c r="AE52" i="10"/>
  <c r="AM51" i="10"/>
  <c r="AE51" i="10"/>
  <c r="AM50" i="10"/>
  <c r="AE50" i="10"/>
  <c r="AM49" i="10"/>
  <c r="AE49" i="10"/>
  <c r="AM48" i="10"/>
  <c r="AE48" i="10"/>
  <c r="AM47" i="10"/>
  <c r="AE47" i="10"/>
  <c r="AM46" i="10"/>
  <c r="AE46" i="10"/>
  <c r="AM45" i="10"/>
  <c r="AE45" i="10"/>
  <c r="AM44" i="10"/>
  <c r="AE44" i="10"/>
  <c r="AM43" i="10"/>
  <c r="AE43" i="10"/>
  <c r="AM42" i="10"/>
  <c r="AE42" i="10"/>
  <c r="AM41" i="10"/>
  <c r="AE41" i="10"/>
  <c r="AM40" i="10"/>
  <c r="AE40" i="10"/>
  <c r="AM39" i="10"/>
  <c r="AE39" i="10"/>
  <c r="AM38" i="10"/>
  <c r="AE38" i="10"/>
  <c r="AM37" i="10"/>
  <c r="AE37" i="10"/>
  <c r="AM36" i="10"/>
  <c r="AE36" i="10"/>
  <c r="AM31" i="10"/>
  <c r="AE31" i="10"/>
  <c r="AM30" i="10"/>
  <c r="AE30" i="10"/>
  <c r="AM29" i="10"/>
  <c r="AE29" i="10"/>
  <c r="AM28" i="10"/>
  <c r="AE28" i="10"/>
  <c r="AM27" i="10"/>
  <c r="AE27" i="10"/>
  <c r="AM26" i="10"/>
  <c r="AE26" i="10"/>
  <c r="AM25" i="10"/>
  <c r="AE25" i="10"/>
  <c r="AM24" i="10"/>
  <c r="AE24" i="10"/>
  <c r="AM23" i="10"/>
  <c r="AE23" i="10"/>
  <c r="AM22" i="10"/>
  <c r="AE22" i="10"/>
  <c r="AM21" i="10"/>
  <c r="AE21" i="10"/>
  <c r="AM20" i="10"/>
  <c r="AE20" i="10"/>
  <c r="AM19" i="10"/>
  <c r="AE19" i="10"/>
  <c r="AM18" i="10"/>
  <c r="AE18" i="10"/>
  <c r="AM17" i="10"/>
  <c r="AE17" i="10"/>
  <c r="AM16" i="10"/>
  <c r="AE16" i="10"/>
  <c r="AM15" i="10"/>
  <c r="AE15" i="10"/>
  <c r="AM14" i="10"/>
  <c r="AE14" i="10"/>
  <c r="AM13" i="10"/>
  <c r="AE13" i="10"/>
  <c r="AM12" i="10"/>
  <c r="AE12" i="10"/>
  <c r="AM11" i="10"/>
  <c r="AE11" i="10"/>
  <c r="AM10" i="10"/>
  <c r="AE10" i="10"/>
  <c r="AM9" i="10"/>
  <c r="AE9" i="10"/>
  <c r="AM8" i="10"/>
  <c r="AE8" i="10"/>
  <c r="AM7" i="10"/>
  <c r="AE7" i="10"/>
  <c r="AM6" i="10"/>
  <c r="AE6" i="10"/>
  <c r="AM5" i="10"/>
  <c r="AE5" i="10"/>
  <c r="AM4" i="10"/>
  <c r="AE4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1" i="10"/>
  <c r="G30" i="10"/>
  <c r="AU6" i="6"/>
  <c r="AU5" i="6"/>
  <c r="AM63" i="6"/>
  <c r="AM62" i="6"/>
  <c r="AM61" i="6"/>
  <c r="AM60" i="6"/>
  <c r="AM59" i="6"/>
  <c r="AM58" i="6"/>
  <c r="AM57" i="6"/>
  <c r="AM56" i="6"/>
  <c r="AM55" i="6"/>
  <c r="AM54" i="6"/>
  <c r="AM53" i="6"/>
  <c r="AM52" i="6"/>
  <c r="AM51" i="6"/>
  <c r="AM50" i="6"/>
  <c r="AM49" i="6"/>
  <c r="AM48" i="6"/>
  <c r="AM47" i="6"/>
  <c r="AM46" i="6"/>
  <c r="AM45" i="6"/>
  <c r="AM44" i="6"/>
  <c r="AM43" i="6"/>
  <c r="AM42" i="6"/>
  <c r="AM41" i="6"/>
  <c r="AM40" i="6"/>
  <c r="AM39" i="6"/>
  <c r="AM38" i="6"/>
  <c r="AM37" i="6"/>
  <c r="AM32" i="6"/>
  <c r="AM31" i="6"/>
  <c r="AM30" i="6"/>
  <c r="AM29" i="6"/>
  <c r="AM28" i="6"/>
  <c r="AM27" i="6"/>
  <c r="AM26" i="6"/>
  <c r="AM25" i="6"/>
  <c r="AM24" i="6"/>
  <c r="AM23" i="6"/>
  <c r="AM22" i="6"/>
  <c r="AM21" i="6"/>
  <c r="AM20" i="6"/>
  <c r="AM19" i="6"/>
  <c r="AM18" i="6"/>
  <c r="AM17" i="6"/>
  <c r="AM16" i="6"/>
  <c r="AM15" i="6"/>
  <c r="AM14" i="6"/>
  <c r="AM13" i="6"/>
  <c r="AM12" i="6"/>
  <c r="AM11" i="6"/>
  <c r="AM10" i="6"/>
  <c r="AM9" i="6"/>
  <c r="AM8" i="6"/>
  <c r="AM7" i="6"/>
  <c r="AM6" i="6"/>
  <c r="AM5" i="6"/>
  <c r="AM4" i="6"/>
  <c r="AE63" i="6"/>
  <c r="AE62" i="6"/>
  <c r="AE61" i="6"/>
  <c r="AE60" i="6"/>
  <c r="AE59" i="6"/>
  <c r="AE58" i="6"/>
  <c r="AE57" i="6"/>
  <c r="AE56" i="6"/>
  <c r="AE55" i="6"/>
  <c r="AE54" i="6"/>
  <c r="AE53" i="6"/>
  <c r="AE52" i="6"/>
  <c r="AE51" i="6"/>
  <c r="AE50" i="6"/>
  <c r="AE49" i="6"/>
  <c r="AE48" i="6"/>
  <c r="AE47" i="6"/>
  <c r="AE46" i="6"/>
  <c r="AE45" i="6"/>
  <c r="AE44" i="6"/>
  <c r="AE43" i="6"/>
  <c r="AE42" i="6"/>
  <c r="AE41" i="6"/>
  <c r="AE40" i="6"/>
  <c r="AE39" i="6"/>
  <c r="AE38" i="6"/>
  <c r="AE37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E6" i="6"/>
  <c r="AE5" i="6"/>
  <c r="AE4" i="6"/>
  <c r="W63" i="6"/>
  <c r="W62" i="6"/>
  <c r="W61" i="6"/>
  <c r="W60" i="6"/>
  <c r="W59" i="6"/>
  <c r="W58" i="6"/>
  <c r="W57" i="6"/>
  <c r="W56" i="6"/>
  <c r="W55" i="6"/>
  <c r="W54" i="6"/>
  <c r="W53" i="6"/>
  <c r="W52" i="6"/>
  <c r="W51" i="6"/>
  <c r="W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G30" i="6"/>
  <c r="G29" i="6"/>
  <c r="BK66" i="12" l="1"/>
  <c r="G66" i="12"/>
  <c r="G19" i="5"/>
  <c r="BC66" i="12"/>
  <c r="G23" i="5" s="1"/>
  <c r="AM66" i="12"/>
  <c r="G21" i="5" s="1"/>
  <c r="AU66" i="12"/>
  <c r="G22" i="5" s="1"/>
  <c r="G17" i="5"/>
  <c r="BS7" i="12"/>
  <c r="O66" i="12"/>
  <c r="G18" i="5" s="1"/>
  <c r="G20" i="5"/>
  <c r="AU8" i="6"/>
  <c r="AM66" i="6"/>
  <c r="AE66" i="6"/>
  <c r="W66" i="6"/>
  <c r="O66" i="6"/>
  <c r="BS13" i="12" l="1"/>
  <c r="BS14" i="12" s="1"/>
  <c r="BC13" i="10"/>
  <c r="BC14" i="10" s="1"/>
  <c r="BC15" i="10" s="1"/>
  <c r="BC16" i="10" s="1"/>
  <c r="G24" i="5"/>
  <c r="G30" i="5" s="1"/>
  <c r="G25" i="5"/>
  <c r="AU14" i="6"/>
  <c r="AU15" i="6" s="1"/>
  <c r="AU16" i="6" l="1"/>
  <c r="AU17" i="6" s="1"/>
  <c r="BS16" i="12"/>
  <c r="BS17" i="12" l="1"/>
  <c r="BS18" i="12" s="1"/>
  <c r="G63" i="6"/>
  <c r="G62" i="6"/>
  <c r="G61" i="6"/>
  <c r="G60" i="6"/>
  <c r="G59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2" i="6"/>
  <c r="G31" i="6"/>
  <c r="G28" i="6"/>
  <c r="G27" i="6"/>
  <c r="G26" i="6"/>
  <c r="G25" i="6"/>
  <c r="G24" i="6"/>
  <c r="G23" i="6"/>
  <c r="G22" i="6"/>
  <c r="G21" i="6"/>
  <c r="G6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58" i="6"/>
  <c r="G7" i="6"/>
  <c r="G5" i="6"/>
  <c r="G4" i="6"/>
  <c r="G66" i="6" l="1"/>
  <c r="F26" i="4" l="1"/>
  <c r="F27" i="4" l="1"/>
  <c r="F28" i="4" s="1"/>
  <c r="F29" i="4" l="1"/>
  <c r="F30" i="4" s="1"/>
  <c r="B11" i="4" s="1"/>
  <c r="G31" i="5" l="1"/>
  <c r="G32" i="5" s="1"/>
  <c r="G33" i="5" l="1"/>
  <c r="G34" i="5" s="1"/>
  <c r="B11" i="5" s="1"/>
</calcChain>
</file>

<file path=xl/sharedStrings.xml><?xml version="1.0" encoding="utf-8"?>
<sst xmlns="http://schemas.openxmlformats.org/spreadsheetml/2006/main" count="4752" uniqueCount="250">
  <si>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</si>
  <si>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</si>
  <si>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</si>
  <si>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</si>
  <si>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</si>
  <si>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テント</t>
    <phoneticPr fontId="3"/>
  </si>
  <si>
    <t>テーブル</t>
    <phoneticPr fontId="3"/>
  </si>
  <si>
    <t>椅子</t>
    <rPh sb="0" eb="2">
      <t>イス</t>
    </rPh>
    <phoneticPr fontId="3"/>
  </si>
  <si>
    <t>ＡＥＤ</t>
    <phoneticPr fontId="3"/>
  </si>
  <si>
    <t>血圧計</t>
    <rPh sb="0" eb="3">
      <t>ケツアツケイ</t>
    </rPh>
    <phoneticPr fontId="3"/>
  </si>
  <si>
    <t>パルスオキシメーター</t>
    <phoneticPr fontId="3"/>
  </si>
  <si>
    <t>担架</t>
    <rPh sb="0" eb="2">
      <t>タンカ</t>
    </rPh>
    <phoneticPr fontId="3"/>
  </si>
  <si>
    <t>発電機</t>
    <rPh sb="0" eb="3">
      <t>ハツデンキ</t>
    </rPh>
    <phoneticPr fontId="3"/>
  </si>
  <si>
    <t>コンセント工事</t>
    <rPh sb="5" eb="7">
      <t>コウジ</t>
    </rPh>
    <phoneticPr fontId="3"/>
  </si>
  <si>
    <t>内部蛍光灯（配線含む）</t>
    <rPh sb="0" eb="5">
      <t>ナイブケイコウトウ</t>
    </rPh>
    <rPh sb="6" eb="9">
      <t>ハイセンフク</t>
    </rPh>
    <phoneticPr fontId="3"/>
  </si>
  <si>
    <t>折りたたみベッド</t>
    <rPh sb="0" eb="1">
      <t>オ</t>
    </rPh>
    <phoneticPr fontId="3"/>
  </si>
  <si>
    <t>スポットクーラー</t>
    <phoneticPr fontId="3"/>
  </si>
  <si>
    <t>クーラーボックス</t>
    <phoneticPr fontId="3"/>
  </si>
  <si>
    <t>車椅子</t>
    <rPh sb="0" eb="3">
      <t>クルマイス</t>
    </rPh>
    <phoneticPr fontId="3"/>
  </si>
  <si>
    <t>水（ペットボトル）</t>
    <rPh sb="0" eb="1">
      <t>ミズ</t>
    </rPh>
    <phoneticPr fontId="3"/>
  </si>
  <si>
    <t>550ml</t>
    <phoneticPr fontId="3"/>
  </si>
  <si>
    <t>経口補水液（ペットボトル）</t>
    <rPh sb="0" eb="2">
      <t>ケイコウ</t>
    </rPh>
    <rPh sb="2" eb="4">
      <t>ホスイ</t>
    </rPh>
    <rPh sb="4" eb="5">
      <t>エキ</t>
    </rPh>
    <phoneticPr fontId="3"/>
  </si>
  <si>
    <t>OS-1　200ｇ</t>
    <phoneticPr fontId="3"/>
  </si>
  <si>
    <t>アイスノン</t>
    <phoneticPr fontId="5"/>
  </si>
  <si>
    <t>大</t>
    <rPh sb="0" eb="1">
      <t>ダイ</t>
    </rPh>
    <phoneticPr fontId="3"/>
  </si>
  <si>
    <t>５００ｇ</t>
    <phoneticPr fontId="3"/>
  </si>
  <si>
    <t>瞬間冷却パック</t>
    <rPh sb="0" eb="4">
      <t>シュンカンレイキャク</t>
    </rPh>
    <phoneticPr fontId="3"/>
  </si>
  <si>
    <t>氷</t>
    <rPh sb="0" eb="1">
      <t>コオリ</t>
    </rPh>
    <phoneticPr fontId="3"/>
  </si>
  <si>
    <t>ドライアイス</t>
    <phoneticPr fontId="5"/>
  </si>
  <si>
    <t>予備ＡＥＤ</t>
    <rPh sb="0" eb="2">
      <t>ヨビ</t>
    </rPh>
    <phoneticPr fontId="3"/>
  </si>
  <si>
    <t>備品計</t>
    <rPh sb="0" eb="2">
      <t>ビヒン</t>
    </rPh>
    <rPh sb="2" eb="3">
      <t>ケイ</t>
    </rPh>
    <phoneticPr fontId="3"/>
  </si>
  <si>
    <t>消費税</t>
    <rPh sb="0" eb="3">
      <t>ショウヒゼイ</t>
    </rPh>
    <phoneticPr fontId="3"/>
  </si>
  <si>
    <t>税</t>
    <rPh sb="0" eb="1">
      <t>ゼイ</t>
    </rPh>
    <phoneticPr fontId="2"/>
  </si>
  <si>
    <t>OS-1  50０ｍｌ</t>
    <phoneticPr fontId="3"/>
  </si>
  <si>
    <t>救急救命士</t>
    <rPh sb="0" eb="5">
      <t>キュウキュウキュウメイシ</t>
    </rPh>
    <phoneticPr fontId="2"/>
  </si>
  <si>
    <t>14:00～23:00</t>
    <phoneticPr fontId="2"/>
  </si>
  <si>
    <t>３ｍワンタッチ</t>
    <phoneticPr fontId="3"/>
  </si>
  <si>
    <t>一式</t>
    <rPh sb="0" eb="2">
      <t>イッシキ</t>
    </rPh>
    <phoneticPr fontId="2"/>
  </si>
  <si>
    <t>ナースバッグ</t>
    <phoneticPr fontId="2"/>
  </si>
  <si>
    <t>毛布</t>
    <rPh sb="0" eb="2">
      <t>モウフ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</si>
  <si>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</si>
  <si>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</si>
  <si>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</si>
  <si>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</si>
  <si>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</si>
  <si>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</si>
  <si>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</si>
  <si>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軍手</t>
    <rPh sb="0" eb="2">
      <t>グンテ</t>
    </rPh>
    <phoneticPr fontId="2"/>
  </si>
  <si>
    <t>ラップ</t>
    <phoneticPr fontId="2"/>
  </si>
  <si>
    <t>三角巾</t>
    <rPh sb="0" eb="3">
      <t>サンカクキン</t>
    </rPh>
    <phoneticPr fontId="2"/>
  </si>
  <si>
    <t>滅菌ガーゼ（M）</t>
    <rPh sb="0" eb="2">
      <t>メッキン</t>
    </rPh>
    <phoneticPr fontId="2"/>
  </si>
  <si>
    <t>滅菌ガーゼ（L）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</si>
  <si>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</si>
  <si>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</si>
  <si>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包帯</t>
    <rPh sb="0" eb="2">
      <t>ホウタイ</t>
    </rPh>
    <phoneticPr fontId="2"/>
  </si>
  <si>
    <t>バンドエイド</t>
    <phoneticPr fontId="2"/>
  </si>
  <si>
    <t>人工呼吸用マスク</t>
    <rPh sb="0" eb="5">
      <t>ジンコウコキュウヨウ</t>
    </rPh>
    <phoneticPr fontId="2"/>
  </si>
  <si>
    <t>体温計</t>
    <rPh sb="0" eb="3">
      <t>タイオンケイ</t>
    </rPh>
    <phoneticPr fontId="2"/>
  </si>
  <si>
    <t>ピンセット</t>
    <phoneticPr fontId="2"/>
  </si>
  <si>
    <t>はさみ</t>
    <phoneticPr fontId="2"/>
  </si>
  <si>
    <t>冷却シート</t>
    <rPh sb="0" eb="2">
      <t>レイキャク</t>
    </rPh>
    <phoneticPr fontId="2"/>
  </si>
  <si>
    <t>虫刺され用品（ムヒ）</t>
    <rPh sb="0" eb="2">
      <t>ムシサ</t>
    </rPh>
    <rPh sb="4" eb="6">
      <t>ヨウヒン</t>
    </rPh>
    <phoneticPr fontId="2"/>
  </si>
  <si>
    <t>アルミブランケット</t>
    <phoneticPr fontId="2"/>
  </si>
  <si>
    <t>ガーゼ</t>
    <phoneticPr fontId="2"/>
  </si>
  <si>
    <t>本</t>
    <rPh sb="0" eb="1">
      <t>ホン</t>
    </rPh>
    <phoneticPr fontId="2"/>
  </si>
  <si>
    <t>枚</t>
    <rPh sb="0" eb="1">
      <t>マイ</t>
    </rPh>
    <phoneticPr fontId="2"/>
  </si>
  <si>
    <t>本</t>
    <phoneticPr fontId="2"/>
  </si>
  <si>
    <t>双</t>
    <rPh sb="0" eb="1">
      <t>ソウ</t>
    </rPh>
    <phoneticPr fontId="2"/>
  </si>
  <si>
    <t>個</t>
    <rPh sb="0" eb="1">
      <t>コ</t>
    </rPh>
    <phoneticPr fontId="2"/>
  </si>
  <si>
    <t>袋</t>
    <rPh sb="0" eb="1">
      <t>フクロ</t>
    </rPh>
    <phoneticPr fontId="2"/>
  </si>
  <si>
    <t>設営・撤去テント等（輸送費含む）</t>
    <rPh sb="0" eb="2">
      <t>セツエイ</t>
    </rPh>
    <rPh sb="3" eb="5">
      <t>テッキョ</t>
    </rPh>
    <rPh sb="8" eb="9">
      <t>ナド</t>
    </rPh>
    <rPh sb="10" eb="13">
      <t>ユソウヒ</t>
    </rPh>
    <rPh sb="13" eb="14">
      <t>フク</t>
    </rPh>
    <phoneticPr fontId="2"/>
  </si>
  <si>
    <t>１　業務用地①</t>
    <rPh sb="2" eb="4">
      <t>ギョウム</t>
    </rPh>
    <rPh sb="4" eb="6">
      <t>ヨウチ</t>
    </rPh>
    <phoneticPr fontId="3"/>
  </si>
  <si>
    <t>１　業務用地②</t>
    <rPh sb="2" eb="4">
      <t>ギョウム</t>
    </rPh>
    <rPh sb="4" eb="6">
      <t>ヨウチ</t>
    </rPh>
    <phoneticPr fontId="3"/>
  </si>
  <si>
    <t>３　びわ湖ホール①</t>
    <rPh sb="4" eb="5">
      <t>コ</t>
    </rPh>
    <phoneticPr fontId="3"/>
  </si>
  <si>
    <t>合計</t>
    <rPh sb="0" eb="2">
      <t>ゴウケイ</t>
    </rPh>
    <phoneticPr fontId="2"/>
  </si>
  <si>
    <t>業務用地小計</t>
    <rPh sb="0" eb="6">
      <t>ギョウムヨウチショウケイ</t>
    </rPh>
    <phoneticPr fontId="3"/>
  </si>
  <si>
    <t>一般B小計</t>
    <rPh sb="0" eb="2">
      <t>イッパン</t>
    </rPh>
    <rPh sb="3" eb="5">
      <t>ショウケイ</t>
    </rPh>
    <phoneticPr fontId="3"/>
  </si>
  <si>
    <t>時間</t>
    <rPh sb="0" eb="2">
      <t>ジカン</t>
    </rPh>
    <phoneticPr fontId="2"/>
  </si>
  <si>
    <t>貫</t>
    <rPh sb="0" eb="1">
      <t>カン</t>
    </rPh>
    <phoneticPr fontId="2"/>
  </si>
  <si>
    <t>脚</t>
    <rPh sb="0" eb="1">
      <t>キャク</t>
    </rPh>
    <phoneticPr fontId="2"/>
  </si>
  <si>
    <t>経口補水ゼリー</t>
    <rPh sb="0" eb="2">
      <t>ケイコウ</t>
    </rPh>
    <rPh sb="2" eb="4">
      <t>ホスイ</t>
    </rPh>
    <phoneticPr fontId="3"/>
  </si>
  <si>
    <t>介護用ビニール手袋（10双）</t>
    <rPh sb="0" eb="3">
      <t>カイゴヨウ</t>
    </rPh>
    <rPh sb="7" eb="9">
      <t>テブクロ</t>
    </rPh>
    <rPh sb="12" eb="13">
      <t>ソウ</t>
    </rPh>
    <phoneticPr fontId="2"/>
  </si>
  <si>
    <t>ケース</t>
    <phoneticPr fontId="2"/>
  </si>
  <si>
    <t>紙コップ（50個）</t>
    <rPh sb="0" eb="1">
      <t>カミ</t>
    </rPh>
    <rPh sb="7" eb="8">
      <t>コ</t>
    </rPh>
    <phoneticPr fontId="2"/>
  </si>
  <si>
    <t>吐瀉用ビニール袋（20枚）</t>
    <rPh sb="0" eb="2">
      <t>トシャ</t>
    </rPh>
    <rPh sb="2" eb="3">
      <t>ヨウ</t>
    </rPh>
    <rPh sb="7" eb="8">
      <t>ブクロ</t>
    </rPh>
    <rPh sb="11" eb="12">
      <t>マイ</t>
    </rPh>
    <phoneticPr fontId="2"/>
  </si>
  <si>
    <t>ストロー（20本）</t>
    <rPh sb="7" eb="8">
      <t>ポン</t>
    </rPh>
    <phoneticPr fontId="2"/>
  </si>
  <si>
    <t>マスク（20枚）</t>
    <rPh sb="6" eb="7">
      <t>マイ</t>
    </rPh>
    <phoneticPr fontId="2"/>
  </si>
  <si>
    <t>消毒用アルコール綿</t>
  </si>
  <si>
    <t>ショットメン（10枚）</t>
    <rPh sb="9" eb="10">
      <t>マイ</t>
    </rPh>
    <phoneticPr fontId="2"/>
  </si>
  <si>
    <t>箱</t>
    <rPh sb="0" eb="1">
      <t>ハコ</t>
    </rPh>
    <phoneticPr fontId="2"/>
  </si>
  <si>
    <t>綿棒（20本）</t>
    <rPh sb="0" eb="2">
      <t>メンボウ</t>
    </rPh>
    <rPh sb="5" eb="6">
      <t>ポン</t>
    </rPh>
    <phoneticPr fontId="2"/>
  </si>
  <si>
    <t>冷却シート（1箱8袋）</t>
    <rPh sb="0" eb="2">
      <t>レイキャク</t>
    </rPh>
    <rPh sb="7" eb="8">
      <t>ハコ</t>
    </rPh>
    <rPh sb="9" eb="10">
      <t>フクロ</t>
    </rPh>
    <phoneticPr fontId="2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</si>
  <si>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3"/>
  </si>
  <si>
    <t>675-2313</t>
  </si>
  <si>
    <t>御請求金額</t>
    <rPh sb="0" eb="5">
      <t>ゴセイキュウキンガク</t>
    </rPh>
    <phoneticPr fontId="5"/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</si>
  <si>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</si>
  <si>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</si>
  <si>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</si>
  <si>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</si>
  <si>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消費税</t>
    <rPh sb="0" eb="3">
      <t>ショウヒゼイ</t>
    </rPh>
    <phoneticPr fontId="2"/>
  </si>
  <si>
    <t>①業務用地</t>
    <rPh sb="1" eb="5">
      <t>ギョウムヨウチ</t>
    </rPh>
    <phoneticPr fontId="2"/>
  </si>
  <si>
    <t>②一般B</t>
    <rPh sb="1" eb="3">
      <t>イッパン</t>
    </rPh>
    <phoneticPr fontId="2"/>
  </si>
  <si>
    <t>③びわ湖ホール</t>
    <rPh sb="3" eb="4">
      <t>コ</t>
    </rPh>
    <phoneticPr fontId="2"/>
  </si>
  <si>
    <t>⑤琵琶湖ホテル前</t>
    <rPh sb="1" eb="4">
      <t>ビワコ</t>
    </rPh>
    <rPh sb="7" eb="8">
      <t>マエ</t>
    </rPh>
    <phoneticPr fontId="2"/>
  </si>
  <si>
    <t>小計①</t>
    <rPh sb="0" eb="2">
      <t>ショウケイ</t>
    </rPh>
    <phoneticPr fontId="2"/>
  </si>
  <si>
    <t>小計②</t>
    <rPh sb="0" eb="2">
      <t>ショウケイ</t>
    </rPh>
    <phoneticPr fontId="2"/>
  </si>
  <si>
    <t>小計②</t>
    <rPh sb="0" eb="2">
      <t>ショウケイ</t>
    </rPh>
    <phoneticPr fontId="3"/>
  </si>
  <si>
    <t>①</t>
    <phoneticPr fontId="2"/>
  </si>
  <si>
    <t>請求内訳</t>
    <rPh sb="2" eb="4">
      <t>ウチワケ</t>
    </rPh>
    <phoneticPr fontId="2"/>
  </si>
  <si>
    <t>救護所設置及び備品（使用日8月6日）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3"/>
  </si>
  <si>
    <t>エイドステーション設置及び備品（使用日8月6日）</t>
    <rPh sb="9" eb="11">
      <t>セッチ</t>
    </rPh>
    <rPh sb="11" eb="12">
      <t>オヨ</t>
    </rPh>
    <rPh sb="13" eb="15">
      <t>ビヒン</t>
    </rPh>
    <rPh sb="16" eb="19">
      <t>シヨウビ</t>
    </rPh>
    <rPh sb="20" eb="21">
      <t>ガツ</t>
    </rPh>
    <rPh sb="22" eb="23">
      <t>ヒ</t>
    </rPh>
    <phoneticPr fontId="3"/>
  </si>
  <si>
    <t>ご用命賜り、ありがとうございました。</t>
    <rPh sb="1" eb="4">
      <t>ヨウメイタマワ</t>
    </rPh>
    <phoneticPr fontId="2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</si>
  <si>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2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</si>
  <si>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2"/>
  </si>
  <si>
    <t>諸経費10％</t>
    <rPh sb="0" eb="3">
      <t>ショケイヒ</t>
    </rPh>
    <phoneticPr fontId="2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</si>
  <si>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3"/>
  </si>
  <si>
    <t>御請求金額</t>
    <rPh sb="0" eb="5">
      <t>ゴセイキュウキンガク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</si>
  <si>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2"/>
  </si>
  <si>
    <t>４　NTTDocomo①</t>
    <phoneticPr fontId="3"/>
  </si>
  <si>
    <t>17：00～22：00</t>
    <phoneticPr fontId="2"/>
  </si>
  <si>
    <t>諸経費１０％</t>
    <rPh sb="0" eb="3">
      <t>ショケイヒ</t>
    </rPh>
    <phoneticPr fontId="2"/>
  </si>
  <si>
    <t>御請求金額合計</t>
    <rPh sb="0" eb="1">
      <t>ゴ</t>
    </rPh>
    <rPh sb="1" eb="3">
      <t>セイキュウ</t>
    </rPh>
    <rPh sb="3" eb="5">
      <t>キンガク</t>
    </rPh>
    <rPh sb="5" eb="7">
      <t>ゴウケイ</t>
    </rPh>
    <phoneticPr fontId="2"/>
  </si>
  <si>
    <t>冷凍車・配送（前日）・回収（当日）</t>
    <rPh sb="0" eb="3">
      <t>レイトウシャ</t>
    </rPh>
    <rPh sb="4" eb="6">
      <t>ハイソウ</t>
    </rPh>
    <rPh sb="7" eb="9">
      <t>ゼンジツ</t>
    </rPh>
    <rPh sb="11" eb="13">
      <t>カイシュウ</t>
    </rPh>
    <rPh sb="14" eb="16">
      <t>トウジツ</t>
    </rPh>
    <phoneticPr fontId="3"/>
  </si>
  <si>
    <t>台</t>
    <rPh sb="0" eb="1">
      <t>ダイ</t>
    </rPh>
    <phoneticPr fontId="2"/>
  </si>
  <si>
    <t>本</t>
    <rPh sb="0" eb="1">
      <t>ポン</t>
    </rPh>
    <phoneticPr fontId="2"/>
  </si>
  <si>
    <t>ｋｇ</t>
    <phoneticPr fontId="2"/>
  </si>
  <si>
    <t>小計</t>
    <rPh sb="0" eb="2">
      <t>ショウケイ</t>
    </rPh>
    <phoneticPr fontId="3"/>
  </si>
  <si>
    <t>①業務用地-1</t>
    <rPh sb="1" eb="5">
      <t>ギョウムヨウチ</t>
    </rPh>
    <phoneticPr fontId="2"/>
  </si>
  <si>
    <t>②業務用地-2</t>
    <rPh sb="1" eb="5">
      <t>ギョウムヨウチ</t>
    </rPh>
    <phoneticPr fontId="2"/>
  </si>
  <si>
    <t>⑤びわ湖ホール-1</t>
    <rPh sb="3" eb="4">
      <t>コ</t>
    </rPh>
    <phoneticPr fontId="2"/>
  </si>
  <si>
    <t>５　琵琶湖ホテル前①</t>
    <rPh sb="2" eb="5">
      <t>ビワコ</t>
    </rPh>
    <rPh sb="8" eb="9">
      <t>マエ</t>
    </rPh>
    <phoneticPr fontId="3"/>
  </si>
  <si>
    <t>６　マリーナ（おまつり広場）①</t>
    <rPh sb="11" eb="13">
      <t>ヒロバ</t>
    </rPh>
    <phoneticPr fontId="3"/>
  </si>
  <si>
    <t>６　マリーナ（おまつり広場）②</t>
    <rPh sb="11" eb="13">
      <t>ヒロバ</t>
    </rPh>
    <phoneticPr fontId="3"/>
  </si>
  <si>
    <t>保冷剤</t>
    <rPh sb="0" eb="2">
      <t>ホレイ</t>
    </rPh>
    <rPh sb="2" eb="3">
      <t>ザイ</t>
    </rPh>
    <phoneticPr fontId="3"/>
  </si>
  <si>
    <t>救急箱</t>
    <rPh sb="0" eb="3">
      <t>キュウキュウバコ</t>
    </rPh>
    <phoneticPr fontId="2"/>
  </si>
  <si>
    <t>④びわ湖ホール前-2</t>
    <rPh sb="3" eb="4">
      <t>コ</t>
    </rPh>
    <rPh sb="7" eb="8">
      <t>マエ</t>
    </rPh>
    <phoneticPr fontId="2"/>
  </si>
  <si>
    <t>⑤NTTDocomo-1</t>
    <phoneticPr fontId="2"/>
  </si>
  <si>
    <t>⑥NTTDocomo-2</t>
    <phoneticPr fontId="2"/>
  </si>
  <si>
    <t>⑦びわ湖ホテル前-1</t>
    <rPh sb="3" eb="4">
      <t>コ</t>
    </rPh>
    <rPh sb="7" eb="8">
      <t>マエ</t>
    </rPh>
    <phoneticPr fontId="2"/>
  </si>
  <si>
    <t>4　NTTDocomo②</t>
    <phoneticPr fontId="3"/>
  </si>
  <si>
    <t>５　びわ湖ホテル前②</t>
    <rPh sb="4" eb="5">
      <t>コ</t>
    </rPh>
    <rPh sb="8" eb="9">
      <t>マエ</t>
    </rPh>
    <phoneticPr fontId="3"/>
  </si>
  <si>
    <t>⑧びわ湖ホテル前-2</t>
    <rPh sb="3" eb="4">
      <t>コ</t>
    </rPh>
    <rPh sb="7" eb="8">
      <t>マエ</t>
    </rPh>
    <phoneticPr fontId="2"/>
  </si>
  <si>
    <t>⑨マリーナ（おまつり広場）-1</t>
    <rPh sb="10" eb="12">
      <t>ヒロバ</t>
    </rPh>
    <phoneticPr fontId="2"/>
  </si>
  <si>
    <t>⑩マリーナ（おまつり広場）-2</t>
    <rPh sb="10" eb="12">
      <t>ヒロバ</t>
    </rPh>
    <phoneticPr fontId="2"/>
  </si>
  <si>
    <t>7　本部付け</t>
    <rPh sb="2" eb="5">
      <t>ホンブヅ</t>
    </rPh>
    <phoneticPr fontId="3"/>
  </si>
  <si>
    <t>救命救急士（応援・交代要員）</t>
    <rPh sb="0" eb="5">
      <t>キュウメイキュウキュウシ</t>
    </rPh>
    <rPh sb="6" eb="8">
      <t>オウエン</t>
    </rPh>
    <rPh sb="9" eb="13">
      <t>コウタイヨウイン</t>
    </rPh>
    <phoneticPr fontId="2"/>
  </si>
  <si>
    <t>民間救急車（本部前）</t>
    <rPh sb="0" eb="5">
      <t>ミンカンキュウキュウシャ</t>
    </rPh>
    <rPh sb="6" eb="9">
      <t>ホンブマエ</t>
    </rPh>
    <phoneticPr fontId="2"/>
  </si>
  <si>
    <t>交通費</t>
    <rPh sb="0" eb="3">
      <t>コウツウヒ</t>
    </rPh>
    <phoneticPr fontId="2"/>
  </si>
  <si>
    <t>本部付け小計</t>
    <rPh sb="0" eb="3">
      <t>ホンブヅ</t>
    </rPh>
    <rPh sb="4" eb="6">
      <t>ショウケイ</t>
    </rPh>
    <phoneticPr fontId="2"/>
  </si>
  <si>
    <t>諸経費10％</t>
    <rPh sb="0" eb="3">
      <t>ショケイヒ</t>
    </rPh>
    <phoneticPr fontId="3"/>
  </si>
  <si>
    <t>④NTTDocomo</t>
    <phoneticPr fontId="2"/>
  </si>
  <si>
    <t>⑥マリーナ（おまつり広場)</t>
    <rPh sb="10" eb="12">
      <t>ヒロバ</t>
    </rPh>
    <phoneticPr fontId="2"/>
  </si>
  <si>
    <t>エイドステーション</t>
    <phoneticPr fontId="2"/>
  </si>
  <si>
    <t>⑦本部付け</t>
    <rPh sb="1" eb="4">
      <t>ホンブヅ</t>
    </rPh>
    <phoneticPr fontId="2"/>
  </si>
  <si>
    <t>生理用品</t>
    <rPh sb="0" eb="4">
      <t>セイリヨウヒン</t>
    </rPh>
    <phoneticPr fontId="2"/>
  </si>
  <si>
    <t>Tシャツ</t>
    <phoneticPr fontId="2"/>
  </si>
  <si>
    <t>3　びわ湖ホール②</t>
    <rPh sb="4" eb="5">
      <t>コ</t>
    </rPh>
    <phoneticPr fontId="3"/>
  </si>
  <si>
    <t>①業務用地-2</t>
    <rPh sb="1" eb="5">
      <t>ギョウムヨウチ</t>
    </rPh>
    <phoneticPr fontId="2"/>
  </si>
  <si>
    <t>2　一般B②</t>
    <rPh sb="2" eb="4">
      <t>イッパン</t>
    </rPh>
    <phoneticPr fontId="3"/>
  </si>
  <si>
    <t>②一般B-2</t>
    <rPh sb="1" eb="3">
      <t>イッパン</t>
    </rPh>
    <phoneticPr fontId="2"/>
  </si>
  <si>
    <t>③びわ湖ホール-2</t>
    <rPh sb="3" eb="4">
      <t>コ</t>
    </rPh>
    <phoneticPr fontId="2"/>
  </si>
  <si>
    <t>④NTTDocomo-1</t>
    <phoneticPr fontId="2"/>
  </si>
  <si>
    <t>④NTTDocomo-2</t>
    <phoneticPr fontId="2"/>
  </si>
  <si>
    <t>⑤びわ湖ホテル前-1</t>
    <rPh sb="3" eb="4">
      <t>コ</t>
    </rPh>
    <rPh sb="7" eb="8">
      <t>マエ</t>
    </rPh>
    <phoneticPr fontId="2"/>
  </si>
  <si>
    <t>⑤びわ湖ホテル前-2</t>
    <rPh sb="3" eb="4">
      <t>コ</t>
    </rPh>
    <rPh sb="7" eb="8">
      <t>マエ</t>
    </rPh>
    <phoneticPr fontId="2"/>
  </si>
  <si>
    <t>⑥マリーナ（おまつり広場）-1</t>
    <rPh sb="10" eb="12">
      <t>ヒロバ</t>
    </rPh>
    <phoneticPr fontId="2"/>
  </si>
  <si>
    <t>⑥マリーナ（おまつり広場）-2</t>
    <rPh sb="10" eb="12">
      <t>ヒロバ</t>
    </rPh>
    <phoneticPr fontId="2"/>
  </si>
  <si>
    <t>バンドエイド（20枚）</t>
    <rPh sb="9" eb="10">
      <t>マイ</t>
    </rPh>
    <phoneticPr fontId="2"/>
  </si>
  <si>
    <t>冷却シート（2枚）</t>
    <rPh sb="0" eb="2">
      <t>レイキャク</t>
    </rPh>
    <rPh sb="7" eb="8">
      <t>マイ</t>
    </rPh>
    <phoneticPr fontId="2"/>
  </si>
  <si>
    <t>１　大津港ターミナル①</t>
    <rPh sb="2" eb="5">
      <t>オオツコウ</t>
    </rPh>
    <phoneticPr fontId="3"/>
  </si>
  <si>
    <t>①大津港ターミナル-1</t>
    <rPh sb="1" eb="4">
      <t>オオツコウ</t>
    </rPh>
    <phoneticPr fontId="2"/>
  </si>
  <si>
    <t>１　大津港ターミナル②</t>
    <rPh sb="2" eb="5">
      <t>オオツコウ</t>
    </rPh>
    <phoneticPr fontId="3"/>
  </si>
  <si>
    <t>①大津港ターミナル-2</t>
    <rPh sb="1" eb="4">
      <t>オオツコウ</t>
    </rPh>
    <phoneticPr fontId="2"/>
  </si>
  <si>
    <t>３　大津市民会館</t>
    <rPh sb="2" eb="8">
      <t>オオツシミンカイカン</t>
    </rPh>
    <phoneticPr fontId="3"/>
  </si>
  <si>
    <t>②大津市民会館-1</t>
    <rPh sb="1" eb="7">
      <t>オオツシミンカイカン</t>
    </rPh>
    <phoneticPr fontId="2"/>
  </si>
  <si>
    <t>2　大津市民会館②</t>
    <rPh sb="2" eb="8">
      <t>オオツシミンカイカン</t>
    </rPh>
    <phoneticPr fontId="3"/>
  </si>
  <si>
    <t>②大津市民会館-2</t>
    <rPh sb="1" eb="7">
      <t>オオツシミンカイカン</t>
    </rPh>
    <phoneticPr fontId="2"/>
  </si>
  <si>
    <t>大津港ターミナル小計</t>
    <rPh sb="0" eb="2">
      <t>オオツ</t>
    </rPh>
    <rPh sb="2" eb="3">
      <t>ミナト</t>
    </rPh>
    <rPh sb="8" eb="10">
      <t>ショウケイ</t>
    </rPh>
    <phoneticPr fontId="3"/>
  </si>
  <si>
    <t>大津市民会館小計</t>
    <rPh sb="0" eb="6">
      <t>オオツシミンカイカン</t>
    </rPh>
    <rPh sb="6" eb="8">
      <t>ショウケイ</t>
    </rPh>
    <phoneticPr fontId="3"/>
  </si>
  <si>
    <t>３　勤労福祉センター①</t>
    <rPh sb="2" eb="6">
      <t>キンロウフクシ</t>
    </rPh>
    <phoneticPr fontId="3"/>
  </si>
  <si>
    <t>③勤労福祉センター-1</t>
    <rPh sb="1" eb="5">
      <t>キンロウフクシ</t>
    </rPh>
    <phoneticPr fontId="2"/>
  </si>
  <si>
    <t>3　勤労福祉センター②</t>
    <rPh sb="2" eb="6">
      <t>キンロウフクシ</t>
    </rPh>
    <phoneticPr fontId="3"/>
  </si>
  <si>
    <t>勤労福祉センター小計</t>
    <rPh sb="0" eb="4">
      <t>キンロウフクシ</t>
    </rPh>
    <rPh sb="8" eb="10">
      <t>ショウケイ</t>
    </rPh>
    <phoneticPr fontId="3"/>
  </si>
  <si>
    <t>③勤労福祉センター-2</t>
    <rPh sb="1" eb="5">
      <t>キンロウフクシ</t>
    </rPh>
    <phoneticPr fontId="2"/>
  </si>
  <si>
    <t>４　ふれあいスポーツセンター①</t>
    <phoneticPr fontId="3"/>
  </si>
  <si>
    <t>④ふれあいスポーツセンター-1</t>
    <phoneticPr fontId="2"/>
  </si>
  <si>
    <t>4　ふれあいスポーツセンター②</t>
    <phoneticPr fontId="3"/>
  </si>
  <si>
    <t>ふれあいスポーツセンター小計</t>
    <rPh sb="12" eb="14">
      <t>ショウケイ</t>
    </rPh>
    <phoneticPr fontId="3"/>
  </si>
  <si>
    <t>④ふれあいスポーツセンター-2</t>
    <phoneticPr fontId="2"/>
  </si>
  <si>
    <t>５　逢坂市民センター①</t>
    <rPh sb="2" eb="6">
      <t>オウサカシミン</t>
    </rPh>
    <phoneticPr fontId="3"/>
  </si>
  <si>
    <t>⑤逢坂市民センター-1</t>
    <rPh sb="1" eb="5">
      <t>オウサカシミン</t>
    </rPh>
    <phoneticPr fontId="2"/>
  </si>
  <si>
    <t>５　逢坂市民センター②</t>
    <rPh sb="2" eb="6">
      <t>オウサカシミン</t>
    </rPh>
    <phoneticPr fontId="3"/>
  </si>
  <si>
    <t>逢坂市民センター小計</t>
    <rPh sb="0" eb="4">
      <t>オウサカシミン</t>
    </rPh>
    <rPh sb="8" eb="10">
      <t>ショウケイ</t>
    </rPh>
    <phoneticPr fontId="3"/>
  </si>
  <si>
    <t>⑤逢坂市民センター-2</t>
    <rPh sb="1" eb="5">
      <t>オウサカシミン</t>
    </rPh>
    <phoneticPr fontId="2"/>
  </si>
  <si>
    <t>６　平野市民センター①</t>
    <rPh sb="2" eb="6">
      <t>ヒラノシミン</t>
    </rPh>
    <phoneticPr fontId="3"/>
  </si>
  <si>
    <t>⑥平野市民センター-1</t>
    <rPh sb="1" eb="5">
      <t>ヒラノシミン</t>
    </rPh>
    <phoneticPr fontId="2"/>
  </si>
  <si>
    <t>平野市民センター小計</t>
    <rPh sb="0" eb="4">
      <t>ヒラノシミン</t>
    </rPh>
    <rPh sb="8" eb="10">
      <t>ショウケイ</t>
    </rPh>
    <phoneticPr fontId="3"/>
  </si>
  <si>
    <t>⑥平野市民センター-2</t>
    <rPh sb="1" eb="5">
      <t>ヒラノシミン</t>
    </rPh>
    <phoneticPr fontId="2"/>
  </si>
  <si>
    <t>7　びわこボート①</t>
    <phoneticPr fontId="3"/>
  </si>
  <si>
    <t>びわこボート小計</t>
    <rPh sb="6" eb="8">
      <t>ショウケイ</t>
    </rPh>
    <phoneticPr fontId="3"/>
  </si>
  <si>
    <t>⑦びわこボート-1</t>
    <phoneticPr fontId="2"/>
  </si>
  <si>
    <t>7　びわこボート②</t>
    <phoneticPr fontId="3"/>
  </si>
  <si>
    <t>8　草津本部①</t>
    <rPh sb="2" eb="6">
      <t>クサツホンブ</t>
    </rPh>
    <phoneticPr fontId="3"/>
  </si>
  <si>
    <t>⑧草津本部-1</t>
    <rPh sb="1" eb="5">
      <t>クサツホンブ</t>
    </rPh>
    <phoneticPr fontId="2"/>
  </si>
  <si>
    <t>8　草津本部②</t>
    <rPh sb="2" eb="6">
      <t>クサツホンブ</t>
    </rPh>
    <phoneticPr fontId="3"/>
  </si>
  <si>
    <t>草津本部小計</t>
    <rPh sb="0" eb="4">
      <t>クサツホンブ</t>
    </rPh>
    <rPh sb="4" eb="6">
      <t>ショウケイ</t>
    </rPh>
    <phoneticPr fontId="3"/>
  </si>
  <si>
    <t>⑧草津本部-2</t>
    <rPh sb="1" eb="5">
      <t>クサツホンブ</t>
    </rPh>
    <phoneticPr fontId="2"/>
  </si>
  <si>
    <t>６　平野市民センター②</t>
    <rPh sb="2" eb="6">
      <t>ヒラノシミン</t>
    </rPh>
    <phoneticPr fontId="3"/>
  </si>
  <si>
    <t>⑧びわこボート-2</t>
    <phoneticPr fontId="2"/>
  </si>
  <si>
    <t>9，本部付け</t>
    <rPh sb="2" eb="4">
      <t>ホンブ</t>
    </rPh>
    <rPh sb="4" eb="5">
      <t>ヅ</t>
    </rPh>
    <phoneticPr fontId="2"/>
  </si>
  <si>
    <t>予備AED（18,000×3個）</t>
    <rPh sb="0" eb="2">
      <t>ヨビ</t>
    </rPh>
    <rPh sb="14" eb="15">
      <t>コ</t>
    </rPh>
    <phoneticPr fontId="2"/>
  </si>
  <si>
    <t>輸送用４ｔパワーゲート</t>
    <rPh sb="0" eb="3">
      <t>ユソウヨウ</t>
    </rPh>
    <phoneticPr fontId="2"/>
  </si>
  <si>
    <t>9　本部付け</t>
    <rPh sb="2" eb="5">
      <t>ホンブヅ</t>
    </rPh>
    <phoneticPr fontId="3"/>
  </si>
  <si>
    <t>①～⑨</t>
    <phoneticPr fontId="2"/>
  </si>
  <si>
    <t>輸送用パワーゲート４ｔ</t>
    <rPh sb="0" eb="3">
      <t>ユソウヨウ</t>
    </rPh>
    <phoneticPr fontId="2"/>
  </si>
  <si>
    <t>スポットクーラー</t>
    <phoneticPr fontId="2"/>
  </si>
  <si>
    <t>⑤びわ湖ホール-2</t>
    <rPh sb="3" eb="4">
      <t>コ</t>
    </rPh>
    <phoneticPr fontId="2"/>
  </si>
  <si>
    <t>①大津港ターミナル①</t>
    <rPh sb="1" eb="4">
      <t>オオツコウ</t>
    </rPh>
    <phoneticPr fontId="2"/>
  </si>
  <si>
    <t>②大津市民会館①</t>
    <rPh sb="1" eb="7">
      <t>オオツシミンカイカン</t>
    </rPh>
    <phoneticPr fontId="2"/>
  </si>
  <si>
    <t>③勤労福祉センター①</t>
    <rPh sb="1" eb="5">
      <t>キンロウフクシ</t>
    </rPh>
    <phoneticPr fontId="2"/>
  </si>
  <si>
    <t>④ふれあいスポーツセンター①</t>
    <phoneticPr fontId="2"/>
  </si>
  <si>
    <t>2ｋ×２ｋ</t>
    <phoneticPr fontId="3"/>
  </si>
  <si>
    <t>⑨草津本部-2</t>
    <rPh sb="1" eb="5">
      <t>クサツホンブ</t>
    </rPh>
    <phoneticPr fontId="2"/>
  </si>
  <si>
    <t>平野市民センター合計</t>
    <rPh sb="0" eb="4">
      <t>ヒラノシミン</t>
    </rPh>
    <rPh sb="8" eb="10">
      <t>ゴウケイ</t>
    </rPh>
    <phoneticPr fontId="3"/>
  </si>
  <si>
    <t>びわこボート合計</t>
    <rPh sb="6" eb="8">
      <t>ゴウケイ</t>
    </rPh>
    <phoneticPr fontId="3"/>
  </si>
  <si>
    <t>草津本部合計</t>
    <rPh sb="0" eb="4">
      <t>クサツホンブ</t>
    </rPh>
    <rPh sb="4" eb="6">
      <t>ゴウケイ</t>
    </rPh>
    <phoneticPr fontId="3"/>
  </si>
  <si>
    <t>ふれあいスポーツセンター合計</t>
    <rPh sb="12" eb="14">
      <t>ゴウケイ</t>
    </rPh>
    <phoneticPr fontId="3"/>
  </si>
  <si>
    <t>勤労福祉センター合計</t>
    <rPh sb="0" eb="4">
      <t>キンロウフクシ</t>
    </rPh>
    <rPh sb="8" eb="10">
      <t>ゴウケイ</t>
    </rPh>
    <phoneticPr fontId="3"/>
  </si>
  <si>
    <t>大津港ターミナル合計</t>
    <rPh sb="0" eb="2">
      <t>オオツ</t>
    </rPh>
    <rPh sb="2" eb="3">
      <t>ミナト</t>
    </rPh>
    <rPh sb="8" eb="10">
      <t>ゴウケイ</t>
    </rPh>
    <phoneticPr fontId="3"/>
  </si>
  <si>
    <t>看板</t>
    <rPh sb="0" eb="2">
      <t>カンバン</t>
    </rPh>
    <phoneticPr fontId="2"/>
  </si>
  <si>
    <t>2　大津市民会館①</t>
    <rPh sb="2" eb="8">
      <t>オオツシミンカイカン</t>
    </rPh>
    <phoneticPr fontId="3"/>
  </si>
  <si>
    <t>2　一般B</t>
    <rPh sb="2" eb="4">
      <t>イッパン</t>
    </rPh>
    <phoneticPr fontId="3"/>
  </si>
  <si>
    <t>②びわ湖ホール-2</t>
    <rPh sb="3" eb="4">
      <t>コ</t>
    </rPh>
    <phoneticPr fontId="2"/>
  </si>
  <si>
    <t>③びわ湖ホール前-2</t>
    <rPh sb="3" eb="4">
      <t>コ</t>
    </rPh>
    <rPh sb="7" eb="8">
      <t>マエ</t>
    </rPh>
    <phoneticPr fontId="2"/>
  </si>
  <si>
    <t>1　大津港ターミナル</t>
    <phoneticPr fontId="2"/>
  </si>
  <si>
    <t>2　大津市民会館</t>
    <rPh sb="2" eb="8">
      <t>オオツシミンカイカン</t>
    </rPh>
    <phoneticPr fontId="2"/>
  </si>
  <si>
    <t>3　勤労福祉センター</t>
    <rPh sb="2" eb="6">
      <t>キンロウフクシ</t>
    </rPh>
    <phoneticPr fontId="2"/>
  </si>
  <si>
    <t>4　ふれあいスポーツセンター</t>
    <phoneticPr fontId="2"/>
  </si>
  <si>
    <t>5　逢坂市民センター</t>
    <rPh sb="2" eb="6">
      <t>アイサカシミン</t>
    </rPh>
    <phoneticPr fontId="2"/>
  </si>
  <si>
    <t>6　平野市民センター</t>
    <rPh sb="2" eb="6">
      <t>ヒラノシミン</t>
    </rPh>
    <phoneticPr fontId="2"/>
  </si>
  <si>
    <t>7　びわこボート</t>
    <phoneticPr fontId="2"/>
  </si>
  <si>
    <t>8　草津本部</t>
    <rPh sb="2" eb="6">
      <t>クサツホンブ</t>
    </rPh>
    <phoneticPr fontId="2"/>
  </si>
  <si>
    <t>675-2312</t>
    <phoneticPr fontId="2"/>
  </si>
  <si>
    <t>兵庫県加西市北条町北条1121</t>
    <rPh sb="0" eb="11">
      <t>ヒョウゴケンカサイシホウジョウチョウホウジョウ</t>
    </rPh>
    <phoneticPr fontId="3"/>
  </si>
  <si>
    <t>この度は、お見積りの機会をいただき、ありがとうございます。</t>
    <rPh sb="2" eb="3">
      <t>タビ</t>
    </rPh>
    <rPh sb="6" eb="8">
      <t>ミツモ</t>
    </rPh>
    <rPh sb="10" eb="12">
      <t>キカイ</t>
    </rPh>
    <phoneticPr fontId="2"/>
  </si>
  <si>
    <t>　下記のとおり、お見積り申し上げます。</t>
    <rPh sb="1" eb="3">
      <t>カキ</t>
    </rPh>
    <rPh sb="9" eb="11">
      <t>ミツモ</t>
    </rPh>
    <rPh sb="12" eb="13">
      <t>モウ</t>
    </rPh>
    <rPh sb="14" eb="15">
      <t>ア</t>
    </rPh>
    <phoneticPr fontId="2"/>
  </si>
  <si>
    <t>　検討のほどよろしくお願いします。</t>
    <rPh sb="1" eb="3">
      <t>ケントウ</t>
    </rPh>
    <rPh sb="11" eb="12">
      <t>ネガ</t>
    </rPh>
    <phoneticPr fontId="2"/>
  </si>
  <si>
    <t>御　見　積　書</t>
    <rPh sb="0" eb="1">
      <t>オ</t>
    </rPh>
    <rPh sb="2" eb="3">
      <t>ミ</t>
    </rPh>
    <rPh sb="4" eb="5">
      <t>セキ</t>
    </rPh>
    <rPh sb="6" eb="7">
      <t>ショ</t>
    </rPh>
    <phoneticPr fontId="2"/>
  </si>
  <si>
    <t>　　　　下記の通り、ご請求させていただきますので</t>
    <rPh sb="4" eb="6">
      <t>カキ</t>
    </rPh>
    <rPh sb="7" eb="8">
      <t>トオ</t>
    </rPh>
    <rPh sb="11" eb="13">
      <t>セイキュウ</t>
    </rPh>
    <phoneticPr fontId="2"/>
  </si>
  <si>
    <t>　　　　ご用命賜り、ありがとうございました。</t>
    <rPh sb="5" eb="8">
      <t>ヨウメイタマワ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</si>
</sst>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b/>
      <sz val="2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26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20"/>
      <name val="BIZ UDP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8"/>
      <name val="BIZ UDP明朝 Medium"/>
      <family val="1"/>
      <charset val="128"/>
    </font>
    <font>
      <sz val="20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6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9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4" xfId="0" applyFont="1" applyFill="1" applyBorder="1">
      <alignment vertical="center"/>
    </xf>
    <xf numFmtId="0" fontId="8" fillId="3" borderId="49" xfId="0" applyFont="1" applyFill="1" applyBorder="1">
      <alignment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5" xfId="0" applyFont="1" applyFill="1" applyBorder="1">
      <alignment vertical="center"/>
    </xf>
    <xf numFmtId="6" fontId="6" fillId="3" borderId="53" xfId="2" applyFont="1" applyFill="1" applyBorder="1" applyAlignment="1">
      <alignment horizontal="right" vertical="center"/>
    </xf>
    <xf numFmtId="9" fontId="7" fillId="3" borderId="7" xfId="0" applyNumberFormat="1" applyFont="1" applyFill="1" applyBorder="1" applyAlignment="1">
      <alignment horizontal="center" vertical="center"/>
    </xf>
    <xf numFmtId="0" fontId="6" fillId="3" borderId="24" xfId="0" applyFont="1" applyFill="1" applyBorder="1">
      <alignment vertical="center"/>
    </xf>
    <xf numFmtId="0" fontId="6" fillId="3" borderId="50" xfId="0" applyFont="1" applyFill="1" applyBorder="1">
      <alignment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20" xfId="0" applyFont="1" applyFill="1" applyBorder="1">
      <alignment vertical="center"/>
    </xf>
    <xf numFmtId="6" fontId="6" fillId="3" borderId="54" xfId="2" applyFont="1" applyFill="1" applyBorder="1" applyAlignment="1">
      <alignment horizontal="right" vertical="center"/>
    </xf>
    <xf numFmtId="9" fontId="7" fillId="3" borderId="8" xfId="0" applyNumberFormat="1" applyFont="1" applyFill="1" applyBorder="1" applyAlignment="1">
      <alignment horizontal="center" vertical="center"/>
    </xf>
    <xf numFmtId="0" fontId="6" fillId="3" borderId="25" xfId="0" applyFont="1" applyFill="1" applyBorder="1">
      <alignment vertical="center"/>
    </xf>
    <xf numFmtId="0" fontId="6" fillId="3" borderId="21" xfId="0" applyFont="1" applyFill="1" applyBorder="1">
      <alignment vertical="center"/>
    </xf>
    <xf numFmtId="0" fontId="6" fillId="3" borderId="51" xfId="0" applyFont="1" applyFill="1" applyBorder="1">
      <alignment vertical="center"/>
    </xf>
    <xf numFmtId="0" fontId="6" fillId="3" borderId="55" xfId="0" applyFont="1" applyFill="1" applyBorder="1" applyAlignment="1">
      <alignment horizontal="center" vertical="center"/>
    </xf>
    <xf numFmtId="6" fontId="6" fillId="3" borderId="55" xfId="2" applyFont="1" applyFill="1" applyBorder="1" applyAlignment="1">
      <alignment horizontal="right" vertical="center"/>
    </xf>
    <xf numFmtId="0" fontId="6" fillId="3" borderId="50" xfId="3" applyFont="1" applyFill="1" applyBorder="1">
      <alignment vertical="center"/>
    </xf>
    <xf numFmtId="0" fontId="6" fillId="3" borderId="54" xfId="3" applyFont="1" applyFill="1" applyBorder="1" applyAlignment="1">
      <alignment horizontal="center" vertical="center"/>
    </xf>
    <xf numFmtId="0" fontId="6" fillId="3" borderId="20" xfId="3" applyFont="1" applyFill="1" applyBorder="1" applyAlignment="1">
      <alignment horizontal="right" vertical="center"/>
    </xf>
    <xf numFmtId="0" fontId="6" fillId="3" borderId="50" xfId="3" applyFont="1" applyFill="1" applyBorder="1" applyAlignment="1">
      <alignment horizontal="left" vertical="center"/>
    </xf>
    <xf numFmtId="0" fontId="6" fillId="3" borderId="49" xfId="0" applyFont="1" applyFill="1" applyBorder="1">
      <alignment vertical="center"/>
    </xf>
    <xf numFmtId="9" fontId="7" fillId="3" borderId="9" xfId="0" applyNumberFormat="1" applyFont="1" applyFill="1" applyBorder="1" applyAlignment="1">
      <alignment horizontal="center" vertical="center"/>
    </xf>
    <xf numFmtId="0" fontId="6" fillId="3" borderId="26" xfId="0" applyFont="1" applyFill="1" applyBorder="1">
      <alignment vertical="center"/>
    </xf>
    <xf numFmtId="0" fontId="6" fillId="3" borderId="52" xfId="0" applyFont="1" applyFill="1" applyBorder="1">
      <alignment vertical="center"/>
    </xf>
    <xf numFmtId="0" fontId="6" fillId="3" borderId="56" xfId="0" applyFont="1" applyFill="1" applyBorder="1" applyAlignment="1">
      <alignment horizontal="center" vertical="center"/>
    </xf>
    <xf numFmtId="6" fontId="6" fillId="3" borderId="56" xfId="2" applyFont="1" applyFill="1" applyBorder="1" applyAlignment="1">
      <alignment horizontal="right" vertical="center"/>
    </xf>
    <xf numFmtId="9" fontId="7" fillId="3" borderId="13" xfId="0" applyNumberFormat="1" applyFont="1" applyFill="1" applyBorder="1" applyAlignment="1">
      <alignment horizontal="center" vertical="center"/>
    </xf>
    <xf numFmtId="0" fontId="6" fillId="3" borderId="58" xfId="0" applyFont="1" applyFill="1" applyBorder="1">
      <alignment vertical="center"/>
    </xf>
    <xf numFmtId="0" fontId="9" fillId="3" borderId="55" xfId="0" applyFont="1" applyFill="1" applyBorder="1" applyAlignment="1">
      <alignment horizontal="center" vertical="center"/>
    </xf>
    <xf numFmtId="0" fontId="6" fillId="3" borderId="59" xfId="0" applyFont="1" applyFill="1" applyBorder="1">
      <alignment vertical="center"/>
    </xf>
    <xf numFmtId="0" fontId="6" fillId="3" borderId="62" xfId="0" applyFont="1" applyFill="1" applyBorder="1">
      <alignment vertical="center"/>
    </xf>
    <xf numFmtId="0" fontId="6" fillId="3" borderId="28" xfId="0" applyFont="1" applyFill="1" applyBorder="1">
      <alignment vertical="center"/>
    </xf>
    <xf numFmtId="0" fontId="6" fillId="3" borderId="16" xfId="0" applyFont="1" applyFill="1" applyBorder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6" fontId="16" fillId="0" borderId="0" xfId="0" applyNumberFormat="1" applyFont="1" applyAlignment="1">
      <alignment horizont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6" fontId="8" fillId="0" borderId="0" xfId="2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 vertical="center"/>
    </xf>
    <xf numFmtId="0" fontId="22" fillId="0" borderId="66" xfId="0" applyFont="1" applyBorder="1">
      <alignment vertical="center"/>
    </xf>
    <xf numFmtId="0" fontId="22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7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3" fillId="0" borderId="0" xfId="0" applyFont="1">
      <alignment vertical="center"/>
    </xf>
    <xf numFmtId="58" fontId="8" fillId="0" borderId="0" xfId="0" applyNumberFormat="1" applyFont="1">
      <alignment vertical="center"/>
    </xf>
    <xf numFmtId="0" fontId="21" fillId="0" borderId="0" xfId="0" applyFont="1" applyAlignment="1"/>
    <xf numFmtId="0" fontId="10" fillId="0" borderId="0" xfId="0" applyFont="1">
      <alignment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0" xfId="0" applyFont="1" applyFill="1" applyAlignment="1"/>
    <xf numFmtId="0" fontId="6" fillId="3" borderId="16" xfId="0" applyFont="1" applyFill="1" applyBorder="1" applyAlignment="1"/>
    <xf numFmtId="0" fontId="6" fillId="3" borderId="0" xfId="0" applyFont="1" applyFill="1" applyAlignment="1">
      <alignment horizontal="left" vertical="center"/>
    </xf>
    <xf numFmtId="6" fontId="12" fillId="2" borderId="23" xfId="0" applyNumberFormat="1" applyFont="1" applyFill="1" applyBorder="1">
      <alignment vertical="center"/>
    </xf>
    <xf numFmtId="6" fontId="12" fillId="2" borderId="31" xfId="0" applyNumberFormat="1" applyFont="1" applyFill="1" applyBorder="1">
      <alignment vertical="center"/>
    </xf>
    <xf numFmtId="0" fontId="6" fillId="3" borderId="49" xfId="0" applyFont="1" applyFill="1" applyBorder="1" applyAlignment="1">
      <alignment horizontal="left" shrinkToFit="1"/>
    </xf>
    <xf numFmtId="0" fontId="6" fillId="3" borderId="50" xfId="0" applyFont="1" applyFill="1" applyBorder="1" applyAlignment="1">
      <alignment horizontal="left" shrinkToFit="1"/>
    </xf>
    <xf numFmtId="0" fontId="6" fillId="3" borderId="50" xfId="3" applyFont="1" applyFill="1" applyBorder="1" applyAlignment="1">
      <alignment horizontal="left" shrinkToFit="1"/>
    </xf>
    <xf numFmtId="0" fontId="6" fillId="3" borderId="51" xfId="0" applyFont="1" applyFill="1" applyBorder="1" applyAlignment="1">
      <alignment horizontal="left" shrinkToFit="1"/>
    </xf>
    <xf numFmtId="0" fontId="6" fillId="3" borderId="52" xfId="0" applyFont="1" applyFill="1" applyBorder="1" applyAlignment="1">
      <alignment horizontal="left" shrinkToFit="1"/>
    </xf>
    <xf numFmtId="0" fontId="6" fillId="3" borderId="16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left" shrinkToFit="1"/>
    </xf>
    <xf numFmtId="0" fontId="6" fillId="3" borderId="75" xfId="0" applyFont="1" applyFill="1" applyBorder="1">
      <alignment vertical="center"/>
    </xf>
    <xf numFmtId="0" fontId="6" fillId="3" borderId="76" xfId="0" applyFont="1" applyFill="1" applyBorder="1" applyAlignment="1">
      <alignment horizontal="center" vertical="center"/>
    </xf>
    <xf numFmtId="0" fontId="6" fillId="3" borderId="85" xfId="0" applyFont="1" applyFill="1" applyBorder="1">
      <alignment vertical="center"/>
    </xf>
    <xf numFmtId="0" fontId="6" fillId="3" borderId="75" xfId="0" applyFont="1" applyFill="1" applyBorder="1" applyAlignment="1">
      <alignment horizontal="left" shrinkToFit="1"/>
    </xf>
    <xf numFmtId="6" fontId="6" fillId="3" borderId="76" xfId="2" applyFont="1" applyFill="1" applyBorder="1" applyAlignment="1">
      <alignment horizontal="right" vertical="center"/>
    </xf>
    <xf numFmtId="0" fontId="6" fillId="3" borderId="64" xfId="0" applyFont="1" applyFill="1" applyBorder="1">
      <alignment vertical="center"/>
    </xf>
    <xf numFmtId="0" fontId="6" fillId="3" borderId="78" xfId="0" applyFont="1" applyFill="1" applyBorder="1">
      <alignment vertical="center"/>
    </xf>
    <xf numFmtId="0" fontId="6" fillId="3" borderId="79" xfId="0" applyFont="1" applyFill="1" applyBorder="1" applyAlignment="1">
      <alignment horizontal="center" vertical="center"/>
    </xf>
    <xf numFmtId="0" fontId="6" fillId="3" borderId="82" xfId="0" applyFont="1" applyFill="1" applyBorder="1">
      <alignment vertical="center"/>
    </xf>
    <xf numFmtId="0" fontId="6" fillId="3" borderId="78" xfId="0" applyFont="1" applyFill="1" applyBorder="1" applyAlignment="1">
      <alignment horizontal="left" shrinkToFit="1"/>
    </xf>
    <xf numFmtId="6" fontId="6" fillId="3" borderId="79" xfId="2" applyFont="1" applyFill="1" applyBorder="1" applyAlignment="1">
      <alignment horizontal="right" vertical="center"/>
    </xf>
    <xf numFmtId="9" fontId="7" fillId="3" borderId="65" xfId="0" applyNumberFormat="1" applyFont="1" applyFill="1" applyBorder="1" applyAlignment="1">
      <alignment horizontal="center" vertical="center"/>
    </xf>
    <xf numFmtId="0" fontId="6" fillId="3" borderId="72" xfId="0" applyFont="1" applyFill="1" applyBorder="1">
      <alignment vertical="center"/>
    </xf>
    <xf numFmtId="0" fontId="6" fillId="3" borderId="70" xfId="0" applyFont="1" applyFill="1" applyBorder="1" applyAlignment="1">
      <alignment horizontal="center" vertical="center"/>
    </xf>
    <xf numFmtId="0" fontId="6" fillId="3" borderId="88" xfId="0" applyFont="1" applyFill="1" applyBorder="1">
      <alignment vertical="center"/>
    </xf>
    <xf numFmtId="0" fontId="6" fillId="3" borderId="72" xfId="0" applyFont="1" applyFill="1" applyBorder="1" applyAlignment="1">
      <alignment horizontal="left" shrinkToFit="1"/>
    </xf>
    <xf numFmtId="6" fontId="6" fillId="3" borderId="70" xfId="2" applyFont="1" applyFill="1" applyBorder="1" applyAlignment="1">
      <alignment horizontal="right" vertical="center"/>
    </xf>
    <xf numFmtId="9" fontId="7" fillId="3" borderId="8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right" vertical="center"/>
    </xf>
    <xf numFmtId="0" fontId="6" fillId="3" borderId="84" xfId="0" applyFont="1" applyFill="1" applyBorder="1">
      <alignment vertical="center"/>
    </xf>
    <xf numFmtId="0" fontId="6" fillId="3" borderId="66" xfId="0" applyFont="1" applyFill="1" applyBorder="1">
      <alignment vertical="center"/>
    </xf>
    <xf numFmtId="0" fontId="6" fillId="3" borderId="17" xfId="0" applyFont="1" applyFill="1" applyBorder="1" applyAlignment="1">
      <alignment horizontal="center"/>
    </xf>
    <xf numFmtId="0" fontId="8" fillId="3" borderId="17" xfId="0" applyFont="1" applyFill="1" applyBorder="1">
      <alignment vertical="center"/>
    </xf>
    <xf numFmtId="0" fontId="6" fillId="3" borderId="5" xfId="0" applyFont="1" applyFill="1" applyBorder="1" applyAlignment="1">
      <alignment horizontal="center"/>
    </xf>
    <xf numFmtId="6" fontId="8" fillId="2" borderId="6" xfId="2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6" fillId="3" borderId="54" xfId="0" applyNumberFormat="1" applyFont="1" applyFill="1" applyBorder="1" applyAlignment="1">
      <alignment horizontal="right" vertical="center"/>
    </xf>
    <xf numFmtId="6" fontId="6" fillId="3" borderId="55" xfId="0" applyNumberFormat="1" applyFont="1" applyFill="1" applyBorder="1" applyAlignment="1">
      <alignment horizontal="right" vertical="center"/>
    </xf>
    <xf numFmtId="6" fontId="6" fillId="3" borderId="76" xfId="0" applyNumberFormat="1" applyFont="1" applyFill="1" applyBorder="1" applyAlignment="1">
      <alignment horizontal="right" vertical="center"/>
    </xf>
    <xf numFmtId="6" fontId="6" fillId="3" borderId="56" xfId="0" applyNumberFormat="1" applyFont="1" applyFill="1" applyBorder="1" applyAlignment="1">
      <alignment horizontal="right" vertical="center"/>
    </xf>
    <xf numFmtId="6" fontId="6" fillId="3" borderId="79" xfId="0" applyNumberFormat="1" applyFont="1" applyFill="1" applyBorder="1" applyAlignment="1">
      <alignment horizontal="right" vertical="center"/>
    </xf>
    <xf numFmtId="6" fontId="6" fillId="3" borderId="70" xfId="0" applyNumberFormat="1" applyFont="1" applyFill="1" applyBorder="1" applyAlignment="1">
      <alignment horizontal="right" vertical="center"/>
    </xf>
    <xf numFmtId="6" fontId="6" fillId="3" borderId="53" xfId="0" applyNumberFormat="1" applyFont="1" applyFill="1" applyBorder="1" applyAlignment="1">
      <alignment horizontal="right" vertical="center"/>
    </xf>
    <xf numFmtId="6" fontId="6" fillId="3" borderId="57" xfId="0" applyNumberFormat="1" applyFont="1" applyFill="1" applyBorder="1" applyAlignment="1">
      <alignment horizontal="right" vertical="center"/>
    </xf>
    <xf numFmtId="0" fontId="6" fillId="4" borderId="51" xfId="0" applyFont="1" applyFill="1" applyBorder="1">
      <alignment vertical="center"/>
    </xf>
    <xf numFmtId="0" fontId="6" fillId="4" borderId="55" xfId="0" applyFont="1" applyFill="1" applyBorder="1" applyAlignment="1">
      <alignment horizontal="center" vertical="center"/>
    </xf>
    <xf numFmtId="0" fontId="6" fillId="4" borderId="58" xfId="0" applyFont="1" applyFill="1" applyBorder="1">
      <alignment vertical="center"/>
    </xf>
    <xf numFmtId="0" fontId="6" fillId="4" borderId="51" xfId="0" applyFont="1" applyFill="1" applyBorder="1" applyAlignment="1">
      <alignment horizontal="left" shrinkToFit="1"/>
    </xf>
    <xf numFmtId="6" fontId="6" fillId="4" borderId="55" xfId="2" applyFont="1" applyFill="1" applyBorder="1" applyAlignment="1">
      <alignment horizontal="right" vertical="center"/>
    </xf>
    <xf numFmtId="6" fontId="6" fillId="4" borderId="55" xfId="0" applyNumberFormat="1" applyFont="1" applyFill="1" applyBorder="1" applyAlignment="1">
      <alignment horizontal="right" vertical="center"/>
    </xf>
    <xf numFmtId="0" fontId="9" fillId="4" borderId="55" xfId="0" applyFont="1" applyFill="1" applyBorder="1" applyAlignment="1">
      <alignment horizontal="center" vertical="center"/>
    </xf>
    <xf numFmtId="0" fontId="6" fillId="4" borderId="78" xfId="0" applyFont="1" applyFill="1" applyBorder="1">
      <alignment vertical="center"/>
    </xf>
    <xf numFmtId="0" fontId="6" fillId="4" borderId="79" xfId="0" applyFont="1" applyFill="1" applyBorder="1" applyAlignment="1">
      <alignment horizontal="center" vertical="center"/>
    </xf>
    <xf numFmtId="0" fontId="6" fillId="4" borderId="82" xfId="0" applyFont="1" applyFill="1" applyBorder="1">
      <alignment vertical="center"/>
    </xf>
    <xf numFmtId="0" fontId="6" fillId="4" borderId="78" xfId="0" applyFont="1" applyFill="1" applyBorder="1" applyAlignment="1">
      <alignment horizontal="left" shrinkToFit="1"/>
    </xf>
    <xf numFmtId="6" fontId="6" fillId="4" borderId="79" xfId="2" applyFont="1" applyFill="1" applyBorder="1" applyAlignment="1">
      <alignment horizontal="right" vertical="center"/>
    </xf>
    <xf numFmtId="6" fontId="6" fillId="4" borderId="79" xfId="0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6" fillId="3" borderId="92" xfId="0" applyFont="1" applyFill="1" applyBorder="1">
      <alignment vertical="center"/>
    </xf>
    <xf numFmtId="0" fontId="6" fillId="3" borderId="93" xfId="0" applyFont="1" applyFill="1" applyBorder="1">
      <alignment vertical="center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2" xfId="0" applyFont="1" applyBorder="1" applyAlignment="1">
      <alignment vertical="center" shrinkToFit="1"/>
    </xf>
    <xf numFmtId="0" fontId="18" fillId="0" borderId="80" xfId="0" applyFont="1" applyBorder="1" applyAlignment="1">
      <alignment horizontal="left" vertical="center" shrinkToFit="1"/>
    </xf>
    <xf numFmtId="0" fontId="18" fillId="0" borderId="81" xfId="0" applyFont="1" applyBorder="1" applyAlignment="1">
      <alignment horizontal="center" vertical="center" shrinkToFit="1"/>
    </xf>
    <xf numFmtId="38" fontId="18" fillId="0" borderId="83" xfId="1" applyFont="1" applyBorder="1" applyAlignment="1">
      <alignment vertical="center" shrinkToFit="1"/>
    </xf>
    <xf numFmtId="38" fontId="18" fillId="0" borderId="80" xfId="1" applyFont="1" applyBorder="1" applyAlignment="1">
      <alignment horizontal="left" shrinkToFit="1"/>
    </xf>
    <xf numFmtId="6" fontId="18" fillId="0" borderId="80" xfId="2" applyFont="1" applyBorder="1" applyAlignment="1">
      <alignment horizontal="right" vertical="center" shrinkToFit="1"/>
    </xf>
    <xf numFmtId="6" fontId="18" fillId="0" borderId="80" xfId="0" applyNumberFormat="1" applyFont="1" applyBorder="1" applyAlignment="1">
      <alignment horizontal="right" vertical="center" shrinkToFit="1"/>
    </xf>
    <xf numFmtId="9" fontId="18" fillId="0" borderId="8" xfId="0" applyNumberFormat="1" applyFont="1" applyBorder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18" fillId="0" borderId="49" xfId="0" applyFont="1" applyBorder="1" applyAlignment="1">
      <alignment horizontal="left" vertical="center" shrinkToFit="1"/>
    </xf>
    <xf numFmtId="0" fontId="18" fillId="0" borderId="53" xfId="0" applyFont="1" applyBorder="1" applyAlignment="1">
      <alignment horizontal="center" vertical="center" shrinkToFit="1"/>
    </xf>
    <xf numFmtId="6" fontId="18" fillId="0" borderId="49" xfId="0" applyNumberFormat="1" applyFont="1" applyBorder="1" applyAlignment="1">
      <alignment horizontal="right" vertical="center" shrinkToFit="1"/>
    </xf>
    <xf numFmtId="6" fontId="18" fillId="0" borderId="49" xfId="2" applyFont="1" applyBorder="1" applyAlignment="1">
      <alignment horizontal="right" vertical="center" shrinkToFit="1"/>
    </xf>
    <xf numFmtId="9" fontId="18" fillId="0" borderId="7" xfId="0" applyNumberFormat="1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left" vertical="center" shrinkToFit="1"/>
    </xf>
    <xf numFmtId="6" fontId="18" fillId="0" borderId="54" xfId="2" applyFont="1" applyBorder="1" applyAlignment="1">
      <alignment horizontal="right" vertical="center" shrinkToFit="1"/>
    </xf>
    <xf numFmtId="6" fontId="18" fillId="0" borderId="50" xfId="0" applyNumberFormat="1" applyFont="1" applyBorder="1" applyAlignment="1">
      <alignment horizontal="right" vertical="center" shrinkToFit="1"/>
    </xf>
    <xf numFmtId="0" fontId="18" fillId="0" borderId="40" xfId="0" applyFont="1" applyBorder="1" applyAlignment="1">
      <alignment horizontal="left" vertical="center" shrinkToFit="1"/>
    </xf>
    <xf numFmtId="6" fontId="18" fillId="0" borderId="60" xfId="2" applyFont="1" applyBorder="1" applyAlignment="1">
      <alignment horizontal="right" vertical="center" shrinkToFit="1"/>
    </xf>
    <xf numFmtId="0" fontId="18" fillId="0" borderId="16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left" shrinkToFit="1"/>
    </xf>
    <xf numFmtId="6" fontId="18" fillId="0" borderId="6" xfId="2" applyFont="1" applyBorder="1" applyAlignment="1">
      <alignment horizontal="right" vertical="center" shrinkToFit="1"/>
    </xf>
    <xf numFmtId="0" fontId="18" fillId="0" borderId="14" xfId="0" applyFont="1" applyBorder="1" applyAlignment="1">
      <alignment horizontal="left" shrinkToFit="1"/>
    </xf>
    <xf numFmtId="0" fontId="18" fillId="0" borderId="6" xfId="0" applyFont="1" applyBorder="1" applyAlignment="1">
      <alignment horizontal="right" vertical="center" shrinkToFit="1"/>
    </xf>
    <xf numFmtId="6" fontId="15" fillId="2" borderId="6" xfId="2" applyFont="1" applyFill="1" applyBorder="1" applyAlignment="1">
      <alignment horizontal="right" vertical="center" shrinkToFit="1"/>
    </xf>
    <xf numFmtId="6" fontId="18" fillId="0" borderId="52" xfId="0" applyNumberFormat="1" applyFont="1" applyBorder="1" applyAlignment="1">
      <alignment horizontal="right" vertical="center" shrinkToFit="1"/>
    </xf>
    <xf numFmtId="9" fontId="18" fillId="0" borderId="13" xfId="0" applyNumberFormat="1" applyFont="1" applyBorder="1" applyAlignment="1">
      <alignment horizontal="center" vertical="center" shrinkToFit="1"/>
    </xf>
    <xf numFmtId="0" fontId="18" fillId="0" borderId="29" xfId="0" applyFont="1" applyBorder="1" applyAlignment="1">
      <alignment vertical="center" shrinkToFit="1"/>
    </xf>
    <xf numFmtId="0" fontId="15" fillId="3" borderId="0" xfId="0" applyFont="1" applyFill="1" applyAlignment="1">
      <alignment horizontal="center"/>
    </xf>
    <xf numFmtId="0" fontId="15" fillId="3" borderId="0" xfId="0" applyFont="1" applyFill="1">
      <alignment vertical="center"/>
    </xf>
    <xf numFmtId="0" fontId="15" fillId="3" borderId="0" xfId="0" applyFont="1" applyFill="1" applyAlignment="1">
      <alignment horizontal="left" shrinkToFit="1"/>
    </xf>
    <xf numFmtId="0" fontId="6" fillId="3" borderId="0" xfId="0" applyFont="1" applyFill="1" applyAlignment="1">
      <alignment shrinkToFit="1"/>
    </xf>
    <xf numFmtId="0" fontId="11" fillId="0" borderId="0" xfId="0" applyFont="1" applyAlignment="1">
      <alignment vertical="center" shrinkToFit="1"/>
    </xf>
    <xf numFmtId="0" fontId="15" fillId="3" borderId="0" xfId="0" applyFont="1" applyFill="1" applyAlignment="1"/>
    <xf numFmtId="0" fontId="11" fillId="0" borderId="2" xfId="0" applyFont="1" applyBorder="1">
      <alignment vertical="center"/>
    </xf>
    <xf numFmtId="0" fontId="6" fillId="3" borderId="80" xfId="0" applyFont="1" applyFill="1" applyBorder="1">
      <alignment vertical="center"/>
    </xf>
    <xf numFmtId="0" fontId="6" fillId="3" borderId="81" xfId="0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6" fillId="3" borderId="80" xfId="0" applyFont="1" applyFill="1" applyBorder="1" applyAlignment="1">
      <alignment horizontal="left" shrinkToFit="1"/>
    </xf>
    <xf numFmtId="6" fontId="6" fillId="3" borderId="81" xfId="2" applyFont="1" applyFill="1" applyBorder="1" applyAlignment="1">
      <alignment horizontal="right" vertical="center"/>
    </xf>
    <xf numFmtId="6" fontId="6" fillId="3" borderId="81" xfId="0" applyNumberFormat="1" applyFont="1" applyFill="1" applyBorder="1" applyAlignment="1">
      <alignment horizontal="right" vertical="center"/>
    </xf>
    <xf numFmtId="0" fontId="11" fillId="0" borderId="24" xfId="0" applyFont="1" applyBorder="1">
      <alignment vertical="center"/>
    </xf>
    <xf numFmtId="0" fontId="11" fillId="0" borderId="26" xfId="0" applyFont="1" applyBorder="1">
      <alignment vertical="center"/>
    </xf>
    <xf numFmtId="0" fontId="6" fillId="3" borderId="0" xfId="0" applyFont="1" applyFill="1" applyAlignment="1">
      <alignment vertical="center" shrinkToFit="1"/>
    </xf>
    <xf numFmtId="0" fontId="7" fillId="3" borderId="31" xfId="0" applyFont="1" applyFill="1" applyBorder="1" applyAlignment="1">
      <alignment horizontal="center" vertical="center" shrinkToFit="1"/>
    </xf>
    <xf numFmtId="9" fontId="7" fillId="3" borderId="18" xfId="0" applyNumberFormat="1" applyFont="1" applyFill="1" applyBorder="1" applyAlignment="1">
      <alignment horizontal="center" vertical="center" shrinkToFit="1"/>
    </xf>
    <xf numFmtId="9" fontId="7" fillId="3" borderId="8" xfId="0" applyNumberFormat="1" applyFont="1" applyFill="1" applyBorder="1" applyAlignment="1">
      <alignment horizontal="center" vertical="center" shrinkToFit="1"/>
    </xf>
    <xf numFmtId="9" fontId="7" fillId="3" borderId="13" xfId="0" applyNumberFormat="1" applyFont="1" applyFill="1" applyBorder="1" applyAlignment="1">
      <alignment horizontal="center" vertical="center" shrinkToFit="1"/>
    </xf>
    <xf numFmtId="9" fontId="7" fillId="3" borderId="65" xfId="0" applyNumberFormat="1" applyFont="1" applyFill="1" applyBorder="1" applyAlignment="1">
      <alignment horizontal="center" vertical="center" shrinkToFit="1"/>
    </xf>
    <xf numFmtId="9" fontId="7" fillId="3" borderId="89" xfId="0" applyNumberFormat="1" applyFont="1" applyFill="1" applyBorder="1" applyAlignment="1">
      <alignment horizontal="center" vertical="center" shrinkToFit="1"/>
    </xf>
    <xf numFmtId="9" fontId="7" fillId="3" borderId="7" xfId="0" applyNumberFormat="1" applyFont="1" applyFill="1" applyBorder="1" applyAlignment="1">
      <alignment horizontal="center" vertical="center" shrinkToFit="1"/>
    </xf>
    <xf numFmtId="9" fontId="7" fillId="3" borderId="9" xfId="0" applyNumberFormat="1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shrinkToFit="1"/>
    </xf>
    <xf numFmtId="0" fontId="6" fillId="3" borderId="17" xfId="0" applyFont="1" applyFill="1" applyBorder="1" applyAlignment="1">
      <alignment horizontal="center" shrinkToFit="1"/>
    </xf>
    <xf numFmtId="0" fontId="15" fillId="3" borderId="0" xfId="0" applyFont="1" applyFill="1" applyAlignment="1">
      <alignment vertical="center" shrinkToFit="1"/>
    </xf>
    <xf numFmtId="0" fontId="8" fillId="2" borderId="6" xfId="0" applyFont="1" applyFill="1" applyBorder="1" applyAlignment="1">
      <alignment horizontal="right" vertical="center" shrinkToFit="1"/>
    </xf>
    <xf numFmtId="0" fontId="20" fillId="2" borderId="6" xfId="0" applyFont="1" applyFill="1" applyBorder="1" applyAlignment="1">
      <alignment horizontal="right" vertical="center" shrinkToFit="1"/>
    </xf>
    <xf numFmtId="0" fontId="6" fillId="3" borderId="92" xfId="3" applyFont="1" applyFill="1" applyBorder="1" applyAlignment="1">
      <alignment horizontal="right" vertical="center"/>
    </xf>
    <xf numFmtId="9" fontId="18" fillId="0" borderId="18" xfId="0" applyNumberFormat="1" applyFont="1" applyBorder="1" applyAlignment="1">
      <alignment horizontal="center" vertical="center" shrinkToFit="1"/>
    </xf>
    <xf numFmtId="38" fontId="18" fillId="0" borderId="63" xfId="1" applyFont="1" applyBorder="1" applyAlignment="1">
      <alignment vertical="center" shrinkToFit="1"/>
    </xf>
    <xf numFmtId="38" fontId="18" fillId="0" borderId="49" xfId="1" applyFont="1" applyBorder="1" applyAlignment="1">
      <alignment horizontal="left" shrinkToFit="1"/>
    </xf>
    <xf numFmtId="0" fontId="6" fillId="5" borderId="50" xfId="3" applyFont="1" applyFill="1" applyBorder="1">
      <alignment vertical="center"/>
    </xf>
    <xf numFmtId="0" fontId="6" fillId="5" borderId="54" xfId="3" applyFont="1" applyFill="1" applyBorder="1" applyAlignment="1">
      <alignment horizontal="center" vertical="center"/>
    </xf>
    <xf numFmtId="0" fontId="6" fillId="5" borderId="20" xfId="3" applyFont="1" applyFill="1" applyBorder="1" applyAlignment="1">
      <alignment horizontal="right" vertical="center"/>
    </xf>
    <xf numFmtId="0" fontId="6" fillId="5" borderId="50" xfId="3" applyFont="1" applyFill="1" applyBorder="1" applyAlignment="1">
      <alignment horizontal="left" shrinkToFit="1"/>
    </xf>
    <xf numFmtId="6" fontId="6" fillId="5" borderId="54" xfId="2" applyFont="1" applyFill="1" applyBorder="1" applyAlignment="1">
      <alignment horizontal="right" vertical="center"/>
    </xf>
    <xf numFmtId="6" fontId="6" fillId="5" borderId="54" xfId="0" applyNumberFormat="1" applyFont="1" applyFill="1" applyBorder="1" applyAlignment="1">
      <alignment horizontal="right" vertical="center"/>
    </xf>
    <xf numFmtId="0" fontId="6" fillId="5" borderId="51" xfId="0" applyFont="1" applyFill="1" applyBorder="1">
      <alignment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58" xfId="0" applyFont="1" applyFill="1" applyBorder="1">
      <alignment vertical="center"/>
    </xf>
    <xf numFmtId="0" fontId="6" fillId="5" borderId="51" xfId="0" applyFont="1" applyFill="1" applyBorder="1" applyAlignment="1">
      <alignment horizontal="left" shrinkToFit="1"/>
    </xf>
    <xf numFmtId="6" fontId="6" fillId="5" borderId="55" xfId="2" applyFont="1" applyFill="1" applyBorder="1" applyAlignment="1">
      <alignment horizontal="right" vertical="center"/>
    </xf>
    <xf numFmtId="6" fontId="6" fillId="5" borderId="55" xfId="0" applyNumberFormat="1" applyFont="1" applyFill="1" applyBorder="1" applyAlignment="1">
      <alignment horizontal="right" vertical="center"/>
    </xf>
    <xf numFmtId="0" fontId="6" fillId="5" borderId="78" xfId="0" applyFont="1" applyFill="1" applyBorder="1">
      <alignment vertical="center"/>
    </xf>
    <xf numFmtId="0" fontId="6" fillId="5" borderId="79" xfId="0" applyFont="1" applyFill="1" applyBorder="1" applyAlignment="1">
      <alignment horizontal="center" vertical="center"/>
    </xf>
    <xf numFmtId="0" fontId="6" fillId="5" borderId="82" xfId="0" applyFont="1" applyFill="1" applyBorder="1">
      <alignment vertical="center"/>
    </xf>
    <xf numFmtId="0" fontId="6" fillId="5" borderId="78" xfId="0" applyFont="1" applyFill="1" applyBorder="1" applyAlignment="1">
      <alignment horizontal="left" shrinkToFit="1"/>
    </xf>
    <xf numFmtId="6" fontId="6" fillId="5" borderId="79" xfId="2" applyFont="1" applyFill="1" applyBorder="1" applyAlignment="1">
      <alignment horizontal="right" vertical="center"/>
    </xf>
    <xf numFmtId="6" fontId="6" fillId="5" borderId="79" xfId="0" applyNumberFormat="1" applyFont="1" applyFill="1" applyBorder="1" applyAlignment="1">
      <alignment horizontal="right" vertical="center"/>
    </xf>
    <xf numFmtId="0" fontId="9" fillId="5" borderId="55" xfId="0" applyFont="1" applyFill="1" applyBorder="1" applyAlignment="1">
      <alignment horizontal="center" vertical="center"/>
    </xf>
    <xf numFmtId="0" fontId="15" fillId="3" borderId="16" xfId="0" applyFont="1" applyFill="1" applyBorder="1">
      <alignment vertical="center"/>
    </xf>
    <xf numFmtId="0" fontId="15" fillId="3" borderId="16" xfId="0" applyFont="1" applyFill="1" applyBorder="1" applyAlignment="1">
      <alignment horizontal="right" vertical="center"/>
    </xf>
    <xf numFmtId="6" fontId="15" fillId="3" borderId="6" xfId="0" applyNumberFormat="1" applyFont="1" applyFill="1" applyBorder="1">
      <alignment vertical="center"/>
    </xf>
    <xf numFmtId="0" fontId="15" fillId="3" borderId="0" xfId="0" applyFont="1" applyFill="1" applyAlignment="1">
      <alignment horizontal="left" vertical="center" shrinkToFit="1"/>
    </xf>
    <xf numFmtId="0" fontId="8" fillId="3" borderId="12" xfId="0" applyFont="1" applyFill="1" applyBorder="1" applyAlignment="1">
      <alignment horizontal="right" vertical="center"/>
    </xf>
    <xf numFmtId="0" fontId="6" fillId="4" borderId="50" xfId="3" applyFont="1" applyFill="1" applyBorder="1">
      <alignment vertical="center"/>
    </xf>
    <xf numFmtId="0" fontId="6" fillId="4" borderId="54" xfId="3" applyFont="1" applyFill="1" applyBorder="1" applyAlignment="1">
      <alignment horizontal="center" vertical="center"/>
    </xf>
    <xf numFmtId="0" fontId="6" fillId="4" borderId="20" xfId="3" applyFont="1" applyFill="1" applyBorder="1" applyAlignment="1">
      <alignment horizontal="right" vertical="center"/>
    </xf>
    <xf numFmtId="0" fontId="6" fillId="4" borderId="50" xfId="3" applyFont="1" applyFill="1" applyBorder="1" applyAlignment="1">
      <alignment horizontal="left" shrinkToFit="1"/>
    </xf>
    <xf numFmtId="6" fontId="6" fillId="4" borderId="54" xfId="2" applyFont="1" applyFill="1" applyBorder="1" applyAlignment="1">
      <alignment horizontal="right" vertical="center"/>
    </xf>
    <xf numFmtId="6" fontId="6" fillId="4" borderId="54" xfId="0" applyNumberFormat="1" applyFont="1" applyFill="1" applyBorder="1" applyAlignment="1">
      <alignment horizontal="right" vertical="center"/>
    </xf>
    <xf numFmtId="0" fontId="6" fillId="4" borderId="50" xfId="0" applyFont="1" applyFill="1" applyBorder="1">
      <alignment vertical="center"/>
    </xf>
    <xf numFmtId="0" fontId="6" fillId="4" borderId="54" xfId="0" applyFont="1" applyFill="1" applyBorder="1" applyAlignment="1">
      <alignment horizontal="center" vertical="center"/>
    </xf>
    <xf numFmtId="0" fontId="6" fillId="4" borderId="62" xfId="0" applyFont="1" applyFill="1" applyBorder="1">
      <alignment vertical="center"/>
    </xf>
    <xf numFmtId="0" fontId="6" fillId="4" borderId="50" xfId="0" applyFont="1" applyFill="1" applyBorder="1" applyAlignment="1">
      <alignment horizontal="left" shrinkToFit="1"/>
    </xf>
    <xf numFmtId="0" fontId="6" fillId="4" borderId="92" xfId="0" applyFont="1" applyFill="1" applyBorder="1">
      <alignment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24" xfId="0" applyFont="1" applyFill="1" applyBorder="1">
      <alignment vertical="center"/>
    </xf>
    <xf numFmtId="0" fontId="15" fillId="3" borderId="28" xfId="0" applyFont="1" applyFill="1" applyBorder="1" applyAlignment="1"/>
    <xf numFmtId="0" fontId="6" fillId="3" borderId="66" xfId="0" applyFont="1" applyFill="1" applyBorder="1" applyAlignment="1">
      <alignment vertical="center" shrinkToFit="1"/>
    </xf>
    <xf numFmtId="0" fontId="6" fillId="3" borderId="67" xfId="0" applyFont="1" applyFill="1" applyBorder="1" applyAlignment="1">
      <alignment shrinkToFit="1"/>
    </xf>
    <xf numFmtId="0" fontId="6" fillId="3" borderId="58" xfId="0" applyFont="1" applyFill="1" applyBorder="1" applyAlignment="1">
      <alignment horizontal="center" vertical="center"/>
    </xf>
    <xf numFmtId="0" fontId="6" fillId="3" borderId="6" xfId="0" applyFont="1" applyFill="1" applyBorder="1">
      <alignment vertical="center"/>
    </xf>
    <xf numFmtId="0" fontId="6" fillId="3" borderId="69" xfId="0" applyFont="1" applyFill="1" applyBorder="1" applyAlignment="1">
      <alignment vertical="center" shrinkToFit="1"/>
    </xf>
    <xf numFmtId="0" fontId="6" fillId="3" borderId="94" xfId="0" applyFont="1" applyFill="1" applyBorder="1">
      <alignment vertical="center"/>
    </xf>
    <xf numFmtId="0" fontId="6" fillId="3" borderId="62" xfId="3" applyFont="1" applyFill="1" applyBorder="1" applyAlignment="1">
      <alignment horizontal="right" vertical="center"/>
    </xf>
    <xf numFmtId="0" fontId="6" fillId="3" borderId="63" xfId="3" applyFont="1" applyFill="1" applyBorder="1" applyAlignment="1">
      <alignment horizontal="right" vertical="center"/>
    </xf>
    <xf numFmtId="6" fontId="8" fillId="0" borderId="23" xfId="0" applyNumberFormat="1" applyFont="1" applyBorder="1">
      <alignment vertical="center"/>
    </xf>
    <xf numFmtId="0" fontId="8" fillId="0" borderId="31" xfId="0" applyFont="1" applyBorder="1">
      <alignment vertical="center"/>
    </xf>
    <xf numFmtId="6" fontId="8" fillId="0" borderId="0" xfId="2" applyFont="1" applyBorder="1" applyAlignment="1">
      <alignment horizontal="center" vertical="center"/>
    </xf>
    <xf numFmtId="6" fontId="8" fillId="0" borderId="34" xfId="0" applyNumberFormat="1" applyFont="1" applyBorder="1" applyAlignment="1">
      <alignment horizontal="right" vertical="center"/>
    </xf>
    <xf numFmtId="6" fontId="8" fillId="0" borderId="36" xfId="0" applyNumberFormat="1" applyFont="1" applyBorder="1" applyAlignment="1">
      <alignment horizontal="right" vertical="center"/>
    </xf>
    <xf numFmtId="6" fontId="17" fillId="2" borderId="23" xfId="0" applyNumberFormat="1" applyFont="1" applyFill="1" applyBorder="1" applyAlignment="1">
      <alignment horizontal="right" vertical="center" wrapText="1"/>
    </xf>
    <xf numFmtId="0" fontId="17" fillId="2" borderId="31" xfId="0" applyFont="1" applyFill="1" applyBorder="1" applyAlignment="1">
      <alignment horizontal="right" vertical="center" wrapText="1"/>
    </xf>
    <xf numFmtId="6" fontId="8" fillId="0" borderId="68" xfId="0" applyNumberFormat="1" applyFont="1" applyBorder="1" applyAlignment="1">
      <alignment horizontal="right" vertical="center"/>
    </xf>
    <xf numFmtId="6" fontId="15" fillId="0" borderId="68" xfId="0" applyNumberFormat="1" applyFont="1" applyBorder="1" applyAlignment="1">
      <alignment horizontal="left" vertical="center"/>
    </xf>
    <xf numFmtId="6" fontId="15" fillId="0" borderId="77" xfId="0" applyNumberFormat="1" applyFont="1" applyBorder="1" applyAlignment="1">
      <alignment horizontal="left" vertical="center"/>
    </xf>
    <xf numFmtId="6" fontId="8" fillId="0" borderId="70" xfId="0" applyNumberFormat="1" applyFont="1" applyBorder="1" applyAlignment="1">
      <alignment horizontal="right" vertical="center"/>
    </xf>
    <xf numFmtId="6" fontId="8" fillId="0" borderId="95" xfId="0" applyNumberFormat="1" applyFont="1" applyBorder="1">
      <alignment vertical="center"/>
    </xf>
    <xf numFmtId="0" fontId="8" fillId="0" borderId="96" xfId="0" applyFont="1" applyBorder="1">
      <alignment vertical="center"/>
    </xf>
    <xf numFmtId="6" fontId="8" fillId="0" borderId="73" xfId="2" applyFont="1" applyBorder="1" applyAlignment="1">
      <alignment vertical="center"/>
    </xf>
    <xf numFmtId="6" fontId="8" fillId="0" borderId="74" xfId="2" applyFont="1" applyBorder="1" applyAlignment="1">
      <alignment vertical="center"/>
    </xf>
    <xf numFmtId="6" fontId="8" fillId="0" borderId="85" xfId="2" applyFont="1" applyBorder="1" applyAlignment="1">
      <alignment horizontal="center" vertical="center"/>
    </xf>
    <xf numFmtId="6" fontId="15" fillId="0" borderId="35" xfId="0" applyNumberFormat="1" applyFont="1" applyBorder="1" applyAlignment="1">
      <alignment horizontal="left" vertical="center"/>
    </xf>
    <xf numFmtId="0" fontId="15" fillId="0" borderId="68" xfId="0" applyFont="1" applyBorder="1" applyAlignment="1">
      <alignment horizontal="left" vertical="center"/>
    </xf>
    <xf numFmtId="0" fontId="15" fillId="0" borderId="77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6" fontId="8" fillId="0" borderId="77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6" fontId="16" fillId="0" borderId="0" xfId="0" applyNumberFormat="1" applyFont="1" applyAlignment="1">
      <alignment horizontal="center"/>
    </xf>
    <xf numFmtId="6" fontId="16" fillId="0" borderId="48" xfId="0" applyNumberFormat="1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7" xfId="0" applyFont="1" applyBorder="1" applyAlignment="1">
      <alignment horizontal="center"/>
    </xf>
    <xf numFmtId="58" fontId="8" fillId="0" borderId="0" xfId="0" applyNumberFormat="1" applyFont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6" fontId="18" fillId="0" borderId="23" xfId="0" applyNumberFormat="1" applyFont="1" applyBorder="1" applyAlignment="1">
      <alignment horizontal="right" vertical="center" shrinkToFit="1"/>
    </xf>
    <xf numFmtId="6" fontId="18" fillId="0" borderId="31" xfId="0" applyNumberFormat="1" applyFont="1" applyBorder="1" applyAlignment="1">
      <alignment horizontal="right" vertical="center" shrinkToFit="1"/>
    </xf>
    <xf numFmtId="6" fontId="15" fillId="2" borderId="23" xfId="0" applyNumberFormat="1" applyFont="1" applyFill="1" applyBorder="1" applyAlignment="1">
      <alignment horizontal="right" vertical="center" shrinkToFit="1"/>
    </xf>
    <xf numFmtId="6" fontId="15" fillId="2" borderId="31" xfId="0" applyNumberFormat="1" applyFont="1" applyFill="1" applyBorder="1" applyAlignment="1">
      <alignment horizontal="right" vertical="center" shrinkToFit="1"/>
    </xf>
    <xf numFmtId="0" fontId="18" fillId="0" borderId="62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18" fillId="0" borderId="61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6" fontId="18" fillId="3" borderId="23" xfId="0" applyNumberFormat="1" applyFont="1" applyFill="1" applyBorder="1" applyAlignment="1">
      <alignment horizontal="right" vertical="center" shrinkToFit="1"/>
    </xf>
    <xf numFmtId="6" fontId="18" fillId="3" borderId="31" xfId="0" applyNumberFormat="1" applyFont="1" applyFill="1" applyBorder="1" applyAlignment="1">
      <alignment horizontal="right" vertical="center" shrinkToFit="1"/>
    </xf>
    <xf numFmtId="6" fontId="18" fillId="0" borderId="23" xfId="2" applyFont="1" applyBorder="1" applyAlignment="1">
      <alignment horizontal="right" vertical="center" shrinkToFit="1"/>
    </xf>
    <xf numFmtId="6" fontId="18" fillId="0" borderId="31" xfId="2" applyFont="1" applyBorder="1" applyAlignment="1">
      <alignment horizontal="right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center" vertical="center"/>
    </xf>
    <xf numFmtId="6" fontId="12" fillId="2" borderId="3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7" fillId="3" borderId="86" xfId="0" applyFont="1" applyFill="1" applyBorder="1" applyAlignment="1">
      <alignment horizontal="center" vertical="center" textRotation="255"/>
    </xf>
    <xf numFmtId="0" fontId="27" fillId="3" borderId="87" xfId="0" applyFont="1" applyFill="1" applyBorder="1" applyAlignment="1">
      <alignment horizontal="center" vertical="center" textRotation="255"/>
    </xf>
    <xf numFmtId="0" fontId="27" fillId="3" borderId="90" xfId="0" applyFont="1" applyFill="1" applyBorder="1" applyAlignment="1">
      <alignment horizontal="center" vertical="center" textRotation="255"/>
    </xf>
    <xf numFmtId="6" fontId="12" fillId="2" borderId="23" xfId="0" applyNumberFormat="1" applyFont="1" applyFill="1" applyBorder="1" applyAlignment="1">
      <alignment horizontal="center" vertical="center" shrinkToFit="1"/>
    </xf>
    <xf numFmtId="6" fontId="12" fillId="2" borderId="11" xfId="0" applyNumberFormat="1" applyFont="1" applyFill="1" applyBorder="1" applyAlignment="1">
      <alignment horizontal="center" vertical="center" shrinkToFit="1"/>
    </xf>
    <xf numFmtId="6" fontId="12" fillId="2" borderId="31" xfId="0" applyNumberFormat="1" applyFont="1" applyFill="1" applyBorder="1" applyAlignment="1">
      <alignment horizontal="center" vertical="center" shrinkToFit="1"/>
    </xf>
    <xf numFmtId="0" fontId="15" fillId="3" borderId="0" xfId="0" applyFont="1" applyFill="1" applyAlignment="1">
      <alignment horizontal="center"/>
    </xf>
    <xf numFmtId="0" fontId="15" fillId="3" borderId="16" xfId="0" applyFont="1" applyFill="1" applyBorder="1" applyAlignment="1">
      <alignment horizontal="center"/>
    </xf>
    <xf numFmtId="6" fontId="12" fillId="2" borderId="23" xfId="0" applyNumberFormat="1" applyFont="1" applyFill="1" applyBorder="1" applyAlignment="1">
      <alignment horizontal="center" vertical="center" wrapText="1" shrinkToFit="1"/>
    </xf>
    <xf numFmtId="6" fontId="12" fillId="2" borderId="31" xfId="0" applyNumberFormat="1" applyFont="1" applyFill="1" applyBorder="1" applyAlignment="1">
      <alignment horizontal="center" vertical="center" wrapText="1" shrinkToFit="1"/>
    </xf>
    <xf numFmtId="6" fontId="12" fillId="3" borderId="29" xfId="0" applyNumberFormat="1" applyFont="1" applyFill="1" applyBorder="1" applyAlignment="1">
      <alignment horizontal="center" vertical="center"/>
    </xf>
    <xf numFmtId="6" fontId="12" fillId="3" borderId="31" xfId="0" applyNumberFormat="1" applyFont="1" applyFill="1" applyBorder="1" applyAlignment="1">
      <alignment horizontal="center" vertical="center"/>
    </xf>
    <xf numFmtId="6" fontId="12" fillId="3" borderId="23" xfId="0" applyNumberFormat="1" applyFont="1" applyFill="1" applyBorder="1" applyAlignment="1">
      <alignment horizontal="center" vertical="center"/>
    </xf>
    <xf numFmtId="6" fontId="12" fillId="3" borderId="11" xfId="0" applyNumberFormat="1" applyFont="1" applyFill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6" fontId="8" fillId="0" borderId="28" xfId="2" applyFont="1" applyBorder="1" applyAlignment="1">
      <alignment vertical="center"/>
    </xf>
    <xf numFmtId="6" fontId="8" fillId="0" borderId="14" xfId="2" applyFont="1" applyBorder="1" applyAlignment="1">
      <alignment vertical="center"/>
    </xf>
    <xf numFmtId="6" fontId="8" fillId="0" borderId="35" xfId="0" applyNumberFormat="1" applyFont="1" applyBorder="1" applyAlignment="1">
      <alignment horizontal="right" vertical="center"/>
    </xf>
    <xf numFmtId="6" fontId="8" fillId="0" borderId="68" xfId="2" applyFont="1" applyBorder="1" applyAlignment="1">
      <alignment horizontal="right" vertical="center"/>
    </xf>
    <xf numFmtId="6" fontId="8" fillId="0" borderId="70" xfId="2" applyFont="1" applyBorder="1" applyAlignment="1">
      <alignment horizontal="right" vertical="center"/>
    </xf>
    <xf numFmtId="6" fontId="8" fillId="0" borderId="73" xfId="2" applyFont="1" applyBorder="1" applyAlignment="1">
      <alignment horizontal="right" vertical="center"/>
    </xf>
    <xf numFmtId="6" fontId="8" fillId="0" borderId="74" xfId="2" applyFont="1" applyBorder="1" applyAlignment="1">
      <alignment horizontal="right" vertical="center"/>
    </xf>
    <xf numFmtId="6" fontId="15" fillId="0" borderId="71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6" fontId="13" fillId="2" borderId="23" xfId="0" applyNumberFormat="1" applyFont="1" applyFill="1" applyBorder="1" applyAlignment="1">
      <alignment horizontal="center" vertical="center"/>
    </xf>
    <xf numFmtId="6" fontId="13" fillId="2" borderId="31" xfId="0" applyNumberFormat="1" applyFont="1" applyFill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right" vertical="center"/>
    </xf>
    <xf numFmtId="6" fontId="12" fillId="2" borderId="31" xfId="0" applyNumberFormat="1" applyFont="1" applyFill="1" applyBorder="1" applyAlignment="1">
      <alignment horizontal="right" vertical="center"/>
    </xf>
    <xf numFmtId="6" fontId="6" fillId="3" borderId="23" xfId="2" applyFont="1" applyFill="1" applyBorder="1" applyAlignment="1">
      <alignment horizontal="right" vertical="center"/>
    </xf>
    <xf numFmtId="6" fontId="6" fillId="3" borderId="31" xfId="2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right" vertical="center"/>
    </xf>
    <xf numFmtId="6" fontId="6" fillId="3" borderId="23" xfId="0" applyNumberFormat="1" applyFont="1" applyFill="1" applyBorder="1" applyAlignment="1">
      <alignment horizontal="right" vertical="center"/>
    </xf>
    <xf numFmtId="6" fontId="6" fillId="3" borderId="31" xfId="0" applyNumberFormat="1" applyFont="1" applyFill="1" applyBorder="1" applyAlignment="1">
      <alignment horizontal="right" vertical="center"/>
    </xf>
    <xf numFmtId="0" fontId="26" fillId="3" borderId="86" xfId="0" applyFont="1" applyFill="1" applyBorder="1" applyAlignment="1">
      <alignment horizontal="center" vertical="center" textRotation="255"/>
    </xf>
    <xf numFmtId="0" fontId="26" fillId="3" borderId="87" xfId="0" applyFont="1" applyFill="1" applyBorder="1" applyAlignment="1">
      <alignment horizontal="center" vertical="center" textRotation="255"/>
    </xf>
    <xf numFmtId="0" fontId="26" fillId="3" borderId="90" xfId="0" applyFont="1" applyFill="1" applyBorder="1" applyAlignment="1">
      <alignment horizontal="center" vertical="center" textRotation="255"/>
    </xf>
    <xf numFmtId="0" fontId="6" fillId="0" borderId="59" xfId="0" applyFont="1" applyBorder="1" applyAlignment="1">
      <alignment horizontal="center" vertical="center"/>
    </xf>
    <xf numFmtId="0" fontId="19" fillId="3" borderId="0" xfId="0" applyFont="1" applyFill="1" applyAlignment="1">
      <alignment horizontal="right" vertical="center"/>
    </xf>
    <xf numFmtId="6" fontId="19" fillId="2" borderId="27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7" fillId="3" borderId="91" xfId="0" applyFont="1" applyFill="1" applyBorder="1" applyAlignment="1">
      <alignment horizontal="center" vertical="center" textRotation="255"/>
    </xf>
    <xf numFmtId="6" fontId="12" fillId="3" borderId="15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/>
    </xf>
    <xf numFmtId="6" fontId="8" fillId="0" borderId="0" xfId="2" applyFont="1" applyBorder="1" applyAlignment="1">
      <alignment vertical="center"/>
    </xf>
    <xf numFmtId="6" fontId="8" fillId="0" borderId="44" xfId="0" applyNumberFormat="1" applyFont="1" applyBorder="1" applyAlignment="1">
      <alignment horizontal="right" vertical="center"/>
    </xf>
    <xf numFmtId="6" fontId="8" fillId="0" borderId="43" xfId="0" applyNumberFormat="1" applyFont="1" applyBorder="1" applyAlignment="1">
      <alignment horizontal="right" vertical="center"/>
    </xf>
    <xf numFmtId="6" fontId="8" fillId="0" borderId="47" xfId="0" applyNumberFormat="1" applyFont="1" applyBorder="1" applyAlignment="1">
      <alignment horizontal="right" vertical="center"/>
    </xf>
    <xf numFmtId="6" fontId="8" fillId="0" borderId="45" xfId="0" applyNumberFormat="1" applyFont="1" applyBorder="1" applyAlignment="1">
      <alignment horizontal="right" vertical="center"/>
    </xf>
    <xf numFmtId="0" fontId="15" fillId="0" borderId="42" xfId="0" applyFont="1" applyBorder="1" applyAlignment="1">
      <alignment horizontal="left" vertical="center"/>
    </xf>
    <xf numFmtId="0" fontId="15" fillId="0" borderId="43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6" fontId="15" fillId="0" borderId="37" xfId="0" applyNumberFormat="1" applyFont="1" applyBorder="1" applyAlignment="1">
      <alignment horizontal="left" vertical="center"/>
    </xf>
    <xf numFmtId="6" fontId="15" fillId="0" borderId="38" xfId="0" applyNumberFormat="1" applyFont="1" applyBorder="1" applyAlignment="1">
      <alignment horizontal="left" vertical="center"/>
    </xf>
    <xf numFmtId="6" fontId="15" fillId="0" borderId="41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58" fontId="8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17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6" fontId="17" fillId="0" borderId="23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3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6" fontId="8" fillId="0" borderId="23" xfId="0" applyNumberFormat="1" applyFont="1" applyBorder="1" applyAlignment="1">
      <alignment horizontal="right" vertical="center"/>
    </xf>
    <xf numFmtId="6" fontId="8" fillId="0" borderId="11" xfId="0" applyNumberFormat="1" applyFont="1" applyBorder="1" applyAlignment="1">
      <alignment horizontal="right" vertical="center"/>
    </xf>
    <xf numFmtId="6" fontId="8" fillId="0" borderId="31" xfId="0" applyNumberFormat="1" applyFont="1" applyBorder="1" applyAlignment="1">
      <alignment horizontal="right" vertical="center"/>
    </xf>
    <xf numFmtId="6" fontId="8" fillId="0" borderId="46" xfId="0" applyNumberFormat="1" applyFont="1" applyBorder="1" applyAlignment="1">
      <alignment horizontal="right" vertical="center"/>
    </xf>
    <xf numFmtId="6" fontId="8" fillId="0" borderId="38" xfId="0" applyNumberFormat="1" applyFont="1" applyBorder="1" applyAlignment="1">
      <alignment horizontal="right" vertical="center"/>
    </xf>
    <xf numFmtId="6" fontId="8" fillId="0" borderId="39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22" fillId="0" borderId="16" xfId="0" applyFont="1" applyBorder="1" applyAlignment="1">
      <alignment horizontal="left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8DDF10BA-FB58-4899-AE1F-25E3A51CC216}"/>
  </cellStyles>
  <dxfs count="0"/>
  <tableStyles count="0" defaultTableStyle="TableStyleMedium2" defaultPivotStyle="PivotStyleLight16"/>
  <colors>
    <mruColors>
      <color rgb="FFCCEC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7E5E2BA-BD72-4E04-98BE-EEE578ABC9A0}"/>
            </a:ext>
          </a:extLst>
        </xdr:cNvPr>
        <xdr:cNvGrpSpPr>
          <a:grpSpLocks/>
        </xdr:cNvGrpSpPr>
      </xdr:nvGrpSpPr>
      <xdr:grpSpPr bwMode="auto">
        <a:xfrm>
          <a:off x="4712921" y="3605114"/>
          <a:ext cx="1897479" cy="69672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8E445F4-78F2-E6B9-E634-96A1232475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E31D79-1508-DA81-63AA-47DDD04697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995AB2E8-B334-15F4-2C41-099B5E90C2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5FC7B9C-10B5-90D3-E355-80634937D5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8FA2B11-5BCF-97B9-519E-5B9D789D43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307264A9-B5F3-16DA-1B14-24301FBE72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12</xdr:col>
      <xdr:colOff>572548</xdr:colOff>
      <xdr:row>7</xdr:row>
      <xdr:rowOff>29160</xdr:rowOff>
    </xdr:from>
    <xdr:to>
      <xdr:col>13</xdr:col>
      <xdr:colOff>515894</xdr:colOff>
      <xdr:row>9</xdr:row>
      <xdr:rowOff>280107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A99079C-1574-4BEC-9265-5207933B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273" y="2438985"/>
          <a:ext cx="562471" cy="603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411201</xdr:colOff>
      <xdr:row>14</xdr:row>
      <xdr:rowOff>34994</xdr:rowOff>
    </xdr:from>
    <xdr:to>
      <xdr:col>16</xdr:col>
      <xdr:colOff>206843</xdr:colOff>
      <xdr:row>15</xdr:row>
      <xdr:rowOff>290171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5324A46-10B9-4F13-93A5-6A56AE63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5301" y="3883094"/>
          <a:ext cx="414767" cy="426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387493</xdr:colOff>
      <xdr:row>14</xdr:row>
      <xdr:rowOff>18887</xdr:rowOff>
    </xdr:from>
    <xdr:to>
      <xdr:col>13</xdr:col>
      <xdr:colOff>186704</xdr:colOff>
      <xdr:row>15</xdr:row>
      <xdr:rowOff>283893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235582A-A3B7-4315-B1F9-07FFADF7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218" y="3866987"/>
          <a:ext cx="418336" cy="436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311727</xdr:colOff>
      <xdr:row>14</xdr:row>
      <xdr:rowOff>86591</xdr:rowOff>
    </xdr:from>
    <xdr:to>
      <xdr:col>15</xdr:col>
      <xdr:colOff>107369</xdr:colOff>
      <xdr:row>15</xdr:row>
      <xdr:rowOff>341768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5093254-1061-41D9-9BDD-29E4C8E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6702" y="3934691"/>
          <a:ext cx="414767" cy="426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BF73588-6666-402E-A348-E77EFA848233}"/>
            </a:ext>
          </a:extLst>
        </xdr:cNvPr>
        <xdr:cNvGrpSpPr>
          <a:grpSpLocks/>
        </xdr:cNvGrpSpPr>
      </xdr:nvGrpSpPr>
      <xdr:grpSpPr bwMode="auto">
        <a:xfrm>
          <a:off x="4712921" y="3605114"/>
          <a:ext cx="1897479" cy="69672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4CF6B1F-5FA1-B58B-36F6-29DC678E79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A52BA5E-3BCA-FFCF-B8DF-0B432CC7AC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9D59F828-5FA4-7ECF-4028-3F9185D967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950CAE0-9639-AF33-6263-09DF3AEB3B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E21C18B-25E0-FF34-A03F-C9A589D08F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670C4701-A1FE-8CDE-2BDD-6417BEF185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12</xdr:col>
      <xdr:colOff>572548</xdr:colOff>
      <xdr:row>7</xdr:row>
      <xdr:rowOff>29160</xdr:rowOff>
    </xdr:from>
    <xdr:to>
      <xdr:col>13</xdr:col>
      <xdr:colOff>515894</xdr:colOff>
      <xdr:row>9</xdr:row>
      <xdr:rowOff>280107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B55CC64-026B-462B-91C9-F3A6C5B5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3434" y="2445046"/>
          <a:ext cx="566801" cy="605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411201</xdr:colOff>
      <xdr:row>14</xdr:row>
      <xdr:rowOff>34994</xdr:rowOff>
    </xdr:from>
    <xdr:to>
      <xdr:col>16</xdr:col>
      <xdr:colOff>206843</xdr:colOff>
      <xdr:row>15</xdr:row>
      <xdr:rowOff>290171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7C36181-BBD2-4C8F-B916-F8CAA7B7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2451" y="3888289"/>
          <a:ext cx="419097" cy="4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387493</xdr:colOff>
      <xdr:row>14</xdr:row>
      <xdr:rowOff>18887</xdr:rowOff>
    </xdr:from>
    <xdr:to>
      <xdr:col>13</xdr:col>
      <xdr:colOff>186704</xdr:colOff>
      <xdr:row>15</xdr:row>
      <xdr:rowOff>283893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42C40B7-7182-4DD8-BDA8-6B441E01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8379" y="3872182"/>
          <a:ext cx="422666" cy="4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311727</xdr:colOff>
      <xdr:row>14</xdr:row>
      <xdr:rowOff>86591</xdr:rowOff>
    </xdr:from>
    <xdr:to>
      <xdr:col>15</xdr:col>
      <xdr:colOff>107369</xdr:colOff>
      <xdr:row>15</xdr:row>
      <xdr:rowOff>341768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B6C4177-98AC-4355-AD9E-3E9404AB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9522" y="3939886"/>
          <a:ext cx="419097" cy="4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D892043-99A9-4308-A8E4-0C724B7DC6A6}"/>
            </a:ext>
          </a:extLst>
        </xdr:cNvPr>
        <xdr:cNvGrpSpPr>
          <a:grpSpLocks/>
        </xdr:cNvGrpSpPr>
      </xdr:nvGrpSpPr>
      <xdr:grpSpPr bwMode="auto">
        <a:xfrm>
          <a:off x="4701788" y="3607588"/>
          <a:ext cx="1882634" cy="700432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4DB8DC4-5959-82BF-9FC9-AE360D9139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EC266DC-596C-A68F-45AD-F423265893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931D30-409A-570C-6BFD-CB30DFE7EA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5F0E96F-795D-08E5-8808-B1419454CE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9AB2EB9-73BE-A8CD-A88B-9994A43F3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DF04AD8-B26D-B429-182F-4B82231CF9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8</xdr:col>
      <xdr:colOff>442661</xdr:colOff>
      <xdr:row>6</xdr:row>
      <xdr:rowOff>254296</xdr:rowOff>
    </xdr:from>
    <xdr:to>
      <xdr:col>9</xdr:col>
      <xdr:colOff>386007</xdr:colOff>
      <xdr:row>9</xdr:row>
      <xdr:rowOff>158880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008E984-7911-403A-B01C-DF6506D3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886" y="2530771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229361</xdr:colOff>
      <xdr:row>9</xdr:row>
      <xdr:rowOff>104266</xdr:rowOff>
    </xdr:from>
    <xdr:to>
      <xdr:col>21</xdr:col>
      <xdr:colOff>25004</xdr:colOff>
      <xdr:row>11</xdr:row>
      <xdr:rowOff>30398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1D366AE-9C4D-4CEC-8FA7-51C0BB45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9086" y="3076066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517379</xdr:colOff>
      <xdr:row>15</xdr:row>
      <xdr:rowOff>270000</xdr:rowOff>
    </xdr:from>
    <xdr:to>
      <xdr:col>20</xdr:col>
      <xdr:colOff>316590</xdr:colOff>
      <xdr:row>16</xdr:row>
      <xdr:rowOff>214620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A386220-A6FA-4270-B3AC-6A2AD4A9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7979" y="45753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510540</xdr:colOff>
      <xdr:row>12</xdr:row>
      <xdr:rowOff>55506</xdr:rowOff>
    </xdr:from>
    <xdr:to>
      <xdr:col>10</xdr:col>
      <xdr:colOff>133350</xdr:colOff>
      <xdr:row>16</xdr:row>
      <xdr:rowOff>228601</xdr:rowOff>
    </xdr:to>
    <xdr:grpSp>
      <xdr:nvGrpSpPr>
        <xdr:cNvPr id="12" name="Group 20">
          <a:extLst>
            <a:ext uri="{FF2B5EF4-FFF2-40B4-BE49-F238E27FC236}">
              <a16:creationId xmlns:a16="http://schemas.microsoft.com/office/drawing/2014/main" id="{54F8155A-5504-4ABF-914E-CAD07BA72333}"/>
            </a:ext>
          </a:extLst>
        </xdr:cNvPr>
        <xdr:cNvGrpSpPr>
          <a:grpSpLocks/>
        </xdr:cNvGrpSpPr>
      </xdr:nvGrpSpPr>
      <xdr:grpSpPr bwMode="auto">
        <a:xfrm>
          <a:off x="4282440" y="3665481"/>
          <a:ext cx="2099310" cy="868420"/>
          <a:chOff x="544" y="288"/>
          <a:chExt cx="209" cy="75"/>
        </a:xfrm>
      </xdr:grpSpPr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27BAA9B1-C83C-FD61-CD42-8793CF32D6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4" name="Text Box 8">
            <a:extLst>
              <a:ext uri="{FF2B5EF4-FFF2-40B4-BE49-F238E27FC236}">
                <a16:creationId xmlns:a16="http://schemas.microsoft.com/office/drawing/2014/main" id="{987F1E70-F8E5-5143-4C43-C748A4F103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5" name="Text Box 9">
            <a:extLst>
              <a:ext uri="{FF2B5EF4-FFF2-40B4-BE49-F238E27FC236}">
                <a16:creationId xmlns:a16="http://schemas.microsoft.com/office/drawing/2014/main" id="{FF54B6F0-C6C6-D699-28F8-3D9D8D0525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6" name="Text Box 10">
            <a:extLst>
              <a:ext uri="{FF2B5EF4-FFF2-40B4-BE49-F238E27FC236}">
                <a16:creationId xmlns:a16="http://schemas.microsoft.com/office/drawing/2014/main" id="{027215DE-CF08-A702-2B68-322C516072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" name="Text Box 11">
            <a:extLst>
              <a:ext uri="{FF2B5EF4-FFF2-40B4-BE49-F238E27FC236}">
                <a16:creationId xmlns:a16="http://schemas.microsoft.com/office/drawing/2014/main" id="{8F73A0C2-A2D5-0BA1-6AC2-29FF076915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" name="Text Box 12">
            <a:extLst>
              <a:ext uri="{FF2B5EF4-FFF2-40B4-BE49-F238E27FC236}">
                <a16:creationId xmlns:a16="http://schemas.microsoft.com/office/drawing/2014/main" id="{FFB238D1-3E1F-E875-2C23-2BF9F15995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414086</xdr:colOff>
      <xdr:row>6</xdr:row>
      <xdr:rowOff>197146</xdr:rowOff>
    </xdr:from>
    <xdr:to>
      <xdr:col>10</xdr:col>
      <xdr:colOff>357432</xdr:colOff>
      <xdr:row>9</xdr:row>
      <xdr:rowOff>101730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19AA761D-5EAD-4A4C-9877-53D8377F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361" y="2216446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524636</xdr:colOff>
      <xdr:row>11</xdr:row>
      <xdr:rowOff>161416</xdr:rowOff>
    </xdr:from>
    <xdr:to>
      <xdr:col>17</xdr:col>
      <xdr:colOff>320279</xdr:colOff>
      <xdr:row>14</xdr:row>
      <xdr:rowOff>11347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A6A8BF9D-103F-443E-9384-278872D8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786" y="3542791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450704</xdr:colOff>
      <xdr:row>13</xdr:row>
      <xdr:rowOff>98550</xdr:rowOff>
    </xdr:from>
    <xdr:to>
      <xdr:col>19</xdr:col>
      <xdr:colOff>249915</xdr:colOff>
      <xdr:row>16</xdr:row>
      <xdr:rowOff>24121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1B3A6894-93F6-408D-988C-33B4F2B1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2104" y="38895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7470-C62F-44BD-B5DC-68B3F2A97897}">
  <dimension ref="A1:AB43"/>
  <sheetViews>
    <sheetView tabSelected="1" zoomScale="110" zoomScaleNormal="110" workbookViewId="0">
      <selection activeCell="A3" sqref="A3:F4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85" t="s">
        <v>247</v>
      </c>
      <c r="B1" s="285"/>
      <c r="C1" s="285"/>
      <c r="D1" s="285"/>
      <c r="E1" s="285"/>
      <c r="F1" s="285"/>
      <c r="G1" s="285"/>
      <c r="H1" s="285"/>
      <c r="I1" s="285"/>
      <c r="J1" s="285"/>
      <c r="K1" s="78"/>
    </row>
    <row r="2" spans="1:26" ht="44.25" customHeight="1" x14ac:dyDescent="0.4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78"/>
    </row>
    <row r="3" spans="1:26" ht="25.9" customHeight="1" x14ac:dyDescent="0.2">
      <c r="A3" s="286" t="s">
        <v>92</v>
      </c>
      <c r="B3" s="286"/>
      <c r="C3" s="286"/>
      <c r="D3" s="286"/>
      <c r="E3" s="286"/>
      <c r="F3" s="286"/>
      <c r="G3" s="77"/>
      <c r="H3" s="288">
        <v>46234</v>
      </c>
      <c r="I3" s="288"/>
      <c r="J3" s="288"/>
      <c r="K3" s="76"/>
    </row>
    <row r="4" spans="1:26" ht="25.9" customHeight="1" thickBot="1" x14ac:dyDescent="0.25">
      <c r="A4" s="287"/>
      <c r="B4" s="287"/>
      <c r="C4" s="287"/>
      <c r="D4" s="287"/>
      <c r="E4" s="287"/>
      <c r="F4" s="287"/>
      <c r="G4" s="77"/>
      <c r="H4" s="1"/>
      <c r="I4" s="1"/>
      <c r="J4" s="1"/>
      <c r="K4" s="1"/>
    </row>
    <row r="5" spans="1:26" ht="27" customHeight="1" x14ac:dyDescent="0.2">
      <c r="A5" s="289" t="s">
        <v>244</v>
      </c>
      <c r="B5" s="289"/>
      <c r="C5" s="289"/>
      <c r="D5" s="289"/>
      <c r="E5" s="289"/>
      <c r="F5" s="289"/>
      <c r="G5" s="77"/>
      <c r="H5" s="44"/>
      <c r="I5" s="44"/>
      <c r="J5" s="44"/>
      <c r="K5" s="44"/>
    </row>
    <row r="6" spans="1:26" ht="27" customHeight="1" x14ac:dyDescent="0.2">
      <c r="A6" s="284" t="s">
        <v>245</v>
      </c>
      <c r="B6" s="284"/>
      <c r="C6" s="284"/>
      <c r="D6" s="284"/>
      <c r="E6" s="284"/>
      <c r="F6" s="284"/>
      <c r="G6" s="77"/>
      <c r="H6" s="44"/>
      <c r="I6" s="44"/>
      <c r="J6" s="44"/>
      <c r="K6" s="44"/>
    </row>
    <row r="7" spans="1:26" ht="27" customHeight="1" x14ac:dyDescent="0.15">
      <c r="A7" s="284" t="s">
        <v>246</v>
      </c>
      <c r="B7" s="284"/>
      <c r="C7" s="284"/>
      <c r="D7" s="284"/>
      <c r="E7" s="284"/>
      <c r="F7" s="284"/>
      <c r="G7" s="69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76"/>
      <c r="B8" s="276"/>
      <c r="C8" s="276"/>
      <c r="D8" s="276"/>
      <c r="E8" s="46"/>
      <c r="F8" s="46"/>
      <c r="G8" s="75" t="s">
        <v>242</v>
      </c>
      <c r="W8" s="69" t="s">
        <v>112</v>
      </c>
      <c r="X8" s="69"/>
      <c r="Y8" s="69"/>
      <c r="Z8" s="69"/>
    </row>
    <row r="9" spans="1:26" ht="14.45" customHeight="1" x14ac:dyDescent="0.15">
      <c r="A9" s="48"/>
      <c r="B9" s="277" t="s">
        <v>94</v>
      </c>
      <c r="C9" s="277"/>
      <c r="D9" s="277"/>
      <c r="E9" s="277"/>
      <c r="F9" s="49"/>
      <c r="G9" s="278" t="s">
        <v>243</v>
      </c>
      <c r="H9" s="278"/>
      <c r="I9" s="278"/>
      <c r="J9" s="278"/>
      <c r="K9" s="73"/>
      <c r="W9" s="69" t="s">
        <v>113</v>
      </c>
      <c r="X9" s="69"/>
      <c r="Y9" s="69"/>
      <c r="Z9" s="69"/>
    </row>
    <row r="10" spans="1:26" ht="24" customHeight="1" x14ac:dyDescent="0.15">
      <c r="A10" s="50"/>
      <c r="B10" s="277"/>
      <c r="C10" s="277"/>
      <c r="D10" s="277"/>
      <c r="E10" s="277"/>
      <c r="F10" s="49"/>
      <c r="G10" s="279" t="s">
        <v>96</v>
      </c>
      <c r="H10" s="279"/>
      <c r="I10" s="279"/>
      <c r="J10" s="279"/>
      <c r="K10" s="74"/>
    </row>
    <row r="11" spans="1:26" ht="16.149999999999999" customHeight="1" x14ac:dyDescent="0.25">
      <c r="A11" s="52"/>
      <c r="B11" s="280">
        <f>G34</f>
        <v>1836047.4</v>
      </c>
      <c r="C11" s="280"/>
      <c r="D11" s="280"/>
      <c r="E11" s="280"/>
      <c r="F11" s="53"/>
      <c r="G11" s="282" t="s">
        <v>97</v>
      </c>
      <c r="H11" s="282"/>
      <c r="I11" s="282"/>
      <c r="J11" s="282"/>
    </row>
    <row r="12" spans="1:26" ht="18.600000000000001" customHeight="1" thickBot="1" x14ac:dyDescent="0.3">
      <c r="A12" s="54"/>
      <c r="B12" s="281"/>
      <c r="C12" s="281"/>
      <c r="D12" s="281"/>
      <c r="E12" s="281"/>
      <c r="F12" s="53"/>
      <c r="G12" s="283" t="s">
        <v>98</v>
      </c>
      <c r="H12" s="283"/>
      <c r="I12" s="283"/>
      <c r="J12" s="283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274" t="s">
        <v>108</v>
      </c>
      <c r="D16" s="274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272" t="s">
        <v>234</v>
      </c>
      <c r="D17" s="272"/>
      <c r="E17" s="272"/>
      <c r="F17" s="272"/>
      <c r="G17" s="262">
        <f>修正中救護!G66</f>
        <v>122440</v>
      </c>
      <c r="H17" s="275"/>
      <c r="I17" s="270"/>
      <c r="J17" s="257"/>
      <c r="K17" s="2"/>
    </row>
    <row r="18" spans="1:28" ht="24.75" customHeight="1" x14ac:dyDescent="0.15">
      <c r="A18" s="2"/>
      <c r="B18" s="2"/>
      <c r="C18" s="272" t="s">
        <v>235</v>
      </c>
      <c r="D18" s="272"/>
      <c r="E18" s="272"/>
      <c r="F18" s="273"/>
      <c r="G18" s="262">
        <f>修正中救護!O66</f>
        <v>143540</v>
      </c>
      <c r="H18" s="262"/>
      <c r="I18" s="257"/>
      <c r="J18" s="257"/>
      <c r="K18" s="2" ph="1"/>
    </row>
    <row r="19" spans="1:28" ht="24.75" customHeight="1" x14ac:dyDescent="0.4">
      <c r="A19" s="2"/>
      <c r="B19" s="2"/>
      <c r="C19" s="272" t="s">
        <v>236</v>
      </c>
      <c r="D19" s="272"/>
      <c r="E19" s="272"/>
      <c r="F19" s="273"/>
      <c r="G19" s="262">
        <f>修正中救護!W66</f>
        <v>151540</v>
      </c>
      <c r="H19" s="262"/>
      <c r="I19" s="257"/>
      <c r="J19" s="257"/>
      <c r="K19" s="2"/>
      <c r="W19" s="272" t="e">
        <f>#REF!</f>
        <v>#REF!</v>
      </c>
      <c r="X19" s="272"/>
      <c r="Y19" s="272"/>
      <c r="Z19" s="272"/>
      <c r="AA19" s="262" t="e">
        <f>#REF!</f>
        <v>#REF!</v>
      </c>
      <c r="AB19" s="262"/>
    </row>
    <row r="20" spans="1:28" ht="24.75" customHeight="1" x14ac:dyDescent="0.4">
      <c r="A20" s="2"/>
      <c r="B20" s="2"/>
      <c r="C20" s="272" t="s">
        <v>237</v>
      </c>
      <c r="D20" s="272"/>
      <c r="E20" s="272"/>
      <c r="F20" s="273"/>
      <c r="G20" s="262">
        <f>修正中救護!AE66</f>
        <v>138040</v>
      </c>
      <c r="H20" s="262"/>
      <c r="I20" s="257"/>
      <c r="J20" s="257"/>
      <c r="K20" s="2"/>
      <c r="W20" s="263" t="e">
        <f>#REF!</f>
        <v>#REF!</v>
      </c>
      <c r="X20" s="263"/>
      <c r="Y20" s="263"/>
      <c r="Z20" s="263"/>
      <c r="AA20" s="262" t="e">
        <f>#REF!</f>
        <v>#REF!</v>
      </c>
      <c r="AB20" s="262"/>
    </row>
    <row r="21" spans="1:28" ht="24.75" customHeight="1" x14ac:dyDescent="0.4">
      <c r="A21" s="2"/>
      <c r="B21" s="2"/>
      <c r="C21" s="272" t="s">
        <v>238</v>
      </c>
      <c r="D21" s="272"/>
      <c r="E21" s="272"/>
      <c r="F21" s="273"/>
      <c r="G21" s="262">
        <f>修正中救護!AM66</f>
        <v>153920</v>
      </c>
      <c r="H21" s="262"/>
      <c r="K21" s="2"/>
    </row>
    <row r="22" spans="1:28" ht="24.75" customHeight="1" x14ac:dyDescent="0.4">
      <c r="A22" s="2"/>
      <c r="B22" s="2"/>
      <c r="C22" s="272" t="s">
        <v>239</v>
      </c>
      <c r="D22" s="272"/>
      <c r="E22" s="272"/>
      <c r="F22" s="273"/>
      <c r="G22" s="262">
        <f>修正中救護!AU66</f>
        <v>157920</v>
      </c>
      <c r="H22" s="262"/>
      <c r="K22" s="2"/>
    </row>
    <row r="23" spans="1:28" ht="24.75" customHeight="1" x14ac:dyDescent="0.4">
      <c r="A23" s="2"/>
      <c r="B23" s="2"/>
      <c r="C23" s="263" t="s">
        <v>240</v>
      </c>
      <c r="D23" s="263"/>
      <c r="E23" s="263"/>
      <c r="F23" s="264"/>
      <c r="G23" s="262">
        <f>修正中救護!BC66</f>
        <v>33705</v>
      </c>
      <c r="H23" s="262"/>
      <c r="K23" s="2"/>
    </row>
    <row r="24" spans="1:28" ht="24.75" customHeight="1" x14ac:dyDescent="0.4">
      <c r="A24" s="2"/>
      <c r="B24" s="2"/>
      <c r="C24" s="263" t="s">
        <v>241</v>
      </c>
      <c r="D24" s="263"/>
      <c r="E24" s="263"/>
      <c r="F24" s="264"/>
      <c r="G24" s="262">
        <f>修正中救護!BK66</f>
        <v>120490</v>
      </c>
      <c r="H24" s="262"/>
      <c r="K24" s="2"/>
    </row>
    <row r="25" spans="1:28" ht="24.75" customHeight="1" x14ac:dyDescent="0.15">
      <c r="A25" s="2"/>
      <c r="B25" s="2"/>
      <c r="C25" s="263" t="s">
        <v>209</v>
      </c>
      <c r="D25" s="263"/>
      <c r="E25" s="263"/>
      <c r="F25" s="264"/>
      <c r="G25" s="262">
        <f>修正中救護!BS7</f>
        <v>99800</v>
      </c>
      <c r="H25" s="262"/>
      <c r="I25" s="65"/>
      <c r="J25" s="65"/>
      <c r="K25" s="2"/>
    </row>
    <row r="26" spans="1:28" ht="24.75" customHeight="1" x14ac:dyDescent="0.15">
      <c r="A26" s="2"/>
      <c r="B26" s="2"/>
      <c r="C26" s="264" t="s">
        <v>210</v>
      </c>
      <c r="D26" s="271"/>
      <c r="E26" s="271"/>
      <c r="F26" s="271"/>
      <c r="G26" s="262">
        <f>修正中救護!BS9</f>
        <v>54000</v>
      </c>
      <c r="H26" s="262"/>
      <c r="I26" s="65"/>
      <c r="J26" s="65"/>
      <c r="K26" s="2"/>
    </row>
    <row r="27" spans="1:28" ht="24.75" customHeight="1" x14ac:dyDescent="0.15">
      <c r="A27" s="2"/>
      <c r="B27" s="2"/>
      <c r="C27" s="264" t="s">
        <v>214</v>
      </c>
      <c r="D27" s="271"/>
      <c r="E27" s="271"/>
      <c r="F27" s="271"/>
      <c r="G27" s="262">
        <f>修正中救護!BS10</f>
        <v>112000</v>
      </c>
      <c r="H27" s="262"/>
      <c r="I27" s="65"/>
      <c r="J27" s="65"/>
      <c r="K27" s="2"/>
    </row>
    <row r="28" spans="1:28" ht="24.75" customHeight="1" x14ac:dyDescent="0.15">
      <c r="A28" s="2"/>
      <c r="B28" s="2"/>
      <c r="C28" s="272" t="str">
        <f>修正中救護!BN11</f>
        <v>設営・撤去テント等（輸送費含む）</v>
      </c>
      <c r="D28" s="272"/>
      <c r="E28" s="272"/>
      <c r="F28" s="273"/>
      <c r="G28" s="262">
        <f>修正中救護!BS11</f>
        <v>80000</v>
      </c>
      <c r="H28" s="262"/>
      <c r="I28" s="65"/>
      <c r="J28" s="65"/>
      <c r="K28" s="2"/>
    </row>
    <row r="29" spans="1:28" ht="24.75" customHeight="1" thickBot="1" x14ac:dyDescent="0.45">
      <c r="A29" s="2"/>
      <c r="B29" s="2"/>
      <c r="C29" s="263" t="str">
        <f>修正中救護!BN12</f>
        <v>冷凍車・配送（前日）・回収（当日）</v>
      </c>
      <c r="D29" s="263"/>
      <c r="E29" s="263"/>
      <c r="F29" s="264"/>
      <c r="G29" s="265">
        <f>修正中救護!BS12</f>
        <v>150000</v>
      </c>
      <c r="H29" s="265"/>
      <c r="K29" s="2"/>
    </row>
    <row r="30" spans="1:28" ht="24.75" customHeight="1" thickBot="1" x14ac:dyDescent="0.45">
      <c r="A30" s="2"/>
      <c r="B30" s="2"/>
      <c r="C30" s="70"/>
      <c r="D30" s="71"/>
      <c r="E30" s="50"/>
      <c r="F30" s="63" t="s">
        <v>104</v>
      </c>
      <c r="G30" s="266">
        <f>SUM(G17:G29)</f>
        <v>1517395</v>
      </c>
      <c r="H30" s="267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114</v>
      </c>
      <c r="G31" s="268">
        <v>151739</v>
      </c>
      <c r="H31" s="269"/>
      <c r="K31" s="2"/>
    </row>
    <row r="32" spans="1:28" ht="24.75" customHeight="1" thickBot="1" x14ac:dyDescent="0.45">
      <c r="A32" s="61"/>
      <c r="B32" s="61"/>
      <c r="C32" s="61"/>
      <c r="D32" s="62"/>
      <c r="E32" s="50"/>
      <c r="F32" s="63" t="s">
        <v>105</v>
      </c>
      <c r="G32" s="255">
        <f>G30+G31</f>
        <v>1669134</v>
      </c>
      <c r="H32" s="256"/>
      <c r="K32" s="2"/>
    </row>
    <row r="33" spans="1:11" ht="24.75" customHeight="1" thickBot="1" x14ac:dyDescent="0.45">
      <c r="C33" s="61"/>
      <c r="E33" s="50"/>
      <c r="F33" s="63" t="s">
        <v>99</v>
      </c>
      <c r="G33" s="258">
        <f>G32*0.1</f>
        <v>166913.40000000002</v>
      </c>
      <c r="H33" s="259"/>
    </row>
    <row r="34" spans="1:11" ht="24.75" customHeight="1" thickBot="1" x14ac:dyDescent="0.45">
      <c r="E34" s="72"/>
      <c r="F34" s="64" t="s">
        <v>121</v>
      </c>
      <c r="G34" s="260">
        <f>SUM(G32:G33)</f>
        <v>1836047.4</v>
      </c>
      <c r="H34" s="261"/>
    </row>
    <row r="39" spans="1:11" x14ac:dyDescent="0.15">
      <c r="A39" s="65"/>
      <c r="B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53">
    <mergeCell ref="G30:H30"/>
    <mergeCell ref="G31:H31"/>
    <mergeCell ref="G32:H32"/>
    <mergeCell ref="G33:H33"/>
    <mergeCell ref="G34:H34"/>
    <mergeCell ref="C27:F27"/>
    <mergeCell ref="G27:H27"/>
    <mergeCell ref="C28:F28"/>
    <mergeCell ref="G28:H28"/>
    <mergeCell ref="C29:F29"/>
    <mergeCell ref="G29:H29"/>
    <mergeCell ref="C24:F24"/>
    <mergeCell ref="G24:H24"/>
    <mergeCell ref="C25:F25"/>
    <mergeCell ref="G25:H25"/>
    <mergeCell ref="C26:F26"/>
    <mergeCell ref="G26:H26"/>
    <mergeCell ref="C21:F21"/>
    <mergeCell ref="G21:H21"/>
    <mergeCell ref="C22:F22"/>
    <mergeCell ref="G22:H22"/>
    <mergeCell ref="C23:F23"/>
    <mergeCell ref="G23:H23"/>
    <mergeCell ref="C19:F19"/>
    <mergeCell ref="G19:H19"/>
    <mergeCell ref="I19:J19"/>
    <mergeCell ref="W19:Z19"/>
    <mergeCell ref="AA19:AB19"/>
    <mergeCell ref="C20:F20"/>
    <mergeCell ref="G20:H20"/>
    <mergeCell ref="I20:J20"/>
    <mergeCell ref="W20:Z20"/>
    <mergeCell ref="AA20:AB20"/>
    <mergeCell ref="C16:D16"/>
    <mergeCell ref="C17:F17"/>
    <mergeCell ref="G17:H17"/>
    <mergeCell ref="I17:J17"/>
    <mergeCell ref="C18:F18"/>
    <mergeCell ref="G18:H18"/>
    <mergeCell ref="I18:J18"/>
    <mergeCell ref="A8:D8"/>
    <mergeCell ref="B9:E10"/>
    <mergeCell ref="G9:J9"/>
    <mergeCell ref="G10:J10"/>
    <mergeCell ref="B11:E12"/>
    <mergeCell ref="G11:J11"/>
    <mergeCell ref="G12:J12"/>
    <mergeCell ref="A1:J2"/>
    <mergeCell ref="A3:F4"/>
    <mergeCell ref="H3:J3"/>
    <mergeCell ref="A5:F5"/>
    <mergeCell ref="A6:F6"/>
    <mergeCell ref="A7:F7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11F7-388E-4A2B-851D-0B9F52380458}">
  <dimension ref="A1:AB43"/>
  <sheetViews>
    <sheetView zoomScale="110" zoomScaleNormal="110" workbookViewId="0">
      <selection activeCell="F9" sqref="F9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85" t="s">
        <v>117</v>
      </c>
      <c r="B1" s="285"/>
      <c r="C1" s="285"/>
      <c r="D1" s="285"/>
      <c r="E1" s="285"/>
      <c r="F1" s="285"/>
      <c r="G1" s="285"/>
      <c r="H1" s="285"/>
      <c r="I1" s="285"/>
      <c r="J1" s="285"/>
      <c r="K1" s="78"/>
    </row>
    <row r="2" spans="1:26" ht="44.25" customHeight="1" x14ac:dyDescent="0.4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78"/>
    </row>
    <row r="3" spans="1:26" ht="25.9" customHeight="1" x14ac:dyDescent="0.2">
      <c r="A3" s="286" t="s">
        <v>92</v>
      </c>
      <c r="B3" s="286"/>
      <c r="C3" s="286"/>
      <c r="D3" s="286"/>
      <c r="E3" s="286"/>
      <c r="F3" s="286"/>
      <c r="G3" s="77"/>
      <c r="H3" s="288">
        <v>46265</v>
      </c>
      <c r="I3" s="288"/>
      <c r="J3" s="288"/>
      <c r="K3" s="76"/>
    </row>
    <row r="4" spans="1:26" ht="25.9" customHeight="1" thickBot="1" x14ac:dyDescent="0.25">
      <c r="A4" s="287"/>
      <c r="B4" s="287"/>
      <c r="C4" s="287"/>
      <c r="D4" s="287"/>
      <c r="E4" s="287"/>
      <c r="F4" s="287"/>
      <c r="G4" s="77"/>
      <c r="H4" s="1"/>
      <c r="I4" s="1"/>
      <c r="J4" s="1"/>
      <c r="K4" s="1"/>
    </row>
    <row r="5" spans="1:26" ht="27" customHeight="1" x14ac:dyDescent="0.2">
      <c r="A5" s="397" t="s">
        <v>249</v>
      </c>
      <c r="B5" s="397"/>
      <c r="C5" s="397"/>
      <c r="D5" s="397"/>
      <c r="E5" s="397"/>
      <c r="F5" s="397"/>
      <c r="G5" s="77"/>
      <c r="H5" s="44"/>
      <c r="I5" s="44"/>
      <c r="J5" s="44"/>
      <c r="K5" s="44"/>
    </row>
    <row r="6" spans="1:26" ht="27" customHeight="1" x14ac:dyDescent="0.2">
      <c r="A6" s="284" t="s">
        <v>248</v>
      </c>
      <c r="B6" s="284"/>
      <c r="C6" s="284"/>
      <c r="D6" s="284"/>
      <c r="E6" s="284"/>
      <c r="F6" s="284"/>
      <c r="G6" s="77"/>
      <c r="H6" s="44"/>
      <c r="I6" s="44"/>
      <c r="J6" s="44"/>
      <c r="K6" s="44"/>
    </row>
    <row r="7" spans="1:26" ht="27" customHeight="1" x14ac:dyDescent="0.15">
      <c r="A7" s="284" t="s">
        <v>113</v>
      </c>
      <c r="B7" s="284"/>
      <c r="C7" s="284"/>
      <c r="D7" s="284"/>
      <c r="E7" s="284"/>
      <c r="F7" s="284"/>
      <c r="G7" s="69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76"/>
      <c r="B8" s="276"/>
      <c r="C8" s="276"/>
      <c r="D8" s="276"/>
      <c r="E8" s="46"/>
      <c r="F8" s="46"/>
      <c r="G8" s="75" t="s">
        <v>242</v>
      </c>
      <c r="W8" s="69" t="s">
        <v>112</v>
      </c>
      <c r="X8" s="69"/>
      <c r="Y8" s="69"/>
      <c r="Z8" s="69"/>
    </row>
    <row r="9" spans="1:26" ht="14.45" customHeight="1" x14ac:dyDescent="0.15">
      <c r="A9" s="48"/>
      <c r="B9" s="277" t="s">
        <v>94</v>
      </c>
      <c r="C9" s="277"/>
      <c r="D9" s="277"/>
      <c r="E9" s="277"/>
      <c r="F9" s="49"/>
      <c r="G9" s="278" t="s">
        <v>243</v>
      </c>
      <c r="H9" s="278"/>
      <c r="I9" s="278"/>
      <c r="J9" s="278"/>
      <c r="K9" s="73"/>
      <c r="W9" s="69" t="s">
        <v>113</v>
      </c>
      <c r="X9" s="69"/>
      <c r="Y9" s="69"/>
      <c r="Z9" s="69"/>
    </row>
    <row r="10" spans="1:26" ht="24" customHeight="1" x14ac:dyDescent="0.15">
      <c r="A10" s="50"/>
      <c r="B10" s="277"/>
      <c r="C10" s="277"/>
      <c r="D10" s="277"/>
      <c r="E10" s="277"/>
      <c r="F10" s="49"/>
      <c r="G10" s="279" t="s">
        <v>96</v>
      </c>
      <c r="H10" s="279"/>
      <c r="I10" s="279"/>
      <c r="J10" s="279"/>
      <c r="K10" s="74"/>
    </row>
    <row r="11" spans="1:26" ht="16.149999999999999" customHeight="1" x14ac:dyDescent="0.25">
      <c r="A11" s="52"/>
      <c r="B11" s="280">
        <f>G34</f>
        <v>1836047.4</v>
      </c>
      <c r="C11" s="280"/>
      <c r="D11" s="280"/>
      <c r="E11" s="280"/>
      <c r="F11" s="53"/>
      <c r="G11" s="282" t="s">
        <v>97</v>
      </c>
      <c r="H11" s="282"/>
      <c r="I11" s="282"/>
      <c r="J11" s="282"/>
    </row>
    <row r="12" spans="1:26" ht="18.600000000000001" customHeight="1" thickBot="1" x14ac:dyDescent="0.3">
      <c r="A12" s="54"/>
      <c r="B12" s="281"/>
      <c r="C12" s="281"/>
      <c r="D12" s="281"/>
      <c r="E12" s="281"/>
      <c r="F12" s="53"/>
      <c r="G12" s="283" t="s">
        <v>98</v>
      </c>
      <c r="H12" s="283"/>
      <c r="I12" s="283"/>
      <c r="J12" s="283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274" t="s">
        <v>108</v>
      </c>
      <c r="D16" s="274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272" t="s">
        <v>234</v>
      </c>
      <c r="D17" s="272"/>
      <c r="E17" s="272"/>
      <c r="F17" s="272"/>
      <c r="G17" s="262">
        <f>修正中救護!G66</f>
        <v>122440</v>
      </c>
      <c r="H17" s="275"/>
      <c r="I17" s="270"/>
      <c r="J17" s="257"/>
      <c r="K17" s="2"/>
    </row>
    <row r="18" spans="1:28" ht="24.75" customHeight="1" x14ac:dyDescent="0.15">
      <c r="A18" s="2"/>
      <c r="B18" s="2"/>
      <c r="C18" s="272" t="s">
        <v>235</v>
      </c>
      <c r="D18" s="272"/>
      <c r="E18" s="272"/>
      <c r="F18" s="273"/>
      <c r="G18" s="262">
        <f>修正中救護!O66</f>
        <v>143540</v>
      </c>
      <c r="H18" s="262"/>
      <c r="I18" s="257"/>
      <c r="J18" s="257"/>
      <c r="K18" s="2" ph="1"/>
    </row>
    <row r="19" spans="1:28" ht="24.75" customHeight="1" x14ac:dyDescent="0.4">
      <c r="A19" s="2"/>
      <c r="B19" s="2"/>
      <c r="C19" s="272" t="s">
        <v>236</v>
      </c>
      <c r="D19" s="272"/>
      <c r="E19" s="272"/>
      <c r="F19" s="273"/>
      <c r="G19" s="262">
        <f>修正中救護!W66</f>
        <v>151540</v>
      </c>
      <c r="H19" s="262"/>
      <c r="I19" s="257"/>
      <c r="J19" s="257"/>
      <c r="K19" s="2"/>
      <c r="W19" s="272" t="e">
        <f>#REF!</f>
        <v>#REF!</v>
      </c>
      <c r="X19" s="272"/>
      <c r="Y19" s="272"/>
      <c r="Z19" s="272"/>
      <c r="AA19" s="262" t="e">
        <f>#REF!</f>
        <v>#REF!</v>
      </c>
      <c r="AB19" s="262"/>
    </row>
    <row r="20" spans="1:28" ht="24.75" customHeight="1" x14ac:dyDescent="0.4">
      <c r="A20" s="2"/>
      <c r="B20" s="2"/>
      <c r="C20" s="272" t="s">
        <v>237</v>
      </c>
      <c r="D20" s="272"/>
      <c r="E20" s="272"/>
      <c r="F20" s="273"/>
      <c r="G20" s="262">
        <f>修正中救護!AE66</f>
        <v>138040</v>
      </c>
      <c r="H20" s="262"/>
      <c r="I20" s="257"/>
      <c r="J20" s="257"/>
      <c r="K20" s="2"/>
      <c r="W20" s="263" t="e">
        <f>#REF!</f>
        <v>#REF!</v>
      </c>
      <c r="X20" s="263"/>
      <c r="Y20" s="263"/>
      <c r="Z20" s="263"/>
      <c r="AA20" s="262" t="e">
        <f>#REF!</f>
        <v>#REF!</v>
      </c>
      <c r="AB20" s="262"/>
    </row>
    <row r="21" spans="1:28" ht="24.75" customHeight="1" x14ac:dyDescent="0.4">
      <c r="A21" s="2"/>
      <c r="B21" s="2"/>
      <c r="C21" s="272" t="s">
        <v>238</v>
      </c>
      <c r="D21" s="272"/>
      <c r="E21" s="272"/>
      <c r="F21" s="273"/>
      <c r="G21" s="262">
        <f>修正中救護!AM66</f>
        <v>153920</v>
      </c>
      <c r="H21" s="262"/>
      <c r="K21" s="2"/>
    </row>
    <row r="22" spans="1:28" ht="24.75" customHeight="1" x14ac:dyDescent="0.4">
      <c r="A22" s="2"/>
      <c r="B22" s="2"/>
      <c r="C22" s="272" t="s">
        <v>239</v>
      </c>
      <c r="D22" s="272"/>
      <c r="E22" s="272"/>
      <c r="F22" s="273"/>
      <c r="G22" s="262">
        <f>修正中救護!AU66</f>
        <v>157920</v>
      </c>
      <c r="H22" s="262"/>
      <c r="K22" s="2"/>
    </row>
    <row r="23" spans="1:28" ht="24.75" customHeight="1" x14ac:dyDescent="0.4">
      <c r="A23" s="2"/>
      <c r="B23" s="2"/>
      <c r="C23" s="263" t="s">
        <v>240</v>
      </c>
      <c r="D23" s="263"/>
      <c r="E23" s="263"/>
      <c r="F23" s="264"/>
      <c r="G23" s="262">
        <f>修正中救護!BC66</f>
        <v>33705</v>
      </c>
      <c r="H23" s="262"/>
      <c r="K23" s="2"/>
    </row>
    <row r="24" spans="1:28" ht="24.75" customHeight="1" x14ac:dyDescent="0.4">
      <c r="A24" s="2"/>
      <c r="B24" s="2"/>
      <c r="C24" s="263" t="s">
        <v>241</v>
      </c>
      <c r="D24" s="263"/>
      <c r="E24" s="263"/>
      <c r="F24" s="264"/>
      <c r="G24" s="262">
        <f>修正中救護!BK66</f>
        <v>120490</v>
      </c>
      <c r="H24" s="262"/>
      <c r="K24" s="2"/>
    </row>
    <row r="25" spans="1:28" ht="24.75" customHeight="1" x14ac:dyDescent="0.15">
      <c r="A25" s="2"/>
      <c r="B25" s="2"/>
      <c r="C25" s="263" t="s">
        <v>209</v>
      </c>
      <c r="D25" s="263"/>
      <c r="E25" s="263"/>
      <c r="F25" s="264"/>
      <c r="G25" s="262">
        <f>修正中救護!BS7</f>
        <v>99800</v>
      </c>
      <c r="H25" s="262"/>
      <c r="I25" s="65"/>
      <c r="J25" s="65"/>
      <c r="K25" s="2"/>
    </row>
    <row r="26" spans="1:28" ht="24.75" customHeight="1" x14ac:dyDescent="0.15">
      <c r="A26" s="2"/>
      <c r="B26" s="2"/>
      <c r="C26" s="264" t="s">
        <v>210</v>
      </c>
      <c r="D26" s="271"/>
      <c r="E26" s="271"/>
      <c r="F26" s="271"/>
      <c r="G26" s="262">
        <f>修正中救護!BS9</f>
        <v>54000</v>
      </c>
      <c r="H26" s="262"/>
      <c r="I26" s="65"/>
      <c r="J26" s="65"/>
      <c r="K26" s="2"/>
    </row>
    <row r="27" spans="1:28" ht="24.75" customHeight="1" x14ac:dyDescent="0.15">
      <c r="A27" s="2"/>
      <c r="B27" s="2"/>
      <c r="C27" s="264" t="s">
        <v>214</v>
      </c>
      <c r="D27" s="271"/>
      <c r="E27" s="271"/>
      <c r="F27" s="271"/>
      <c r="G27" s="262">
        <f>修正中救護!BS10</f>
        <v>112000</v>
      </c>
      <c r="H27" s="262"/>
      <c r="I27" s="65"/>
      <c r="J27" s="65"/>
      <c r="K27" s="2"/>
    </row>
    <row r="28" spans="1:28" ht="24.75" customHeight="1" x14ac:dyDescent="0.15">
      <c r="A28" s="2"/>
      <c r="B28" s="2"/>
      <c r="C28" s="272" t="str">
        <f>修正中救護!BN11</f>
        <v>設営・撤去テント等（輸送費含む）</v>
      </c>
      <c r="D28" s="272"/>
      <c r="E28" s="272"/>
      <c r="F28" s="273"/>
      <c r="G28" s="262">
        <f>修正中救護!BS11</f>
        <v>80000</v>
      </c>
      <c r="H28" s="262"/>
      <c r="I28" s="65"/>
      <c r="J28" s="65"/>
      <c r="K28" s="2"/>
    </row>
    <row r="29" spans="1:28" ht="24.75" customHeight="1" thickBot="1" x14ac:dyDescent="0.45">
      <c r="A29" s="2"/>
      <c r="B29" s="2"/>
      <c r="C29" s="263" t="str">
        <f>修正中救護!BN12</f>
        <v>冷凍車・配送（前日）・回収（当日）</v>
      </c>
      <c r="D29" s="263"/>
      <c r="E29" s="263"/>
      <c r="F29" s="264"/>
      <c r="G29" s="265">
        <f>修正中救護!BS12</f>
        <v>150000</v>
      </c>
      <c r="H29" s="265"/>
      <c r="K29" s="2"/>
    </row>
    <row r="30" spans="1:28" ht="24.75" customHeight="1" thickBot="1" x14ac:dyDescent="0.45">
      <c r="A30" s="2"/>
      <c r="B30" s="2"/>
      <c r="C30" s="70"/>
      <c r="D30" s="71"/>
      <c r="E30" s="50"/>
      <c r="F30" s="63" t="s">
        <v>104</v>
      </c>
      <c r="G30" s="266">
        <f>SUM(G17:G29)</f>
        <v>1517395</v>
      </c>
      <c r="H30" s="267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114</v>
      </c>
      <c r="G31" s="268">
        <v>151739</v>
      </c>
      <c r="H31" s="269"/>
      <c r="K31" s="2"/>
    </row>
    <row r="32" spans="1:28" ht="24.75" customHeight="1" thickBot="1" x14ac:dyDescent="0.45">
      <c r="A32" s="61"/>
      <c r="B32" s="61"/>
      <c r="C32" s="61"/>
      <c r="D32" s="62"/>
      <c r="E32" s="50"/>
      <c r="F32" s="63" t="s">
        <v>105</v>
      </c>
      <c r="G32" s="255">
        <f>G30+G31</f>
        <v>1669134</v>
      </c>
      <c r="H32" s="256"/>
      <c r="K32" s="2"/>
    </row>
    <row r="33" spans="1:11" ht="24.75" customHeight="1" thickBot="1" x14ac:dyDescent="0.45">
      <c r="C33" s="61"/>
      <c r="E33" s="50"/>
      <c r="F33" s="63" t="s">
        <v>99</v>
      </c>
      <c r="G33" s="258">
        <f>G32*0.1</f>
        <v>166913.40000000002</v>
      </c>
      <c r="H33" s="259"/>
    </row>
    <row r="34" spans="1:11" ht="24.75" customHeight="1" thickBot="1" x14ac:dyDescent="0.45">
      <c r="E34" s="72"/>
      <c r="F34" s="64" t="s">
        <v>121</v>
      </c>
      <c r="G34" s="260">
        <f>SUM(G32:G33)</f>
        <v>1836047.4</v>
      </c>
      <c r="H34" s="261"/>
    </row>
    <row r="39" spans="1:11" x14ac:dyDescent="0.15">
      <c r="A39" s="65"/>
      <c r="B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53">
    <mergeCell ref="A7:F7"/>
    <mergeCell ref="A1:J2"/>
    <mergeCell ref="A3:F4"/>
    <mergeCell ref="H3:J3"/>
    <mergeCell ref="A5:F5"/>
    <mergeCell ref="A6:F6"/>
    <mergeCell ref="A8:D8"/>
    <mergeCell ref="B9:E10"/>
    <mergeCell ref="G9:J9"/>
    <mergeCell ref="G10:J10"/>
    <mergeCell ref="B11:E12"/>
    <mergeCell ref="G11:J11"/>
    <mergeCell ref="G12:J12"/>
    <mergeCell ref="C16:D16"/>
    <mergeCell ref="C17:F17"/>
    <mergeCell ref="G17:H17"/>
    <mergeCell ref="C18:F18"/>
    <mergeCell ref="G18:H18"/>
    <mergeCell ref="W19:Z19"/>
    <mergeCell ref="AA19:AB19"/>
    <mergeCell ref="C20:F20"/>
    <mergeCell ref="G20:H20"/>
    <mergeCell ref="W20:Z20"/>
    <mergeCell ref="AA20:AB20"/>
    <mergeCell ref="C21:F21"/>
    <mergeCell ref="G21:H21"/>
    <mergeCell ref="C22:F22"/>
    <mergeCell ref="G22:H22"/>
    <mergeCell ref="C19:F19"/>
    <mergeCell ref="G19:H19"/>
    <mergeCell ref="C29:F29"/>
    <mergeCell ref="G29:H29"/>
    <mergeCell ref="G30:H30"/>
    <mergeCell ref="G31:H31"/>
    <mergeCell ref="I17:J17"/>
    <mergeCell ref="C27:F27"/>
    <mergeCell ref="G27:H27"/>
    <mergeCell ref="C28:F28"/>
    <mergeCell ref="G28:H28"/>
    <mergeCell ref="C25:F25"/>
    <mergeCell ref="G25:H25"/>
    <mergeCell ref="C26:F26"/>
    <mergeCell ref="G26:H26"/>
    <mergeCell ref="C23:F23"/>
    <mergeCell ref="G23:H23"/>
    <mergeCell ref="C24:F24"/>
    <mergeCell ref="G32:H32"/>
    <mergeCell ref="I18:J18"/>
    <mergeCell ref="G33:H33"/>
    <mergeCell ref="I19:J19"/>
    <mergeCell ref="G34:H34"/>
    <mergeCell ref="I20:J20"/>
    <mergeCell ref="G24:H24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A712-7BC7-47E0-85F5-F4F4386ECF68}">
  <dimension ref="A1:BT67"/>
  <sheetViews>
    <sheetView zoomScale="77" zoomScaleNormal="77" workbookViewId="0">
      <selection activeCell="AY58" sqref="AY58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79" customWidth="1"/>
    <col min="62" max="63" width="14.5" style="43" customWidth="1"/>
    <col min="64" max="64" width="4" style="179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79" customWidth="1"/>
    <col min="70" max="71" width="14.5" style="43" customWidth="1"/>
    <col min="72" max="72" width="4" style="179" customWidth="1"/>
    <col min="73" max="16384" width="9" style="43"/>
  </cols>
  <sheetData>
    <row r="1" spans="1:72" ht="24.75" customHeight="1" x14ac:dyDescent="0.4">
      <c r="A1" s="290" t="s">
        <v>109</v>
      </c>
      <c r="B1" s="290"/>
      <c r="C1" s="290"/>
      <c r="D1" s="290"/>
      <c r="E1" s="290"/>
      <c r="F1" s="290"/>
      <c r="G1" s="290"/>
      <c r="H1" s="290"/>
      <c r="I1" s="290" t="s">
        <v>109</v>
      </c>
      <c r="J1" s="290"/>
      <c r="K1" s="290"/>
      <c r="L1" s="290"/>
      <c r="M1" s="290"/>
      <c r="N1" s="290"/>
      <c r="O1" s="290"/>
      <c r="P1" s="290"/>
      <c r="Q1" s="290" t="s">
        <v>109</v>
      </c>
      <c r="R1" s="290"/>
      <c r="S1" s="290"/>
      <c r="T1" s="290"/>
      <c r="U1" s="290"/>
      <c r="V1" s="290"/>
      <c r="W1" s="290"/>
      <c r="X1" s="290"/>
      <c r="Y1" s="290" t="s">
        <v>109</v>
      </c>
      <c r="Z1" s="290"/>
      <c r="AA1" s="290"/>
      <c r="AB1" s="290"/>
      <c r="AC1" s="290"/>
      <c r="AD1" s="290"/>
      <c r="AE1" s="290"/>
      <c r="AF1" s="290"/>
      <c r="AH1" s="290" t="s">
        <v>110</v>
      </c>
      <c r="AI1" s="290"/>
      <c r="AJ1" s="290"/>
      <c r="AK1" s="290"/>
      <c r="AL1" s="290"/>
      <c r="AM1" s="290"/>
      <c r="AN1" s="190"/>
      <c r="AP1" s="290" t="s">
        <v>110</v>
      </c>
      <c r="AQ1" s="290"/>
      <c r="AR1" s="290"/>
      <c r="AS1" s="290"/>
      <c r="AT1" s="290"/>
      <c r="AU1" s="290"/>
      <c r="AV1" s="190"/>
      <c r="AX1" s="290" t="s">
        <v>110</v>
      </c>
      <c r="AY1" s="290"/>
      <c r="AZ1" s="290"/>
      <c r="BA1" s="290"/>
      <c r="BB1" s="290"/>
      <c r="BC1" s="290"/>
      <c r="BD1" s="190"/>
      <c r="BF1" s="290" t="s">
        <v>110</v>
      </c>
      <c r="BG1" s="290"/>
      <c r="BH1" s="290"/>
      <c r="BI1" s="290"/>
      <c r="BJ1" s="290"/>
      <c r="BK1" s="290"/>
      <c r="BL1" s="190"/>
      <c r="BN1" s="290" t="s">
        <v>110</v>
      </c>
      <c r="BO1" s="290"/>
      <c r="BP1" s="290"/>
      <c r="BQ1" s="290"/>
      <c r="BR1" s="290"/>
      <c r="BS1" s="290"/>
      <c r="BT1" s="190"/>
    </row>
    <row r="2" spans="1:72" ht="24.75" customHeight="1" thickBot="1" x14ac:dyDescent="0.45">
      <c r="A2" s="291" t="s">
        <v>169</v>
      </c>
      <c r="B2" s="291"/>
      <c r="C2" s="291"/>
      <c r="D2" s="291"/>
      <c r="E2" s="291"/>
      <c r="F2" s="291"/>
      <c r="G2" s="291"/>
      <c r="H2" s="291"/>
      <c r="I2" s="291" t="s">
        <v>173</v>
      </c>
      <c r="J2" s="291"/>
      <c r="K2" s="291"/>
      <c r="L2" s="291"/>
      <c r="M2" s="291"/>
      <c r="N2" s="291"/>
      <c r="O2" s="291"/>
      <c r="P2" s="291"/>
      <c r="Q2" s="291" t="s">
        <v>179</v>
      </c>
      <c r="R2" s="291"/>
      <c r="S2" s="291"/>
      <c r="T2" s="291"/>
      <c r="U2" s="291"/>
      <c r="V2" s="291"/>
      <c r="W2" s="291"/>
      <c r="X2" s="291"/>
      <c r="Y2" s="290" t="s">
        <v>184</v>
      </c>
      <c r="Z2" s="290"/>
      <c r="AA2" s="290"/>
      <c r="AB2" s="290"/>
      <c r="AC2" s="290"/>
      <c r="AD2" s="290"/>
      <c r="AE2" s="290"/>
      <c r="AF2" s="290"/>
      <c r="AG2" s="291" t="s">
        <v>189</v>
      </c>
      <c r="AH2" s="291"/>
      <c r="AI2" s="291"/>
      <c r="AJ2" s="291"/>
      <c r="AK2" s="291"/>
      <c r="AL2" s="291"/>
      <c r="AM2" s="291"/>
      <c r="AN2" s="291"/>
      <c r="AO2" s="291" t="s">
        <v>194</v>
      </c>
      <c r="AP2" s="291"/>
      <c r="AQ2" s="291"/>
      <c r="AR2" s="291"/>
      <c r="AS2" s="291"/>
      <c r="AT2" s="291"/>
      <c r="AU2" s="291"/>
      <c r="AV2" s="291"/>
      <c r="AW2" s="291" t="s">
        <v>198</v>
      </c>
      <c r="AX2" s="291"/>
      <c r="AY2" s="291"/>
      <c r="AZ2" s="291"/>
      <c r="BA2" s="291"/>
      <c r="BB2" s="291"/>
      <c r="BC2" s="291"/>
      <c r="BD2" s="291"/>
      <c r="BE2" s="291" t="s">
        <v>202</v>
      </c>
      <c r="BF2" s="291"/>
      <c r="BG2" s="291"/>
      <c r="BH2" s="291"/>
      <c r="BI2" s="291"/>
      <c r="BJ2" s="291"/>
      <c r="BK2" s="291"/>
      <c r="BL2" s="291"/>
      <c r="BM2" s="290" t="s">
        <v>212</v>
      </c>
      <c r="BN2" s="290"/>
      <c r="BO2" s="290"/>
      <c r="BP2" s="290"/>
      <c r="BQ2" s="290"/>
      <c r="BR2" s="290"/>
      <c r="BS2" s="290"/>
      <c r="BT2" s="290"/>
    </row>
    <row r="3" spans="1:72" ht="24.75" customHeight="1" thickBot="1" x14ac:dyDescent="0.45">
      <c r="A3" s="292" t="s">
        <v>0</v>
      </c>
      <c r="B3" s="293"/>
      <c r="C3" s="5" t="s">
        <v>1</v>
      </c>
      <c r="D3" s="294" t="s">
        <v>2</v>
      </c>
      <c r="E3" s="295"/>
      <c r="F3" s="4" t="s">
        <v>3</v>
      </c>
      <c r="G3" s="4" t="s">
        <v>4</v>
      </c>
      <c r="H3" s="191" t="s">
        <v>32</v>
      </c>
      <c r="I3" s="292" t="s">
        <v>0</v>
      </c>
      <c r="J3" s="293"/>
      <c r="K3" s="5" t="s">
        <v>1</v>
      </c>
      <c r="L3" s="294" t="s">
        <v>2</v>
      </c>
      <c r="M3" s="295"/>
      <c r="N3" s="4" t="s">
        <v>3</v>
      </c>
      <c r="O3" s="4" t="s">
        <v>4</v>
      </c>
      <c r="P3" s="191" t="s">
        <v>32</v>
      </c>
      <c r="Q3" s="292" t="s">
        <v>0</v>
      </c>
      <c r="R3" s="293"/>
      <c r="S3" s="5" t="s">
        <v>1</v>
      </c>
      <c r="T3" s="294" t="s">
        <v>2</v>
      </c>
      <c r="U3" s="295"/>
      <c r="V3" s="4" t="s">
        <v>3</v>
      </c>
      <c r="W3" s="4" t="s">
        <v>4</v>
      </c>
      <c r="X3" s="191" t="s">
        <v>32</v>
      </c>
      <c r="Y3" s="292" t="s">
        <v>0</v>
      </c>
      <c r="Z3" s="293"/>
      <c r="AA3" s="5" t="s">
        <v>1</v>
      </c>
      <c r="AB3" s="294" t="s">
        <v>2</v>
      </c>
      <c r="AC3" s="295"/>
      <c r="AD3" s="4" t="s">
        <v>3</v>
      </c>
      <c r="AE3" s="4" t="s">
        <v>4</v>
      </c>
      <c r="AF3" s="191" t="s">
        <v>32</v>
      </c>
      <c r="AG3" s="292" t="s">
        <v>0</v>
      </c>
      <c r="AH3" s="293"/>
      <c r="AI3" s="5" t="s">
        <v>1</v>
      </c>
      <c r="AJ3" s="294" t="s">
        <v>2</v>
      </c>
      <c r="AK3" s="295"/>
      <c r="AL3" s="4" t="s">
        <v>3</v>
      </c>
      <c r="AM3" s="4" t="s">
        <v>4</v>
      </c>
      <c r="AN3" s="191" t="s">
        <v>32</v>
      </c>
      <c r="AO3" s="292" t="s">
        <v>0</v>
      </c>
      <c r="AP3" s="293"/>
      <c r="AQ3" s="5" t="s">
        <v>1</v>
      </c>
      <c r="AR3" s="294" t="s">
        <v>2</v>
      </c>
      <c r="AS3" s="295"/>
      <c r="AT3" s="4" t="s">
        <v>3</v>
      </c>
      <c r="AU3" s="4" t="s">
        <v>4</v>
      </c>
      <c r="AV3" s="191" t="s">
        <v>32</v>
      </c>
      <c r="AW3" s="292" t="s">
        <v>0</v>
      </c>
      <c r="AX3" s="293"/>
      <c r="AY3" s="5" t="s">
        <v>1</v>
      </c>
      <c r="AZ3" s="294" t="s">
        <v>2</v>
      </c>
      <c r="BA3" s="295"/>
      <c r="BB3" s="4" t="s">
        <v>3</v>
      </c>
      <c r="BC3" s="4" t="s">
        <v>4</v>
      </c>
      <c r="BD3" s="191" t="s">
        <v>32</v>
      </c>
      <c r="BE3" s="292" t="s">
        <v>0</v>
      </c>
      <c r="BF3" s="293"/>
      <c r="BG3" s="5" t="s">
        <v>1</v>
      </c>
      <c r="BH3" s="294" t="s">
        <v>2</v>
      </c>
      <c r="BI3" s="295"/>
      <c r="BJ3" s="4" t="s">
        <v>3</v>
      </c>
      <c r="BK3" s="4" t="s">
        <v>4</v>
      </c>
      <c r="BL3" s="191" t="s">
        <v>32</v>
      </c>
      <c r="BM3" s="292" t="s">
        <v>0</v>
      </c>
      <c r="BN3" s="295"/>
      <c r="BO3" s="4" t="s">
        <v>1</v>
      </c>
      <c r="BP3" s="294" t="s">
        <v>2</v>
      </c>
      <c r="BQ3" s="295"/>
      <c r="BR3" s="4" t="s">
        <v>3</v>
      </c>
      <c r="BS3" s="4" t="s">
        <v>4</v>
      </c>
      <c r="BT3" s="191" t="s">
        <v>32</v>
      </c>
    </row>
    <row r="4" spans="1:72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0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81"/>
      <c r="AX4" s="182" t="s">
        <v>8</v>
      </c>
      <c r="AY4" s="183"/>
      <c r="AZ4" s="184">
        <v>1</v>
      </c>
      <c r="BA4" s="185" t="s">
        <v>68</v>
      </c>
      <c r="BB4" s="186">
        <v>18000</v>
      </c>
      <c r="BC4" s="187">
        <f t="shared" ref="BC4" si="6">AZ4*BB4</f>
        <v>18000</v>
      </c>
      <c r="BD4" s="192">
        <v>0.1</v>
      </c>
      <c r="BE4" s="181"/>
      <c r="BF4" s="182" t="s">
        <v>8</v>
      </c>
      <c r="BG4" s="183"/>
      <c r="BH4" s="184">
        <v>1</v>
      </c>
      <c r="BI4" s="185" t="s">
        <v>68</v>
      </c>
      <c r="BJ4" s="186">
        <v>18000</v>
      </c>
      <c r="BK4" s="187">
        <f t="shared" ref="BK4" si="7">BH4*BJ4</f>
        <v>18000</v>
      </c>
      <c r="BL4" s="192">
        <v>0.1</v>
      </c>
      <c r="BM4" s="19"/>
      <c r="BN4" s="21" t="s">
        <v>145</v>
      </c>
      <c r="BO4" s="22"/>
      <c r="BP4" s="20">
        <v>9</v>
      </c>
      <c r="BQ4" s="88" t="s">
        <v>77</v>
      </c>
      <c r="BR4" s="23">
        <v>5200</v>
      </c>
      <c r="BS4" s="127">
        <f t="shared" ref="BS4:BS5" si="8">BP4*BR4</f>
        <v>46800</v>
      </c>
      <c r="BT4" s="193">
        <v>0.1</v>
      </c>
    </row>
    <row r="5" spans="1:72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88"/>
      <c r="AX5" s="14" t="s">
        <v>38</v>
      </c>
      <c r="AY5" s="15"/>
      <c r="AZ5" s="16">
        <v>1</v>
      </c>
      <c r="BA5" s="86" t="s">
        <v>68</v>
      </c>
      <c r="BB5" s="17">
        <v>2000</v>
      </c>
      <c r="BC5" s="120">
        <f>AZ5*BB5</f>
        <v>2000</v>
      </c>
      <c r="BD5" s="193">
        <v>0.1</v>
      </c>
      <c r="BE5" s="188"/>
      <c r="BF5" s="14" t="s">
        <v>38</v>
      </c>
      <c r="BG5" s="15"/>
      <c r="BH5" s="16">
        <v>1</v>
      </c>
      <c r="BI5" s="86" t="s">
        <v>68</v>
      </c>
      <c r="BJ5" s="17">
        <v>2000</v>
      </c>
      <c r="BK5" s="120">
        <f>BH5*BJ5</f>
        <v>2000</v>
      </c>
      <c r="BL5" s="193">
        <v>0.1</v>
      </c>
      <c r="BM5" s="19"/>
      <c r="BN5" s="21" t="s">
        <v>146</v>
      </c>
      <c r="BO5" s="22"/>
      <c r="BP5" s="20">
        <v>1</v>
      </c>
      <c r="BQ5" s="88" t="s">
        <v>123</v>
      </c>
      <c r="BR5" s="23">
        <v>32000</v>
      </c>
      <c r="BS5" s="121">
        <f t="shared" si="8"/>
        <v>32000</v>
      </c>
      <c r="BT5" s="193">
        <v>0.1</v>
      </c>
    </row>
    <row r="6" spans="1:72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0" si="9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0" si="10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0" si="11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0" si="12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0" si="13">AR6*AT6</f>
        <v>2500</v>
      </c>
      <c r="AV6" s="193">
        <v>0.1</v>
      </c>
      <c r="AW6" s="188"/>
      <c r="AX6" s="14" t="s">
        <v>9</v>
      </c>
      <c r="AY6" s="15"/>
      <c r="AZ6" s="16">
        <v>1</v>
      </c>
      <c r="BA6" s="86" t="s">
        <v>68</v>
      </c>
      <c r="BB6" s="17">
        <v>2500</v>
      </c>
      <c r="BC6" s="120">
        <f t="shared" ref="BC6:BC30" si="14">AZ6*BB6</f>
        <v>2500</v>
      </c>
      <c r="BD6" s="193">
        <v>0.1</v>
      </c>
      <c r="BE6" s="188"/>
      <c r="BF6" s="14" t="s">
        <v>9</v>
      </c>
      <c r="BG6" s="15"/>
      <c r="BH6" s="16">
        <v>1</v>
      </c>
      <c r="BI6" s="86" t="s">
        <v>68</v>
      </c>
      <c r="BJ6" s="17">
        <v>2500</v>
      </c>
      <c r="BK6" s="120">
        <f t="shared" ref="BK6:BK30" si="15">BH6*BJ6</f>
        <v>2500</v>
      </c>
      <c r="BL6" s="193">
        <v>0.1</v>
      </c>
      <c r="BM6" s="30"/>
      <c r="BN6" s="31" t="s">
        <v>147</v>
      </c>
      <c r="BO6" s="32"/>
      <c r="BP6" s="310" t="s">
        <v>37</v>
      </c>
      <c r="BQ6" s="311"/>
      <c r="BR6" s="33">
        <v>21000</v>
      </c>
      <c r="BS6" s="123">
        <v>21000</v>
      </c>
      <c r="BT6" s="194">
        <v>0.1</v>
      </c>
    </row>
    <row r="7" spans="1:72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9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10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11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2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3"/>
        <v>5200</v>
      </c>
      <c r="AV7" s="193">
        <v>0.1</v>
      </c>
      <c r="AW7" s="188"/>
      <c r="AX7" s="14" t="s">
        <v>11</v>
      </c>
      <c r="AY7" s="15"/>
      <c r="AZ7" s="16">
        <v>1</v>
      </c>
      <c r="BA7" s="86" t="s">
        <v>68</v>
      </c>
      <c r="BB7" s="17">
        <v>5200</v>
      </c>
      <c r="BC7" s="120">
        <f t="shared" si="14"/>
        <v>5200</v>
      </c>
      <c r="BD7" s="193">
        <v>0.1</v>
      </c>
      <c r="BE7" s="188"/>
      <c r="BF7" s="14" t="s">
        <v>11</v>
      </c>
      <c r="BG7" s="15"/>
      <c r="BH7" s="16">
        <v>1</v>
      </c>
      <c r="BI7" s="86" t="s">
        <v>68</v>
      </c>
      <c r="BJ7" s="17">
        <v>5200</v>
      </c>
      <c r="BK7" s="120">
        <f t="shared" si="15"/>
        <v>5200</v>
      </c>
      <c r="BL7" s="193">
        <v>0.1</v>
      </c>
      <c r="BM7" s="40"/>
      <c r="BN7" s="40"/>
      <c r="BO7" s="41"/>
      <c r="BP7" s="40"/>
      <c r="BQ7" s="90"/>
      <c r="BR7" s="116" t="s">
        <v>148</v>
      </c>
      <c r="BS7" s="312">
        <f>SUM(BS4:BS6)</f>
        <v>99800</v>
      </c>
      <c r="BT7" s="313"/>
    </row>
    <row r="8" spans="1:72" ht="24.75" customHeight="1" x14ac:dyDescent="0.15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9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10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11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2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3"/>
        <v>3000</v>
      </c>
      <c r="AV8" s="193">
        <v>0.1</v>
      </c>
      <c r="AW8" s="188"/>
      <c r="AX8" s="14" t="s">
        <v>15</v>
      </c>
      <c r="AY8" s="15"/>
      <c r="AZ8" s="16">
        <v>1</v>
      </c>
      <c r="BA8" s="86" t="s">
        <v>68</v>
      </c>
      <c r="BB8" s="17">
        <v>3000</v>
      </c>
      <c r="BC8" s="120">
        <f t="shared" si="14"/>
        <v>3000</v>
      </c>
      <c r="BD8" s="193">
        <v>0.1</v>
      </c>
      <c r="BE8" s="188"/>
      <c r="BF8" s="14" t="s">
        <v>15</v>
      </c>
      <c r="BG8" s="15"/>
      <c r="BH8" s="16">
        <v>1</v>
      </c>
      <c r="BI8" s="86" t="s">
        <v>68</v>
      </c>
      <c r="BJ8" s="17">
        <v>3000</v>
      </c>
      <c r="BK8" s="120">
        <f t="shared" si="15"/>
        <v>3000</v>
      </c>
      <c r="BL8" s="193">
        <v>0.1</v>
      </c>
    </row>
    <row r="9" spans="1:72" ht="24.75" customHeight="1" thickBot="1" x14ac:dyDescent="0.2">
      <c r="A9" s="188"/>
      <c r="B9" s="14" t="s">
        <v>17</v>
      </c>
      <c r="C9" s="15"/>
      <c r="D9" s="16">
        <v>2</v>
      </c>
      <c r="E9" s="86" t="s">
        <v>68</v>
      </c>
      <c r="F9" s="17">
        <v>4000</v>
      </c>
      <c r="G9" s="120">
        <f t="shared" si="0"/>
        <v>8000</v>
      </c>
      <c r="H9" s="193">
        <v>0.1</v>
      </c>
      <c r="I9" s="188"/>
      <c r="J9" s="14" t="s">
        <v>17</v>
      </c>
      <c r="K9" s="15"/>
      <c r="L9" s="16">
        <v>2</v>
      </c>
      <c r="M9" s="86" t="s">
        <v>68</v>
      </c>
      <c r="N9" s="17">
        <v>4000</v>
      </c>
      <c r="O9" s="120">
        <f t="shared" si="9"/>
        <v>8000</v>
      </c>
      <c r="P9" s="193">
        <v>0.1</v>
      </c>
      <c r="Q9" s="188"/>
      <c r="R9" s="14" t="s">
        <v>17</v>
      </c>
      <c r="S9" s="15"/>
      <c r="T9" s="16">
        <v>2</v>
      </c>
      <c r="U9" s="86" t="s">
        <v>68</v>
      </c>
      <c r="V9" s="17">
        <v>4000</v>
      </c>
      <c r="W9" s="120">
        <f t="shared" si="10"/>
        <v>8000</v>
      </c>
      <c r="X9" s="193">
        <v>0.1</v>
      </c>
      <c r="Y9" s="188"/>
      <c r="Z9" s="14" t="s">
        <v>17</v>
      </c>
      <c r="AA9" s="15"/>
      <c r="AB9" s="16">
        <v>2</v>
      </c>
      <c r="AC9" s="86" t="s">
        <v>68</v>
      </c>
      <c r="AD9" s="17">
        <v>4000</v>
      </c>
      <c r="AE9" s="120">
        <f t="shared" si="11"/>
        <v>8000</v>
      </c>
      <c r="AF9" s="193">
        <v>0.1</v>
      </c>
      <c r="AG9" s="188"/>
      <c r="AH9" s="14" t="s">
        <v>17</v>
      </c>
      <c r="AI9" s="15"/>
      <c r="AJ9" s="16">
        <v>2</v>
      </c>
      <c r="AK9" s="86" t="s">
        <v>68</v>
      </c>
      <c r="AL9" s="17">
        <v>4000</v>
      </c>
      <c r="AM9" s="120">
        <f t="shared" si="12"/>
        <v>8000</v>
      </c>
      <c r="AN9" s="193">
        <v>0.1</v>
      </c>
      <c r="AO9" s="188"/>
      <c r="AP9" s="14" t="s">
        <v>17</v>
      </c>
      <c r="AQ9" s="15"/>
      <c r="AR9" s="16">
        <v>2</v>
      </c>
      <c r="AS9" s="86" t="s">
        <v>68</v>
      </c>
      <c r="AT9" s="17">
        <v>4000</v>
      </c>
      <c r="AU9" s="120">
        <f t="shared" si="13"/>
        <v>8000</v>
      </c>
      <c r="AV9" s="193">
        <v>0.1</v>
      </c>
      <c r="AW9" s="188"/>
      <c r="AX9" s="14" t="s">
        <v>17</v>
      </c>
      <c r="AY9" s="15"/>
      <c r="AZ9" s="16">
        <v>2</v>
      </c>
      <c r="BA9" s="86" t="s">
        <v>68</v>
      </c>
      <c r="BB9" s="17">
        <v>4000</v>
      </c>
      <c r="BC9" s="120">
        <f t="shared" si="14"/>
        <v>8000</v>
      </c>
      <c r="BD9" s="193">
        <v>0.1</v>
      </c>
      <c r="BE9" s="188"/>
      <c r="BF9" s="14" t="s">
        <v>17</v>
      </c>
      <c r="BG9" s="15"/>
      <c r="BH9" s="16">
        <v>2</v>
      </c>
      <c r="BI9" s="86" t="s">
        <v>68</v>
      </c>
      <c r="BJ9" s="17">
        <v>4000</v>
      </c>
      <c r="BK9" s="120">
        <f t="shared" si="15"/>
        <v>8000</v>
      </c>
      <c r="BL9" s="193">
        <v>0.1</v>
      </c>
    </row>
    <row r="10" spans="1:72" ht="24.75" customHeight="1" x14ac:dyDescent="0.15">
      <c r="A10" s="188"/>
      <c r="B10" s="14" t="s">
        <v>18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18</v>
      </c>
      <c r="K10" s="15"/>
      <c r="L10" s="16">
        <v>2</v>
      </c>
      <c r="M10" s="86" t="s">
        <v>68</v>
      </c>
      <c r="N10" s="17">
        <v>4000</v>
      </c>
      <c r="O10" s="120">
        <f t="shared" si="9"/>
        <v>8000</v>
      </c>
      <c r="P10" s="193">
        <v>0.1</v>
      </c>
      <c r="Q10" s="188"/>
      <c r="R10" s="14" t="s">
        <v>18</v>
      </c>
      <c r="S10" s="15"/>
      <c r="T10" s="16">
        <v>2</v>
      </c>
      <c r="U10" s="86" t="s">
        <v>68</v>
      </c>
      <c r="V10" s="17">
        <v>4000</v>
      </c>
      <c r="W10" s="120">
        <f t="shared" si="10"/>
        <v>8000</v>
      </c>
      <c r="X10" s="193">
        <v>0.1</v>
      </c>
      <c r="Y10" s="188"/>
      <c r="Z10" s="14" t="s">
        <v>18</v>
      </c>
      <c r="AA10" s="15"/>
      <c r="AB10" s="16">
        <v>2</v>
      </c>
      <c r="AC10" s="86" t="s">
        <v>68</v>
      </c>
      <c r="AD10" s="17">
        <v>4000</v>
      </c>
      <c r="AE10" s="120">
        <f t="shared" si="11"/>
        <v>8000</v>
      </c>
      <c r="AF10" s="193">
        <v>0.1</v>
      </c>
      <c r="AG10" s="188"/>
      <c r="AH10" s="14" t="s">
        <v>18</v>
      </c>
      <c r="AI10" s="15"/>
      <c r="AJ10" s="16">
        <v>2</v>
      </c>
      <c r="AK10" s="86" t="s">
        <v>68</v>
      </c>
      <c r="AL10" s="17">
        <v>4000</v>
      </c>
      <c r="AM10" s="120">
        <f t="shared" si="12"/>
        <v>8000</v>
      </c>
      <c r="AN10" s="193">
        <v>0.1</v>
      </c>
      <c r="AO10" s="188"/>
      <c r="AP10" s="14" t="s">
        <v>18</v>
      </c>
      <c r="AQ10" s="15"/>
      <c r="AR10" s="16">
        <v>2</v>
      </c>
      <c r="AS10" s="86" t="s">
        <v>68</v>
      </c>
      <c r="AT10" s="17">
        <v>4000</v>
      </c>
      <c r="AU10" s="120">
        <f t="shared" si="13"/>
        <v>8000</v>
      </c>
      <c r="AV10" s="193">
        <v>0.1</v>
      </c>
      <c r="AW10" s="188"/>
      <c r="AX10" s="14" t="s">
        <v>18</v>
      </c>
      <c r="AY10" s="15"/>
      <c r="AZ10" s="16">
        <v>2</v>
      </c>
      <c r="BA10" s="86" t="s">
        <v>68</v>
      </c>
      <c r="BB10" s="17">
        <v>4000</v>
      </c>
      <c r="BC10" s="120">
        <f t="shared" si="14"/>
        <v>8000</v>
      </c>
      <c r="BD10" s="193">
        <v>0.1</v>
      </c>
      <c r="BE10" s="188"/>
      <c r="BF10" s="14" t="s">
        <v>18</v>
      </c>
      <c r="BG10" s="15"/>
      <c r="BH10" s="16">
        <v>2</v>
      </c>
      <c r="BI10" s="86" t="s">
        <v>68</v>
      </c>
      <c r="BJ10" s="17">
        <v>4000</v>
      </c>
      <c r="BK10" s="120">
        <f t="shared" si="15"/>
        <v>8000</v>
      </c>
      <c r="BL10" s="193">
        <v>0.1</v>
      </c>
      <c r="BM10" s="146"/>
      <c r="BN10" s="147" t="s">
        <v>29</v>
      </c>
      <c r="BO10" s="148"/>
      <c r="BP10" s="149">
        <v>3</v>
      </c>
      <c r="BQ10" s="150" t="s">
        <v>68</v>
      </c>
      <c r="BR10" s="151">
        <v>18000</v>
      </c>
      <c r="BS10" s="152">
        <f>BP10*BR10</f>
        <v>54000</v>
      </c>
      <c r="BT10" s="206">
        <v>0.1</v>
      </c>
    </row>
    <row r="11" spans="1:72" ht="24.75" customHeight="1" x14ac:dyDescent="0.15">
      <c r="A11" s="188"/>
      <c r="B11" s="24" t="s">
        <v>19</v>
      </c>
      <c r="C11" s="25" t="s">
        <v>20</v>
      </c>
      <c r="D11" s="26">
        <v>24</v>
      </c>
      <c r="E11" s="87" t="s">
        <v>64</v>
      </c>
      <c r="F11" s="17">
        <v>80</v>
      </c>
      <c r="G11" s="120">
        <f t="shared" si="0"/>
        <v>1920</v>
      </c>
      <c r="H11" s="193">
        <v>0.1</v>
      </c>
      <c r="I11" s="188"/>
      <c r="J11" s="24" t="s">
        <v>19</v>
      </c>
      <c r="K11" s="25" t="s">
        <v>20</v>
      </c>
      <c r="L11" s="26">
        <v>24</v>
      </c>
      <c r="M11" s="87" t="s">
        <v>64</v>
      </c>
      <c r="N11" s="17">
        <v>80</v>
      </c>
      <c r="O11" s="120">
        <f t="shared" si="9"/>
        <v>1920</v>
      </c>
      <c r="P11" s="193">
        <v>0.1</v>
      </c>
      <c r="Q11" s="188"/>
      <c r="R11" s="24" t="s">
        <v>19</v>
      </c>
      <c r="S11" s="25" t="s">
        <v>20</v>
      </c>
      <c r="T11" s="26">
        <v>24</v>
      </c>
      <c r="U11" s="87" t="s">
        <v>64</v>
      </c>
      <c r="V11" s="17">
        <v>80</v>
      </c>
      <c r="W11" s="120">
        <f t="shared" si="10"/>
        <v>1920</v>
      </c>
      <c r="X11" s="193">
        <v>0.1</v>
      </c>
      <c r="Y11" s="188"/>
      <c r="Z11" s="24" t="s">
        <v>19</v>
      </c>
      <c r="AA11" s="25" t="s">
        <v>20</v>
      </c>
      <c r="AB11" s="26">
        <v>24</v>
      </c>
      <c r="AC11" s="87" t="s">
        <v>64</v>
      </c>
      <c r="AD11" s="17">
        <v>80</v>
      </c>
      <c r="AE11" s="120">
        <f t="shared" si="11"/>
        <v>1920</v>
      </c>
      <c r="AF11" s="193">
        <v>0.1</v>
      </c>
      <c r="AG11" s="188"/>
      <c r="AH11" s="24" t="s">
        <v>19</v>
      </c>
      <c r="AI11" s="25" t="s">
        <v>20</v>
      </c>
      <c r="AJ11" s="26">
        <v>48</v>
      </c>
      <c r="AK11" s="87" t="s">
        <v>64</v>
      </c>
      <c r="AL11" s="17">
        <v>80</v>
      </c>
      <c r="AM11" s="120">
        <f t="shared" si="12"/>
        <v>3840</v>
      </c>
      <c r="AN11" s="193">
        <v>0.1</v>
      </c>
      <c r="AO11" s="188"/>
      <c r="AP11" s="24" t="s">
        <v>19</v>
      </c>
      <c r="AQ11" s="25" t="s">
        <v>20</v>
      </c>
      <c r="AR11" s="26">
        <v>48</v>
      </c>
      <c r="AS11" s="87" t="s">
        <v>64</v>
      </c>
      <c r="AT11" s="17">
        <v>80</v>
      </c>
      <c r="AU11" s="120">
        <f t="shared" si="13"/>
        <v>3840</v>
      </c>
      <c r="AV11" s="193">
        <v>0.1</v>
      </c>
      <c r="AW11" s="188"/>
      <c r="AX11" s="24" t="s">
        <v>19</v>
      </c>
      <c r="AY11" s="25" t="s">
        <v>20</v>
      </c>
      <c r="AZ11" s="26">
        <v>24</v>
      </c>
      <c r="BA11" s="87" t="s">
        <v>64</v>
      </c>
      <c r="BB11" s="17">
        <v>80</v>
      </c>
      <c r="BC11" s="120">
        <f t="shared" si="14"/>
        <v>1920</v>
      </c>
      <c r="BD11" s="193">
        <v>0.1</v>
      </c>
      <c r="BE11" s="188"/>
      <c r="BF11" s="24" t="s">
        <v>19</v>
      </c>
      <c r="BG11" s="25" t="s">
        <v>20</v>
      </c>
      <c r="BH11" s="26">
        <v>24</v>
      </c>
      <c r="BI11" s="87" t="s">
        <v>64</v>
      </c>
      <c r="BJ11" s="17">
        <v>80</v>
      </c>
      <c r="BK11" s="120">
        <f t="shared" si="15"/>
        <v>1920</v>
      </c>
      <c r="BL11" s="193">
        <v>0.1</v>
      </c>
      <c r="BM11" s="154"/>
      <c r="BN11" s="155" t="s">
        <v>211</v>
      </c>
      <c r="BO11" s="156"/>
      <c r="BP11" s="207">
        <v>2</v>
      </c>
      <c r="BQ11" s="208" t="s">
        <v>123</v>
      </c>
      <c r="BR11" s="158">
        <v>56000</v>
      </c>
      <c r="BS11" s="157">
        <f>BP11*BR11</f>
        <v>112000</v>
      </c>
      <c r="BT11" s="159">
        <v>0.1</v>
      </c>
    </row>
    <row r="12" spans="1:72" ht="24.75" customHeight="1" x14ac:dyDescent="0.15">
      <c r="A12" s="188"/>
      <c r="B12" s="24" t="s">
        <v>21</v>
      </c>
      <c r="C12" s="25" t="s">
        <v>33</v>
      </c>
      <c r="D12" s="26">
        <v>24</v>
      </c>
      <c r="E12" s="87" t="s">
        <v>64</v>
      </c>
      <c r="F12" s="17">
        <v>205</v>
      </c>
      <c r="G12" s="120">
        <f t="shared" si="0"/>
        <v>4920</v>
      </c>
      <c r="H12" s="193">
        <v>0.1</v>
      </c>
      <c r="I12" s="188"/>
      <c r="J12" s="24" t="s">
        <v>21</v>
      </c>
      <c r="K12" s="25" t="s">
        <v>33</v>
      </c>
      <c r="L12" s="26">
        <v>24</v>
      </c>
      <c r="M12" s="87" t="s">
        <v>64</v>
      </c>
      <c r="N12" s="17">
        <v>205</v>
      </c>
      <c r="O12" s="120">
        <f t="shared" si="9"/>
        <v>4920</v>
      </c>
      <c r="P12" s="193">
        <v>0.1</v>
      </c>
      <c r="Q12" s="188"/>
      <c r="R12" s="24" t="s">
        <v>21</v>
      </c>
      <c r="S12" s="25" t="s">
        <v>33</v>
      </c>
      <c r="T12" s="26">
        <v>24</v>
      </c>
      <c r="U12" s="87" t="s">
        <v>64</v>
      </c>
      <c r="V12" s="17">
        <v>205</v>
      </c>
      <c r="W12" s="120">
        <f t="shared" si="10"/>
        <v>4920</v>
      </c>
      <c r="X12" s="193">
        <v>0.1</v>
      </c>
      <c r="Y12" s="188"/>
      <c r="Z12" s="24" t="s">
        <v>21</v>
      </c>
      <c r="AA12" s="25" t="s">
        <v>33</v>
      </c>
      <c r="AB12" s="26">
        <v>24</v>
      </c>
      <c r="AC12" s="87" t="s">
        <v>64</v>
      </c>
      <c r="AD12" s="17">
        <v>205</v>
      </c>
      <c r="AE12" s="120">
        <f t="shared" si="11"/>
        <v>4920</v>
      </c>
      <c r="AF12" s="193">
        <v>0.1</v>
      </c>
      <c r="AG12" s="188"/>
      <c r="AH12" s="24" t="s">
        <v>21</v>
      </c>
      <c r="AI12" s="25" t="s">
        <v>33</v>
      </c>
      <c r="AJ12" s="26">
        <v>36</v>
      </c>
      <c r="AK12" s="87" t="s">
        <v>64</v>
      </c>
      <c r="AL12" s="17">
        <v>205</v>
      </c>
      <c r="AM12" s="120">
        <f t="shared" si="12"/>
        <v>7380</v>
      </c>
      <c r="AN12" s="193">
        <v>0.1</v>
      </c>
      <c r="AO12" s="188"/>
      <c r="AP12" s="24" t="s">
        <v>21</v>
      </c>
      <c r="AQ12" s="25" t="s">
        <v>33</v>
      </c>
      <c r="AR12" s="26">
        <v>36</v>
      </c>
      <c r="AS12" s="87" t="s">
        <v>64</v>
      </c>
      <c r="AT12" s="17">
        <v>205</v>
      </c>
      <c r="AU12" s="120">
        <f t="shared" si="13"/>
        <v>7380</v>
      </c>
      <c r="AV12" s="193">
        <v>0.1</v>
      </c>
      <c r="AW12" s="188"/>
      <c r="AX12" s="24" t="s">
        <v>21</v>
      </c>
      <c r="AY12" s="25" t="s">
        <v>33</v>
      </c>
      <c r="AZ12" s="26">
        <v>24</v>
      </c>
      <c r="BA12" s="87" t="s">
        <v>64</v>
      </c>
      <c r="BB12" s="17">
        <v>205</v>
      </c>
      <c r="BC12" s="120">
        <f t="shared" si="14"/>
        <v>4920</v>
      </c>
      <c r="BD12" s="193">
        <v>0.1</v>
      </c>
      <c r="BE12" s="188"/>
      <c r="BF12" s="24" t="s">
        <v>21</v>
      </c>
      <c r="BG12" s="25" t="s">
        <v>33</v>
      </c>
      <c r="BH12" s="26">
        <v>24</v>
      </c>
      <c r="BI12" s="87" t="s">
        <v>64</v>
      </c>
      <c r="BJ12" s="17">
        <v>205</v>
      </c>
      <c r="BK12" s="120">
        <f t="shared" si="15"/>
        <v>4920</v>
      </c>
      <c r="BL12" s="193">
        <v>0.1</v>
      </c>
      <c r="BM12" s="154"/>
      <c r="BN12" s="155" t="s">
        <v>70</v>
      </c>
      <c r="BO12" s="156"/>
      <c r="BP12" s="300" t="s">
        <v>37</v>
      </c>
      <c r="BQ12" s="301"/>
      <c r="BR12" s="302"/>
      <c r="BS12" s="157">
        <v>80000</v>
      </c>
      <c r="BT12" s="153">
        <v>0.1</v>
      </c>
    </row>
    <row r="13" spans="1:72" ht="24.75" customHeight="1" x14ac:dyDescent="0.15">
      <c r="A13" s="188"/>
      <c r="B13" s="24" t="s">
        <v>80</v>
      </c>
      <c r="C13" s="15" t="s">
        <v>22</v>
      </c>
      <c r="D13" s="26">
        <v>10</v>
      </c>
      <c r="E13" s="87" t="s">
        <v>64</v>
      </c>
      <c r="F13" s="17">
        <v>185</v>
      </c>
      <c r="G13" s="120">
        <f t="shared" si="0"/>
        <v>1850</v>
      </c>
      <c r="H13" s="193">
        <v>0.1</v>
      </c>
      <c r="I13" s="188"/>
      <c r="J13" s="24" t="s">
        <v>80</v>
      </c>
      <c r="K13" s="15" t="s">
        <v>22</v>
      </c>
      <c r="L13" s="26">
        <v>10</v>
      </c>
      <c r="M13" s="87" t="s">
        <v>64</v>
      </c>
      <c r="N13" s="17">
        <v>185</v>
      </c>
      <c r="O13" s="120">
        <f t="shared" si="9"/>
        <v>1850</v>
      </c>
      <c r="P13" s="193">
        <v>0.1</v>
      </c>
      <c r="Q13" s="188"/>
      <c r="R13" s="24" t="s">
        <v>80</v>
      </c>
      <c r="S13" s="15" t="s">
        <v>22</v>
      </c>
      <c r="T13" s="26">
        <v>10</v>
      </c>
      <c r="U13" s="87" t="s">
        <v>64</v>
      </c>
      <c r="V13" s="17">
        <v>185</v>
      </c>
      <c r="W13" s="120">
        <f t="shared" si="10"/>
        <v>1850</v>
      </c>
      <c r="X13" s="193">
        <v>0.1</v>
      </c>
      <c r="Y13" s="188"/>
      <c r="Z13" s="24" t="s">
        <v>80</v>
      </c>
      <c r="AA13" s="15" t="s">
        <v>22</v>
      </c>
      <c r="AB13" s="26">
        <v>10</v>
      </c>
      <c r="AC13" s="87" t="s">
        <v>64</v>
      </c>
      <c r="AD13" s="17">
        <v>185</v>
      </c>
      <c r="AE13" s="120">
        <f t="shared" si="11"/>
        <v>1850</v>
      </c>
      <c r="AF13" s="193">
        <v>0.1</v>
      </c>
      <c r="AG13" s="188"/>
      <c r="AH13" s="24" t="s">
        <v>80</v>
      </c>
      <c r="AI13" s="15" t="s">
        <v>22</v>
      </c>
      <c r="AJ13" s="26">
        <v>10</v>
      </c>
      <c r="AK13" s="87" t="s">
        <v>64</v>
      </c>
      <c r="AL13" s="17">
        <v>185</v>
      </c>
      <c r="AM13" s="120">
        <f t="shared" si="12"/>
        <v>1850</v>
      </c>
      <c r="AN13" s="193">
        <v>0.1</v>
      </c>
      <c r="AO13" s="188"/>
      <c r="AP13" s="24" t="s">
        <v>80</v>
      </c>
      <c r="AQ13" s="15" t="s">
        <v>22</v>
      </c>
      <c r="AR13" s="26">
        <v>10</v>
      </c>
      <c r="AS13" s="87" t="s">
        <v>64</v>
      </c>
      <c r="AT13" s="17">
        <v>185</v>
      </c>
      <c r="AU13" s="120">
        <f t="shared" si="13"/>
        <v>1850</v>
      </c>
      <c r="AV13" s="193">
        <v>0.1</v>
      </c>
      <c r="AW13" s="188"/>
      <c r="AX13" s="24" t="s">
        <v>80</v>
      </c>
      <c r="AY13" s="15" t="s">
        <v>22</v>
      </c>
      <c r="AZ13" s="26">
        <v>10</v>
      </c>
      <c r="BA13" s="87" t="s">
        <v>64</v>
      </c>
      <c r="BB13" s="17">
        <v>185</v>
      </c>
      <c r="BC13" s="120">
        <f t="shared" si="14"/>
        <v>1850</v>
      </c>
      <c r="BD13" s="193">
        <v>0.1</v>
      </c>
      <c r="BE13" s="188"/>
      <c r="BF13" s="24" t="s">
        <v>80</v>
      </c>
      <c r="BG13" s="15" t="s">
        <v>22</v>
      </c>
      <c r="BH13" s="205"/>
      <c r="BI13" s="87" t="s">
        <v>64</v>
      </c>
      <c r="BJ13" s="17">
        <v>185</v>
      </c>
      <c r="BK13" s="120">
        <f t="shared" si="15"/>
        <v>0</v>
      </c>
      <c r="BL13" s="193">
        <v>0.1</v>
      </c>
      <c r="BM13" s="154"/>
      <c r="BN13" s="160" t="s">
        <v>122</v>
      </c>
      <c r="BO13" s="161"/>
      <c r="BP13" s="300" t="s">
        <v>37</v>
      </c>
      <c r="BQ13" s="301"/>
      <c r="BR13" s="302"/>
      <c r="BS13" s="162">
        <v>150000</v>
      </c>
      <c r="BT13" s="153">
        <v>0.1</v>
      </c>
    </row>
    <row r="14" spans="1:72" ht="24.75" customHeight="1" thickBot="1" x14ac:dyDescent="0.2">
      <c r="A14" s="188"/>
      <c r="B14" s="24" t="s">
        <v>23</v>
      </c>
      <c r="C14" s="25"/>
      <c r="D14" s="26">
        <v>3</v>
      </c>
      <c r="E14" s="87" t="s">
        <v>68</v>
      </c>
      <c r="F14" s="17">
        <v>1600</v>
      </c>
      <c r="G14" s="120">
        <f t="shared" si="0"/>
        <v>4800</v>
      </c>
      <c r="H14" s="193">
        <v>0.1</v>
      </c>
      <c r="I14" s="188"/>
      <c r="J14" s="24" t="s">
        <v>23</v>
      </c>
      <c r="K14" s="25"/>
      <c r="L14" s="26">
        <v>3</v>
      </c>
      <c r="M14" s="87" t="s">
        <v>68</v>
      </c>
      <c r="N14" s="17">
        <v>1600</v>
      </c>
      <c r="O14" s="120">
        <f t="shared" si="9"/>
        <v>4800</v>
      </c>
      <c r="P14" s="193">
        <v>0.1</v>
      </c>
      <c r="Q14" s="188"/>
      <c r="R14" s="24" t="s">
        <v>23</v>
      </c>
      <c r="S14" s="25"/>
      <c r="T14" s="26">
        <v>3</v>
      </c>
      <c r="U14" s="87" t="s">
        <v>68</v>
      </c>
      <c r="V14" s="17">
        <v>1600</v>
      </c>
      <c r="W14" s="120">
        <f t="shared" si="10"/>
        <v>4800</v>
      </c>
      <c r="X14" s="193">
        <v>0.1</v>
      </c>
      <c r="Y14" s="188"/>
      <c r="Z14" s="24" t="s">
        <v>23</v>
      </c>
      <c r="AA14" s="25"/>
      <c r="AB14" s="26">
        <v>3</v>
      </c>
      <c r="AC14" s="87" t="s">
        <v>68</v>
      </c>
      <c r="AD14" s="17">
        <v>1600</v>
      </c>
      <c r="AE14" s="120">
        <f t="shared" si="11"/>
        <v>4800</v>
      </c>
      <c r="AF14" s="193">
        <v>0.1</v>
      </c>
      <c r="AG14" s="188"/>
      <c r="AH14" s="24" t="s">
        <v>23</v>
      </c>
      <c r="AI14" s="25"/>
      <c r="AJ14" s="26">
        <v>3</v>
      </c>
      <c r="AK14" s="87" t="s">
        <v>68</v>
      </c>
      <c r="AL14" s="17">
        <v>1600</v>
      </c>
      <c r="AM14" s="120">
        <f t="shared" si="12"/>
        <v>4800</v>
      </c>
      <c r="AN14" s="193">
        <v>0.1</v>
      </c>
      <c r="AO14" s="188"/>
      <c r="AP14" s="24" t="s">
        <v>23</v>
      </c>
      <c r="AQ14" s="25"/>
      <c r="AR14" s="26">
        <v>3</v>
      </c>
      <c r="AS14" s="87" t="s">
        <v>68</v>
      </c>
      <c r="AT14" s="17">
        <v>1600</v>
      </c>
      <c r="AU14" s="120">
        <f t="shared" si="13"/>
        <v>4800</v>
      </c>
      <c r="AV14" s="193">
        <v>0.1</v>
      </c>
      <c r="AW14" s="188"/>
      <c r="AX14" s="24" t="s">
        <v>23</v>
      </c>
      <c r="AY14" s="25"/>
      <c r="AZ14" s="26">
        <v>3</v>
      </c>
      <c r="BA14" s="87" t="s">
        <v>68</v>
      </c>
      <c r="BB14" s="17">
        <v>1600</v>
      </c>
      <c r="BC14" s="120">
        <f t="shared" si="14"/>
        <v>4800</v>
      </c>
      <c r="BD14" s="193">
        <v>0.1</v>
      </c>
      <c r="BE14" s="188"/>
      <c r="BF14" s="24" t="s">
        <v>23</v>
      </c>
      <c r="BG14" s="25"/>
      <c r="BH14" s="26">
        <v>3</v>
      </c>
      <c r="BI14" s="87" t="s">
        <v>68</v>
      </c>
      <c r="BJ14" s="17">
        <v>1600</v>
      </c>
      <c r="BK14" s="120">
        <f t="shared" si="15"/>
        <v>4800</v>
      </c>
      <c r="BL14" s="193">
        <v>0.1</v>
      </c>
      <c r="BM14" s="174"/>
      <c r="BN14" s="163" t="s">
        <v>126</v>
      </c>
      <c r="BO14" s="164"/>
      <c r="BP14" s="303" t="s">
        <v>213</v>
      </c>
      <c r="BQ14" s="304"/>
      <c r="BR14" s="305"/>
      <c r="BS14" s="172">
        <f>BK65+BC65+AU65+AM65+AE65+W65+O65+G65+BS7</f>
        <v>1177345</v>
      </c>
      <c r="BT14" s="173">
        <v>0.1</v>
      </c>
    </row>
    <row r="15" spans="1:72" ht="24.75" customHeight="1" thickBot="1" x14ac:dyDescent="0.2">
      <c r="A15" s="188"/>
      <c r="B15" s="27" t="s">
        <v>133</v>
      </c>
      <c r="C15" s="25" t="s">
        <v>25</v>
      </c>
      <c r="D15" s="26">
        <v>2</v>
      </c>
      <c r="E15" s="87" t="s">
        <v>68</v>
      </c>
      <c r="F15" s="17">
        <v>600</v>
      </c>
      <c r="G15" s="120">
        <f t="shared" si="0"/>
        <v>1200</v>
      </c>
      <c r="H15" s="193">
        <v>0.1</v>
      </c>
      <c r="I15" s="188"/>
      <c r="J15" s="27" t="s">
        <v>133</v>
      </c>
      <c r="K15" s="25" t="s">
        <v>25</v>
      </c>
      <c r="L15" s="26">
        <v>2</v>
      </c>
      <c r="M15" s="87" t="s">
        <v>68</v>
      </c>
      <c r="N15" s="17">
        <v>600</v>
      </c>
      <c r="O15" s="120">
        <f t="shared" si="9"/>
        <v>1200</v>
      </c>
      <c r="P15" s="193">
        <v>0.1</v>
      </c>
      <c r="Q15" s="188"/>
      <c r="R15" s="27" t="s">
        <v>133</v>
      </c>
      <c r="S15" s="25" t="s">
        <v>25</v>
      </c>
      <c r="T15" s="26">
        <v>2</v>
      </c>
      <c r="U15" s="87" t="s">
        <v>68</v>
      </c>
      <c r="V15" s="17">
        <v>600</v>
      </c>
      <c r="W15" s="120">
        <f t="shared" si="10"/>
        <v>1200</v>
      </c>
      <c r="X15" s="193">
        <v>0.1</v>
      </c>
      <c r="Y15" s="188"/>
      <c r="Z15" s="27" t="s">
        <v>133</v>
      </c>
      <c r="AA15" s="25" t="s">
        <v>25</v>
      </c>
      <c r="AB15" s="26">
        <v>2</v>
      </c>
      <c r="AC15" s="87" t="s">
        <v>68</v>
      </c>
      <c r="AD15" s="17">
        <v>600</v>
      </c>
      <c r="AE15" s="120">
        <f t="shared" si="11"/>
        <v>1200</v>
      </c>
      <c r="AF15" s="193">
        <v>0.1</v>
      </c>
      <c r="AG15" s="188"/>
      <c r="AH15" s="27" t="s">
        <v>133</v>
      </c>
      <c r="AI15" s="25" t="s">
        <v>25</v>
      </c>
      <c r="AJ15" s="26">
        <v>2</v>
      </c>
      <c r="AK15" s="87" t="s">
        <v>68</v>
      </c>
      <c r="AL15" s="17">
        <v>600</v>
      </c>
      <c r="AM15" s="120">
        <f t="shared" si="12"/>
        <v>1200</v>
      </c>
      <c r="AN15" s="193">
        <v>0.1</v>
      </c>
      <c r="AO15" s="188"/>
      <c r="AP15" s="27" t="s">
        <v>133</v>
      </c>
      <c r="AQ15" s="25" t="s">
        <v>25</v>
      </c>
      <c r="AR15" s="26">
        <v>2</v>
      </c>
      <c r="AS15" s="87" t="s">
        <v>68</v>
      </c>
      <c r="AT15" s="17">
        <v>600</v>
      </c>
      <c r="AU15" s="120">
        <f t="shared" si="13"/>
        <v>1200</v>
      </c>
      <c r="AV15" s="193">
        <v>0.1</v>
      </c>
      <c r="AW15" s="188"/>
      <c r="AX15" s="27" t="s">
        <v>133</v>
      </c>
      <c r="AY15" s="25" t="s">
        <v>25</v>
      </c>
      <c r="AZ15" s="26">
        <v>2</v>
      </c>
      <c r="BA15" s="87" t="s">
        <v>68</v>
      </c>
      <c r="BB15" s="17">
        <v>600</v>
      </c>
      <c r="BC15" s="120">
        <f t="shared" si="14"/>
        <v>1200</v>
      </c>
      <c r="BD15" s="193">
        <v>0.1</v>
      </c>
      <c r="BE15" s="188"/>
      <c r="BF15" s="27" t="s">
        <v>133</v>
      </c>
      <c r="BG15" s="25" t="s">
        <v>25</v>
      </c>
      <c r="BH15" s="26">
        <v>2</v>
      </c>
      <c r="BI15" s="87" t="s">
        <v>68</v>
      </c>
      <c r="BJ15" s="17">
        <v>600</v>
      </c>
      <c r="BK15" s="120">
        <f t="shared" si="15"/>
        <v>1200</v>
      </c>
      <c r="BL15" s="193">
        <v>0.1</v>
      </c>
      <c r="BM15" s="165"/>
      <c r="BN15" s="166"/>
      <c r="BO15" s="166"/>
      <c r="BP15" s="165"/>
      <c r="BQ15" s="167"/>
      <c r="BR15" s="168" t="s">
        <v>104</v>
      </c>
      <c r="BS15" s="306">
        <f>SUM(BS10:BS14)</f>
        <v>1573345</v>
      </c>
      <c r="BT15" s="307"/>
    </row>
    <row r="16" spans="1:72" ht="24.75" customHeight="1" thickBot="1" x14ac:dyDescent="0.2">
      <c r="A16" s="188"/>
      <c r="B16" s="27" t="s">
        <v>26</v>
      </c>
      <c r="C16" s="25"/>
      <c r="D16" s="26">
        <v>10</v>
      </c>
      <c r="E16" s="87" t="s">
        <v>68</v>
      </c>
      <c r="F16" s="17">
        <v>150</v>
      </c>
      <c r="G16" s="120">
        <f t="shared" si="0"/>
        <v>1500</v>
      </c>
      <c r="H16" s="193">
        <v>0.1</v>
      </c>
      <c r="I16" s="188"/>
      <c r="J16" s="27" t="s">
        <v>26</v>
      </c>
      <c r="K16" s="25"/>
      <c r="L16" s="26">
        <v>10</v>
      </c>
      <c r="M16" s="87" t="s">
        <v>68</v>
      </c>
      <c r="N16" s="17">
        <v>150</v>
      </c>
      <c r="O16" s="120">
        <f t="shared" si="9"/>
        <v>1500</v>
      </c>
      <c r="P16" s="193">
        <v>0.1</v>
      </c>
      <c r="Q16" s="188"/>
      <c r="R16" s="27" t="s">
        <v>26</v>
      </c>
      <c r="S16" s="25"/>
      <c r="T16" s="26">
        <v>10</v>
      </c>
      <c r="U16" s="87" t="s">
        <v>68</v>
      </c>
      <c r="V16" s="17">
        <v>150</v>
      </c>
      <c r="W16" s="120">
        <f t="shared" si="10"/>
        <v>1500</v>
      </c>
      <c r="X16" s="193">
        <v>0.1</v>
      </c>
      <c r="Y16" s="188"/>
      <c r="Z16" s="27" t="s">
        <v>26</v>
      </c>
      <c r="AA16" s="25"/>
      <c r="AB16" s="26">
        <v>10</v>
      </c>
      <c r="AC16" s="87" t="s">
        <v>68</v>
      </c>
      <c r="AD16" s="17">
        <v>150</v>
      </c>
      <c r="AE16" s="120">
        <f t="shared" si="11"/>
        <v>1500</v>
      </c>
      <c r="AF16" s="193">
        <v>0.1</v>
      </c>
      <c r="AG16" s="188"/>
      <c r="AH16" s="27" t="s">
        <v>26</v>
      </c>
      <c r="AI16" s="25"/>
      <c r="AJ16" s="26">
        <v>10</v>
      </c>
      <c r="AK16" s="87" t="s">
        <v>68</v>
      </c>
      <c r="AL16" s="17">
        <v>150</v>
      </c>
      <c r="AM16" s="120">
        <f t="shared" si="12"/>
        <v>1500</v>
      </c>
      <c r="AN16" s="193">
        <v>0.1</v>
      </c>
      <c r="AO16" s="188"/>
      <c r="AP16" s="27" t="s">
        <v>26</v>
      </c>
      <c r="AQ16" s="25"/>
      <c r="AR16" s="26">
        <v>10</v>
      </c>
      <c r="AS16" s="87" t="s">
        <v>68</v>
      </c>
      <c r="AT16" s="17">
        <v>150</v>
      </c>
      <c r="AU16" s="120">
        <f t="shared" si="13"/>
        <v>1500</v>
      </c>
      <c r="AV16" s="193">
        <v>0.1</v>
      </c>
      <c r="AW16" s="188"/>
      <c r="AX16" s="27" t="s">
        <v>26</v>
      </c>
      <c r="AY16" s="25"/>
      <c r="AZ16" s="26">
        <v>10</v>
      </c>
      <c r="BA16" s="87" t="s">
        <v>68</v>
      </c>
      <c r="BB16" s="17">
        <v>150</v>
      </c>
      <c r="BC16" s="120">
        <f t="shared" si="14"/>
        <v>1500</v>
      </c>
      <c r="BD16" s="193">
        <v>0.1</v>
      </c>
      <c r="BE16" s="188"/>
      <c r="BF16" s="27" t="s">
        <v>26</v>
      </c>
      <c r="BG16" s="25"/>
      <c r="BH16" s="26">
        <v>10</v>
      </c>
      <c r="BI16" s="87" t="s">
        <v>68</v>
      </c>
      <c r="BJ16" s="17">
        <v>150</v>
      </c>
      <c r="BK16" s="120">
        <f t="shared" si="15"/>
        <v>1500</v>
      </c>
      <c r="BL16" s="193">
        <v>0.1</v>
      </c>
      <c r="BM16" s="144"/>
      <c r="BN16" s="145"/>
      <c r="BO16" s="145"/>
      <c r="BP16" s="144"/>
      <c r="BQ16" s="169"/>
      <c r="BR16" s="170" t="s">
        <v>120</v>
      </c>
      <c r="BS16" s="308">
        <f>BS15*0.1</f>
        <v>157334.5</v>
      </c>
      <c r="BT16" s="309"/>
    </row>
    <row r="17" spans="1:72" ht="24.75" customHeight="1" thickBot="1" x14ac:dyDescent="0.2">
      <c r="A17" s="188"/>
      <c r="B17" s="233" t="s">
        <v>27</v>
      </c>
      <c r="C17" s="234"/>
      <c r="D17" s="235">
        <v>2</v>
      </c>
      <c r="E17" s="236" t="s">
        <v>78</v>
      </c>
      <c r="F17" s="237">
        <v>700</v>
      </c>
      <c r="G17" s="238">
        <f t="shared" si="0"/>
        <v>1400</v>
      </c>
      <c r="H17" s="193">
        <v>0.1</v>
      </c>
      <c r="I17" s="188"/>
      <c r="J17" s="233" t="s">
        <v>27</v>
      </c>
      <c r="K17" s="234"/>
      <c r="L17" s="235">
        <v>2</v>
      </c>
      <c r="M17" s="236" t="s">
        <v>78</v>
      </c>
      <c r="N17" s="237">
        <v>700</v>
      </c>
      <c r="O17" s="238">
        <f t="shared" si="9"/>
        <v>1400</v>
      </c>
      <c r="P17" s="193">
        <v>0.1</v>
      </c>
      <c r="Q17" s="188"/>
      <c r="R17" s="233" t="s">
        <v>27</v>
      </c>
      <c r="S17" s="234"/>
      <c r="T17" s="235">
        <v>2</v>
      </c>
      <c r="U17" s="236" t="s">
        <v>78</v>
      </c>
      <c r="V17" s="237">
        <v>700</v>
      </c>
      <c r="W17" s="238">
        <f t="shared" si="10"/>
        <v>1400</v>
      </c>
      <c r="X17" s="193">
        <v>0.1</v>
      </c>
      <c r="Y17" s="188"/>
      <c r="Z17" s="233" t="s">
        <v>27</v>
      </c>
      <c r="AA17" s="234"/>
      <c r="AB17" s="235">
        <v>2</v>
      </c>
      <c r="AC17" s="236" t="s">
        <v>78</v>
      </c>
      <c r="AD17" s="237">
        <v>700</v>
      </c>
      <c r="AE17" s="238">
        <f t="shared" si="11"/>
        <v>1400</v>
      </c>
      <c r="AF17" s="193">
        <v>0.1</v>
      </c>
      <c r="AG17" s="188"/>
      <c r="AH17" s="233" t="s">
        <v>27</v>
      </c>
      <c r="AI17" s="234"/>
      <c r="AJ17" s="235">
        <v>2</v>
      </c>
      <c r="AK17" s="236" t="s">
        <v>78</v>
      </c>
      <c r="AL17" s="237">
        <v>700</v>
      </c>
      <c r="AM17" s="238">
        <f t="shared" si="12"/>
        <v>1400</v>
      </c>
      <c r="AN17" s="193">
        <v>0.1</v>
      </c>
      <c r="AO17" s="188"/>
      <c r="AP17" s="233" t="s">
        <v>27</v>
      </c>
      <c r="AQ17" s="234"/>
      <c r="AR17" s="235">
        <v>2</v>
      </c>
      <c r="AS17" s="236" t="s">
        <v>78</v>
      </c>
      <c r="AT17" s="237">
        <v>700</v>
      </c>
      <c r="AU17" s="238">
        <f t="shared" si="13"/>
        <v>1400</v>
      </c>
      <c r="AV17" s="193">
        <v>0.1</v>
      </c>
      <c r="AW17" s="188"/>
      <c r="AX17" s="24" t="s">
        <v>27</v>
      </c>
      <c r="AY17" s="25"/>
      <c r="AZ17" s="205"/>
      <c r="BA17" s="87" t="s">
        <v>78</v>
      </c>
      <c r="BB17" s="17">
        <v>700</v>
      </c>
      <c r="BC17" s="120">
        <f t="shared" si="14"/>
        <v>0</v>
      </c>
      <c r="BD17" s="193">
        <v>0.1</v>
      </c>
      <c r="BE17" s="188"/>
      <c r="BF17" s="233" t="s">
        <v>27</v>
      </c>
      <c r="BG17" s="234"/>
      <c r="BH17" s="235">
        <v>2</v>
      </c>
      <c r="BI17" s="236" t="s">
        <v>78</v>
      </c>
      <c r="BJ17" s="237">
        <v>700</v>
      </c>
      <c r="BK17" s="238">
        <f t="shared" si="15"/>
        <v>1400</v>
      </c>
      <c r="BL17" s="193">
        <v>0.1</v>
      </c>
      <c r="BM17" s="144"/>
      <c r="BN17" s="145"/>
      <c r="BO17" s="145"/>
      <c r="BP17" s="144"/>
      <c r="BQ17" s="169"/>
      <c r="BR17" s="170" t="s">
        <v>105</v>
      </c>
      <c r="BS17" s="308">
        <f>SUM(BS15:BS16)</f>
        <v>1730679.5</v>
      </c>
      <c r="BT17" s="309"/>
    </row>
    <row r="18" spans="1:72" ht="24.75" customHeight="1" thickBot="1" x14ac:dyDescent="0.2">
      <c r="A18" s="188"/>
      <c r="B18" s="233" t="s">
        <v>28</v>
      </c>
      <c r="C18" s="234"/>
      <c r="D18" s="235">
        <v>4</v>
      </c>
      <c r="E18" s="236" t="s">
        <v>125</v>
      </c>
      <c r="F18" s="237">
        <v>700</v>
      </c>
      <c r="G18" s="238">
        <f t="shared" si="0"/>
        <v>2800</v>
      </c>
      <c r="H18" s="193">
        <v>0.1</v>
      </c>
      <c r="I18" s="188"/>
      <c r="J18" s="233" t="s">
        <v>28</v>
      </c>
      <c r="K18" s="234"/>
      <c r="L18" s="235">
        <v>4</v>
      </c>
      <c r="M18" s="236" t="s">
        <v>125</v>
      </c>
      <c r="N18" s="237">
        <v>700</v>
      </c>
      <c r="O18" s="238">
        <f t="shared" si="9"/>
        <v>2800</v>
      </c>
      <c r="P18" s="193">
        <v>0.1</v>
      </c>
      <c r="Q18" s="188"/>
      <c r="R18" s="233" t="s">
        <v>28</v>
      </c>
      <c r="S18" s="234"/>
      <c r="T18" s="235">
        <v>4</v>
      </c>
      <c r="U18" s="236" t="s">
        <v>125</v>
      </c>
      <c r="V18" s="237">
        <v>700</v>
      </c>
      <c r="W18" s="238">
        <f t="shared" si="10"/>
        <v>2800</v>
      </c>
      <c r="X18" s="193">
        <v>0.1</v>
      </c>
      <c r="Y18" s="188"/>
      <c r="Z18" s="233" t="s">
        <v>28</v>
      </c>
      <c r="AA18" s="234"/>
      <c r="AB18" s="235">
        <v>4</v>
      </c>
      <c r="AC18" s="236" t="s">
        <v>125</v>
      </c>
      <c r="AD18" s="237">
        <v>700</v>
      </c>
      <c r="AE18" s="238">
        <f t="shared" si="11"/>
        <v>2800</v>
      </c>
      <c r="AF18" s="193">
        <v>0.1</v>
      </c>
      <c r="AG18" s="188"/>
      <c r="AH18" s="233" t="s">
        <v>28</v>
      </c>
      <c r="AI18" s="234"/>
      <c r="AJ18" s="235">
        <v>4</v>
      </c>
      <c r="AK18" s="236" t="s">
        <v>125</v>
      </c>
      <c r="AL18" s="237">
        <v>700</v>
      </c>
      <c r="AM18" s="238">
        <f t="shared" si="12"/>
        <v>2800</v>
      </c>
      <c r="AN18" s="193">
        <v>0.1</v>
      </c>
      <c r="AO18" s="188"/>
      <c r="AP18" s="233" t="s">
        <v>28</v>
      </c>
      <c r="AQ18" s="234"/>
      <c r="AR18" s="235">
        <v>4</v>
      </c>
      <c r="AS18" s="236" t="s">
        <v>125</v>
      </c>
      <c r="AT18" s="237">
        <v>700</v>
      </c>
      <c r="AU18" s="238">
        <f t="shared" si="13"/>
        <v>2800</v>
      </c>
      <c r="AV18" s="193">
        <v>0.1</v>
      </c>
      <c r="AW18" s="188"/>
      <c r="AX18" s="24" t="s">
        <v>28</v>
      </c>
      <c r="AY18" s="25"/>
      <c r="AZ18" s="205"/>
      <c r="BA18" s="87" t="s">
        <v>125</v>
      </c>
      <c r="BB18" s="17">
        <v>700</v>
      </c>
      <c r="BC18" s="120">
        <f t="shared" si="14"/>
        <v>0</v>
      </c>
      <c r="BD18" s="193">
        <v>0.1</v>
      </c>
      <c r="BE18" s="188"/>
      <c r="BF18" s="233" t="s">
        <v>28</v>
      </c>
      <c r="BG18" s="234"/>
      <c r="BH18" s="235">
        <v>4</v>
      </c>
      <c r="BI18" s="236" t="s">
        <v>125</v>
      </c>
      <c r="BJ18" s="237">
        <v>700</v>
      </c>
      <c r="BK18" s="238">
        <f t="shared" si="15"/>
        <v>2800</v>
      </c>
      <c r="BL18" s="193">
        <v>0.1</v>
      </c>
      <c r="BM18" s="144"/>
      <c r="BN18" s="145"/>
      <c r="BO18" s="145"/>
      <c r="BP18" s="144"/>
      <c r="BQ18" s="169"/>
      <c r="BR18" s="170" t="s">
        <v>99</v>
      </c>
      <c r="BS18" s="296">
        <f>BS17*0.1</f>
        <v>173067.95</v>
      </c>
      <c r="BT18" s="297"/>
    </row>
    <row r="19" spans="1:72" ht="24.75" customHeight="1" thickBot="1" x14ac:dyDescent="0.2">
      <c r="A19" s="188"/>
      <c r="B19" s="14" t="s">
        <v>39</v>
      </c>
      <c r="C19" s="15"/>
      <c r="D19" s="16">
        <v>2</v>
      </c>
      <c r="E19" s="86" t="s">
        <v>65</v>
      </c>
      <c r="F19" s="17">
        <v>1500</v>
      </c>
      <c r="G19" s="120">
        <f t="shared" si="0"/>
        <v>3000</v>
      </c>
      <c r="H19" s="193">
        <v>0.1</v>
      </c>
      <c r="I19" s="188"/>
      <c r="J19" s="14" t="s">
        <v>39</v>
      </c>
      <c r="K19" s="15"/>
      <c r="L19" s="16">
        <v>2</v>
      </c>
      <c r="M19" s="86" t="s">
        <v>65</v>
      </c>
      <c r="N19" s="17">
        <v>1500</v>
      </c>
      <c r="O19" s="120">
        <f t="shared" si="9"/>
        <v>3000</v>
      </c>
      <c r="P19" s="193">
        <v>0.1</v>
      </c>
      <c r="Q19" s="188"/>
      <c r="R19" s="14" t="s">
        <v>39</v>
      </c>
      <c r="S19" s="15"/>
      <c r="T19" s="16">
        <v>2</v>
      </c>
      <c r="U19" s="86" t="s">
        <v>65</v>
      </c>
      <c r="V19" s="17">
        <v>1500</v>
      </c>
      <c r="W19" s="120">
        <f t="shared" si="10"/>
        <v>3000</v>
      </c>
      <c r="X19" s="193">
        <v>0.1</v>
      </c>
      <c r="Y19" s="188"/>
      <c r="Z19" s="14" t="s">
        <v>39</v>
      </c>
      <c r="AA19" s="15"/>
      <c r="AB19" s="16">
        <v>2</v>
      </c>
      <c r="AC19" s="86" t="s">
        <v>65</v>
      </c>
      <c r="AD19" s="17">
        <v>1500</v>
      </c>
      <c r="AE19" s="120">
        <f t="shared" si="11"/>
        <v>3000</v>
      </c>
      <c r="AF19" s="193">
        <v>0.1</v>
      </c>
      <c r="AG19" s="188"/>
      <c r="AH19" s="14" t="s">
        <v>39</v>
      </c>
      <c r="AI19" s="15"/>
      <c r="AJ19" s="16">
        <v>6</v>
      </c>
      <c r="AK19" s="86" t="s">
        <v>65</v>
      </c>
      <c r="AL19" s="17">
        <v>1500</v>
      </c>
      <c r="AM19" s="120">
        <f t="shared" si="12"/>
        <v>9000</v>
      </c>
      <c r="AN19" s="193">
        <v>0.1</v>
      </c>
      <c r="AO19" s="188"/>
      <c r="AP19" s="14" t="s">
        <v>39</v>
      </c>
      <c r="AQ19" s="15"/>
      <c r="AR19" s="16">
        <v>6</v>
      </c>
      <c r="AS19" s="86" t="s">
        <v>65</v>
      </c>
      <c r="AT19" s="17">
        <v>1500</v>
      </c>
      <c r="AU19" s="120">
        <f t="shared" si="13"/>
        <v>9000</v>
      </c>
      <c r="AV19" s="193">
        <v>0.1</v>
      </c>
      <c r="AW19" s="188"/>
      <c r="AX19" s="14" t="s">
        <v>39</v>
      </c>
      <c r="AY19" s="15"/>
      <c r="AZ19" s="16">
        <v>1</v>
      </c>
      <c r="BA19" s="86" t="s">
        <v>65</v>
      </c>
      <c r="BB19" s="17">
        <v>1500</v>
      </c>
      <c r="BC19" s="120">
        <f t="shared" si="14"/>
        <v>1500</v>
      </c>
      <c r="BD19" s="193">
        <v>0.1</v>
      </c>
      <c r="BE19" s="188"/>
      <c r="BF19" s="14" t="s">
        <v>39</v>
      </c>
      <c r="BG19" s="15"/>
      <c r="BH19" s="16">
        <v>1</v>
      </c>
      <c r="BI19" s="86" t="s">
        <v>65</v>
      </c>
      <c r="BJ19" s="17">
        <v>1500</v>
      </c>
      <c r="BK19" s="120">
        <f t="shared" si="15"/>
        <v>1500</v>
      </c>
      <c r="BL19" s="193">
        <v>0.1</v>
      </c>
      <c r="BM19" s="144"/>
      <c r="BN19" s="145"/>
      <c r="BO19" s="145"/>
      <c r="BP19" s="144"/>
      <c r="BQ19" s="169"/>
      <c r="BR19" s="171" t="s">
        <v>74</v>
      </c>
      <c r="BS19" s="298">
        <f>SUM(BS17:BS18)</f>
        <v>1903747.45</v>
      </c>
      <c r="BT19" s="299"/>
    </row>
    <row r="20" spans="1:72" ht="24.75" customHeight="1" x14ac:dyDescent="0.15">
      <c r="A20" s="188"/>
      <c r="B20" s="14" t="s">
        <v>40</v>
      </c>
      <c r="C20" s="15"/>
      <c r="D20" s="16">
        <v>2</v>
      </c>
      <c r="E20" s="86" t="s">
        <v>65</v>
      </c>
      <c r="F20" s="17">
        <v>1500</v>
      </c>
      <c r="G20" s="120">
        <f t="shared" si="0"/>
        <v>3000</v>
      </c>
      <c r="H20" s="193">
        <v>0.1</v>
      </c>
      <c r="I20" s="188"/>
      <c r="J20" s="14" t="s">
        <v>40</v>
      </c>
      <c r="K20" s="15"/>
      <c r="L20" s="16">
        <v>2</v>
      </c>
      <c r="M20" s="86" t="s">
        <v>65</v>
      </c>
      <c r="N20" s="17">
        <v>1500</v>
      </c>
      <c r="O20" s="120">
        <f t="shared" si="9"/>
        <v>3000</v>
      </c>
      <c r="P20" s="193">
        <v>0.1</v>
      </c>
      <c r="Q20" s="188"/>
      <c r="R20" s="14" t="s">
        <v>40</v>
      </c>
      <c r="S20" s="15"/>
      <c r="T20" s="16">
        <v>2</v>
      </c>
      <c r="U20" s="86" t="s">
        <v>65</v>
      </c>
      <c r="V20" s="17">
        <v>1500</v>
      </c>
      <c r="W20" s="120">
        <f t="shared" si="10"/>
        <v>3000</v>
      </c>
      <c r="X20" s="193">
        <v>0.1</v>
      </c>
      <c r="Y20" s="188"/>
      <c r="Z20" s="14" t="s">
        <v>40</v>
      </c>
      <c r="AA20" s="15"/>
      <c r="AB20" s="16">
        <v>2</v>
      </c>
      <c r="AC20" s="86" t="s">
        <v>65</v>
      </c>
      <c r="AD20" s="17">
        <v>1500</v>
      </c>
      <c r="AE20" s="120">
        <f t="shared" si="11"/>
        <v>3000</v>
      </c>
      <c r="AF20" s="193">
        <v>0.1</v>
      </c>
      <c r="AG20" s="188"/>
      <c r="AH20" s="14" t="s">
        <v>40</v>
      </c>
      <c r="AI20" s="15"/>
      <c r="AJ20" s="16">
        <v>2</v>
      </c>
      <c r="AK20" s="86" t="s">
        <v>65</v>
      </c>
      <c r="AL20" s="17">
        <v>1500</v>
      </c>
      <c r="AM20" s="120">
        <f t="shared" si="12"/>
        <v>3000</v>
      </c>
      <c r="AN20" s="193">
        <v>0.1</v>
      </c>
      <c r="AO20" s="188"/>
      <c r="AP20" s="14" t="s">
        <v>40</v>
      </c>
      <c r="AQ20" s="15"/>
      <c r="AR20" s="16">
        <v>2</v>
      </c>
      <c r="AS20" s="86" t="s">
        <v>65</v>
      </c>
      <c r="AT20" s="17">
        <v>1500</v>
      </c>
      <c r="AU20" s="120">
        <f t="shared" si="13"/>
        <v>3000</v>
      </c>
      <c r="AV20" s="193">
        <v>0.1</v>
      </c>
      <c r="AW20" s="188"/>
      <c r="AX20" s="14" t="s">
        <v>40</v>
      </c>
      <c r="AY20" s="15"/>
      <c r="AZ20" s="16">
        <v>2</v>
      </c>
      <c r="BA20" s="86" t="s">
        <v>65</v>
      </c>
      <c r="BB20" s="17">
        <v>1500</v>
      </c>
      <c r="BC20" s="120">
        <f t="shared" si="14"/>
        <v>3000</v>
      </c>
      <c r="BD20" s="193">
        <v>0.1</v>
      </c>
      <c r="BE20" s="188"/>
      <c r="BF20" s="14" t="s">
        <v>40</v>
      </c>
      <c r="BG20" s="15"/>
      <c r="BH20" s="16">
        <v>2</v>
      </c>
      <c r="BI20" s="86" t="s">
        <v>65</v>
      </c>
      <c r="BJ20" s="17">
        <v>1500</v>
      </c>
      <c r="BK20" s="120">
        <f t="shared" si="15"/>
        <v>3000</v>
      </c>
      <c r="BL20" s="193">
        <v>0.1</v>
      </c>
      <c r="BM20" s="66"/>
      <c r="BN20" s="66"/>
      <c r="BO20" s="66"/>
      <c r="BP20" s="66"/>
      <c r="BQ20" s="66"/>
      <c r="BR20" s="66"/>
      <c r="BS20" s="66"/>
      <c r="BT20" s="200"/>
    </row>
    <row r="21" spans="1:72" ht="24.75" customHeight="1" x14ac:dyDescent="0.15">
      <c r="A21" s="188"/>
      <c r="B21" s="14" t="s">
        <v>41</v>
      </c>
      <c r="C21" s="15"/>
      <c r="D21" s="16">
        <v>2</v>
      </c>
      <c r="E21" s="86" t="s">
        <v>65</v>
      </c>
      <c r="F21" s="17">
        <v>800</v>
      </c>
      <c r="G21" s="120">
        <f t="shared" si="0"/>
        <v>1600</v>
      </c>
      <c r="H21" s="193">
        <v>0.1</v>
      </c>
      <c r="I21" s="188"/>
      <c r="J21" s="14" t="s">
        <v>41</v>
      </c>
      <c r="K21" s="15"/>
      <c r="L21" s="16">
        <v>2</v>
      </c>
      <c r="M21" s="86" t="s">
        <v>65</v>
      </c>
      <c r="N21" s="17">
        <v>800</v>
      </c>
      <c r="O21" s="120">
        <f t="shared" si="9"/>
        <v>1600</v>
      </c>
      <c r="P21" s="193">
        <v>0.1</v>
      </c>
      <c r="Q21" s="188"/>
      <c r="R21" s="14" t="s">
        <v>41</v>
      </c>
      <c r="S21" s="15"/>
      <c r="T21" s="16">
        <v>2</v>
      </c>
      <c r="U21" s="86" t="s">
        <v>65</v>
      </c>
      <c r="V21" s="17">
        <v>800</v>
      </c>
      <c r="W21" s="120">
        <f t="shared" si="10"/>
        <v>1600</v>
      </c>
      <c r="X21" s="193">
        <v>0.1</v>
      </c>
      <c r="Y21" s="188"/>
      <c r="Z21" s="14" t="s">
        <v>41</v>
      </c>
      <c r="AA21" s="15"/>
      <c r="AB21" s="16">
        <v>2</v>
      </c>
      <c r="AC21" s="86" t="s">
        <v>65</v>
      </c>
      <c r="AD21" s="17">
        <v>800</v>
      </c>
      <c r="AE21" s="120">
        <f t="shared" si="11"/>
        <v>1600</v>
      </c>
      <c r="AF21" s="193">
        <v>0.1</v>
      </c>
      <c r="AG21" s="188"/>
      <c r="AH21" s="14" t="s">
        <v>41</v>
      </c>
      <c r="AI21" s="15"/>
      <c r="AJ21" s="16">
        <v>2</v>
      </c>
      <c r="AK21" s="86" t="s">
        <v>65</v>
      </c>
      <c r="AL21" s="17">
        <v>800</v>
      </c>
      <c r="AM21" s="120">
        <f t="shared" si="12"/>
        <v>1600</v>
      </c>
      <c r="AN21" s="193">
        <v>0.1</v>
      </c>
      <c r="AO21" s="188"/>
      <c r="AP21" s="14" t="s">
        <v>41</v>
      </c>
      <c r="AQ21" s="15"/>
      <c r="AR21" s="16">
        <v>2</v>
      </c>
      <c r="AS21" s="86" t="s">
        <v>65</v>
      </c>
      <c r="AT21" s="17">
        <v>800</v>
      </c>
      <c r="AU21" s="120">
        <f t="shared" si="13"/>
        <v>1600</v>
      </c>
      <c r="AV21" s="193">
        <v>0.1</v>
      </c>
      <c r="AW21" s="188"/>
      <c r="AX21" s="14" t="s">
        <v>41</v>
      </c>
      <c r="AY21" s="15"/>
      <c r="AZ21" s="16">
        <v>2</v>
      </c>
      <c r="BA21" s="86" t="s">
        <v>65</v>
      </c>
      <c r="BB21" s="17">
        <v>800</v>
      </c>
      <c r="BC21" s="120">
        <f t="shared" si="14"/>
        <v>1600</v>
      </c>
      <c r="BD21" s="193">
        <v>0.1</v>
      </c>
      <c r="BE21" s="188"/>
      <c r="BF21" s="14" t="s">
        <v>41</v>
      </c>
      <c r="BG21" s="15"/>
      <c r="BH21" s="16">
        <v>2</v>
      </c>
      <c r="BI21" s="86" t="s">
        <v>65</v>
      </c>
      <c r="BJ21" s="17">
        <v>800</v>
      </c>
      <c r="BK21" s="120">
        <f t="shared" si="15"/>
        <v>1600</v>
      </c>
      <c r="BL21" s="193">
        <v>0.1</v>
      </c>
      <c r="BM21" s="66"/>
      <c r="BN21" s="66"/>
      <c r="BO21" s="66"/>
      <c r="BP21" s="66"/>
      <c r="BQ21" s="66"/>
      <c r="BR21" s="66"/>
      <c r="BS21" s="66"/>
      <c r="BT21" s="200"/>
    </row>
    <row r="22" spans="1:72" ht="24.75" customHeight="1" x14ac:dyDescent="0.15">
      <c r="A22" s="188"/>
      <c r="B22" s="14" t="s">
        <v>42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42</v>
      </c>
      <c r="K22" s="15"/>
      <c r="L22" s="16">
        <v>2</v>
      </c>
      <c r="M22" s="86" t="s">
        <v>65</v>
      </c>
      <c r="N22" s="17">
        <v>800</v>
      </c>
      <c r="O22" s="120">
        <f t="shared" si="9"/>
        <v>1600</v>
      </c>
      <c r="P22" s="193">
        <v>0.1</v>
      </c>
      <c r="Q22" s="188"/>
      <c r="R22" s="14" t="s">
        <v>42</v>
      </c>
      <c r="S22" s="15"/>
      <c r="T22" s="16">
        <v>2</v>
      </c>
      <c r="U22" s="86" t="s">
        <v>65</v>
      </c>
      <c r="V22" s="17">
        <v>800</v>
      </c>
      <c r="W22" s="120">
        <f t="shared" si="10"/>
        <v>1600</v>
      </c>
      <c r="X22" s="193">
        <v>0.1</v>
      </c>
      <c r="Y22" s="188"/>
      <c r="Z22" s="14" t="s">
        <v>42</v>
      </c>
      <c r="AA22" s="15"/>
      <c r="AB22" s="16">
        <v>2</v>
      </c>
      <c r="AC22" s="86" t="s">
        <v>65</v>
      </c>
      <c r="AD22" s="17">
        <v>800</v>
      </c>
      <c r="AE22" s="120">
        <f t="shared" si="11"/>
        <v>1600</v>
      </c>
      <c r="AF22" s="193">
        <v>0.1</v>
      </c>
      <c r="AG22" s="188"/>
      <c r="AH22" s="14" t="s">
        <v>42</v>
      </c>
      <c r="AI22" s="15"/>
      <c r="AJ22" s="16">
        <v>2</v>
      </c>
      <c r="AK22" s="86" t="s">
        <v>65</v>
      </c>
      <c r="AL22" s="17">
        <v>800</v>
      </c>
      <c r="AM22" s="120">
        <f t="shared" si="12"/>
        <v>1600</v>
      </c>
      <c r="AN22" s="193">
        <v>0.1</v>
      </c>
      <c r="AO22" s="188"/>
      <c r="AP22" s="14" t="s">
        <v>42</v>
      </c>
      <c r="AQ22" s="15"/>
      <c r="AR22" s="16">
        <v>2</v>
      </c>
      <c r="AS22" s="86" t="s">
        <v>65</v>
      </c>
      <c r="AT22" s="17">
        <v>800</v>
      </c>
      <c r="AU22" s="120">
        <f t="shared" si="13"/>
        <v>1600</v>
      </c>
      <c r="AV22" s="193">
        <v>0.1</v>
      </c>
      <c r="AW22" s="188"/>
      <c r="AX22" s="14" t="s">
        <v>42</v>
      </c>
      <c r="AY22" s="15"/>
      <c r="AZ22" s="16">
        <v>2</v>
      </c>
      <c r="BA22" s="86" t="s">
        <v>65</v>
      </c>
      <c r="BB22" s="17">
        <v>800</v>
      </c>
      <c r="BC22" s="120">
        <f t="shared" si="14"/>
        <v>1600</v>
      </c>
      <c r="BD22" s="193">
        <v>0.1</v>
      </c>
      <c r="BE22" s="188"/>
      <c r="BF22" s="14" t="s">
        <v>42</v>
      </c>
      <c r="BG22" s="15"/>
      <c r="BH22" s="16">
        <v>2</v>
      </c>
      <c r="BI22" s="86" t="s">
        <v>65</v>
      </c>
      <c r="BJ22" s="17">
        <v>800</v>
      </c>
      <c r="BK22" s="120">
        <f t="shared" si="15"/>
        <v>1600</v>
      </c>
      <c r="BL22" s="193">
        <v>0.1</v>
      </c>
      <c r="BM22" s="3"/>
      <c r="BN22" s="3"/>
      <c r="BO22" s="3"/>
      <c r="BP22" s="3"/>
      <c r="BQ22" s="91"/>
      <c r="BR22" s="3"/>
      <c r="BS22" s="3"/>
      <c r="BT22" s="190"/>
    </row>
    <row r="23" spans="1:72" ht="24.75" customHeight="1" x14ac:dyDescent="0.15">
      <c r="A23" s="188"/>
      <c r="B23" s="14" t="s">
        <v>43</v>
      </c>
      <c r="C23" s="15"/>
      <c r="D23" s="38">
        <v>4</v>
      </c>
      <c r="E23" s="86" t="s">
        <v>65</v>
      </c>
      <c r="F23" s="17">
        <v>180</v>
      </c>
      <c r="G23" s="120">
        <f t="shared" si="0"/>
        <v>720</v>
      </c>
      <c r="H23" s="193">
        <v>0.1</v>
      </c>
      <c r="I23" s="188"/>
      <c r="J23" s="14" t="s">
        <v>43</v>
      </c>
      <c r="K23" s="15"/>
      <c r="L23" s="38">
        <v>4</v>
      </c>
      <c r="M23" s="86" t="s">
        <v>65</v>
      </c>
      <c r="N23" s="17">
        <v>180</v>
      </c>
      <c r="O23" s="120">
        <f t="shared" si="9"/>
        <v>720</v>
      </c>
      <c r="P23" s="193">
        <v>0.1</v>
      </c>
      <c r="Q23" s="188"/>
      <c r="R23" s="14" t="s">
        <v>43</v>
      </c>
      <c r="S23" s="15"/>
      <c r="T23" s="38">
        <v>4</v>
      </c>
      <c r="U23" s="86" t="s">
        <v>65</v>
      </c>
      <c r="V23" s="17">
        <v>180</v>
      </c>
      <c r="W23" s="120">
        <f t="shared" si="10"/>
        <v>720</v>
      </c>
      <c r="X23" s="193">
        <v>0.1</v>
      </c>
      <c r="Y23" s="188"/>
      <c r="Z23" s="14" t="s">
        <v>43</v>
      </c>
      <c r="AA23" s="15"/>
      <c r="AB23" s="38">
        <v>4</v>
      </c>
      <c r="AC23" s="86" t="s">
        <v>65</v>
      </c>
      <c r="AD23" s="17">
        <v>180</v>
      </c>
      <c r="AE23" s="120">
        <f t="shared" si="11"/>
        <v>720</v>
      </c>
      <c r="AF23" s="193">
        <v>0.1</v>
      </c>
      <c r="AG23" s="188"/>
      <c r="AH23" s="14" t="s">
        <v>43</v>
      </c>
      <c r="AI23" s="15"/>
      <c r="AJ23" s="38">
        <v>4</v>
      </c>
      <c r="AK23" s="86" t="s">
        <v>65</v>
      </c>
      <c r="AL23" s="17">
        <v>180</v>
      </c>
      <c r="AM23" s="120">
        <f t="shared" si="12"/>
        <v>720</v>
      </c>
      <c r="AN23" s="193">
        <v>0.1</v>
      </c>
      <c r="AO23" s="188"/>
      <c r="AP23" s="14" t="s">
        <v>43</v>
      </c>
      <c r="AQ23" s="15"/>
      <c r="AR23" s="38">
        <v>4</v>
      </c>
      <c r="AS23" s="86" t="s">
        <v>65</v>
      </c>
      <c r="AT23" s="17">
        <v>180</v>
      </c>
      <c r="AU23" s="120">
        <f t="shared" si="13"/>
        <v>720</v>
      </c>
      <c r="AV23" s="193">
        <v>0.1</v>
      </c>
      <c r="AW23" s="188"/>
      <c r="AX23" s="14" t="s">
        <v>43</v>
      </c>
      <c r="AY23" s="15"/>
      <c r="AZ23" s="38">
        <v>4</v>
      </c>
      <c r="BA23" s="86" t="s">
        <v>65</v>
      </c>
      <c r="BB23" s="17">
        <v>180</v>
      </c>
      <c r="BC23" s="120">
        <f t="shared" si="14"/>
        <v>720</v>
      </c>
      <c r="BD23" s="193">
        <v>0.1</v>
      </c>
      <c r="BE23" s="188"/>
      <c r="BF23" s="14" t="s">
        <v>43</v>
      </c>
      <c r="BG23" s="15"/>
      <c r="BH23" s="38">
        <v>4</v>
      </c>
      <c r="BI23" s="86" t="s">
        <v>65</v>
      </c>
      <c r="BJ23" s="17">
        <v>180</v>
      </c>
      <c r="BK23" s="120">
        <f t="shared" si="15"/>
        <v>720</v>
      </c>
      <c r="BL23" s="193">
        <v>0.1</v>
      </c>
      <c r="BM23" s="3"/>
      <c r="BN23" s="3"/>
      <c r="BO23" s="3"/>
      <c r="BP23" s="3"/>
      <c r="BQ23" s="91"/>
      <c r="BR23" s="3"/>
      <c r="BS23" s="3"/>
      <c r="BT23" s="190"/>
    </row>
    <row r="24" spans="1:72" ht="24.75" customHeight="1" x14ac:dyDescent="0.15">
      <c r="A24" s="188"/>
      <c r="B24" s="14" t="s">
        <v>44</v>
      </c>
      <c r="C24" s="15"/>
      <c r="D24" s="38">
        <v>1</v>
      </c>
      <c r="E24" s="86" t="s">
        <v>89</v>
      </c>
      <c r="F24" s="17">
        <v>120</v>
      </c>
      <c r="G24" s="120">
        <f t="shared" si="0"/>
        <v>120</v>
      </c>
      <c r="H24" s="193">
        <v>0.1</v>
      </c>
      <c r="I24" s="188"/>
      <c r="J24" s="14" t="s">
        <v>44</v>
      </c>
      <c r="K24" s="15"/>
      <c r="L24" s="38">
        <v>1</v>
      </c>
      <c r="M24" s="86" t="s">
        <v>89</v>
      </c>
      <c r="N24" s="17">
        <v>120</v>
      </c>
      <c r="O24" s="120">
        <f t="shared" si="9"/>
        <v>120</v>
      </c>
      <c r="P24" s="193">
        <v>0.1</v>
      </c>
      <c r="Q24" s="188"/>
      <c r="R24" s="14" t="s">
        <v>44</v>
      </c>
      <c r="S24" s="15"/>
      <c r="T24" s="38">
        <v>1</v>
      </c>
      <c r="U24" s="86" t="s">
        <v>89</v>
      </c>
      <c r="V24" s="17">
        <v>120</v>
      </c>
      <c r="W24" s="120">
        <f t="shared" si="10"/>
        <v>120</v>
      </c>
      <c r="X24" s="193">
        <v>0.1</v>
      </c>
      <c r="Y24" s="188"/>
      <c r="Z24" s="14" t="s">
        <v>44</v>
      </c>
      <c r="AA24" s="15"/>
      <c r="AB24" s="38">
        <v>1</v>
      </c>
      <c r="AC24" s="86" t="s">
        <v>89</v>
      </c>
      <c r="AD24" s="17">
        <v>120</v>
      </c>
      <c r="AE24" s="120">
        <f t="shared" si="11"/>
        <v>120</v>
      </c>
      <c r="AF24" s="193">
        <v>0.1</v>
      </c>
      <c r="AG24" s="188"/>
      <c r="AH24" s="14" t="s">
        <v>44</v>
      </c>
      <c r="AI24" s="15"/>
      <c r="AJ24" s="38">
        <v>1</v>
      </c>
      <c r="AK24" s="86" t="s">
        <v>89</v>
      </c>
      <c r="AL24" s="17">
        <v>120</v>
      </c>
      <c r="AM24" s="120">
        <f t="shared" si="12"/>
        <v>120</v>
      </c>
      <c r="AN24" s="193">
        <v>0.1</v>
      </c>
      <c r="AO24" s="188"/>
      <c r="AP24" s="14" t="s">
        <v>44</v>
      </c>
      <c r="AQ24" s="15"/>
      <c r="AR24" s="38">
        <v>1</v>
      </c>
      <c r="AS24" s="86" t="s">
        <v>89</v>
      </c>
      <c r="AT24" s="17">
        <v>120</v>
      </c>
      <c r="AU24" s="120">
        <f t="shared" si="13"/>
        <v>120</v>
      </c>
      <c r="AV24" s="193">
        <v>0.1</v>
      </c>
      <c r="AW24" s="188"/>
      <c r="AX24" s="14" t="s">
        <v>44</v>
      </c>
      <c r="AY24" s="15"/>
      <c r="AZ24" s="38">
        <v>1</v>
      </c>
      <c r="BA24" s="86" t="s">
        <v>89</v>
      </c>
      <c r="BB24" s="17">
        <v>120</v>
      </c>
      <c r="BC24" s="120">
        <f t="shared" si="14"/>
        <v>120</v>
      </c>
      <c r="BD24" s="193">
        <v>0.1</v>
      </c>
      <c r="BE24" s="188"/>
      <c r="BF24" s="14" t="s">
        <v>44</v>
      </c>
      <c r="BG24" s="15"/>
      <c r="BH24" s="38">
        <v>1</v>
      </c>
      <c r="BI24" s="86" t="s">
        <v>89</v>
      </c>
      <c r="BJ24" s="17">
        <v>120</v>
      </c>
      <c r="BK24" s="120">
        <f t="shared" si="15"/>
        <v>120</v>
      </c>
      <c r="BL24" s="193">
        <v>0.1</v>
      </c>
      <c r="BM24" s="3"/>
      <c r="BN24" s="3"/>
      <c r="BO24" s="3"/>
      <c r="BP24" s="3"/>
      <c r="BQ24" s="91"/>
      <c r="BR24" s="3"/>
      <c r="BS24" s="3"/>
      <c r="BT24" s="190"/>
    </row>
    <row r="25" spans="1:72" ht="24.75" customHeight="1" x14ac:dyDescent="0.15">
      <c r="A25" s="188"/>
      <c r="B25" s="14" t="s">
        <v>45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45</v>
      </c>
      <c r="K25" s="15"/>
      <c r="L25" s="38">
        <v>1</v>
      </c>
      <c r="M25" s="86" t="s">
        <v>89</v>
      </c>
      <c r="N25" s="17">
        <v>120</v>
      </c>
      <c r="O25" s="120">
        <f t="shared" si="9"/>
        <v>120</v>
      </c>
      <c r="P25" s="193">
        <v>0.1</v>
      </c>
      <c r="Q25" s="188"/>
      <c r="R25" s="14" t="s">
        <v>45</v>
      </c>
      <c r="S25" s="15"/>
      <c r="T25" s="38">
        <v>1</v>
      </c>
      <c r="U25" s="86" t="s">
        <v>89</v>
      </c>
      <c r="V25" s="17">
        <v>120</v>
      </c>
      <c r="W25" s="120">
        <f t="shared" si="10"/>
        <v>120</v>
      </c>
      <c r="X25" s="193">
        <v>0.1</v>
      </c>
      <c r="Y25" s="188"/>
      <c r="Z25" s="14" t="s">
        <v>45</v>
      </c>
      <c r="AA25" s="15"/>
      <c r="AB25" s="38">
        <v>1</v>
      </c>
      <c r="AC25" s="86" t="s">
        <v>89</v>
      </c>
      <c r="AD25" s="17">
        <v>120</v>
      </c>
      <c r="AE25" s="120">
        <f t="shared" si="11"/>
        <v>120</v>
      </c>
      <c r="AF25" s="193">
        <v>0.1</v>
      </c>
      <c r="AG25" s="188"/>
      <c r="AH25" s="14" t="s">
        <v>45</v>
      </c>
      <c r="AI25" s="15"/>
      <c r="AJ25" s="38">
        <v>1</v>
      </c>
      <c r="AK25" s="86" t="s">
        <v>89</v>
      </c>
      <c r="AL25" s="17">
        <v>120</v>
      </c>
      <c r="AM25" s="120">
        <f t="shared" si="12"/>
        <v>120</v>
      </c>
      <c r="AN25" s="193">
        <v>0.1</v>
      </c>
      <c r="AO25" s="188"/>
      <c r="AP25" s="14" t="s">
        <v>45</v>
      </c>
      <c r="AQ25" s="15"/>
      <c r="AR25" s="38">
        <v>1</v>
      </c>
      <c r="AS25" s="86" t="s">
        <v>89</v>
      </c>
      <c r="AT25" s="17">
        <v>120</v>
      </c>
      <c r="AU25" s="120">
        <f t="shared" si="13"/>
        <v>120</v>
      </c>
      <c r="AV25" s="193">
        <v>0.1</v>
      </c>
      <c r="AW25" s="188"/>
      <c r="AX25" s="14" t="s">
        <v>45</v>
      </c>
      <c r="AY25" s="15"/>
      <c r="AZ25" s="38">
        <v>1</v>
      </c>
      <c r="BA25" s="86" t="s">
        <v>89</v>
      </c>
      <c r="BB25" s="17">
        <v>120</v>
      </c>
      <c r="BC25" s="120">
        <f t="shared" si="14"/>
        <v>120</v>
      </c>
      <c r="BD25" s="193">
        <v>0.1</v>
      </c>
      <c r="BE25" s="188"/>
      <c r="BF25" s="14" t="s">
        <v>45</v>
      </c>
      <c r="BG25" s="15"/>
      <c r="BH25" s="38">
        <v>1</v>
      </c>
      <c r="BI25" s="86" t="s">
        <v>89</v>
      </c>
      <c r="BJ25" s="17">
        <v>120</v>
      </c>
      <c r="BK25" s="120">
        <f t="shared" si="15"/>
        <v>120</v>
      </c>
      <c r="BL25" s="193">
        <v>0.1</v>
      </c>
      <c r="BM25" s="3"/>
      <c r="BN25" s="3"/>
      <c r="BO25" s="3"/>
      <c r="BP25" s="3"/>
      <c r="BQ25" s="91"/>
      <c r="BR25" s="3"/>
      <c r="BS25" s="3"/>
      <c r="BT25" s="190"/>
    </row>
    <row r="26" spans="1:72" ht="24.75" customHeight="1" x14ac:dyDescent="0.15">
      <c r="A26" s="188"/>
      <c r="B26" s="14" t="s">
        <v>46</v>
      </c>
      <c r="C26" s="15"/>
      <c r="D26" s="38">
        <v>1</v>
      </c>
      <c r="E26" s="86" t="s">
        <v>89</v>
      </c>
      <c r="F26" s="17">
        <v>160</v>
      </c>
      <c r="G26" s="120">
        <f t="shared" si="0"/>
        <v>160</v>
      </c>
      <c r="H26" s="193">
        <v>0.1</v>
      </c>
      <c r="I26" s="188"/>
      <c r="J26" s="14" t="s">
        <v>46</v>
      </c>
      <c r="K26" s="15"/>
      <c r="L26" s="38">
        <v>1</v>
      </c>
      <c r="M26" s="86" t="s">
        <v>89</v>
      </c>
      <c r="N26" s="17">
        <v>160</v>
      </c>
      <c r="O26" s="120">
        <f t="shared" si="9"/>
        <v>160</v>
      </c>
      <c r="P26" s="193">
        <v>0.1</v>
      </c>
      <c r="Q26" s="188"/>
      <c r="R26" s="14" t="s">
        <v>46</v>
      </c>
      <c r="S26" s="15"/>
      <c r="T26" s="38">
        <v>1</v>
      </c>
      <c r="U26" s="86" t="s">
        <v>89</v>
      </c>
      <c r="V26" s="17">
        <v>160</v>
      </c>
      <c r="W26" s="120">
        <f t="shared" si="10"/>
        <v>160</v>
      </c>
      <c r="X26" s="193">
        <v>0.1</v>
      </c>
      <c r="Y26" s="188"/>
      <c r="Z26" s="14" t="s">
        <v>46</v>
      </c>
      <c r="AA26" s="15"/>
      <c r="AB26" s="38">
        <v>1</v>
      </c>
      <c r="AC26" s="86" t="s">
        <v>89</v>
      </c>
      <c r="AD26" s="17">
        <v>160</v>
      </c>
      <c r="AE26" s="120">
        <f t="shared" si="11"/>
        <v>160</v>
      </c>
      <c r="AF26" s="193">
        <v>0.1</v>
      </c>
      <c r="AG26" s="188"/>
      <c r="AH26" s="14" t="s">
        <v>46</v>
      </c>
      <c r="AI26" s="15"/>
      <c r="AJ26" s="38">
        <v>1</v>
      </c>
      <c r="AK26" s="86" t="s">
        <v>89</v>
      </c>
      <c r="AL26" s="17">
        <v>160</v>
      </c>
      <c r="AM26" s="120">
        <f t="shared" si="12"/>
        <v>160</v>
      </c>
      <c r="AN26" s="193">
        <v>0.1</v>
      </c>
      <c r="AO26" s="188"/>
      <c r="AP26" s="14" t="s">
        <v>46</v>
      </c>
      <c r="AQ26" s="15"/>
      <c r="AR26" s="38">
        <v>1</v>
      </c>
      <c r="AS26" s="86" t="s">
        <v>89</v>
      </c>
      <c r="AT26" s="17">
        <v>160</v>
      </c>
      <c r="AU26" s="120">
        <f t="shared" si="13"/>
        <v>160</v>
      </c>
      <c r="AV26" s="193">
        <v>0.1</v>
      </c>
      <c r="AW26" s="188"/>
      <c r="AX26" s="14" t="s">
        <v>46</v>
      </c>
      <c r="AY26" s="15"/>
      <c r="AZ26" s="38">
        <v>1</v>
      </c>
      <c r="BA26" s="86" t="s">
        <v>89</v>
      </c>
      <c r="BB26" s="17">
        <v>160</v>
      </c>
      <c r="BC26" s="120">
        <f t="shared" si="14"/>
        <v>160</v>
      </c>
      <c r="BD26" s="193">
        <v>0.1</v>
      </c>
      <c r="BE26" s="188"/>
      <c r="BF26" s="14" t="s">
        <v>46</v>
      </c>
      <c r="BG26" s="15"/>
      <c r="BH26" s="38">
        <v>1</v>
      </c>
      <c r="BI26" s="86" t="s">
        <v>89</v>
      </c>
      <c r="BJ26" s="17">
        <v>160</v>
      </c>
      <c r="BK26" s="120">
        <f t="shared" si="15"/>
        <v>160</v>
      </c>
      <c r="BL26" s="193">
        <v>0.1</v>
      </c>
      <c r="BM26" s="3"/>
      <c r="BN26" s="3"/>
      <c r="BO26" s="3"/>
      <c r="BP26" s="3"/>
      <c r="BQ26" s="91"/>
      <c r="BR26" s="3"/>
      <c r="BS26" s="3"/>
      <c r="BT26" s="190"/>
    </row>
    <row r="27" spans="1:72" ht="24.75" customHeight="1" x14ac:dyDescent="0.15">
      <c r="A27" s="188"/>
      <c r="B27" s="239" t="s">
        <v>81</v>
      </c>
      <c r="C27" s="240"/>
      <c r="D27" s="241">
        <v>20</v>
      </c>
      <c r="E27" s="242" t="s">
        <v>69</v>
      </c>
      <c r="F27" s="237">
        <v>40</v>
      </c>
      <c r="G27" s="238">
        <f t="shared" si="0"/>
        <v>800</v>
      </c>
      <c r="H27" s="193">
        <v>0.1</v>
      </c>
      <c r="I27" s="188"/>
      <c r="J27" s="239" t="s">
        <v>81</v>
      </c>
      <c r="K27" s="240"/>
      <c r="L27" s="241">
        <v>20</v>
      </c>
      <c r="M27" s="242" t="s">
        <v>69</v>
      </c>
      <c r="N27" s="237">
        <v>40</v>
      </c>
      <c r="O27" s="238">
        <f t="shared" si="9"/>
        <v>800</v>
      </c>
      <c r="P27" s="193">
        <v>0.1</v>
      </c>
      <c r="Q27" s="188"/>
      <c r="R27" s="239" t="s">
        <v>81</v>
      </c>
      <c r="S27" s="240"/>
      <c r="T27" s="241">
        <v>20</v>
      </c>
      <c r="U27" s="242" t="s">
        <v>69</v>
      </c>
      <c r="V27" s="237">
        <v>40</v>
      </c>
      <c r="W27" s="238">
        <f t="shared" si="10"/>
        <v>800</v>
      </c>
      <c r="X27" s="193">
        <v>0.1</v>
      </c>
      <c r="Y27" s="188"/>
      <c r="Z27" s="239" t="s">
        <v>81</v>
      </c>
      <c r="AA27" s="240"/>
      <c r="AB27" s="241">
        <v>20</v>
      </c>
      <c r="AC27" s="242" t="s">
        <v>69</v>
      </c>
      <c r="AD27" s="237">
        <v>40</v>
      </c>
      <c r="AE27" s="238">
        <f t="shared" si="11"/>
        <v>800</v>
      </c>
      <c r="AF27" s="193">
        <v>0.1</v>
      </c>
      <c r="AG27" s="188"/>
      <c r="AH27" s="239" t="s">
        <v>81</v>
      </c>
      <c r="AI27" s="240"/>
      <c r="AJ27" s="241">
        <v>20</v>
      </c>
      <c r="AK27" s="242" t="s">
        <v>69</v>
      </c>
      <c r="AL27" s="237">
        <v>40</v>
      </c>
      <c r="AM27" s="238">
        <f t="shared" si="12"/>
        <v>800</v>
      </c>
      <c r="AN27" s="193">
        <v>0.1</v>
      </c>
      <c r="AO27" s="188"/>
      <c r="AP27" s="239" t="s">
        <v>81</v>
      </c>
      <c r="AQ27" s="240"/>
      <c r="AR27" s="241">
        <v>20</v>
      </c>
      <c r="AS27" s="242" t="s">
        <v>69</v>
      </c>
      <c r="AT27" s="237">
        <v>40</v>
      </c>
      <c r="AU27" s="238">
        <f t="shared" si="13"/>
        <v>800</v>
      </c>
      <c r="AV27" s="193">
        <v>0.1</v>
      </c>
      <c r="AW27" s="188"/>
      <c r="AX27" s="239" t="s">
        <v>81</v>
      </c>
      <c r="AY27" s="240"/>
      <c r="AZ27" s="241">
        <v>20</v>
      </c>
      <c r="BA27" s="242" t="s">
        <v>69</v>
      </c>
      <c r="BB27" s="237">
        <v>40</v>
      </c>
      <c r="BC27" s="238">
        <f t="shared" si="14"/>
        <v>800</v>
      </c>
      <c r="BD27" s="193">
        <v>0.1</v>
      </c>
      <c r="BE27" s="188"/>
      <c r="BF27" s="239" t="s">
        <v>81</v>
      </c>
      <c r="BG27" s="240"/>
      <c r="BH27" s="241">
        <v>20</v>
      </c>
      <c r="BI27" s="242" t="s">
        <v>69</v>
      </c>
      <c r="BJ27" s="237">
        <v>40</v>
      </c>
      <c r="BK27" s="238">
        <f t="shared" si="15"/>
        <v>800</v>
      </c>
      <c r="BL27" s="193">
        <v>0.1</v>
      </c>
      <c r="BM27" s="3"/>
      <c r="BN27" s="3"/>
      <c r="BO27" s="3"/>
      <c r="BP27" s="3"/>
      <c r="BQ27" s="91"/>
      <c r="BR27" s="3"/>
      <c r="BS27" s="3"/>
      <c r="BT27" s="190"/>
    </row>
    <row r="28" spans="1:72" ht="24.75" customHeight="1" x14ac:dyDescent="0.15">
      <c r="A28" s="188"/>
      <c r="B28" s="239" t="s">
        <v>83</v>
      </c>
      <c r="C28" s="240"/>
      <c r="D28" s="243"/>
      <c r="E28" s="242" t="s">
        <v>69</v>
      </c>
      <c r="F28" s="237">
        <v>125</v>
      </c>
      <c r="G28" s="238">
        <f t="shared" si="0"/>
        <v>0</v>
      </c>
      <c r="H28" s="193">
        <v>0.1</v>
      </c>
      <c r="I28" s="188"/>
      <c r="J28" s="239" t="s">
        <v>83</v>
      </c>
      <c r="K28" s="240"/>
      <c r="L28" s="243"/>
      <c r="M28" s="242" t="s">
        <v>69</v>
      </c>
      <c r="N28" s="237">
        <v>125</v>
      </c>
      <c r="O28" s="238">
        <f t="shared" si="9"/>
        <v>0</v>
      </c>
      <c r="P28" s="193">
        <v>0.1</v>
      </c>
      <c r="Q28" s="188"/>
      <c r="R28" s="239" t="s">
        <v>83</v>
      </c>
      <c r="S28" s="240"/>
      <c r="T28" s="243"/>
      <c r="U28" s="242" t="s">
        <v>69</v>
      </c>
      <c r="V28" s="237">
        <v>125</v>
      </c>
      <c r="W28" s="238">
        <f t="shared" si="10"/>
        <v>0</v>
      </c>
      <c r="X28" s="193">
        <v>0.1</v>
      </c>
      <c r="Y28" s="188"/>
      <c r="Z28" s="239" t="s">
        <v>83</v>
      </c>
      <c r="AA28" s="240"/>
      <c r="AB28" s="243"/>
      <c r="AC28" s="242" t="s">
        <v>69</v>
      </c>
      <c r="AD28" s="237">
        <v>125</v>
      </c>
      <c r="AE28" s="238">
        <f t="shared" si="11"/>
        <v>0</v>
      </c>
      <c r="AF28" s="193">
        <v>0.1</v>
      </c>
      <c r="AG28" s="188"/>
      <c r="AH28" s="239" t="s">
        <v>83</v>
      </c>
      <c r="AI28" s="240"/>
      <c r="AJ28" s="243"/>
      <c r="AK28" s="242" t="s">
        <v>69</v>
      </c>
      <c r="AL28" s="237">
        <v>125</v>
      </c>
      <c r="AM28" s="238">
        <f t="shared" si="12"/>
        <v>0</v>
      </c>
      <c r="AN28" s="193">
        <v>0.1</v>
      </c>
      <c r="AO28" s="188"/>
      <c r="AP28" s="239" t="s">
        <v>83</v>
      </c>
      <c r="AQ28" s="240"/>
      <c r="AR28" s="243"/>
      <c r="AS28" s="242" t="s">
        <v>69</v>
      </c>
      <c r="AT28" s="237">
        <v>125</v>
      </c>
      <c r="AU28" s="238">
        <f t="shared" si="13"/>
        <v>0</v>
      </c>
      <c r="AV28" s="193">
        <v>0.1</v>
      </c>
      <c r="AW28" s="188"/>
      <c r="AX28" s="239" t="s">
        <v>83</v>
      </c>
      <c r="AY28" s="240"/>
      <c r="AZ28" s="243"/>
      <c r="BA28" s="242" t="s">
        <v>69</v>
      </c>
      <c r="BB28" s="237">
        <v>125</v>
      </c>
      <c r="BC28" s="238">
        <f t="shared" si="14"/>
        <v>0</v>
      </c>
      <c r="BD28" s="193">
        <v>0.1</v>
      </c>
      <c r="BE28" s="188"/>
      <c r="BF28" s="239" t="s">
        <v>83</v>
      </c>
      <c r="BG28" s="240"/>
      <c r="BH28" s="243"/>
      <c r="BI28" s="242" t="s">
        <v>69</v>
      </c>
      <c r="BJ28" s="237">
        <v>125</v>
      </c>
      <c r="BK28" s="238">
        <f t="shared" si="15"/>
        <v>0</v>
      </c>
      <c r="BL28" s="193">
        <v>0.1</v>
      </c>
      <c r="BM28" s="3"/>
      <c r="BN28" s="3"/>
      <c r="BO28" s="3"/>
      <c r="BP28" s="3"/>
      <c r="BQ28" s="91"/>
      <c r="BR28" s="3"/>
      <c r="BS28" s="3"/>
      <c r="BT28" s="190"/>
    </row>
    <row r="29" spans="1:72" ht="24.75" customHeight="1" x14ac:dyDescent="0.15">
      <c r="A29" s="188"/>
      <c r="B29" s="14" t="s">
        <v>154</v>
      </c>
      <c r="C29" s="15"/>
      <c r="D29" s="38">
        <v>5</v>
      </c>
      <c r="E29" s="86" t="s">
        <v>68</v>
      </c>
      <c r="F29" s="17">
        <v>18</v>
      </c>
      <c r="G29" s="120">
        <f t="shared" si="0"/>
        <v>90</v>
      </c>
      <c r="H29" s="193">
        <v>0.1</v>
      </c>
      <c r="I29" s="188"/>
      <c r="J29" s="14" t="s">
        <v>154</v>
      </c>
      <c r="K29" s="15"/>
      <c r="L29" s="38">
        <v>5</v>
      </c>
      <c r="M29" s="86" t="s">
        <v>68</v>
      </c>
      <c r="N29" s="17">
        <v>18</v>
      </c>
      <c r="O29" s="120">
        <f t="shared" si="9"/>
        <v>90</v>
      </c>
      <c r="P29" s="193">
        <v>0.1</v>
      </c>
      <c r="Q29" s="188"/>
      <c r="R29" s="14" t="s">
        <v>154</v>
      </c>
      <c r="S29" s="15"/>
      <c r="T29" s="38">
        <v>5</v>
      </c>
      <c r="U29" s="86" t="s">
        <v>68</v>
      </c>
      <c r="V29" s="17">
        <v>18</v>
      </c>
      <c r="W29" s="120">
        <f t="shared" si="10"/>
        <v>90</v>
      </c>
      <c r="X29" s="193">
        <v>0.1</v>
      </c>
      <c r="Y29" s="188"/>
      <c r="Z29" s="14" t="s">
        <v>154</v>
      </c>
      <c r="AA29" s="15"/>
      <c r="AB29" s="38">
        <v>5</v>
      </c>
      <c r="AC29" s="86" t="s">
        <v>68</v>
      </c>
      <c r="AD29" s="17">
        <v>18</v>
      </c>
      <c r="AE29" s="120">
        <f t="shared" si="11"/>
        <v>90</v>
      </c>
      <c r="AF29" s="193">
        <v>0.1</v>
      </c>
      <c r="AG29" s="188"/>
      <c r="AH29" s="14" t="s">
        <v>154</v>
      </c>
      <c r="AI29" s="15"/>
      <c r="AJ29" s="38">
        <v>5</v>
      </c>
      <c r="AK29" s="86" t="s">
        <v>68</v>
      </c>
      <c r="AL29" s="17">
        <v>18</v>
      </c>
      <c r="AM29" s="120">
        <f t="shared" si="12"/>
        <v>90</v>
      </c>
      <c r="AN29" s="193">
        <v>0.1</v>
      </c>
      <c r="AO29" s="188"/>
      <c r="AP29" s="14" t="s">
        <v>154</v>
      </c>
      <c r="AQ29" s="15"/>
      <c r="AR29" s="38">
        <v>5</v>
      </c>
      <c r="AS29" s="86" t="s">
        <v>68</v>
      </c>
      <c r="AT29" s="17">
        <v>18</v>
      </c>
      <c r="AU29" s="120">
        <f t="shared" si="13"/>
        <v>90</v>
      </c>
      <c r="AV29" s="193">
        <v>0.1</v>
      </c>
      <c r="AW29" s="188"/>
      <c r="AX29" s="14" t="s">
        <v>154</v>
      </c>
      <c r="AY29" s="15"/>
      <c r="AZ29" s="142"/>
      <c r="BA29" s="86" t="s">
        <v>68</v>
      </c>
      <c r="BB29" s="17"/>
      <c r="BC29" s="120">
        <f t="shared" si="14"/>
        <v>0</v>
      </c>
      <c r="BD29" s="193">
        <v>0.1</v>
      </c>
      <c r="BE29" s="188"/>
      <c r="BF29" s="14" t="s">
        <v>154</v>
      </c>
      <c r="BG29" s="15"/>
      <c r="BH29" s="38">
        <v>5</v>
      </c>
      <c r="BI29" s="86" t="s">
        <v>68</v>
      </c>
      <c r="BJ29" s="17">
        <v>18</v>
      </c>
      <c r="BK29" s="120">
        <f t="shared" si="15"/>
        <v>90</v>
      </c>
      <c r="BL29" s="193">
        <v>0.1</v>
      </c>
      <c r="BM29" s="3"/>
      <c r="BN29" s="3"/>
      <c r="BO29" s="3"/>
      <c r="BP29" s="3"/>
      <c r="BQ29" s="91"/>
      <c r="BR29" s="3"/>
      <c r="BS29" s="3"/>
      <c r="BT29" s="190"/>
    </row>
    <row r="30" spans="1:72" ht="24.75" customHeight="1" thickBot="1" x14ac:dyDescent="0.2">
      <c r="A30" s="189"/>
      <c r="B30" s="31" t="s">
        <v>155</v>
      </c>
      <c r="C30" s="32"/>
      <c r="D30" s="37">
        <v>2</v>
      </c>
      <c r="E30" s="89" t="s">
        <v>65</v>
      </c>
      <c r="F30" s="33">
        <v>650</v>
      </c>
      <c r="G30" s="123">
        <f t="shared" si="0"/>
        <v>1300</v>
      </c>
      <c r="H30" s="194">
        <v>0.1</v>
      </c>
      <c r="I30" s="189"/>
      <c r="J30" s="31" t="s">
        <v>155</v>
      </c>
      <c r="K30" s="32"/>
      <c r="L30" s="37">
        <v>2</v>
      </c>
      <c r="M30" s="89" t="s">
        <v>65</v>
      </c>
      <c r="N30" s="33">
        <v>650</v>
      </c>
      <c r="O30" s="123">
        <f t="shared" si="9"/>
        <v>1300</v>
      </c>
      <c r="P30" s="194">
        <v>0.1</v>
      </c>
      <c r="Q30" s="189"/>
      <c r="R30" s="31" t="s">
        <v>155</v>
      </c>
      <c r="S30" s="32"/>
      <c r="T30" s="37">
        <v>2</v>
      </c>
      <c r="U30" s="89" t="s">
        <v>65</v>
      </c>
      <c r="V30" s="33">
        <v>650</v>
      </c>
      <c r="W30" s="123">
        <f t="shared" si="10"/>
        <v>1300</v>
      </c>
      <c r="X30" s="194">
        <v>0.1</v>
      </c>
      <c r="Y30" s="189"/>
      <c r="Z30" s="31" t="s">
        <v>155</v>
      </c>
      <c r="AA30" s="32"/>
      <c r="AB30" s="37">
        <v>2</v>
      </c>
      <c r="AC30" s="89" t="s">
        <v>65</v>
      </c>
      <c r="AD30" s="33">
        <v>650</v>
      </c>
      <c r="AE30" s="123">
        <f t="shared" si="11"/>
        <v>1300</v>
      </c>
      <c r="AF30" s="194">
        <v>0.1</v>
      </c>
      <c r="AG30" s="189"/>
      <c r="AH30" s="31" t="s">
        <v>155</v>
      </c>
      <c r="AI30" s="32"/>
      <c r="AJ30" s="37">
        <v>2</v>
      </c>
      <c r="AK30" s="89" t="s">
        <v>65</v>
      </c>
      <c r="AL30" s="33">
        <v>650</v>
      </c>
      <c r="AM30" s="123">
        <f t="shared" si="12"/>
        <v>1300</v>
      </c>
      <c r="AN30" s="194">
        <v>0.1</v>
      </c>
      <c r="AO30" s="189"/>
      <c r="AP30" s="31" t="s">
        <v>155</v>
      </c>
      <c r="AQ30" s="32"/>
      <c r="AR30" s="37">
        <v>2</v>
      </c>
      <c r="AS30" s="89" t="s">
        <v>65</v>
      </c>
      <c r="AT30" s="33">
        <v>650</v>
      </c>
      <c r="AU30" s="123">
        <f t="shared" si="13"/>
        <v>1300</v>
      </c>
      <c r="AV30" s="194">
        <v>0.1</v>
      </c>
      <c r="AW30" s="189"/>
      <c r="AX30" s="31" t="s">
        <v>155</v>
      </c>
      <c r="AY30" s="32"/>
      <c r="AZ30" s="143"/>
      <c r="BA30" s="89" t="s">
        <v>65</v>
      </c>
      <c r="BB30" s="33"/>
      <c r="BC30" s="123">
        <f t="shared" si="14"/>
        <v>0</v>
      </c>
      <c r="BD30" s="194">
        <v>0.1</v>
      </c>
      <c r="BE30" s="189"/>
      <c r="BF30" s="31" t="s">
        <v>155</v>
      </c>
      <c r="BG30" s="32"/>
      <c r="BH30" s="37">
        <v>2</v>
      </c>
      <c r="BI30" s="89" t="s">
        <v>65</v>
      </c>
      <c r="BJ30" s="33">
        <v>650</v>
      </c>
      <c r="BK30" s="123">
        <f t="shared" si="15"/>
        <v>1300</v>
      </c>
      <c r="BL30" s="194">
        <v>0.1</v>
      </c>
      <c r="BM30" s="3"/>
      <c r="BN30" s="3"/>
      <c r="BO30" s="3"/>
      <c r="BP30" s="3"/>
      <c r="BQ30" s="91"/>
      <c r="BR30" s="3"/>
      <c r="BS30" s="3"/>
      <c r="BT30" s="190"/>
    </row>
    <row r="31" spans="1:72" s="176" customFormat="1" ht="28.5" customHeight="1" thickBot="1" x14ac:dyDescent="0.2">
      <c r="A31" s="228"/>
      <c r="B31" s="228"/>
      <c r="C31" s="228"/>
      <c r="D31" s="228"/>
      <c r="E31" s="228"/>
      <c r="F31" s="229" t="s">
        <v>104</v>
      </c>
      <c r="G31" s="230">
        <f>SUM(G3:G30)</f>
        <v>79600</v>
      </c>
      <c r="H31" s="228"/>
      <c r="N31" s="229" t="s">
        <v>104</v>
      </c>
      <c r="O31" s="230">
        <f>SUM(O3:O30)</f>
        <v>79600</v>
      </c>
      <c r="Q31" s="228"/>
      <c r="R31" s="228"/>
      <c r="S31" s="228"/>
      <c r="T31" s="228"/>
      <c r="U31" s="228"/>
      <c r="V31" s="229" t="s">
        <v>104</v>
      </c>
      <c r="W31" s="230">
        <f>SUM(W3:W30)</f>
        <v>79600</v>
      </c>
      <c r="X31" s="228"/>
      <c r="Y31" s="228"/>
      <c r="Z31" s="228"/>
      <c r="AA31" s="228"/>
      <c r="AB31" s="228"/>
      <c r="AC31" s="228"/>
      <c r="AD31" s="229" t="s">
        <v>104</v>
      </c>
      <c r="AE31" s="230">
        <f>SUM(AE3:AE30)</f>
        <v>79600</v>
      </c>
      <c r="AF31" s="228"/>
      <c r="AG31" s="228"/>
      <c r="AH31" s="228"/>
      <c r="AI31" s="228"/>
      <c r="AJ31" s="228"/>
      <c r="AK31" s="228"/>
      <c r="AL31" s="229" t="s">
        <v>104</v>
      </c>
      <c r="AM31" s="230">
        <f>SUM(AM3:AM30)</f>
        <v>89980</v>
      </c>
      <c r="AN31" s="228"/>
      <c r="AO31" s="228"/>
      <c r="AP31" s="228"/>
      <c r="AQ31" s="228"/>
      <c r="AR31" s="228"/>
      <c r="AS31" s="228"/>
      <c r="AT31" s="229" t="s">
        <v>104</v>
      </c>
      <c r="AU31" s="230">
        <f>SUM(AU3:AU30)</f>
        <v>89980</v>
      </c>
      <c r="AV31" s="228"/>
      <c r="AW31" s="228"/>
      <c r="AX31" s="228"/>
      <c r="AY31" s="228"/>
      <c r="AZ31" s="228"/>
      <c r="BA31" s="228"/>
      <c r="BB31" s="229" t="s">
        <v>104</v>
      </c>
      <c r="BC31" s="230">
        <f>SUM(BC3:BC30)</f>
        <v>72510</v>
      </c>
      <c r="BD31" s="228"/>
      <c r="BE31" s="228"/>
      <c r="BF31" s="228"/>
      <c r="BG31" s="228"/>
      <c r="BH31" s="228"/>
      <c r="BI31" s="228"/>
      <c r="BJ31" s="229" t="s">
        <v>104</v>
      </c>
      <c r="BK31" s="230">
        <f>SUM(BK3:BK30)</f>
        <v>76250</v>
      </c>
      <c r="BL31" s="228"/>
      <c r="BM31" s="3"/>
      <c r="BN31" s="3"/>
      <c r="BO31" s="3"/>
      <c r="BP31" s="3"/>
      <c r="BQ31" s="91"/>
      <c r="BR31" s="3"/>
      <c r="BS31" s="3"/>
      <c r="BT31" s="190"/>
    </row>
    <row r="32" spans="1:72" s="176" customFormat="1" ht="46.5" customHeight="1" x14ac:dyDescent="0.15">
      <c r="A32" s="321" t="s">
        <v>217</v>
      </c>
      <c r="B32" s="321"/>
      <c r="C32" s="321"/>
      <c r="D32" s="321"/>
      <c r="E32" s="321"/>
      <c r="F32" s="321"/>
      <c r="G32" s="321"/>
      <c r="H32" s="321"/>
      <c r="I32" s="321" t="s">
        <v>218</v>
      </c>
      <c r="J32" s="321"/>
      <c r="K32" s="321"/>
      <c r="L32" s="321"/>
      <c r="M32" s="321"/>
      <c r="N32" s="321"/>
      <c r="O32" s="321"/>
      <c r="P32" s="321"/>
      <c r="Q32" s="321" t="s">
        <v>219</v>
      </c>
      <c r="R32" s="321"/>
      <c r="S32" s="321"/>
      <c r="T32" s="321"/>
      <c r="U32" s="321"/>
      <c r="V32" s="321"/>
      <c r="W32" s="321"/>
      <c r="X32" s="321"/>
      <c r="Y32" s="321" t="s">
        <v>220</v>
      </c>
      <c r="Z32" s="321"/>
      <c r="AA32" s="321"/>
      <c r="AB32" s="321"/>
      <c r="AC32" s="321"/>
      <c r="AD32" s="321"/>
      <c r="AE32" s="321"/>
      <c r="AF32" s="321"/>
      <c r="AG32" s="321" t="s">
        <v>142</v>
      </c>
      <c r="AH32" s="321"/>
      <c r="AI32" s="321"/>
      <c r="AJ32" s="321"/>
      <c r="AK32" s="321"/>
      <c r="AL32" s="321"/>
      <c r="AM32" s="321"/>
      <c r="AN32" s="321"/>
      <c r="AO32" s="321" t="s">
        <v>142</v>
      </c>
      <c r="AP32" s="321"/>
      <c r="AQ32" s="321"/>
      <c r="AR32" s="321"/>
      <c r="AS32" s="321"/>
      <c r="AT32" s="321"/>
      <c r="AU32" s="321"/>
      <c r="AV32" s="321"/>
      <c r="AW32" s="321" t="s">
        <v>142</v>
      </c>
      <c r="AX32" s="321"/>
      <c r="AY32" s="321"/>
      <c r="AZ32" s="321"/>
      <c r="BA32" s="321"/>
      <c r="BB32" s="321"/>
      <c r="BC32" s="321"/>
      <c r="BD32" s="321"/>
      <c r="BE32" s="321" t="s">
        <v>222</v>
      </c>
      <c r="BF32" s="321"/>
      <c r="BG32" s="321"/>
      <c r="BH32" s="321"/>
      <c r="BI32" s="321"/>
      <c r="BJ32" s="321"/>
      <c r="BK32" s="321"/>
      <c r="BL32" s="321"/>
      <c r="BM32" s="3"/>
      <c r="BN32" s="3"/>
      <c r="BO32" s="3"/>
      <c r="BP32" s="3"/>
      <c r="BQ32" s="91"/>
      <c r="BR32" s="3"/>
      <c r="BS32" s="3"/>
      <c r="BT32" s="190"/>
    </row>
    <row r="33" spans="1:72" s="3" customFormat="1" ht="23.25" customHeight="1" thickBot="1" x14ac:dyDescent="0.45">
      <c r="A33" s="291" t="s">
        <v>171</v>
      </c>
      <c r="B33" s="291"/>
      <c r="C33" s="114"/>
      <c r="D33" s="114"/>
      <c r="E33" s="114"/>
      <c r="F33" s="114"/>
      <c r="G33" s="114"/>
      <c r="H33" s="114"/>
      <c r="I33" s="291" t="s">
        <v>175</v>
      </c>
      <c r="J33" s="291"/>
      <c r="K33" s="291"/>
      <c r="L33" s="114"/>
      <c r="M33" s="114"/>
      <c r="N33" s="114"/>
      <c r="O33" s="114"/>
      <c r="P33" s="114"/>
      <c r="Q33" s="291" t="s">
        <v>181</v>
      </c>
      <c r="R33" s="291"/>
      <c r="S33" s="291"/>
      <c r="T33" s="114"/>
      <c r="U33" s="114"/>
      <c r="V33" s="114"/>
      <c r="W33" s="114"/>
      <c r="X33" s="114"/>
      <c r="Y33" s="291" t="s">
        <v>186</v>
      </c>
      <c r="Z33" s="291"/>
      <c r="AA33" s="291"/>
      <c r="AB33" s="291"/>
      <c r="AC33" s="291"/>
      <c r="AD33" s="291"/>
      <c r="AE33" s="291"/>
      <c r="AF33" s="291"/>
      <c r="AG33" s="291" t="s">
        <v>191</v>
      </c>
      <c r="AH33" s="291"/>
      <c r="AI33" s="291"/>
      <c r="AJ33" s="291"/>
      <c r="AK33" s="291"/>
      <c r="AL33" s="291"/>
      <c r="AM33" s="291"/>
      <c r="AN33" s="291"/>
      <c r="AO33" s="291" t="s">
        <v>207</v>
      </c>
      <c r="AP33" s="291"/>
      <c r="AQ33" s="291"/>
      <c r="AR33" s="291"/>
      <c r="AS33" s="291"/>
      <c r="AT33" s="291"/>
      <c r="AU33" s="291"/>
      <c r="AV33" s="291"/>
      <c r="AW33" s="291" t="s">
        <v>201</v>
      </c>
      <c r="AX33" s="291"/>
      <c r="AY33" s="291"/>
      <c r="AZ33" s="291"/>
      <c r="BA33" s="291"/>
      <c r="BB33" s="291"/>
      <c r="BC33" s="291"/>
      <c r="BD33" s="291"/>
      <c r="BE33" s="291" t="s">
        <v>204</v>
      </c>
      <c r="BF33" s="291"/>
      <c r="BG33" s="291"/>
      <c r="BH33" s="291"/>
      <c r="BI33" s="291"/>
      <c r="BJ33" s="291"/>
      <c r="BK33" s="291"/>
      <c r="BL33" s="291"/>
      <c r="BM33" s="176"/>
      <c r="BN33" s="176"/>
      <c r="BO33" s="176"/>
      <c r="BP33" s="176"/>
      <c r="BQ33" s="176"/>
      <c r="BR33" s="176"/>
      <c r="BS33" s="176"/>
      <c r="BT33" s="176"/>
    </row>
    <row r="34" spans="1:72" ht="23.25" customHeight="1" thickBot="1" x14ac:dyDescent="0.45">
      <c r="A34" s="292" t="s">
        <v>0</v>
      </c>
      <c r="B34" s="295"/>
      <c r="C34" s="4" t="s">
        <v>1</v>
      </c>
      <c r="D34" s="294" t="s">
        <v>2</v>
      </c>
      <c r="E34" s="295"/>
      <c r="F34" s="4" t="s">
        <v>3</v>
      </c>
      <c r="G34" s="4" t="s">
        <v>4</v>
      </c>
      <c r="H34" s="191" t="s">
        <v>32</v>
      </c>
      <c r="I34" s="292" t="s">
        <v>0</v>
      </c>
      <c r="J34" s="295"/>
      <c r="K34" s="4" t="s">
        <v>1</v>
      </c>
      <c r="L34" s="294" t="s">
        <v>2</v>
      </c>
      <c r="M34" s="295"/>
      <c r="N34" s="4" t="s">
        <v>3</v>
      </c>
      <c r="O34" s="4" t="s">
        <v>4</v>
      </c>
      <c r="P34" s="191" t="s">
        <v>32</v>
      </c>
      <c r="Q34" s="292" t="s">
        <v>0</v>
      </c>
      <c r="R34" s="295"/>
      <c r="S34" s="4" t="s">
        <v>1</v>
      </c>
      <c r="T34" s="294" t="s">
        <v>2</v>
      </c>
      <c r="U34" s="295"/>
      <c r="V34" s="4" t="s">
        <v>3</v>
      </c>
      <c r="W34" s="4" t="s">
        <v>4</v>
      </c>
      <c r="X34" s="191" t="s">
        <v>32</v>
      </c>
      <c r="Y34" s="292" t="s">
        <v>0</v>
      </c>
      <c r="Z34" s="295"/>
      <c r="AA34" s="4" t="s">
        <v>1</v>
      </c>
      <c r="AB34" s="294" t="s">
        <v>2</v>
      </c>
      <c r="AC34" s="295"/>
      <c r="AD34" s="4" t="s">
        <v>3</v>
      </c>
      <c r="AE34" s="4" t="s">
        <v>4</v>
      </c>
      <c r="AF34" s="191" t="s">
        <v>32</v>
      </c>
      <c r="AG34" s="292" t="s">
        <v>0</v>
      </c>
      <c r="AH34" s="295"/>
      <c r="AI34" s="4" t="s">
        <v>1</v>
      </c>
      <c r="AJ34" s="294" t="s">
        <v>2</v>
      </c>
      <c r="AK34" s="295"/>
      <c r="AL34" s="4" t="s">
        <v>3</v>
      </c>
      <c r="AM34" s="4" t="s">
        <v>4</v>
      </c>
      <c r="AN34" s="191" t="s">
        <v>32</v>
      </c>
      <c r="AO34" s="292" t="s">
        <v>0</v>
      </c>
      <c r="AP34" s="295"/>
      <c r="AQ34" s="4" t="s">
        <v>1</v>
      </c>
      <c r="AR34" s="294" t="s">
        <v>2</v>
      </c>
      <c r="AS34" s="295"/>
      <c r="AT34" s="4" t="s">
        <v>3</v>
      </c>
      <c r="AU34" s="4" t="s">
        <v>4</v>
      </c>
      <c r="AV34" s="191" t="s">
        <v>32</v>
      </c>
      <c r="AW34" s="292" t="s">
        <v>0</v>
      </c>
      <c r="AX34" s="295"/>
      <c r="AY34" s="4" t="s">
        <v>1</v>
      </c>
      <c r="AZ34" s="294" t="s">
        <v>2</v>
      </c>
      <c r="BA34" s="295"/>
      <c r="BB34" s="4" t="s">
        <v>3</v>
      </c>
      <c r="BC34" s="4" t="s">
        <v>4</v>
      </c>
      <c r="BD34" s="191" t="s">
        <v>32</v>
      </c>
      <c r="BE34" s="292" t="s">
        <v>0</v>
      </c>
      <c r="BF34" s="295"/>
      <c r="BG34" s="4" t="s">
        <v>1</v>
      </c>
      <c r="BH34" s="294" t="s">
        <v>2</v>
      </c>
      <c r="BI34" s="295"/>
      <c r="BJ34" s="4" t="s">
        <v>3</v>
      </c>
      <c r="BK34" s="4" t="s">
        <v>4</v>
      </c>
      <c r="BL34" s="191" t="s">
        <v>32</v>
      </c>
      <c r="BM34" s="176"/>
      <c r="BN34" s="176"/>
      <c r="BO34" s="176"/>
      <c r="BP34" s="176"/>
      <c r="BQ34" s="176"/>
      <c r="BR34" s="176"/>
      <c r="BS34" s="176"/>
      <c r="BT34" s="176"/>
    </row>
    <row r="35" spans="1:72" ht="23.25" customHeight="1" x14ac:dyDescent="0.15">
      <c r="A35" s="19"/>
      <c r="B35" s="128" t="s">
        <v>47</v>
      </c>
      <c r="C35" s="129"/>
      <c r="D35" s="130"/>
      <c r="E35" s="131" t="s">
        <v>67</v>
      </c>
      <c r="F35" s="132">
        <v>125</v>
      </c>
      <c r="G35" s="133">
        <f t="shared" ref="G35:G62" si="16">D35*F35</f>
        <v>0</v>
      </c>
      <c r="H35" s="193">
        <v>0.1</v>
      </c>
      <c r="I35" s="19"/>
      <c r="J35" s="128" t="s">
        <v>47</v>
      </c>
      <c r="K35" s="129"/>
      <c r="L35" s="130"/>
      <c r="M35" s="131" t="s">
        <v>67</v>
      </c>
      <c r="N35" s="132">
        <v>125</v>
      </c>
      <c r="O35" s="133">
        <f t="shared" ref="O35:O38" si="17">L35*N35</f>
        <v>0</v>
      </c>
      <c r="P35" s="193">
        <v>0.1</v>
      </c>
      <c r="Q35" s="19"/>
      <c r="R35" s="128" t="s">
        <v>47</v>
      </c>
      <c r="S35" s="129"/>
      <c r="T35" s="130"/>
      <c r="U35" s="131" t="s">
        <v>67</v>
      </c>
      <c r="V35" s="132">
        <v>125</v>
      </c>
      <c r="W35" s="133">
        <f t="shared" ref="W35:W38" si="18">T35*V35</f>
        <v>0</v>
      </c>
      <c r="X35" s="193">
        <v>0.1</v>
      </c>
      <c r="Y35" s="19"/>
      <c r="Z35" s="128" t="s">
        <v>47</v>
      </c>
      <c r="AA35" s="129"/>
      <c r="AB35" s="130"/>
      <c r="AC35" s="131" t="s">
        <v>67</v>
      </c>
      <c r="AD35" s="132">
        <v>125</v>
      </c>
      <c r="AE35" s="133">
        <f t="shared" ref="AE35:AE38" si="19">AB35*AD35</f>
        <v>0</v>
      </c>
      <c r="AF35" s="193">
        <v>0.1</v>
      </c>
      <c r="AG35" s="19"/>
      <c r="AH35" s="128" t="s">
        <v>47</v>
      </c>
      <c r="AI35" s="129"/>
      <c r="AJ35" s="130"/>
      <c r="AK35" s="131" t="s">
        <v>67</v>
      </c>
      <c r="AL35" s="132">
        <v>125</v>
      </c>
      <c r="AM35" s="133">
        <f t="shared" ref="AM35:AM38" si="20">AJ35*AL35</f>
        <v>0</v>
      </c>
      <c r="AN35" s="193">
        <v>0.1</v>
      </c>
      <c r="AO35" s="19"/>
      <c r="AP35" s="128" t="s">
        <v>47</v>
      </c>
      <c r="AQ35" s="129"/>
      <c r="AR35" s="130"/>
      <c r="AS35" s="131" t="s">
        <v>67</v>
      </c>
      <c r="AT35" s="132">
        <v>125</v>
      </c>
      <c r="AU35" s="133">
        <f t="shared" ref="AU35:AU38" si="21">AR35*AT35</f>
        <v>0</v>
      </c>
      <c r="AV35" s="193">
        <v>0.1</v>
      </c>
      <c r="AW35" s="19"/>
      <c r="AX35" s="128" t="s">
        <v>47</v>
      </c>
      <c r="AY35" s="129"/>
      <c r="AZ35" s="130"/>
      <c r="BA35" s="131" t="s">
        <v>67</v>
      </c>
      <c r="BB35" s="132">
        <v>125</v>
      </c>
      <c r="BC35" s="133">
        <f t="shared" ref="BC35:BC38" si="22">AZ35*BB35</f>
        <v>0</v>
      </c>
      <c r="BD35" s="193">
        <v>0.1</v>
      </c>
      <c r="BE35" s="19"/>
      <c r="BF35" s="128" t="s">
        <v>47</v>
      </c>
      <c r="BG35" s="129"/>
      <c r="BH35" s="130"/>
      <c r="BI35" s="131" t="s">
        <v>67</v>
      </c>
      <c r="BJ35" s="132">
        <v>125</v>
      </c>
      <c r="BK35" s="133">
        <f t="shared" ref="BK35:BK38" si="23">BH35*BJ35</f>
        <v>0</v>
      </c>
      <c r="BL35" s="193">
        <v>0.1</v>
      </c>
      <c r="BM35" s="3"/>
      <c r="BN35" s="3"/>
      <c r="BO35" s="3"/>
      <c r="BP35" s="3"/>
      <c r="BQ35" s="91"/>
      <c r="BR35" s="3"/>
      <c r="BS35" s="3"/>
      <c r="BT35" s="190"/>
    </row>
    <row r="36" spans="1:72" ht="23.25" customHeight="1" x14ac:dyDescent="0.15">
      <c r="A36" s="19"/>
      <c r="B36" s="128" t="s">
        <v>48</v>
      </c>
      <c r="C36" s="129"/>
      <c r="D36" s="130"/>
      <c r="E36" s="131" t="s">
        <v>64</v>
      </c>
      <c r="F36" s="132">
        <v>125</v>
      </c>
      <c r="G36" s="133">
        <f t="shared" si="16"/>
        <v>0</v>
      </c>
      <c r="H36" s="193">
        <v>0.1</v>
      </c>
      <c r="I36" s="19"/>
      <c r="J36" s="128" t="s">
        <v>48</v>
      </c>
      <c r="K36" s="129"/>
      <c r="L36" s="130"/>
      <c r="M36" s="131" t="s">
        <v>64</v>
      </c>
      <c r="N36" s="132">
        <v>125</v>
      </c>
      <c r="O36" s="133">
        <f t="shared" si="17"/>
        <v>0</v>
      </c>
      <c r="P36" s="193">
        <v>0.1</v>
      </c>
      <c r="Q36" s="19"/>
      <c r="R36" s="128" t="s">
        <v>48</v>
      </c>
      <c r="S36" s="129"/>
      <c r="T36" s="130"/>
      <c r="U36" s="131" t="s">
        <v>64</v>
      </c>
      <c r="V36" s="132">
        <v>125</v>
      </c>
      <c r="W36" s="133">
        <f t="shared" si="18"/>
        <v>0</v>
      </c>
      <c r="X36" s="193">
        <v>0.1</v>
      </c>
      <c r="Y36" s="19"/>
      <c r="Z36" s="128" t="s">
        <v>48</v>
      </c>
      <c r="AA36" s="129"/>
      <c r="AB36" s="130"/>
      <c r="AC36" s="131" t="s">
        <v>64</v>
      </c>
      <c r="AD36" s="132">
        <v>125</v>
      </c>
      <c r="AE36" s="133">
        <f t="shared" si="19"/>
        <v>0</v>
      </c>
      <c r="AF36" s="193">
        <v>0.1</v>
      </c>
      <c r="AG36" s="19"/>
      <c r="AH36" s="128" t="s">
        <v>48</v>
      </c>
      <c r="AI36" s="129"/>
      <c r="AJ36" s="130"/>
      <c r="AK36" s="131" t="s">
        <v>64</v>
      </c>
      <c r="AL36" s="132">
        <v>125</v>
      </c>
      <c r="AM36" s="133">
        <f t="shared" si="20"/>
        <v>0</v>
      </c>
      <c r="AN36" s="193">
        <v>0.1</v>
      </c>
      <c r="AO36" s="19"/>
      <c r="AP36" s="128" t="s">
        <v>48</v>
      </c>
      <c r="AQ36" s="129"/>
      <c r="AR36" s="130"/>
      <c r="AS36" s="131" t="s">
        <v>64</v>
      </c>
      <c r="AT36" s="132">
        <v>125</v>
      </c>
      <c r="AU36" s="133">
        <f t="shared" si="21"/>
        <v>0</v>
      </c>
      <c r="AV36" s="193">
        <v>0.1</v>
      </c>
      <c r="AW36" s="19"/>
      <c r="AX36" s="128" t="s">
        <v>48</v>
      </c>
      <c r="AY36" s="129"/>
      <c r="AZ36" s="130"/>
      <c r="BA36" s="131" t="s">
        <v>64</v>
      </c>
      <c r="BB36" s="132">
        <v>125</v>
      </c>
      <c r="BC36" s="133">
        <f t="shared" si="22"/>
        <v>0</v>
      </c>
      <c r="BD36" s="193">
        <v>0.1</v>
      </c>
      <c r="BE36" s="19"/>
      <c r="BF36" s="128" t="s">
        <v>48</v>
      </c>
      <c r="BG36" s="129"/>
      <c r="BH36" s="130"/>
      <c r="BI36" s="131" t="s">
        <v>64</v>
      </c>
      <c r="BJ36" s="132">
        <v>125</v>
      </c>
      <c r="BK36" s="133">
        <f t="shared" si="23"/>
        <v>0</v>
      </c>
      <c r="BL36" s="193">
        <v>0.1</v>
      </c>
      <c r="BM36" s="176"/>
      <c r="BN36" s="176"/>
      <c r="BO36" s="176"/>
      <c r="BP36" s="176"/>
      <c r="BQ36" s="177"/>
      <c r="BR36" s="176"/>
      <c r="BS36" s="176"/>
      <c r="BT36" s="202"/>
    </row>
    <row r="37" spans="1:72" ht="23.25" customHeight="1" x14ac:dyDescent="0.15">
      <c r="A37" s="19"/>
      <c r="B37" s="128" t="s">
        <v>84</v>
      </c>
      <c r="C37" s="129"/>
      <c r="D37" s="130"/>
      <c r="E37" s="131" t="s">
        <v>69</v>
      </c>
      <c r="F37" s="132">
        <v>125</v>
      </c>
      <c r="G37" s="133">
        <f t="shared" si="16"/>
        <v>0</v>
      </c>
      <c r="H37" s="193">
        <v>0.1</v>
      </c>
      <c r="I37" s="19"/>
      <c r="J37" s="128" t="s">
        <v>84</v>
      </c>
      <c r="K37" s="129"/>
      <c r="L37" s="130"/>
      <c r="M37" s="131" t="s">
        <v>69</v>
      </c>
      <c r="N37" s="132">
        <v>125</v>
      </c>
      <c r="O37" s="133">
        <f t="shared" si="17"/>
        <v>0</v>
      </c>
      <c r="P37" s="193">
        <v>0.1</v>
      </c>
      <c r="Q37" s="19"/>
      <c r="R37" s="128" t="s">
        <v>84</v>
      </c>
      <c r="S37" s="129"/>
      <c r="T37" s="130"/>
      <c r="U37" s="131" t="s">
        <v>69</v>
      </c>
      <c r="V37" s="132">
        <v>125</v>
      </c>
      <c r="W37" s="133">
        <f t="shared" si="18"/>
        <v>0</v>
      </c>
      <c r="X37" s="193">
        <v>0.1</v>
      </c>
      <c r="Y37" s="19"/>
      <c r="Z37" s="128" t="s">
        <v>84</v>
      </c>
      <c r="AA37" s="129"/>
      <c r="AB37" s="130"/>
      <c r="AC37" s="131" t="s">
        <v>69</v>
      </c>
      <c r="AD37" s="132">
        <v>125</v>
      </c>
      <c r="AE37" s="133">
        <f t="shared" si="19"/>
        <v>0</v>
      </c>
      <c r="AF37" s="193">
        <v>0.1</v>
      </c>
      <c r="AG37" s="19"/>
      <c r="AH37" s="128" t="s">
        <v>84</v>
      </c>
      <c r="AI37" s="129"/>
      <c r="AJ37" s="130"/>
      <c r="AK37" s="131" t="s">
        <v>69</v>
      </c>
      <c r="AL37" s="132">
        <v>125</v>
      </c>
      <c r="AM37" s="133">
        <f t="shared" si="20"/>
        <v>0</v>
      </c>
      <c r="AN37" s="193">
        <v>0.1</v>
      </c>
      <c r="AO37" s="19"/>
      <c r="AP37" s="128" t="s">
        <v>84</v>
      </c>
      <c r="AQ37" s="129"/>
      <c r="AR37" s="130"/>
      <c r="AS37" s="131" t="s">
        <v>69</v>
      </c>
      <c r="AT37" s="132">
        <v>125</v>
      </c>
      <c r="AU37" s="133">
        <f t="shared" si="21"/>
        <v>0</v>
      </c>
      <c r="AV37" s="193">
        <v>0.1</v>
      </c>
      <c r="AW37" s="19"/>
      <c r="AX37" s="128" t="s">
        <v>84</v>
      </c>
      <c r="AY37" s="129"/>
      <c r="AZ37" s="130"/>
      <c r="BA37" s="131" t="s">
        <v>69</v>
      </c>
      <c r="BB37" s="132">
        <v>125</v>
      </c>
      <c r="BC37" s="133">
        <f t="shared" si="22"/>
        <v>0</v>
      </c>
      <c r="BD37" s="193">
        <v>0.1</v>
      </c>
      <c r="BE37" s="19"/>
      <c r="BF37" s="128" t="s">
        <v>84</v>
      </c>
      <c r="BG37" s="129"/>
      <c r="BH37" s="130"/>
      <c r="BI37" s="131" t="s">
        <v>69</v>
      </c>
      <c r="BJ37" s="132">
        <v>125</v>
      </c>
      <c r="BK37" s="133">
        <f t="shared" si="23"/>
        <v>0</v>
      </c>
      <c r="BL37" s="193">
        <v>0.1</v>
      </c>
      <c r="BM37" s="176"/>
      <c r="BN37" s="176"/>
      <c r="BO37" s="176"/>
      <c r="BP37" s="176"/>
      <c r="BQ37" s="177"/>
      <c r="BR37" s="176"/>
      <c r="BS37" s="176"/>
      <c r="BT37" s="202"/>
    </row>
    <row r="38" spans="1:72" ht="23.25" customHeight="1" x14ac:dyDescent="0.15">
      <c r="A38" s="97"/>
      <c r="B38" s="135" t="s">
        <v>85</v>
      </c>
      <c r="C38" s="136"/>
      <c r="D38" s="137"/>
      <c r="E38" s="138" t="s">
        <v>69</v>
      </c>
      <c r="F38" s="139">
        <v>125</v>
      </c>
      <c r="G38" s="140">
        <f t="shared" si="16"/>
        <v>0</v>
      </c>
      <c r="H38" s="195">
        <v>0.1</v>
      </c>
      <c r="I38" s="97"/>
      <c r="J38" s="135" t="s">
        <v>85</v>
      </c>
      <c r="K38" s="136"/>
      <c r="L38" s="137"/>
      <c r="M38" s="138" t="s">
        <v>69</v>
      </c>
      <c r="N38" s="139">
        <v>125</v>
      </c>
      <c r="O38" s="140">
        <f t="shared" si="17"/>
        <v>0</v>
      </c>
      <c r="P38" s="195">
        <v>0.1</v>
      </c>
      <c r="Q38" s="97"/>
      <c r="R38" s="135" t="s">
        <v>85</v>
      </c>
      <c r="S38" s="136"/>
      <c r="T38" s="137"/>
      <c r="U38" s="138" t="s">
        <v>69</v>
      </c>
      <c r="V38" s="139">
        <v>125</v>
      </c>
      <c r="W38" s="140">
        <f t="shared" si="18"/>
        <v>0</v>
      </c>
      <c r="X38" s="195">
        <v>0.1</v>
      </c>
      <c r="Y38" s="97"/>
      <c r="Z38" s="135" t="s">
        <v>85</v>
      </c>
      <c r="AA38" s="136"/>
      <c r="AB38" s="137"/>
      <c r="AC38" s="138" t="s">
        <v>69</v>
      </c>
      <c r="AD38" s="139">
        <v>125</v>
      </c>
      <c r="AE38" s="140">
        <f t="shared" si="19"/>
        <v>0</v>
      </c>
      <c r="AF38" s="195">
        <v>0.1</v>
      </c>
      <c r="AG38" s="97"/>
      <c r="AH38" s="135" t="s">
        <v>85</v>
      </c>
      <c r="AI38" s="136"/>
      <c r="AJ38" s="137"/>
      <c r="AK38" s="138" t="s">
        <v>69</v>
      </c>
      <c r="AL38" s="139">
        <v>125</v>
      </c>
      <c r="AM38" s="140">
        <f t="shared" si="20"/>
        <v>0</v>
      </c>
      <c r="AN38" s="195">
        <v>0.1</v>
      </c>
      <c r="AO38" s="97"/>
      <c r="AP38" s="135" t="s">
        <v>85</v>
      </c>
      <c r="AQ38" s="136"/>
      <c r="AR38" s="137"/>
      <c r="AS38" s="138" t="s">
        <v>69</v>
      </c>
      <c r="AT38" s="139">
        <v>125</v>
      </c>
      <c r="AU38" s="140">
        <f t="shared" si="21"/>
        <v>0</v>
      </c>
      <c r="AV38" s="195">
        <v>0.1</v>
      </c>
      <c r="AW38" s="97"/>
      <c r="AX38" s="135" t="s">
        <v>85</v>
      </c>
      <c r="AY38" s="136"/>
      <c r="AZ38" s="137"/>
      <c r="BA38" s="138" t="s">
        <v>69</v>
      </c>
      <c r="BB38" s="139">
        <v>125</v>
      </c>
      <c r="BC38" s="140">
        <f t="shared" si="22"/>
        <v>0</v>
      </c>
      <c r="BD38" s="195">
        <v>0.1</v>
      </c>
      <c r="BE38" s="97"/>
      <c r="BF38" s="135" t="s">
        <v>85</v>
      </c>
      <c r="BG38" s="136"/>
      <c r="BH38" s="137"/>
      <c r="BI38" s="138" t="s">
        <v>69</v>
      </c>
      <c r="BJ38" s="139">
        <v>125</v>
      </c>
      <c r="BK38" s="140">
        <f t="shared" si="23"/>
        <v>0</v>
      </c>
      <c r="BL38" s="195">
        <v>0.1</v>
      </c>
      <c r="BM38" s="314"/>
      <c r="BN38" s="314"/>
      <c r="BO38" s="314"/>
      <c r="BP38" s="314"/>
      <c r="BQ38" s="314"/>
      <c r="BR38" s="314"/>
      <c r="BS38" s="314"/>
      <c r="BT38" s="314"/>
    </row>
    <row r="39" spans="1:72" ht="23.25" customHeight="1" x14ac:dyDescent="0.15">
      <c r="A39" s="315" t="s">
        <v>134</v>
      </c>
      <c r="B39" s="104" t="s">
        <v>49</v>
      </c>
      <c r="C39" s="105"/>
      <c r="D39" s="106">
        <v>1</v>
      </c>
      <c r="E39" s="107" t="s">
        <v>65</v>
      </c>
      <c r="F39" s="108">
        <v>380</v>
      </c>
      <c r="G39" s="125">
        <f t="shared" si="16"/>
        <v>380</v>
      </c>
      <c r="H39" s="196">
        <v>0.1</v>
      </c>
      <c r="I39" s="315" t="s">
        <v>134</v>
      </c>
      <c r="J39" s="104" t="s">
        <v>49</v>
      </c>
      <c r="K39" s="105"/>
      <c r="L39" s="106">
        <v>1</v>
      </c>
      <c r="M39" s="107" t="s">
        <v>65</v>
      </c>
      <c r="N39" s="108">
        <v>380</v>
      </c>
      <c r="O39" s="125">
        <f t="shared" ref="O39:O55" si="24">L39*N39</f>
        <v>380</v>
      </c>
      <c r="P39" s="196">
        <v>0.1</v>
      </c>
      <c r="Q39" s="315" t="s">
        <v>134</v>
      </c>
      <c r="R39" s="104" t="s">
        <v>49</v>
      </c>
      <c r="S39" s="105"/>
      <c r="T39" s="106">
        <v>1</v>
      </c>
      <c r="U39" s="107" t="s">
        <v>65</v>
      </c>
      <c r="V39" s="108">
        <v>380</v>
      </c>
      <c r="W39" s="125">
        <f t="shared" ref="W39:W55" si="25">T39*V39</f>
        <v>380</v>
      </c>
      <c r="X39" s="196">
        <v>0.1</v>
      </c>
      <c r="Y39" s="315" t="s">
        <v>134</v>
      </c>
      <c r="Z39" s="104" t="s">
        <v>49</v>
      </c>
      <c r="AA39" s="105"/>
      <c r="AB39" s="106">
        <v>1</v>
      </c>
      <c r="AC39" s="107" t="s">
        <v>65</v>
      </c>
      <c r="AD39" s="108">
        <v>380</v>
      </c>
      <c r="AE39" s="125">
        <f t="shared" ref="AE39:AE55" si="26">AB39*AD39</f>
        <v>380</v>
      </c>
      <c r="AF39" s="196">
        <v>0.1</v>
      </c>
      <c r="AG39" s="315" t="s">
        <v>134</v>
      </c>
      <c r="AH39" s="104" t="s">
        <v>49</v>
      </c>
      <c r="AI39" s="105"/>
      <c r="AJ39" s="106">
        <v>1</v>
      </c>
      <c r="AK39" s="107" t="s">
        <v>65</v>
      </c>
      <c r="AL39" s="108">
        <v>380</v>
      </c>
      <c r="AM39" s="125">
        <f t="shared" ref="AM39:AM55" si="27">AJ39*AL39</f>
        <v>380</v>
      </c>
      <c r="AN39" s="196">
        <v>0.1</v>
      </c>
      <c r="AO39" s="315" t="s">
        <v>134</v>
      </c>
      <c r="AP39" s="104" t="s">
        <v>49</v>
      </c>
      <c r="AQ39" s="105"/>
      <c r="AR39" s="106">
        <v>1</v>
      </c>
      <c r="AS39" s="107" t="s">
        <v>65</v>
      </c>
      <c r="AT39" s="108">
        <v>380</v>
      </c>
      <c r="AU39" s="125">
        <f t="shared" ref="AU39:AU55" si="28">AR39*AT39</f>
        <v>380</v>
      </c>
      <c r="AV39" s="196">
        <v>0.1</v>
      </c>
      <c r="AW39" s="315" t="s">
        <v>134</v>
      </c>
      <c r="AX39" s="104" t="s">
        <v>49</v>
      </c>
      <c r="AY39" s="105"/>
      <c r="AZ39" s="106">
        <v>1</v>
      </c>
      <c r="BA39" s="107" t="s">
        <v>65</v>
      </c>
      <c r="BB39" s="108">
        <v>380</v>
      </c>
      <c r="BC39" s="125">
        <f t="shared" ref="BC39:BC55" si="29">AZ39*BB39</f>
        <v>380</v>
      </c>
      <c r="BD39" s="196">
        <v>0.1</v>
      </c>
      <c r="BE39" s="315" t="s">
        <v>134</v>
      </c>
      <c r="BF39" s="104" t="s">
        <v>49</v>
      </c>
      <c r="BG39" s="105"/>
      <c r="BH39" s="106">
        <v>1</v>
      </c>
      <c r="BI39" s="107" t="s">
        <v>65</v>
      </c>
      <c r="BJ39" s="108">
        <v>380</v>
      </c>
      <c r="BK39" s="125">
        <f t="shared" ref="BK39:BK55" si="30">BH39*BJ39</f>
        <v>380</v>
      </c>
      <c r="BL39" s="196">
        <v>0.1</v>
      </c>
    </row>
    <row r="40" spans="1:72" ht="23.25" customHeight="1" x14ac:dyDescent="0.15">
      <c r="A40" s="316"/>
      <c r="B40" s="128" t="s">
        <v>86</v>
      </c>
      <c r="C40" s="129"/>
      <c r="D40" s="130">
        <v>20</v>
      </c>
      <c r="E40" s="131" t="s">
        <v>69</v>
      </c>
      <c r="F40" s="132">
        <v>20</v>
      </c>
      <c r="G40" s="133">
        <f t="shared" si="16"/>
        <v>400</v>
      </c>
      <c r="H40" s="193">
        <v>0.1</v>
      </c>
      <c r="I40" s="316"/>
      <c r="J40" s="21" t="s">
        <v>86</v>
      </c>
      <c r="K40" s="22"/>
      <c r="L40" s="35">
        <v>1</v>
      </c>
      <c r="M40" s="88" t="s">
        <v>69</v>
      </c>
      <c r="N40" s="23">
        <v>200</v>
      </c>
      <c r="O40" s="121">
        <f t="shared" si="24"/>
        <v>200</v>
      </c>
      <c r="P40" s="193">
        <v>0.1</v>
      </c>
      <c r="Q40" s="316"/>
      <c r="R40" s="21" t="s">
        <v>86</v>
      </c>
      <c r="S40" s="22"/>
      <c r="T40" s="35">
        <v>1</v>
      </c>
      <c r="U40" s="88" t="s">
        <v>69</v>
      </c>
      <c r="V40" s="23">
        <v>200</v>
      </c>
      <c r="W40" s="121">
        <f t="shared" si="25"/>
        <v>200</v>
      </c>
      <c r="X40" s="193">
        <v>0.1</v>
      </c>
      <c r="Y40" s="316"/>
      <c r="Z40" s="21" t="s">
        <v>86</v>
      </c>
      <c r="AA40" s="22"/>
      <c r="AB40" s="35">
        <v>1</v>
      </c>
      <c r="AC40" s="88" t="s">
        <v>69</v>
      </c>
      <c r="AD40" s="23">
        <v>200</v>
      </c>
      <c r="AE40" s="121">
        <f t="shared" si="26"/>
        <v>200</v>
      </c>
      <c r="AF40" s="193">
        <v>0.1</v>
      </c>
      <c r="AG40" s="316"/>
      <c r="AH40" s="21" t="s">
        <v>86</v>
      </c>
      <c r="AI40" s="22"/>
      <c r="AJ40" s="35">
        <v>1</v>
      </c>
      <c r="AK40" s="88" t="s">
        <v>69</v>
      </c>
      <c r="AL40" s="23">
        <v>200</v>
      </c>
      <c r="AM40" s="121">
        <f t="shared" si="27"/>
        <v>200</v>
      </c>
      <c r="AN40" s="193">
        <v>0.1</v>
      </c>
      <c r="AO40" s="316"/>
      <c r="AP40" s="21" t="s">
        <v>86</v>
      </c>
      <c r="AQ40" s="22"/>
      <c r="AR40" s="35">
        <v>1</v>
      </c>
      <c r="AS40" s="88" t="s">
        <v>69</v>
      </c>
      <c r="AT40" s="23">
        <v>200</v>
      </c>
      <c r="AU40" s="121">
        <f t="shared" si="28"/>
        <v>200</v>
      </c>
      <c r="AV40" s="193">
        <v>0.1</v>
      </c>
      <c r="AW40" s="316"/>
      <c r="AX40" s="21" t="s">
        <v>86</v>
      </c>
      <c r="AY40" s="22"/>
      <c r="AZ40" s="35">
        <v>1</v>
      </c>
      <c r="BA40" s="88" t="s">
        <v>69</v>
      </c>
      <c r="BB40" s="23">
        <v>200</v>
      </c>
      <c r="BC40" s="121">
        <f t="shared" si="29"/>
        <v>200</v>
      </c>
      <c r="BD40" s="193">
        <v>0.1</v>
      </c>
      <c r="BE40" s="316"/>
      <c r="BF40" s="21" t="s">
        <v>86</v>
      </c>
      <c r="BG40" s="22"/>
      <c r="BH40" s="35">
        <v>1</v>
      </c>
      <c r="BI40" s="88" t="s">
        <v>69</v>
      </c>
      <c r="BJ40" s="23">
        <v>200</v>
      </c>
      <c r="BK40" s="121">
        <f t="shared" si="30"/>
        <v>200</v>
      </c>
      <c r="BL40" s="193">
        <v>0.1</v>
      </c>
    </row>
    <row r="41" spans="1:72" ht="23.25" customHeight="1" x14ac:dyDescent="0.15">
      <c r="A41" s="316"/>
      <c r="B41" s="21" t="s">
        <v>63</v>
      </c>
      <c r="C41" s="22"/>
      <c r="D41" s="35">
        <v>3</v>
      </c>
      <c r="E41" s="88" t="s">
        <v>65</v>
      </c>
      <c r="F41" s="23">
        <v>120</v>
      </c>
      <c r="G41" s="121">
        <f t="shared" si="16"/>
        <v>360</v>
      </c>
      <c r="H41" s="193">
        <v>0.1</v>
      </c>
      <c r="I41" s="316"/>
      <c r="J41" s="21" t="s">
        <v>63</v>
      </c>
      <c r="K41" s="22"/>
      <c r="L41" s="35">
        <v>3</v>
      </c>
      <c r="M41" s="88" t="s">
        <v>65</v>
      </c>
      <c r="N41" s="23">
        <v>120</v>
      </c>
      <c r="O41" s="121">
        <f t="shared" si="24"/>
        <v>360</v>
      </c>
      <c r="P41" s="193">
        <v>0.1</v>
      </c>
      <c r="Q41" s="316"/>
      <c r="R41" s="21" t="s">
        <v>63</v>
      </c>
      <c r="S41" s="22"/>
      <c r="T41" s="35">
        <v>3</v>
      </c>
      <c r="U41" s="88" t="s">
        <v>65</v>
      </c>
      <c r="V41" s="23">
        <v>120</v>
      </c>
      <c r="W41" s="121">
        <f t="shared" si="25"/>
        <v>360</v>
      </c>
      <c r="X41" s="193">
        <v>0.1</v>
      </c>
      <c r="Y41" s="316"/>
      <c r="Z41" s="21" t="s">
        <v>63</v>
      </c>
      <c r="AA41" s="22"/>
      <c r="AB41" s="35">
        <v>3</v>
      </c>
      <c r="AC41" s="88" t="s">
        <v>65</v>
      </c>
      <c r="AD41" s="23">
        <v>120</v>
      </c>
      <c r="AE41" s="121">
        <f t="shared" si="26"/>
        <v>360</v>
      </c>
      <c r="AF41" s="193">
        <v>0.1</v>
      </c>
      <c r="AG41" s="316"/>
      <c r="AH41" s="21" t="s">
        <v>63</v>
      </c>
      <c r="AI41" s="22"/>
      <c r="AJ41" s="35">
        <v>3</v>
      </c>
      <c r="AK41" s="88" t="s">
        <v>65</v>
      </c>
      <c r="AL41" s="23">
        <v>120</v>
      </c>
      <c r="AM41" s="121">
        <f t="shared" si="27"/>
        <v>360</v>
      </c>
      <c r="AN41" s="193">
        <v>0.1</v>
      </c>
      <c r="AO41" s="316"/>
      <c r="AP41" s="21" t="s">
        <v>63</v>
      </c>
      <c r="AQ41" s="22"/>
      <c r="AR41" s="35">
        <v>3</v>
      </c>
      <c r="AS41" s="88" t="s">
        <v>65</v>
      </c>
      <c r="AT41" s="23">
        <v>120</v>
      </c>
      <c r="AU41" s="121">
        <f t="shared" si="28"/>
        <v>360</v>
      </c>
      <c r="AV41" s="193">
        <v>0.1</v>
      </c>
      <c r="AW41" s="316"/>
      <c r="AX41" s="21" t="s">
        <v>63</v>
      </c>
      <c r="AY41" s="22"/>
      <c r="AZ41" s="35">
        <v>3</v>
      </c>
      <c r="BA41" s="88" t="s">
        <v>65</v>
      </c>
      <c r="BB41" s="23">
        <v>120</v>
      </c>
      <c r="BC41" s="121">
        <f t="shared" si="29"/>
        <v>360</v>
      </c>
      <c r="BD41" s="193">
        <v>0.1</v>
      </c>
      <c r="BE41" s="316"/>
      <c r="BF41" s="21" t="s">
        <v>63</v>
      </c>
      <c r="BG41" s="22"/>
      <c r="BH41" s="35">
        <v>3</v>
      </c>
      <c r="BI41" s="88" t="s">
        <v>65</v>
      </c>
      <c r="BJ41" s="23">
        <v>120</v>
      </c>
      <c r="BK41" s="121">
        <f t="shared" si="30"/>
        <v>360</v>
      </c>
      <c r="BL41" s="193">
        <v>0.1</v>
      </c>
    </row>
    <row r="42" spans="1:72" ht="23.25" customHeight="1" x14ac:dyDescent="0.15">
      <c r="A42" s="316"/>
      <c r="B42" s="21" t="s">
        <v>50</v>
      </c>
      <c r="C42" s="22"/>
      <c r="D42" s="35">
        <v>3</v>
      </c>
      <c r="E42" s="88" t="s">
        <v>65</v>
      </c>
      <c r="F42" s="23">
        <v>40</v>
      </c>
      <c r="G42" s="121">
        <f t="shared" si="16"/>
        <v>120</v>
      </c>
      <c r="H42" s="193">
        <v>0.1</v>
      </c>
      <c r="I42" s="316"/>
      <c r="J42" s="21" t="s">
        <v>50</v>
      </c>
      <c r="K42" s="22"/>
      <c r="L42" s="35">
        <v>3</v>
      </c>
      <c r="M42" s="88" t="s">
        <v>65</v>
      </c>
      <c r="N42" s="23">
        <v>40</v>
      </c>
      <c r="O42" s="121">
        <f t="shared" si="24"/>
        <v>120</v>
      </c>
      <c r="P42" s="193">
        <v>0.1</v>
      </c>
      <c r="Q42" s="316"/>
      <c r="R42" s="21" t="s">
        <v>50</v>
      </c>
      <c r="S42" s="22"/>
      <c r="T42" s="35">
        <v>3</v>
      </c>
      <c r="U42" s="88" t="s">
        <v>65</v>
      </c>
      <c r="V42" s="23">
        <v>40</v>
      </c>
      <c r="W42" s="121">
        <f t="shared" si="25"/>
        <v>120</v>
      </c>
      <c r="X42" s="193">
        <v>0.1</v>
      </c>
      <c r="Y42" s="316"/>
      <c r="Z42" s="21" t="s">
        <v>50</v>
      </c>
      <c r="AA42" s="22"/>
      <c r="AB42" s="35">
        <v>3</v>
      </c>
      <c r="AC42" s="88" t="s">
        <v>65</v>
      </c>
      <c r="AD42" s="23">
        <v>40</v>
      </c>
      <c r="AE42" s="121">
        <f t="shared" si="26"/>
        <v>120</v>
      </c>
      <c r="AF42" s="193">
        <v>0.1</v>
      </c>
      <c r="AG42" s="316"/>
      <c r="AH42" s="21" t="s">
        <v>50</v>
      </c>
      <c r="AI42" s="22"/>
      <c r="AJ42" s="35">
        <v>3</v>
      </c>
      <c r="AK42" s="88" t="s">
        <v>65</v>
      </c>
      <c r="AL42" s="23">
        <v>40</v>
      </c>
      <c r="AM42" s="121">
        <f t="shared" si="27"/>
        <v>120</v>
      </c>
      <c r="AN42" s="193">
        <v>0.1</v>
      </c>
      <c r="AO42" s="316"/>
      <c r="AP42" s="21" t="s">
        <v>50</v>
      </c>
      <c r="AQ42" s="22"/>
      <c r="AR42" s="35">
        <v>3</v>
      </c>
      <c r="AS42" s="88" t="s">
        <v>65</v>
      </c>
      <c r="AT42" s="23">
        <v>40</v>
      </c>
      <c r="AU42" s="121">
        <f t="shared" si="28"/>
        <v>120</v>
      </c>
      <c r="AV42" s="193">
        <v>0.1</v>
      </c>
      <c r="AW42" s="316"/>
      <c r="AX42" s="21" t="s">
        <v>50</v>
      </c>
      <c r="AY42" s="22"/>
      <c r="AZ42" s="35">
        <v>3</v>
      </c>
      <c r="BA42" s="88" t="s">
        <v>65</v>
      </c>
      <c r="BB42" s="23">
        <v>40</v>
      </c>
      <c r="BC42" s="121">
        <f t="shared" si="29"/>
        <v>120</v>
      </c>
      <c r="BD42" s="193">
        <v>0.1</v>
      </c>
      <c r="BE42" s="316"/>
      <c r="BF42" s="21" t="s">
        <v>50</v>
      </c>
      <c r="BG42" s="22"/>
      <c r="BH42" s="35">
        <v>3</v>
      </c>
      <c r="BI42" s="88" t="s">
        <v>65</v>
      </c>
      <c r="BJ42" s="23">
        <v>40</v>
      </c>
      <c r="BK42" s="121">
        <f t="shared" si="30"/>
        <v>120</v>
      </c>
      <c r="BL42" s="193">
        <v>0.1</v>
      </c>
    </row>
    <row r="43" spans="1:72" ht="23.25" customHeight="1" x14ac:dyDescent="0.15">
      <c r="A43" s="316"/>
      <c r="B43" s="128" t="s">
        <v>51</v>
      </c>
      <c r="C43" s="129"/>
      <c r="D43" s="130">
        <v>3</v>
      </c>
      <c r="E43" s="131" t="s">
        <v>65</v>
      </c>
      <c r="F43" s="132">
        <v>38</v>
      </c>
      <c r="G43" s="133">
        <f t="shared" si="16"/>
        <v>114</v>
      </c>
      <c r="H43" s="193">
        <v>0.1</v>
      </c>
      <c r="I43" s="316"/>
      <c r="J43" s="21" t="s">
        <v>51</v>
      </c>
      <c r="K43" s="22"/>
      <c r="L43" s="35">
        <v>3</v>
      </c>
      <c r="M43" s="88" t="s">
        <v>65</v>
      </c>
      <c r="N43" s="23">
        <v>40</v>
      </c>
      <c r="O43" s="121">
        <f t="shared" si="24"/>
        <v>120</v>
      </c>
      <c r="P43" s="193">
        <v>0.1</v>
      </c>
      <c r="Q43" s="316"/>
      <c r="R43" s="21" t="s">
        <v>51</v>
      </c>
      <c r="S43" s="22"/>
      <c r="T43" s="35">
        <v>3</v>
      </c>
      <c r="U43" s="88" t="s">
        <v>65</v>
      </c>
      <c r="V43" s="23">
        <v>40</v>
      </c>
      <c r="W43" s="121">
        <f t="shared" si="25"/>
        <v>120</v>
      </c>
      <c r="X43" s="193">
        <v>0.1</v>
      </c>
      <c r="Y43" s="316"/>
      <c r="Z43" s="21" t="s">
        <v>51</v>
      </c>
      <c r="AA43" s="22"/>
      <c r="AB43" s="35">
        <v>3</v>
      </c>
      <c r="AC43" s="88" t="s">
        <v>65</v>
      </c>
      <c r="AD43" s="23">
        <v>40</v>
      </c>
      <c r="AE43" s="121">
        <f t="shared" si="26"/>
        <v>120</v>
      </c>
      <c r="AF43" s="193">
        <v>0.1</v>
      </c>
      <c r="AG43" s="316"/>
      <c r="AH43" s="21" t="s">
        <v>51</v>
      </c>
      <c r="AI43" s="22"/>
      <c r="AJ43" s="35">
        <v>3</v>
      </c>
      <c r="AK43" s="88" t="s">
        <v>65</v>
      </c>
      <c r="AL43" s="23">
        <v>40</v>
      </c>
      <c r="AM43" s="121">
        <f t="shared" si="27"/>
        <v>120</v>
      </c>
      <c r="AN43" s="193">
        <v>0.1</v>
      </c>
      <c r="AO43" s="316"/>
      <c r="AP43" s="21" t="s">
        <v>51</v>
      </c>
      <c r="AQ43" s="22"/>
      <c r="AR43" s="35">
        <v>3</v>
      </c>
      <c r="AS43" s="88" t="s">
        <v>65</v>
      </c>
      <c r="AT43" s="23">
        <v>40</v>
      </c>
      <c r="AU43" s="121">
        <f t="shared" si="28"/>
        <v>120</v>
      </c>
      <c r="AV43" s="193">
        <v>0.1</v>
      </c>
      <c r="AW43" s="316"/>
      <c r="AX43" s="21" t="s">
        <v>51</v>
      </c>
      <c r="AY43" s="22"/>
      <c r="AZ43" s="35">
        <v>3</v>
      </c>
      <c r="BA43" s="88" t="s">
        <v>65</v>
      </c>
      <c r="BB43" s="23">
        <v>40</v>
      </c>
      <c r="BC43" s="121">
        <f t="shared" si="29"/>
        <v>120</v>
      </c>
      <c r="BD43" s="193">
        <v>0.1</v>
      </c>
      <c r="BE43" s="316"/>
      <c r="BF43" s="21" t="s">
        <v>51</v>
      </c>
      <c r="BG43" s="22"/>
      <c r="BH43" s="35">
        <v>3</v>
      </c>
      <c r="BI43" s="88" t="s">
        <v>65</v>
      </c>
      <c r="BJ43" s="23">
        <v>40</v>
      </c>
      <c r="BK43" s="121">
        <f t="shared" si="30"/>
        <v>120</v>
      </c>
      <c r="BL43" s="193">
        <v>0.1</v>
      </c>
    </row>
    <row r="44" spans="1:72" ht="23.25" customHeight="1" x14ac:dyDescent="0.15">
      <c r="A44" s="316"/>
      <c r="B44" s="128" t="s">
        <v>52</v>
      </c>
      <c r="C44" s="129"/>
      <c r="D44" s="130">
        <v>1</v>
      </c>
      <c r="E44" s="131" t="s">
        <v>64</v>
      </c>
      <c r="F44" s="132">
        <v>130</v>
      </c>
      <c r="G44" s="133">
        <f t="shared" si="16"/>
        <v>130</v>
      </c>
      <c r="H44" s="193">
        <v>0.1</v>
      </c>
      <c r="I44" s="316"/>
      <c r="J44" s="21" t="s">
        <v>52</v>
      </c>
      <c r="K44" s="22"/>
      <c r="L44" s="35">
        <v>1</v>
      </c>
      <c r="M44" s="88" t="s">
        <v>64</v>
      </c>
      <c r="N44" s="23">
        <v>125</v>
      </c>
      <c r="O44" s="121">
        <f t="shared" si="24"/>
        <v>125</v>
      </c>
      <c r="P44" s="193">
        <v>0.1</v>
      </c>
      <c r="Q44" s="316"/>
      <c r="R44" s="21" t="s">
        <v>52</v>
      </c>
      <c r="S44" s="22"/>
      <c r="T44" s="35">
        <v>1</v>
      </c>
      <c r="U44" s="88" t="s">
        <v>64</v>
      </c>
      <c r="V44" s="23">
        <v>125</v>
      </c>
      <c r="W44" s="121">
        <f t="shared" si="25"/>
        <v>125</v>
      </c>
      <c r="X44" s="193">
        <v>0.1</v>
      </c>
      <c r="Y44" s="316"/>
      <c r="Z44" s="21" t="s">
        <v>52</v>
      </c>
      <c r="AA44" s="22"/>
      <c r="AB44" s="35">
        <v>1</v>
      </c>
      <c r="AC44" s="88" t="s">
        <v>64</v>
      </c>
      <c r="AD44" s="23">
        <v>125</v>
      </c>
      <c r="AE44" s="121">
        <f t="shared" si="26"/>
        <v>125</v>
      </c>
      <c r="AF44" s="193">
        <v>0.1</v>
      </c>
      <c r="AG44" s="316"/>
      <c r="AH44" s="21" t="s">
        <v>52</v>
      </c>
      <c r="AI44" s="22"/>
      <c r="AJ44" s="35">
        <v>1</v>
      </c>
      <c r="AK44" s="88" t="s">
        <v>64</v>
      </c>
      <c r="AL44" s="23">
        <v>125</v>
      </c>
      <c r="AM44" s="121">
        <f t="shared" si="27"/>
        <v>125</v>
      </c>
      <c r="AN44" s="193">
        <v>0.1</v>
      </c>
      <c r="AO44" s="316"/>
      <c r="AP44" s="21" t="s">
        <v>52</v>
      </c>
      <c r="AQ44" s="22"/>
      <c r="AR44" s="35">
        <v>1</v>
      </c>
      <c r="AS44" s="88" t="s">
        <v>64</v>
      </c>
      <c r="AT44" s="23">
        <v>125</v>
      </c>
      <c r="AU44" s="121">
        <f t="shared" si="28"/>
        <v>125</v>
      </c>
      <c r="AV44" s="193">
        <v>0.1</v>
      </c>
      <c r="AW44" s="316"/>
      <c r="AX44" s="21" t="s">
        <v>52</v>
      </c>
      <c r="AY44" s="22"/>
      <c r="AZ44" s="35">
        <v>1</v>
      </c>
      <c r="BA44" s="88" t="s">
        <v>64</v>
      </c>
      <c r="BB44" s="23">
        <v>125</v>
      </c>
      <c r="BC44" s="121">
        <f t="shared" si="29"/>
        <v>125</v>
      </c>
      <c r="BD44" s="193">
        <v>0.1</v>
      </c>
      <c r="BE44" s="316"/>
      <c r="BF44" s="21" t="s">
        <v>52</v>
      </c>
      <c r="BG44" s="22"/>
      <c r="BH44" s="35">
        <v>1</v>
      </c>
      <c r="BI44" s="88" t="s">
        <v>64</v>
      </c>
      <c r="BJ44" s="23">
        <v>125</v>
      </c>
      <c r="BK44" s="121">
        <f t="shared" si="30"/>
        <v>125</v>
      </c>
      <c r="BL44" s="193">
        <v>0.1</v>
      </c>
    </row>
    <row r="45" spans="1:72" ht="23.25" customHeight="1" x14ac:dyDescent="0.15">
      <c r="A45" s="316"/>
      <c r="B45" s="128" t="s">
        <v>53</v>
      </c>
      <c r="C45" s="129"/>
      <c r="D45" s="130">
        <v>1</v>
      </c>
      <c r="E45" s="131" t="s">
        <v>64</v>
      </c>
      <c r="F45" s="132">
        <v>130</v>
      </c>
      <c r="G45" s="133">
        <f t="shared" si="16"/>
        <v>130</v>
      </c>
      <c r="H45" s="193">
        <v>0.1</v>
      </c>
      <c r="I45" s="316"/>
      <c r="J45" s="21" t="s">
        <v>53</v>
      </c>
      <c r="K45" s="22"/>
      <c r="L45" s="35">
        <v>1</v>
      </c>
      <c r="M45" s="88" t="s">
        <v>64</v>
      </c>
      <c r="N45" s="23">
        <v>133</v>
      </c>
      <c r="O45" s="121">
        <f t="shared" si="24"/>
        <v>133</v>
      </c>
      <c r="P45" s="193">
        <v>0.1</v>
      </c>
      <c r="Q45" s="316"/>
      <c r="R45" s="21" t="s">
        <v>53</v>
      </c>
      <c r="S45" s="22"/>
      <c r="T45" s="35">
        <v>1</v>
      </c>
      <c r="U45" s="88" t="s">
        <v>64</v>
      </c>
      <c r="V45" s="23">
        <v>125</v>
      </c>
      <c r="W45" s="121">
        <f t="shared" si="25"/>
        <v>125</v>
      </c>
      <c r="X45" s="193">
        <v>0.1</v>
      </c>
      <c r="Y45" s="316"/>
      <c r="Z45" s="21" t="s">
        <v>53</v>
      </c>
      <c r="AA45" s="22"/>
      <c r="AB45" s="35">
        <v>1</v>
      </c>
      <c r="AC45" s="88" t="s">
        <v>64</v>
      </c>
      <c r="AD45" s="23">
        <v>125</v>
      </c>
      <c r="AE45" s="121">
        <f t="shared" si="26"/>
        <v>125</v>
      </c>
      <c r="AF45" s="193">
        <v>0.1</v>
      </c>
      <c r="AG45" s="316"/>
      <c r="AH45" s="21" t="s">
        <v>53</v>
      </c>
      <c r="AI45" s="22"/>
      <c r="AJ45" s="35">
        <v>1</v>
      </c>
      <c r="AK45" s="88" t="s">
        <v>64</v>
      </c>
      <c r="AL45" s="23">
        <v>133</v>
      </c>
      <c r="AM45" s="121">
        <f t="shared" si="27"/>
        <v>133</v>
      </c>
      <c r="AN45" s="193">
        <v>0.1</v>
      </c>
      <c r="AO45" s="316"/>
      <c r="AP45" s="21" t="s">
        <v>53</v>
      </c>
      <c r="AQ45" s="22"/>
      <c r="AR45" s="35">
        <v>1</v>
      </c>
      <c r="AS45" s="88" t="s">
        <v>64</v>
      </c>
      <c r="AT45" s="23">
        <v>125</v>
      </c>
      <c r="AU45" s="121">
        <f t="shared" si="28"/>
        <v>125</v>
      </c>
      <c r="AV45" s="193">
        <v>0.1</v>
      </c>
      <c r="AW45" s="316"/>
      <c r="AX45" s="21" t="s">
        <v>53</v>
      </c>
      <c r="AY45" s="22"/>
      <c r="AZ45" s="35">
        <v>1</v>
      </c>
      <c r="BA45" s="88" t="s">
        <v>64</v>
      </c>
      <c r="BB45" s="23">
        <v>125</v>
      </c>
      <c r="BC45" s="121">
        <f t="shared" si="29"/>
        <v>125</v>
      </c>
      <c r="BD45" s="193">
        <v>0.1</v>
      </c>
      <c r="BE45" s="316"/>
      <c r="BF45" s="21" t="s">
        <v>53</v>
      </c>
      <c r="BG45" s="22"/>
      <c r="BH45" s="35">
        <v>1</v>
      </c>
      <c r="BI45" s="88" t="s">
        <v>64</v>
      </c>
      <c r="BJ45" s="23">
        <v>125</v>
      </c>
      <c r="BK45" s="121">
        <f t="shared" si="30"/>
        <v>125</v>
      </c>
      <c r="BL45" s="193">
        <v>0.1</v>
      </c>
    </row>
    <row r="46" spans="1:72" ht="23.25" customHeight="1" x14ac:dyDescent="0.15">
      <c r="A46" s="316"/>
      <c r="B46" s="128" t="s">
        <v>88</v>
      </c>
      <c r="C46" s="134" t="s">
        <v>87</v>
      </c>
      <c r="D46" s="130">
        <v>10</v>
      </c>
      <c r="E46" s="131" t="s">
        <v>65</v>
      </c>
      <c r="F46" s="132">
        <v>10</v>
      </c>
      <c r="G46" s="133">
        <f t="shared" si="16"/>
        <v>100</v>
      </c>
      <c r="H46" s="193">
        <v>0.1</v>
      </c>
      <c r="I46" s="316"/>
      <c r="J46" s="21" t="s">
        <v>88</v>
      </c>
      <c r="K46" s="36" t="s">
        <v>87</v>
      </c>
      <c r="L46" s="35">
        <v>1</v>
      </c>
      <c r="M46" s="88" t="s">
        <v>69</v>
      </c>
      <c r="N46" s="23">
        <v>125</v>
      </c>
      <c r="O46" s="121">
        <f t="shared" si="24"/>
        <v>125</v>
      </c>
      <c r="P46" s="193">
        <v>0.1</v>
      </c>
      <c r="Q46" s="316"/>
      <c r="R46" s="21" t="s">
        <v>88</v>
      </c>
      <c r="S46" s="36" t="s">
        <v>87</v>
      </c>
      <c r="T46" s="35">
        <v>1</v>
      </c>
      <c r="U46" s="88" t="s">
        <v>69</v>
      </c>
      <c r="V46" s="23">
        <v>125</v>
      </c>
      <c r="W46" s="121">
        <f t="shared" si="25"/>
        <v>125</v>
      </c>
      <c r="X46" s="193">
        <v>0.1</v>
      </c>
      <c r="Y46" s="316"/>
      <c r="Z46" s="21" t="s">
        <v>88</v>
      </c>
      <c r="AA46" s="36" t="s">
        <v>87</v>
      </c>
      <c r="AB46" s="35">
        <v>1</v>
      </c>
      <c r="AC46" s="88" t="s">
        <v>69</v>
      </c>
      <c r="AD46" s="23">
        <v>125</v>
      </c>
      <c r="AE46" s="121">
        <f t="shared" si="26"/>
        <v>125</v>
      </c>
      <c r="AF46" s="193">
        <v>0.1</v>
      </c>
      <c r="AG46" s="316"/>
      <c r="AH46" s="21" t="s">
        <v>88</v>
      </c>
      <c r="AI46" s="36" t="s">
        <v>87</v>
      </c>
      <c r="AJ46" s="35">
        <v>1</v>
      </c>
      <c r="AK46" s="88" t="s">
        <v>69</v>
      </c>
      <c r="AL46" s="23">
        <v>125</v>
      </c>
      <c r="AM46" s="121">
        <f t="shared" si="27"/>
        <v>125</v>
      </c>
      <c r="AN46" s="193">
        <v>0.1</v>
      </c>
      <c r="AO46" s="316"/>
      <c r="AP46" s="21" t="s">
        <v>88</v>
      </c>
      <c r="AQ46" s="36" t="s">
        <v>87</v>
      </c>
      <c r="AR46" s="35">
        <v>1</v>
      </c>
      <c r="AS46" s="88" t="s">
        <v>69</v>
      </c>
      <c r="AT46" s="23">
        <v>125</v>
      </c>
      <c r="AU46" s="121">
        <f t="shared" si="28"/>
        <v>125</v>
      </c>
      <c r="AV46" s="193">
        <v>0.1</v>
      </c>
      <c r="AW46" s="316"/>
      <c r="AX46" s="21" t="s">
        <v>88</v>
      </c>
      <c r="AY46" s="36" t="s">
        <v>87</v>
      </c>
      <c r="AZ46" s="35">
        <v>1</v>
      </c>
      <c r="BA46" s="88" t="s">
        <v>69</v>
      </c>
      <c r="BB46" s="23">
        <v>125</v>
      </c>
      <c r="BC46" s="121">
        <f t="shared" si="29"/>
        <v>125</v>
      </c>
      <c r="BD46" s="193">
        <v>0.1</v>
      </c>
      <c r="BE46" s="316"/>
      <c r="BF46" s="21" t="s">
        <v>88</v>
      </c>
      <c r="BG46" s="36" t="s">
        <v>87</v>
      </c>
      <c r="BH46" s="35">
        <v>1</v>
      </c>
      <c r="BI46" s="88" t="s">
        <v>69</v>
      </c>
      <c r="BJ46" s="23">
        <v>125</v>
      </c>
      <c r="BK46" s="121">
        <f t="shared" si="30"/>
        <v>125</v>
      </c>
      <c r="BL46" s="193">
        <v>0.1</v>
      </c>
    </row>
    <row r="47" spans="1:72" ht="23.25" customHeight="1" x14ac:dyDescent="0.15">
      <c r="A47" s="316"/>
      <c r="B47" s="21" t="s">
        <v>54</v>
      </c>
      <c r="C47" s="22"/>
      <c r="D47" s="35">
        <v>3</v>
      </c>
      <c r="E47" s="88" t="s">
        <v>64</v>
      </c>
      <c r="F47" s="23">
        <v>125</v>
      </c>
      <c r="G47" s="121">
        <f t="shared" si="16"/>
        <v>375</v>
      </c>
      <c r="H47" s="193">
        <v>0.1</v>
      </c>
      <c r="I47" s="316"/>
      <c r="J47" s="21" t="s">
        <v>54</v>
      </c>
      <c r="K47" s="22"/>
      <c r="L47" s="35">
        <v>3</v>
      </c>
      <c r="M47" s="88" t="s">
        <v>64</v>
      </c>
      <c r="N47" s="23">
        <v>125</v>
      </c>
      <c r="O47" s="121">
        <f t="shared" si="24"/>
        <v>375</v>
      </c>
      <c r="P47" s="193">
        <v>0.1</v>
      </c>
      <c r="Q47" s="316"/>
      <c r="R47" s="21" t="s">
        <v>54</v>
      </c>
      <c r="S47" s="22"/>
      <c r="T47" s="35">
        <v>3</v>
      </c>
      <c r="U47" s="88" t="s">
        <v>64</v>
      </c>
      <c r="V47" s="23">
        <v>125</v>
      </c>
      <c r="W47" s="121">
        <f t="shared" si="25"/>
        <v>375</v>
      </c>
      <c r="X47" s="193">
        <v>0.1</v>
      </c>
      <c r="Y47" s="316"/>
      <c r="Z47" s="21" t="s">
        <v>54</v>
      </c>
      <c r="AA47" s="22"/>
      <c r="AB47" s="35">
        <v>3</v>
      </c>
      <c r="AC47" s="88" t="s">
        <v>64</v>
      </c>
      <c r="AD47" s="23">
        <v>125</v>
      </c>
      <c r="AE47" s="121">
        <f t="shared" si="26"/>
        <v>375</v>
      </c>
      <c r="AF47" s="193">
        <v>0.1</v>
      </c>
      <c r="AG47" s="316"/>
      <c r="AH47" s="21" t="s">
        <v>54</v>
      </c>
      <c r="AI47" s="22"/>
      <c r="AJ47" s="35">
        <v>3</v>
      </c>
      <c r="AK47" s="88" t="s">
        <v>64</v>
      </c>
      <c r="AL47" s="23">
        <v>125</v>
      </c>
      <c r="AM47" s="121">
        <f t="shared" si="27"/>
        <v>375</v>
      </c>
      <c r="AN47" s="193">
        <v>0.1</v>
      </c>
      <c r="AO47" s="316"/>
      <c r="AP47" s="21" t="s">
        <v>54</v>
      </c>
      <c r="AQ47" s="22"/>
      <c r="AR47" s="35">
        <v>3</v>
      </c>
      <c r="AS47" s="88" t="s">
        <v>64</v>
      </c>
      <c r="AT47" s="23">
        <v>125</v>
      </c>
      <c r="AU47" s="121">
        <f t="shared" si="28"/>
        <v>375</v>
      </c>
      <c r="AV47" s="193">
        <v>0.1</v>
      </c>
      <c r="AW47" s="316"/>
      <c r="AX47" s="21" t="s">
        <v>54</v>
      </c>
      <c r="AY47" s="22"/>
      <c r="AZ47" s="35">
        <v>3</v>
      </c>
      <c r="BA47" s="88" t="s">
        <v>64</v>
      </c>
      <c r="BB47" s="23">
        <v>125</v>
      </c>
      <c r="BC47" s="121">
        <f t="shared" si="29"/>
        <v>375</v>
      </c>
      <c r="BD47" s="193">
        <v>0.1</v>
      </c>
      <c r="BE47" s="316"/>
      <c r="BF47" s="21" t="s">
        <v>54</v>
      </c>
      <c r="BG47" s="22"/>
      <c r="BH47" s="35">
        <v>3</v>
      </c>
      <c r="BI47" s="88" t="s">
        <v>64</v>
      </c>
      <c r="BJ47" s="23">
        <v>125</v>
      </c>
      <c r="BK47" s="121">
        <f t="shared" si="30"/>
        <v>375</v>
      </c>
      <c r="BL47" s="193">
        <v>0.1</v>
      </c>
    </row>
    <row r="48" spans="1:72" ht="23.25" customHeight="1" x14ac:dyDescent="0.15">
      <c r="A48" s="316"/>
      <c r="B48" s="128" t="s">
        <v>167</v>
      </c>
      <c r="C48" s="129"/>
      <c r="D48" s="130">
        <v>20</v>
      </c>
      <c r="E48" s="131" t="s">
        <v>65</v>
      </c>
      <c r="F48" s="132">
        <v>125</v>
      </c>
      <c r="G48" s="133">
        <f t="shared" si="16"/>
        <v>2500</v>
      </c>
      <c r="H48" s="193">
        <v>0.1</v>
      </c>
      <c r="I48" s="316"/>
      <c r="J48" s="21" t="s">
        <v>167</v>
      </c>
      <c r="K48" s="22"/>
      <c r="L48" s="35">
        <v>1</v>
      </c>
      <c r="M48" s="88" t="s">
        <v>89</v>
      </c>
      <c r="N48" s="23">
        <v>125</v>
      </c>
      <c r="O48" s="121">
        <f t="shared" si="24"/>
        <v>125</v>
      </c>
      <c r="P48" s="193">
        <v>0.1</v>
      </c>
      <c r="Q48" s="316"/>
      <c r="R48" s="21" t="s">
        <v>167</v>
      </c>
      <c r="S48" s="22"/>
      <c r="T48" s="35">
        <v>1</v>
      </c>
      <c r="U48" s="88" t="s">
        <v>89</v>
      </c>
      <c r="V48" s="23">
        <v>125</v>
      </c>
      <c r="W48" s="121">
        <f t="shared" si="25"/>
        <v>125</v>
      </c>
      <c r="X48" s="193">
        <v>0.1</v>
      </c>
      <c r="Y48" s="316"/>
      <c r="Z48" s="21" t="s">
        <v>167</v>
      </c>
      <c r="AA48" s="22"/>
      <c r="AB48" s="35">
        <v>1</v>
      </c>
      <c r="AC48" s="88" t="s">
        <v>89</v>
      </c>
      <c r="AD48" s="23">
        <v>125</v>
      </c>
      <c r="AE48" s="121">
        <f t="shared" si="26"/>
        <v>125</v>
      </c>
      <c r="AF48" s="193">
        <v>0.1</v>
      </c>
      <c r="AG48" s="316"/>
      <c r="AH48" s="21" t="s">
        <v>167</v>
      </c>
      <c r="AI48" s="22"/>
      <c r="AJ48" s="35">
        <v>1</v>
      </c>
      <c r="AK48" s="88" t="s">
        <v>89</v>
      </c>
      <c r="AL48" s="23">
        <v>125</v>
      </c>
      <c r="AM48" s="121">
        <f t="shared" si="27"/>
        <v>125</v>
      </c>
      <c r="AN48" s="193">
        <v>0.1</v>
      </c>
      <c r="AO48" s="316"/>
      <c r="AP48" s="21" t="s">
        <v>167</v>
      </c>
      <c r="AQ48" s="22"/>
      <c r="AR48" s="35">
        <v>1</v>
      </c>
      <c r="AS48" s="88" t="s">
        <v>89</v>
      </c>
      <c r="AT48" s="23">
        <v>125</v>
      </c>
      <c r="AU48" s="121">
        <f t="shared" si="28"/>
        <v>125</v>
      </c>
      <c r="AV48" s="193">
        <v>0.1</v>
      </c>
      <c r="AW48" s="316"/>
      <c r="AX48" s="21" t="s">
        <v>167</v>
      </c>
      <c r="AY48" s="22"/>
      <c r="AZ48" s="35">
        <v>1</v>
      </c>
      <c r="BA48" s="88" t="s">
        <v>89</v>
      </c>
      <c r="BB48" s="23">
        <v>125</v>
      </c>
      <c r="BC48" s="121">
        <f t="shared" si="29"/>
        <v>125</v>
      </c>
      <c r="BD48" s="193">
        <v>0.1</v>
      </c>
      <c r="BE48" s="316"/>
      <c r="BF48" s="21" t="s">
        <v>167</v>
      </c>
      <c r="BG48" s="22"/>
      <c r="BH48" s="35">
        <v>1</v>
      </c>
      <c r="BI48" s="88" t="s">
        <v>89</v>
      </c>
      <c r="BJ48" s="23">
        <v>125</v>
      </c>
      <c r="BK48" s="121">
        <f t="shared" si="30"/>
        <v>125</v>
      </c>
      <c r="BL48" s="193">
        <v>0.1</v>
      </c>
    </row>
    <row r="49" spans="1:64" ht="23.25" customHeight="1" x14ac:dyDescent="0.15">
      <c r="A49" s="316"/>
      <c r="B49" s="21" t="s">
        <v>56</v>
      </c>
      <c r="C49" s="22"/>
      <c r="D49" s="35">
        <v>1</v>
      </c>
      <c r="E49" s="88" t="s">
        <v>65</v>
      </c>
      <c r="F49" s="23">
        <v>380</v>
      </c>
      <c r="G49" s="121">
        <f t="shared" si="16"/>
        <v>380</v>
      </c>
      <c r="H49" s="193">
        <v>0.1</v>
      </c>
      <c r="I49" s="316"/>
      <c r="J49" s="21" t="s">
        <v>56</v>
      </c>
      <c r="K49" s="22"/>
      <c r="L49" s="35">
        <v>1</v>
      </c>
      <c r="M49" s="88" t="s">
        <v>65</v>
      </c>
      <c r="N49" s="23">
        <v>380</v>
      </c>
      <c r="O49" s="121">
        <f t="shared" si="24"/>
        <v>380</v>
      </c>
      <c r="P49" s="193">
        <v>0.1</v>
      </c>
      <c r="Q49" s="316"/>
      <c r="R49" s="21" t="s">
        <v>56</v>
      </c>
      <c r="S49" s="22"/>
      <c r="T49" s="35">
        <v>1</v>
      </c>
      <c r="U49" s="88" t="s">
        <v>65</v>
      </c>
      <c r="V49" s="23">
        <v>380</v>
      </c>
      <c r="W49" s="121">
        <f t="shared" si="25"/>
        <v>380</v>
      </c>
      <c r="X49" s="193">
        <v>0.1</v>
      </c>
      <c r="Y49" s="316"/>
      <c r="Z49" s="21" t="s">
        <v>56</v>
      </c>
      <c r="AA49" s="22"/>
      <c r="AB49" s="35">
        <v>1</v>
      </c>
      <c r="AC49" s="88" t="s">
        <v>65</v>
      </c>
      <c r="AD49" s="23">
        <v>380</v>
      </c>
      <c r="AE49" s="121">
        <f t="shared" si="26"/>
        <v>380</v>
      </c>
      <c r="AF49" s="193">
        <v>0.1</v>
      </c>
      <c r="AG49" s="316"/>
      <c r="AH49" s="21" t="s">
        <v>56</v>
      </c>
      <c r="AI49" s="22"/>
      <c r="AJ49" s="35">
        <v>1</v>
      </c>
      <c r="AK49" s="88" t="s">
        <v>65</v>
      </c>
      <c r="AL49" s="23">
        <v>380</v>
      </c>
      <c r="AM49" s="121">
        <f t="shared" si="27"/>
        <v>380</v>
      </c>
      <c r="AN49" s="193">
        <v>0.1</v>
      </c>
      <c r="AO49" s="316"/>
      <c r="AP49" s="21" t="s">
        <v>56</v>
      </c>
      <c r="AQ49" s="22"/>
      <c r="AR49" s="35">
        <v>1</v>
      </c>
      <c r="AS49" s="88" t="s">
        <v>65</v>
      </c>
      <c r="AT49" s="23">
        <v>380</v>
      </c>
      <c r="AU49" s="121">
        <f t="shared" si="28"/>
        <v>380</v>
      </c>
      <c r="AV49" s="193">
        <v>0.1</v>
      </c>
      <c r="AW49" s="316"/>
      <c r="AX49" s="21" t="s">
        <v>56</v>
      </c>
      <c r="AY49" s="22"/>
      <c r="AZ49" s="35">
        <v>1</v>
      </c>
      <c r="BA49" s="88" t="s">
        <v>65</v>
      </c>
      <c r="BB49" s="23">
        <v>380</v>
      </c>
      <c r="BC49" s="121">
        <f t="shared" si="29"/>
        <v>380</v>
      </c>
      <c r="BD49" s="193">
        <v>0.1</v>
      </c>
      <c r="BE49" s="316"/>
      <c r="BF49" s="21" t="s">
        <v>56</v>
      </c>
      <c r="BG49" s="22"/>
      <c r="BH49" s="35">
        <v>1</v>
      </c>
      <c r="BI49" s="88" t="s">
        <v>65</v>
      </c>
      <c r="BJ49" s="23">
        <v>380</v>
      </c>
      <c r="BK49" s="121">
        <f t="shared" si="30"/>
        <v>380</v>
      </c>
      <c r="BL49" s="193">
        <v>0.1</v>
      </c>
    </row>
    <row r="50" spans="1:64" ht="23.25" customHeight="1" x14ac:dyDescent="0.15">
      <c r="A50" s="316"/>
      <c r="B50" s="21" t="s">
        <v>57</v>
      </c>
      <c r="C50" s="22"/>
      <c r="D50" s="35">
        <v>1</v>
      </c>
      <c r="E50" s="88" t="s">
        <v>66</v>
      </c>
      <c r="F50" s="23">
        <v>900</v>
      </c>
      <c r="G50" s="121">
        <f t="shared" si="16"/>
        <v>900</v>
      </c>
      <c r="H50" s="193">
        <v>0.1</v>
      </c>
      <c r="I50" s="316"/>
      <c r="J50" s="21" t="s">
        <v>57</v>
      </c>
      <c r="K50" s="22"/>
      <c r="L50" s="35">
        <v>1</v>
      </c>
      <c r="M50" s="88" t="s">
        <v>66</v>
      </c>
      <c r="N50" s="23">
        <v>900</v>
      </c>
      <c r="O50" s="121">
        <f t="shared" si="24"/>
        <v>900</v>
      </c>
      <c r="P50" s="193">
        <v>0.1</v>
      </c>
      <c r="Q50" s="316"/>
      <c r="R50" s="21" t="s">
        <v>57</v>
      </c>
      <c r="S50" s="22"/>
      <c r="T50" s="35">
        <v>1</v>
      </c>
      <c r="U50" s="88" t="s">
        <v>66</v>
      </c>
      <c r="V50" s="23">
        <v>900</v>
      </c>
      <c r="W50" s="121">
        <f t="shared" si="25"/>
        <v>900</v>
      </c>
      <c r="X50" s="193">
        <v>0.1</v>
      </c>
      <c r="Y50" s="316"/>
      <c r="Z50" s="21" t="s">
        <v>57</v>
      </c>
      <c r="AA50" s="22"/>
      <c r="AB50" s="35">
        <v>1</v>
      </c>
      <c r="AC50" s="88" t="s">
        <v>66</v>
      </c>
      <c r="AD50" s="23">
        <v>900</v>
      </c>
      <c r="AE50" s="121">
        <f t="shared" si="26"/>
        <v>900</v>
      </c>
      <c r="AF50" s="193">
        <v>0.1</v>
      </c>
      <c r="AG50" s="316"/>
      <c r="AH50" s="21" t="s">
        <v>57</v>
      </c>
      <c r="AI50" s="22"/>
      <c r="AJ50" s="35">
        <v>1</v>
      </c>
      <c r="AK50" s="88" t="s">
        <v>66</v>
      </c>
      <c r="AL50" s="23">
        <v>900</v>
      </c>
      <c r="AM50" s="121">
        <f t="shared" si="27"/>
        <v>900</v>
      </c>
      <c r="AN50" s="193">
        <v>0.1</v>
      </c>
      <c r="AO50" s="316"/>
      <c r="AP50" s="21" t="s">
        <v>57</v>
      </c>
      <c r="AQ50" s="22"/>
      <c r="AR50" s="35">
        <v>1</v>
      </c>
      <c r="AS50" s="88" t="s">
        <v>66</v>
      </c>
      <c r="AT50" s="23">
        <v>900</v>
      </c>
      <c r="AU50" s="121">
        <f t="shared" si="28"/>
        <v>900</v>
      </c>
      <c r="AV50" s="193">
        <v>0.1</v>
      </c>
      <c r="AW50" s="316"/>
      <c r="AX50" s="21" t="s">
        <v>57</v>
      </c>
      <c r="AY50" s="22"/>
      <c r="AZ50" s="35">
        <v>1</v>
      </c>
      <c r="BA50" s="88" t="s">
        <v>66</v>
      </c>
      <c r="BB50" s="23">
        <v>900</v>
      </c>
      <c r="BC50" s="121">
        <f t="shared" si="29"/>
        <v>900</v>
      </c>
      <c r="BD50" s="193">
        <v>0.1</v>
      </c>
      <c r="BE50" s="316"/>
      <c r="BF50" s="21" t="s">
        <v>57</v>
      </c>
      <c r="BG50" s="22"/>
      <c r="BH50" s="35">
        <v>1</v>
      </c>
      <c r="BI50" s="88" t="s">
        <v>66</v>
      </c>
      <c r="BJ50" s="23">
        <v>900</v>
      </c>
      <c r="BK50" s="121">
        <f t="shared" si="30"/>
        <v>900</v>
      </c>
      <c r="BL50" s="193">
        <v>0.1</v>
      </c>
    </row>
    <row r="51" spans="1:64" ht="23.25" customHeight="1" x14ac:dyDescent="0.15">
      <c r="A51" s="316"/>
      <c r="B51" s="21" t="s">
        <v>58</v>
      </c>
      <c r="C51" s="22"/>
      <c r="D51" s="35">
        <v>1</v>
      </c>
      <c r="E51" s="88" t="s">
        <v>64</v>
      </c>
      <c r="F51" s="23">
        <v>125</v>
      </c>
      <c r="G51" s="121">
        <f t="shared" si="16"/>
        <v>125</v>
      </c>
      <c r="H51" s="193">
        <v>0.1</v>
      </c>
      <c r="I51" s="316"/>
      <c r="J51" s="21" t="s">
        <v>58</v>
      </c>
      <c r="K51" s="22"/>
      <c r="L51" s="35">
        <v>1</v>
      </c>
      <c r="M51" s="88" t="s">
        <v>64</v>
      </c>
      <c r="N51" s="23">
        <v>125</v>
      </c>
      <c r="O51" s="121">
        <f t="shared" si="24"/>
        <v>125</v>
      </c>
      <c r="P51" s="193">
        <v>0.1</v>
      </c>
      <c r="Q51" s="316"/>
      <c r="R51" s="21" t="s">
        <v>58</v>
      </c>
      <c r="S51" s="22"/>
      <c r="T51" s="35">
        <v>1</v>
      </c>
      <c r="U51" s="88" t="s">
        <v>64</v>
      </c>
      <c r="V51" s="23">
        <v>125</v>
      </c>
      <c r="W51" s="121">
        <f t="shared" si="25"/>
        <v>125</v>
      </c>
      <c r="X51" s="193">
        <v>0.1</v>
      </c>
      <c r="Y51" s="316"/>
      <c r="Z51" s="21" t="s">
        <v>58</v>
      </c>
      <c r="AA51" s="22"/>
      <c r="AB51" s="35">
        <v>1</v>
      </c>
      <c r="AC51" s="88" t="s">
        <v>64</v>
      </c>
      <c r="AD51" s="23">
        <v>125</v>
      </c>
      <c r="AE51" s="121">
        <f t="shared" si="26"/>
        <v>125</v>
      </c>
      <c r="AF51" s="193">
        <v>0.1</v>
      </c>
      <c r="AG51" s="316"/>
      <c r="AH51" s="21" t="s">
        <v>58</v>
      </c>
      <c r="AI51" s="22"/>
      <c r="AJ51" s="35">
        <v>1</v>
      </c>
      <c r="AK51" s="88" t="s">
        <v>64</v>
      </c>
      <c r="AL51" s="23">
        <v>125</v>
      </c>
      <c r="AM51" s="121">
        <f t="shared" si="27"/>
        <v>125</v>
      </c>
      <c r="AN51" s="193">
        <v>0.1</v>
      </c>
      <c r="AO51" s="316"/>
      <c r="AP51" s="21" t="s">
        <v>58</v>
      </c>
      <c r="AQ51" s="22"/>
      <c r="AR51" s="35">
        <v>1</v>
      </c>
      <c r="AS51" s="88" t="s">
        <v>64</v>
      </c>
      <c r="AT51" s="23">
        <v>125</v>
      </c>
      <c r="AU51" s="121">
        <f t="shared" si="28"/>
        <v>125</v>
      </c>
      <c r="AV51" s="193">
        <v>0.1</v>
      </c>
      <c r="AW51" s="316"/>
      <c r="AX51" s="21" t="s">
        <v>58</v>
      </c>
      <c r="AY51" s="22"/>
      <c r="AZ51" s="35">
        <v>1</v>
      </c>
      <c r="BA51" s="88" t="s">
        <v>64</v>
      </c>
      <c r="BB51" s="23">
        <v>125</v>
      </c>
      <c r="BC51" s="121">
        <f t="shared" si="29"/>
        <v>125</v>
      </c>
      <c r="BD51" s="193">
        <v>0.1</v>
      </c>
      <c r="BE51" s="316"/>
      <c r="BF51" s="21" t="s">
        <v>58</v>
      </c>
      <c r="BG51" s="22"/>
      <c r="BH51" s="35">
        <v>1</v>
      </c>
      <c r="BI51" s="88" t="s">
        <v>64</v>
      </c>
      <c r="BJ51" s="23">
        <v>125</v>
      </c>
      <c r="BK51" s="121">
        <f t="shared" si="30"/>
        <v>125</v>
      </c>
      <c r="BL51" s="193">
        <v>0.1</v>
      </c>
    </row>
    <row r="52" spans="1:64" ht="23.25" customHeight="1" x14ac:dyDescent="0.15">
      <c r="A52" s="316"/>
      <c r="B52" s="21" t="s">
        <v>59</v>
      </c>
      <c r="C52" s="22"/>
      <c r="D52" s="35">
        <v>1</v>
      </c>
      <c r="E52" s="88" t="s">
        <v>64</v>
      </c>
      <c r="F52" s="23">
        <v>125</v>
      </c>
      <c r="G52" s="121">
        <f t="shared" si="16"/>
        <v>125</v>
      </c>
      <c r="H52" s="193">
        <v>0.1</v>
      </c>
      <c r="I52" s="316"/>
      <c r="J52" s="21" t="s">
        <v>59</v>
      </c>
      <c r="K52" s="22"/>
      <c r="L52" s="35">
        <v>1</v>
      </c>
      <c r="M52" s="88" t="s">
        <v>64</v>
      </c>
      <c r="N52" s="23">
        <v>125</v>
      </c>
      <c r="O52" s="121">
        <f t="shared" si="24"/>
        <v>125</v>
      </c>
      <c r="P52" s="193">
        <v>0.1</v>
      </c>
      <c r="Q52" s="316"/>
      <c r="R52" s="21" t="s">
        <v>59</v>
      </c>
      <c r="S52" s="22"/>
      <c r="T52" s="35">
        <v>1</v>
      </c>
      <c r="U52" s="88" t="s">
        <v>64</v>
      </c>
      <c r="V52" s="23">
        <v>125</v>
      </c>
      <c r="W52" s="121">
        <f t="shared" si="25"/>
        <v>125</v>
      </c>
      <c r="X52" s="193">
        <v>0.1</v>
      </c>
      <c r="Y52" s="316"/>
      <c r="Z52" s="21" t="s">
        <v>59</v>
      </c>
      <c r="AA52" s="22"/>
      <c r="AB52" s="35">
        <v>1</v>
      </c>
      <c r="AC52" s="88" t="s">
        <v>64</v>
      </c>
      <c r="AD52" s="23">
        <v>125</v>
      </c>
      <c r="AE52" s="121">
        <f t="shared" si="26"/>
        <v>125</v>
      </c>
      <c r="AF52" s="193">
        <v>0.1</v>
      </c>
      <c r="AG52" s="316"/>
      <c r="AH52" s="21" t="s">
        <v>59</v>
      </c>
      <c r="AI52" s="22"/>
      <c r="AJ52" s="35">
        <v>1</v>
      </c>
      <c r="AK52" s="88" t="s">
        <v>64</v>
      </c>
      <c r="AL52" s="23">
        <v>125</v>
      </c>
      <c r="AM52" s="121">
        <f t="shared" si="27"/>
        <v>125</v>
      </c>
      <c r="AN52" s="193">
        <v>0.1</v>
      </c>
      <c r="AO52" s="316"/>
      <c r="AP52" s="21" t="s">
        <v>59</v>
      </c>
      <c r="AQ52" s="22"/>
      <c r="AR52" s="35">
        <v>1</v>
      </c>
      <c r="AS52" s="88" t="s">
        <v>64</v>
      </c>
      <c r="AT52" s="23">
        <v>125</v>
      </c>
      <c r="AU52" s="121">
        <f t="shared" si="28"/>
        <v>125</v>
      </c>
      <c r="AV52" s="193">
        <v>0.1</v>
      </c>
      <c r="AW52" s="316"/>
      <c r="AX52" s="21" t="s">
        <v>59</v>
      </c>
      <c r="AY52" s="22"/>
      <c r="AZ52" s="35">
        <v>1</v>
      </c>
      <c r="BA52" s="88" t="s">
        <v>64</v>
      </c>
      <c r="BB52" s="23">
        <v>125</v>
      </c>
      <c r="BC52" s="121">
        <f t="shared" si="29"/>
        <v>125</v>
      </c>
      <c r="BD52" s="193">
        <v>0.1</v>
      </c>
      <c r="BE52" s="316"/>
      <c r="BF52" s="21" t="s">
        <v>59</v>
      </c>
      <c r="BG52" s="22"/>
      <c r="BH52" s="35">
        <v>1</v>
      </c>
      <c r="BI52" s="88" t="s">
        <v>64</v>
      </c>
      <c r="BJ52" s="23">
        <v>125</v>
      </c>
      <c r="BK52" s="121">
        <f t="shared" si="30"/>
        <v>125</v>
      </c>
      <c r="BL52" s="193">
        <v>0.1</v>
      </c>
    </row>
    <row r="53" spans="1:64" ht="23.25" customHeight="1" x14ac:dyDescent="0.15">
      <c r="A53" s="316"/>
      <c r="B53" s="128" t="s">
        <v>90</v>
      </c>
      <c r="C53" s="129"/>
      <c r="D53" s="130">
        <v>20</v>
      </c>
      <c r="E53" s="131" t="s">
        <v>124</v>
      </c>
      <c r="F53" s="132">
        <v>3</v>
      </c>
      <c r="G53" s="133">
        <f t="shared" si="16"/>
        <v>60</v>
      </c>
      <c r="H53" s="193">
        <v>0.1</v>
      </c>
      <c r="I53" s="316"/>
      <c r="J53" s="21" t="s">
        <v>90</v>
      </c>
      <c r="K53" s="22"/>
      <c r="L53" s="35">
        <v>1</v>
      </c>
      <c r="M53" s="88" t="s">
        <v>89</v>
      </c>
      <c r="N53" s="23">
        <v>125</v>
      </c>
      <c r="O53" s="121">
        <f t="shared" si="24"/>
        <v>125</v>
      </c>
      <c r="P53" s="193">
        <v>0.1</v>
      </c>
      <c r="Q53" s="316"/>
      <c r="R53" s="21" t="s">
        <v>90</v>
      </c>
      <c r="S53" s="22"/>
      <c r="T53" s="35">
        <v>1</v>
      </c>
      <c r="U53" s="88" t="s">
        <v>89</v>
      </c>
      <c r="V53" s="23">
        <v>125</v>
      </c>
      <c r="W53" s="121">
        <f t="shared" si="25"/>
        <v>125</v>
      </c>
      <c r="X53" s="193">
        <v>0.1</v>
      </c>
      <c r="Y53" s="316"/>
      <c r="Z53" s="21" t="s">
        <v>90</v>
      </c>
      <c r="AA53" s="22"/>
      <c r="AB53" s="35">
        <v>1</v>
      </c>
      <c r="AC53" s="88" t="s">
        <v>89</v>
      </c>
      <c r="AD53" s="23">
        <v>125</v>
      </c>
      <c r="AE53" s="121">
        <f t="shared" si="26"/>
        <v>125</v>
      </c>
      <c r="AF53" s="193">
        <v>0.1</v>
      </c>
      <c r="AG53" s="316"/>
      <c r="AH53" s="21" t="s">
        <v>90</v>
      </c>
      <c r="AI53" s="22"/>
      <c r="AJ53" s="35">
        <v>1</v>
      </c>
      <c r="AK53" s="88" t="s">
        <v>89</v>
      </c>
      <c r="AL53" s="23">
        <v>125</v>
      </c>
      <c r="AM53" s="121">
        <f t="shared" si="27"/>
        <v>125</v>
      </c>
      <c r="AN53" s="193">
        <v>0.1</v>
      </c>
      <c r="AO53" s="316"/>
      <c r="AP53" s="21" t="s">
        <v>90</v>
      </c>
      <c r="AQ53" s="22"/>
      <c r="AR53" s="35">
        <v>1</v>
      </c>
      <c r="AS53" s="88" t="s">
        <v>89</v>
      </c>
      <c r="AT53" s="23">
        <v>125</v>
      </c>
      <c r="AU53" s="121">
        <f t="shared" si="28"/>
        <v>125</v>
      </c>
      <c r="AV53" s="193">
        <v>0.1</v>
      </c>
      <c r="AW53" s="316"/>
      <c r="AX53" s="21" t="s">
        <v>90</v>
      </c>
      <c r="AY53" s="22"/>
      <c r="AZ53" s="35">
        <v>1</v>
      </c>
      <c r="BA53" s="88" t="s">
        <v>89</v>
      </c>
      <c r="BB53" s="23">
        <v>125</v>
      </c>
      <c r="BC53" s="121">
        <f t="shared" si="29"/>
        <v>125</v>
      </c>
      <c r="BD53" s="193">
        <v>0.1</v>
      </c>
      <c r="BE53" s="316"/>
      <c r="BF53" s="21" t="s">
        <v>90</v>
      </c>
      <c r="BG53" s="22"/>
      <c r="BH53" s="35">
        <v>1</v>
      </c>
      <c r="BI53" s="88" t="s">
        <v>89</v>
      </c>
      <c r="BJ53" s="23">
        <v>125</v>
      </c>
      <c r="BK53" s="121">
        <f t="shared" si="30"/>
        <v>125</v>
      </c>
      <c r="BL53" s="193">
        <v>0.1</v>
      </c>
    </row>
    <row r="54" spans="1:64" ht="23.25" customHeight="1" x14ac:dyDescent="0.15">
      <c r="A54" s="316"/>
      <c r="B54" s="21" t="s">
        <v>168</v>
      </c>
      <c r="C54" s="22"/>
      <c r="D54" s="35">
        <v>1</v>
      </c>
      <c r="E54" s="88" t="s">
        <v>69</v>
      </c>
      <c r="F54" s="23">
        <v>80</v>
      </c>
      <c r="G54" s="121">
        <f t="shared" si="16"/>
        <v>80</v>
      </c>
      <c r="H54" s="193">
        <v>0.1</v>
      </c>
      <c r="I54" s="316"/>
      <c r="J54" s="21" t="s">
        <v>168</v>
      </c>
      <c r="K54" s="22"/>
      <c r="L54" s="35">
        <v>1</v>
      </c>
      <c r="M54" s="88" t="s">
        <v>69</v>
      </c>
      <c r="N54" s="23">
        <v>80</v>
      </c>
      <c r="O54" s="121">
        <f t="shared" si="24"/>
        <v>80</v>
      </c>
      <c r="P54" s="193">
        <v>0.1</v>
      </c>
      <c r="Q54" s="316"/>
      <c r="R54" s="21" t="s">
        <v>168</v>
      </c>
      <c r="S54" s="22"/>
      <c r="T54" s="35">
        <v>1</v>
      </c>
      <c r="U54" s="88" t="s">
        <v>69</v>
      </c>
      <c r="V54" s="23">
        <v>80</v>
      </c>
      <c r="W54" s="121">
        <f t="shared" si="25"/>
        <v>80</v>
      </c>
      <c r="X54" s="193">
        <v>0.1</v>
      </c>
      <c r="Y54" s="316"/>
      <c r="Z54" s="21" t="s">
        <v>168</v>
      </c>
      <c r="AA54" s="22"/>
      <c r="AB54" s="35">
        <v>1</v>
      </c>
      <c r="AC54" s="88" t="s">
        <v>69</v>
      </c>
      <c r="AD54" s="23">
        <v>80</v>
      </c>
      <c r="AE54" s="121">
        <f t="shared" si="26"/>
        <v>80</v>
      </c>
      <c r="AF54" s="193">
        <v>0.1</v>
      </c>
      <c r="AG54" s="316"/>
      <c r="AH54" s="21" t="s">
        <v>168</v>
      </c>
      <c r="AI54" s="22"/>
      <c r="AJ54" s="35">
        <v>1</v>
      </c>
      <c r="AK54" s="88" t="s">
        <v>69</v>
      </c>
      <c r="AL54" s="23">
        <v>80</v>
      </c>
      <c r="AM54" s="121">
        <f t="shared" si="27"/>
        <v>80</v>
      </c>
      <c r="AN54" s="193">
        <v>0.1</v>
      </c>
      <c r="AO54" s="316"/>
      <c r="AP54" s="21" t="s">
        <v>168</v>
      </c>
      <c r="AQ54" s="22"/>
      <c r="AR54" s="35">
        <v>1</v>
      </c>
      <c r="AS54" s="88" t="s">
        <v>69</v>
      </c>
      <c r="AT54" s="23">
        <v>80</v>
      </c>
      <c r="AU54" s="121">
        <f t="shared" si="28"/>
        <v>80</v>
      </c>
      <c r="AV54" s="193">
        <v>0.1</v>
      </c>
      <c r="AW54" s="316"/>
      <c r="AX54" s="21" t="s">
        <v>168</v>
      </c>
      <c r="AY54" s="22"/>
      <c r="AZ54" s="35">
        <v>1</v>
      </c>
      <c r="BA54" s="88" t="s">
        <v>69</v>
      </c>
      <c r="BB54" s="23">
        <v>80</v>
      </c>
      <c r="BC54" s="121">
        <f t="shared" si="29"/>
        <v>80</v>
      </c>
      <c r="BD54" s="193">
        <v>0.1</v>
      </c>
      <c r="BE54" s="316"/>
      <c r="BF54" s="21" t="s">
        <v>168</v>
      </c>
      <c r="BG54" s="22"/>
      <c r="BH54" s="35">
        <v>1</v>
      </c>
      <c r="BI54" s="88" t="s">
        <v>69</v>
      </c>
      <c r="BJ54" s="23">
        <v>80</v>
      </c>
      <c r="BK54" s="121">
        <f t="shared" si="30"/>
        <v>80</v>
      </c>
      <c r="BL54" s="193">
        <v>0.1</v>
      </c>
    </row>
    <row r="55" spans="1:64" ht="23.25" customHeight="1" x14ac:dyDescent="0.15">
      <c r="A55" s="316"/>
      <c r="B55" s="21" t="s">
        <v>61</v>
      </c>
      <c r="C55" s="22"/>
      <c r="D55" s="35">
        <v>1</v>
      </c>
      <c r="E55" s="88" t="s">
        <v>66</v>
      </c>
      <c r="F55" s="23">
        <v>460</v>
      </c>
      <c r="G55" s="121">
        <f t="shared" si="16"/>
        <v>460</v>
      </c>
      <c r="H55" s="193">
        <v>0.1</v>
      </c>
      <c r="I55" s="316"/>
      <c r="J55" s="21" t="s">
        <v>61</v>
      </c>
      <c r="K55" s="22"/>
      <c r="L55" s="35">
        <v>1</v>
      </c>
      <c r="M55" s="88" t="s">
        <v>66</v>
      </c>
      <c r="N55" s="23">
        <v>460</v>
      </c>
      <c r="O55" s="121">
        <f t="shared" si="24"/>
        <v>460</v>
      </c>
      <c r="P55" s="193">
        <v>0.1</v>
      </c>
      <c r="Q55" s="316"/>
      <c r="R55" s="21" t="s">
        <v>61</v>
      </c>
      <c r="S55" s="22"/>
      <c r="T55" s="35">
        <v>1</v>
      </c>
      <c r="U55" s="88" t="s">
        <v>66</v>
      </c>
      <c r="V55" s="23">
        <v>460</v>
      </c>
      <c r="W55" s="121">
        <f t="shared" si="25"/>
        <v>460</v>
      </c>
      <c r="X55" s="193">
        <v>0.1</v>
      </c>
      <c r="Y55" s="316"/>
      <c r="Z55" s="21" t="s">
        <v>61</v>
      </c>
      <c r="AA55" s="22"/>
      <c r="AB55" s="35">
        <v>1</v>
      </c>
      <c r="AC55" s="88" t="s">
        <v>66</v>
      </c>
      <c r="AD55" s="23">
        <v>460</v>
      </c>
      <c r="AE55" s="121">
        <f t="shared" si="26"/>
        <v>460</v>
      </c>
      <c r="AF55" s="193">
        <v>0.1</v>
      </c>
      <c r="AG55" s="316"/>
      <c r="AH55" s="21" t="s">
        <v>61</v>
      </c>
      <c r="AI55" s="22"/>
      <c r="AJ55" s="35">
        <v>1</v>
      </c>
      <c r="AK55" s="88" t="s">
        <v>66</v>
      </c>
      <c r="AL55" s="23">
        <v>460</v>
      </c>
      <c r="AM55" s="121">
        <f t="shared" si="27"/>
        <v>460</v>
      </c>
      <c r="AN55" s="193">
        <v>0.1</v>
      </c>
      <c r="AO55" s="316"/>
      <c r="AP55" s="21" t="s">
        <v>61</v>
      </c>
      <c r="AQ55" s="22"/>
      <c r="AR55" s="35">
        <v>1</v>
      </c>
      <c r="AS55" s="88" t="s">
        <v>66</v>
      </c>
      <c r="AT55" s="23">
        <v>460</v>
      </c>
      <c r="AU55" s="121">
        <f t="shared" si="28"/>
        <v>460</v>
      </c>
      <c r="AV55" s="193">
        <v>0.1</v>
      </c>
      <c r="AW55" s="316"/>
      <c r="AX55" s="21" t="s">
        <v>61</v>
      </c>
      <c r="AY55" s="22"/>
      <c r="AZ55" s="35">
        <v>1</v>
      </c>
      <c r="BA55" s="88" t="s">
        <v>66</v>
      </c>
      <c r="BB55" s="23">
        <v>460</v>
      </c>
      <c r="BC55" s="121">
        <f t="shared" si="29"/>
        <v>460</v>
      </c>
      <c r="BD55" s="193">
        <v>0.1</v>
      </c>
      <c r="BE55" s="316"/>
      <c r="BF55" s="21" t="s">
        <v>61</v>
      </c>
      <c r="BG55" s="22"/>
      <c r="BH55" s="35">
        <v>1</v>
      </c>
      <c r="BI55" s="88" t="s">
        <v>66</v>
      </c>
      <c r="BJ55" s="23">
        <v>460</v>
      </c>
      <c r="BK55" s="121">
        <f t="shared" si="30"/>
        <v>460</v>
      </c>
      <c r="BL55" s="193">
        <v>0.1</v>
      </c>
    </row>
    <row r="56" spans="1:64" ht="23.25" customHeight="1" x14ac:dyDescent="0.15">
      <c r="A56" s="316"/>
      <c r="B56" s="14" t="s">
        <v>10</v>
      </c>
      <c r="C56" s="15"/>
      <c r="D56" s="16">
        <v>1</v>
      </c>
      <c r="E56" s="86" t="s">
        <v>68</v>
      </c>
      <c r="F56" s="17">
        <v>2500</v>
      </c>
      <c r="G56" s="120">
        <f>D56*F56</f>
        <v>2500</v>
      </c>
      <c r="H56" s="193">
        <v>0.1</v>
      </c>
      <c r="I56" s="316"/>
      <c r="J56" s="14" t="s">
        <v>10</v>
      </c>
      <c r="K56" s="15"/>
      <c r="L56" s="16">
        <v>1</v>
      </c>
      <c r="M56" s="86" t="s">
        <v>68</v>
      </c>
      <c r="N56" s="17">
        <v>2500</v>
      </c>
      <c r="O56" s="120">
        <f>L56*N56</f>
        <v>2500</v>
      </c>
      <c r="P56" s="193">
        <v>0.1</v>
      </c>
      <c r="Q56" s="316"/>
      <c r="R56" s="14" t="s">
        <v>10</v>
      </c>
      <c r="S56" s="15"/>
      <c r="T56" s="16">
        <v>1</v>
      </c>
      <c r="U56" s="86" t="s">
        <v>68</v>
      </c>
      <c r="V56" s="17">
        <v>2500</v>
      </c>
      <c r="W56" s="120">
        <f>T56*V56</f>
        <v>2500</v>
      </c>
      <c r="X56" s="193">
        <v>0.1</v>
      </c>
      <c r="Y56" s="316"/>
      <c r="Z56" s="14" t="s">
        <v>10</v>
      </c>
      <c r="AA56" s="15"/>
      <c r="AB56" s="16">
        <v>1</v>
      </c>
      <c r="AC56" s="86" t="s">
        <v>68</v>
      </c>
      <c r="AD56" s="17">
        <v>2500</v>
      </c>
      <c r="AE56" s="120">
        <f>AB56*AD56</f>
        <v>2500</v>
      </c>
      <c r="AF56" s="193">
        <v>0.1</v>
      </c>
      <c r="AG56" s="316"/>
      <c r="AH56" s="14" t="s">
        <v>10</v>
      </c>
      <c r="AI56" s="15"/>
      <c r="AJ56" s="16">
        <v>1</v>
      </c>
      <c r="AK56" s="86" t="s">
        <v>68</v>
      </c>
      <c r="AL56" s="17">
        <v>2500</v>
      </c>
      <c r="AM56" s="120">
        <f>AJ56*AL56</f>
        <v>2500</v>
      </c>
      <c r="AN56" s="193">
        <v>0.1</v>
      </c>
      <c r="AO56" s="316"/>
      <c r="AP56" s="14" t="s">
        <v>10</v>
      </c>
      <c r="AQ56" s="15"/>
      <c r="AR56" s="16">
        <v>1</v>
      </c>
      <c r="AS56" s="86" t="s">
        <v>68</v>
      </c>
      <c r="AT56" s="17">
        <v>2500</v>
      </c>
      <c r="AU56" s="120">
        <f>AR56*AT56</f>
        <v>2500</v>
      </c>
      <c r="AV56" s="193">
        <v>0.1</v>
      </c>
      <c r="AW56" s="316"/>
      <c r="AX56" s="14" t="s">
        <v>10</v>
      </c>
      <c r="AY56" s="15"/>
      <c r="AZ56" s="16">
        <v>1</v>
      </c>
      <c r="BA56" s="86" t="s">
        <v>68</v>
      </c>
      <c r="BB56" s="17">
        <v>2500</v>
      </c>
      <c r="BC56" s="120">
        <f>AZ56*BB56</f>
        <v>2500</v>
      </c>
      <c r="BD56" s="193">
        <v>0.1</v>
      </c>
      <c r="BE56" s="316"/>
      <c r="BF56" s="14" t="s">
        <v>10</v>
      </c>
      <c r="BG56" s="15"/>
      <c r="BH56" s="16">
        <v>1</v>
      </c>
      <c r="BI56" s="86" t="s">
        <v>68</v>
      </c>
      <c r="BJ56" s="17">
        <v>2500</v>
      </c>
      <c r="BK56" s="120">
        <f>BH56*BJ56</f>
        <v>2500</v>
      </c>
      <c r="BL56" s="193">
        <v>0.1</v>
      </c>
    </row>
    <row r="57" spans="1:64" ht="23.25" customHeight="1" x14ac:dyDescent="0.15">
      <c r="A57" s="317"/>
      <c r="B57" s="98" t="s">
        <v>62</v>
      </c>
      <c r="C57" s="99"/>
      <c r="D57" s="100">
        <v>2</v>
      </c>
      <c r="E57" s="101" t="s">
        <v>65</v>
      </c>
      <c r="F57" s="102">
        <v>320</v>
      </c>
      <c r="G57" s="124">
        <f t="shared" si="16"/>
        <v>640</v>
      </c>
      <c r="H57" s="195">
        <v>0.1</v>
      </c>
      <c r="I57" s="317"/>
      <c r="J57" s="98" t="s">
        <v>62</v>
      </c>
      <c r="K57" s="99"/>
      <c r="L57" s="100">
        <v>2</v>
      </c>
      <c r="M57" s="101" t="s">
        <v>65</v>
      </c>
      <c r="N57" s="102">
        <v>320</v>
      </c>
      <c r="O57" s="124">
        <f t="shared" ref="O57:O62" si="31">L57*N57</f>
        <v>640</v>
      </c>
      <c r="P57" s="195">
        <v>0.1</v>
      </c>
      <c r="Q57" s="317"/>
      <c r="R57" s="98" t="s">
        <v>62</v>
      </c>
      <c r="S57" s="99"/>
      <c r="T57" s="100">
        <v>2</v>
      </c>
      <c r="U57" s="101" t="s">
        <v>65</v>
      </c>
      <c r="V57" s="102">
        <v>320</v>
      </c>
      <c r="W57" s="124">
        <f t="shared" ref="W57:W62" si="32">T57*V57</f>
        <v>640</v>
      </c>
      <c r="X57" s="195">
        <v>0.1</v>
      </c>
      <c r="Y57" s="317"/>
      <c r="Z57" s="98" t="s">
        <v>62</v>
      </c>
      <c r="AA57" s="99"/>
      <c r="AB57" s="100">
        <v>2</v>
      </c>
      <c r="AC57" s="101" t="s">
        <v>65</v>
      </c>
      <c r="AD57" s="102">
        <v>320</v>
      </c>
      <c r="AE57" s="124">
        <f t="shared" ref="AE57:AE62" si="33">AB57*AD57</f>
        <v>640</v>
      </c>
      <c r="AF57" s="195">
        <v>0.1</v>
      </c>
      <c r="AG57" s="317"/>
      <c r="AH57" s="98" t="s">
        <v>62</v>
      </c>
      <c r="AI57" s="99"/>
      <c r="AJ57" s="100">
        <v>2</v>
      </c>
      <c r="AK57" s="101" t="s">
        <v>65</v>
      </c>
      <c r="AL57" s="102">
        <v>320</v>
      </c>
      <c r="AM57" s="124">
        <f t="shared" ref="AM57:AM62" si="34">AJ57*AL57</f>
        <v>640</v>
      </c>
      <c r="AN57" s="195">
        <v>0.1</v>
      </c>
      <c r="AO57" s="317"/>
      <c r="AP57" s="98" t="s">
        <v>62</v>
      </c>
      <c r="AQ57" s="99"/>
      <c r="AR57" s="100">
        <v>2</v>
      </c>
      <c r="AS57" s="101" t="s">
        <v>65</v>
      </c>
      <c r="AT57" s="102">
        <v>320</v>
      </c>
      <c r="AU57" s="124">
        <f t="shared" ref="AU57:AU62" si="35">AR57*AT57</f>
        <v>640</v>
      </c>
      <c r="AV57" s="195">
        <v>0.1</v>
      </c>
      <c r="AW57" s="317"/>
      <c r="AX57" s="98" t="s">
        <v>62</v>
      </c>
      <c r="AY57" s="99"/>
      <c r="AZ57" s="100">
        <v>2</v>
      </c>
      <c r="BA57" s="101" t="s">
        <v>65</v>
      </c>
      <c r="BB57" s="102">
        <v>320</v>
      </c>
      <c r="BC57" s="124">
        <f t="shared" ref="BC57:BC62" si="36">AZ57*BB57</f>
        <v>640</v>
      </c>
      <c r="BD57" s="195">
        <v>0.1</v>
      </c>
      <c r="BE57" s="317"/>
      <c r="BF57" s="98" t="s">
        <v>62</v>
      </c>
      <c r="BG57" s="99"/>
      <c r="BH57" s="100">
        <v>2</v>
      </c>
      <c r="BI57" s="101" t="s">
        <v>65</v>
      </c>
      <c r="BJ57" s="102">
        <v>320</v>
      </c>
      <c r="BK57" s="124">
        <f t="shared" ref="BK57:BK62" si="37">BH57*BJ57</f>
        <v>640</v>
      </c>
      <c r="BL57" s="195">
        <v>0.1</v>
      </c>
    </row>
    <row r="58" spans="1:64" ht="23.25" customHeight="1" x14ac:dyDescent="0.15">
      <c r="A58" s="7"/>
      <c r="B58" s="28" t="s">
        <v>5</v>
      </c>
      <c r="C58" s="9" t="s">
        <v>221</v>
      </c>
      <c r="D58" s="10">
        <v>1</v>
      </c>
      <c r="E58" s="85" t="s">
        <v>68</v>
      </c>
      <c r="F58" s="11">
        <v>16000</v>
      </c>
      <c r="G58" s="126">
        <f t="shared" si="16"/>
        <v>16000</v>
      </c>
      <c r="H58" s="197">
        <v>0.1</v>
      </c>
      <c r="I58" s="7"/>
      <c r="J58" s="28" t="s">
        <v>5</v>
      </c>
      <c r="K58" s="9" t="s">
        <v>221</v>
      </c>
      <c r="L58" s="10">
        <v>1</v>
      </c>
      <c r="M58" s="85" t="s">
        <v>68</v>
      </c>
      <c r="N58" s="11">
        <v>16000</v>
      </c>
      <c r="O58" s="126">
        <f t="shared" si="31"/>
        <v>16000</v>
      </c>
      <c r="P58" s="197">
        <v>0.1</v>
      </c>
      <c r="Q58" s="7"/>
      <c r="R58" s="28" t="s">
        <v>5</v>
      </c>
      <c r="S58" s="9" t="s">
        <v>221</v>
      </c>
      <c r="T58" s="10">
        <v>1</v>
      </c>
      <c r="U58" s="85" t="s">
        <v>68</v>
      </c>
      <c r="V58" s="11">
        <v>16000</v>
      </c>
      <c r="W58" s="126">
        <f t="shared" si="32"/>
        <v>16000</v>
      </c>
      <c r="X58" s="197">
        <v>0.1</v>
      </c>
      <c r="Y58" s="7"/>
      <c r="Z58" s="28" t="s">
        <v>5</v>
      </c>
      <c r="AA58" s="9" t="s">
        <v>221</v>
      </c>
      <c r="AB58" s="10">
        <v>1</v>
      </c>
      <c r="AC58" s="85" t="s">
        <v>68</v>
      </c>
      <c r="AD58" s="11">
        <v>16000</v>
      </c>
      <c r="AE58" s="126">
        <f t="shared" si="33"/>
        <v>16000</v>
      </c>
      <c r="AF58" s="197">
        <v>0.1</v>
      </c>
      <c r="AG58" s="7"/>
      <c r="AH58" s="28" t="s">
        <v>5</v>
      </c>
      <c r="AI58" s="9" t="s">
        <v>221</v>
      </c>
      <c r="AJ58" s="10">
        <v>1</v>
      </c>
      <c r="AK58" s="85" t="s">
        <v>68</v>
      </c>
      <c r="AL58" s="11">
        <v>16000</v>
      </c>
      <c r="AM58" s="126">
        <f t="shared" si="34"/>
        <v>16000</v>
      </c>
      <c r="AN58" s="197">
        <v>0.1</v>
      </c>
      <c r="AO58" s="7"/>
      <c r="AP58" s="28" t="s">
        <v>5</v>
      </c>
      <c r="AQ58" s="9" t="s">
        <v>221</v>
      </c>
      <c r="AR58" s="10">
        <v>1</v>
      </c>
      <c r="AS58" s="85" t="s">
        <v>68</v>
      </c>
      <c r="AT58" s="11">
        <v>16000</v>
      </c>
      <c r="AU58" s="126">
        <f t="shared" si="35"/>
        <v>16000</v>
      </c>
      <c r="AV58" s="197">
        <v>0.1</v>
      </c>
      <c r="AW58" s="7"/>
      <c r="AX58" s="28" t="s">
        <v>5</v>
      </c>
      <c r="AY58" s="9" t="s">
        <v>221</v>
      </c>
      <c r="AZ58" s="10">
        <v>1</v>
      </c>
      <c r="BA58" s="85" t="s">
        <v>68</v>
      </c>
      <c r="BB58" s="11">
        <v>16000</v>
      </c>
      <c r="BC58" s="126">
        <f t="shared" si="36"/>
        <v>16000</v>
      </c>
      <c r="BD58" s="197">
        <v>0.1</v>
      </c>
      <c r="BE58" s="7"/>
      <c r="BF58" s="28" t="s">
        <v>5</v>
      </c>
      <c r="BG58" s="9" t="s">
        <v>221</v>
      </c>
      <c r="BH58" s="10">
        <v>1</v>
      </c>
      <c r="BI58" s="85" t="s">
        <v>68</v>
      </c>
      <c r="BJ58" s="11">
        <v>16000</v>
      </c>
      <c r="BK58" s="126">
        <f t="shared" si="37"/>
        <v>16000</v>
      </c>
      <c r="BL58" s="197">
        <v>0.1</v>
      </c>
    </row>
    <row r="59" spans="1:64" ht="23.25" customHeight="1" x14ac:dyDescent="0.15">
      <c r="A59" s="188"/>
      <c r="B59" s="14" t="s">
        <v>16</v>
      </c>
      <c r="C59" s="15"/>
      <c r="D59" s="16">
        <v>1</v>
      </c>
      <c r="E59" s="86" t="s">
        <v>68</v>
      </c>
      <c r="F59" s="17">
        <v>14000</v>
      </c>
      <c r="G59" s="120">
        <f>D59*F59</f>
        <v>14000</v>
      </c>
      <c r="H59" s="193">
        <v>0.1</v>
      </c>
      <c r="I59" s="188"/>
      <c r="J59" s="14" t="s">
        <v>16</v>
      </c>
      <c r="K59" s="15"/>
      <c r="L59" s="16">
        <v>1</v>
      </c>
      <c r="M59" s="86" t="s">
        <v>68</v>
      </c>
      <c r="N59" s="17">
        <v>14000</v>
      </c>
      <c r="O59" s="120">
        <f>L59*N59</f>
        <v>14000</v>
      </c>
      <c r="P59" s="193">
        <v>0.1</v>
      </c>
      <c r="Q59" s="188"/>
      <c r="R59" s="14" t="s">
        <v>16</v>
      </c>
      <c r="S59" s="15"/>
      <c r="T59" s="16">
        <v>1</v>
      </c>
      <c r="U59" s="86" t="s">
        <v>68</v>
      </c>
      <c r="V59" s="17">
        <v>14000</v>
      </c>
      <c r="W59" s="120">
        <f>T59*V59</f>
        <v>14000</v>
      </c>
      <c r="X59" s="193">
        <v>0.1</v>
      </c>
      <c r="Y59" s="188"/>
      <c r="Z59" s="14" t="s">
        <v>16</v>
      </c>
      <c r="AA59" s="15"/>
      <c r="AB59" s="16">
        <v>1</v>
      </c>
      <c r="AC59" s="86" t="s">
        <v>68</v>
      </c>
      <c r="AD59" s="17">
        <v>14000</v>
      </c>
      <c r="AE59" s="120">
        <f>AB59*AD59</f>
        <v>14000</v>
      </c>
      <c r="AF59" s="193">
        <v>0.1</v>
      </c>
      <c r="AG59" s="188"/>
      <c r="AH59" s="14" t="s">
        <v>16</v>
      </c>
      <c r="AI59" s="15"/>
      <c r="AJ59" s="16">
        <v>1</v>
      </c>
      <c r="AK59" s="86" t="s">
        <v>68</v>
      </c>
      <c r="AL59" s="17">
        <v>14000</v>
      </c>
      <c r="AM59" s="120">
        <f>AJ59*AL59</f>
        <v>14000</v>
      </c>
      <c r="AN59" s="193">
        <v>0.1</v>
      </c>
      <c r="AO59" s="188"/>
      <c r="AP59" s="14" t="s">
        <v>16</v>
      </c>
      <c r="AQ59" s="15"/>
      <c r="AR59" s="16">
        <v>1</v>
      </c>
      <c r="AS59" s="86" t="s">
        <v>68</v>
      </c>
      <c r="AT59" s="17">
        <v>14000</v>
      </c>
      <c r="AU59" s="120">
        <f>AR59*AT59</f>
        <v>14000</v>
      </c>
      <c r="AV59" s="193">
        <v>0.1</v>
      </c>
      <c r="AW59" s="188"/>
      <c r="AX59" s="14" t="s">
        <v>16</v>
      </c>
      <c r="AY59" s="15"/>
      <c r="AZ59" s="16">
        <v>1</v>
      </c>
      <c r="BA59" s="86" t="s">
        <v>68</v>
      </c>
      <c r="BB59" s="17">
        <v>14000</v>
      </c>
      <c r="BC59" s="120">
        <f>AZ59*BB59</f>
        <v>14000</v>
      </c>
      <c r="BD59" s="193">
        <v>0.1</v>
      </c>
      <c r="BE59" s="188"/>
      <c r="BF59" s="14" t="s">
        <v>16</v>
      </c>
      <c r="BG59" s="15"/>
      <c r="BH59" s="16">
        <v>1</v>
      </c>
      <c r="BI59" s="86" t="s">
        <v>68</v>
      </c>
      <c r="BJ59" s="17">
        <v>14000</v>
      </c>
      <c r="BK59" s="120">
        <f>BH59*BJ59</f>
        <v>14000</v>
      </c>
      <c r="BL59" s="193">
        <v>0.1</v>
      </c>
    </row>
    <row r="60" spans="1:64" ht="23.25" customHeight="1" x14ac:dyDescent="0.15">
      <c r="A60" s="7"/>
      <c r="B60" s="28" t="s">
        <v>6</v>
      </c>
      <c r="C60" s="15"/>
      <c r="D60" s="142"/>
      <c r="E60" s="86" t="s">
        <v>68</v>
      </c>
      <c r="F60" s="17">
        <v>1200</v>
      </c>
      <c r="G60" s="120">
        <f t="shared" si="16"/>
        <v>0</v>
      </c>
      <c r="H60" s="193">
        <v>0.1</v>
      </c>
      <c r="I60" s="7"/>
      <c r="J60" s="28" t="s">
        <v>6</v>
      </c>
      <c r="K60" s="15"/>
      <c r="L60" s="16">
        <v>1</v>
      </c>
      <c r="M60" s="86" t="s">
        <v>68</v>
      </c>
      <c r="N60" s="17">
        <v>1200</v>
      </c>
      <c r="O60" s="120">
        <f t="shared" si="31"/>
        <v>1200</v>
      </c>
      <c r="P60" s="193">
        <v>0.1</v>
      </c>
      <c r="Q60" s="7"/>
      <c r="R60" s="28" t="s">
        <v>6</v>
      </c>
      <c r="S60" s="15"/>
      <c r="T60" s="16">
        <v>1</v>
      </c>
      <c r="U60" s="86" t="s">
        <v>68</v>
      </c>
      <c r="V60" s="17">
        <v>1200</v>
      </c>
      <c r="W60" s="120">
        <f t="shared" si="32"/>
        <v>1200</v>
      </c>
      <c r="X60" s="193">
        <v>0.1</v>
      </c>
      <c r="Y60" s="7"/>
      <c r="Z60" s="28" t="s">
        <v>6</v>
      </c>
      <c r="AA60" s="15"/>
      <c r="AB60" s="16">
        <v>1</v>
      </c>
      <c r="AC60" s="86" t="s">
        <v>68</v>
      </c>
      <c r="AD60" s="17">
        <v>1200</v>
      </c>
      <c r="AE60" s="120">
        <f t="shared" si="33"/>
        <v>1200</v>
      </c>
      <c r="AF60" s="193">
        <v>0.1</v>
      </c>
      <c r="AG60" s="7"/>
      <c r="AH60" s="28" t="s">
        <v>6</v>
      </c>
      <c r="AI60" s="15"/>
      <c r="AJ60" s="16">
        <v>1</v>
      </c>
      <c r="AK60" s="86" t="s">
        <v>68</v>
      </c>
      <c r="AL60" s="17">
        <v>1200</v>
      </c>
      <c r="AM60" s="120">
        <f t="shared" si="34"/>
        <v>1200</v>
      </c>
      <c r="AN60" s="193">
        <v>0.1</v>
      </c>
      <c r="AO60" s="7"/>
      <c r="AP60" s="28" t="s">
        <v>6</v>
      </c>
      <c r="AQ60" s="15"/>
      <c r="AR60" s="16">
        <v>1</v>
      </c>
      <c r="AS60" s="86" t="s">
        <v>68</v>
      </c>
      <c r="AT60" s="17">
        <v>1200</v>
      </c>
      <c r="AU60" s="120">
        <f t="shared" si="35"/>
        <v>1200</v>
      </c>
      <c r="AV60" s="193">
        <v>0.1</v>
      </c>
      <c r="AW60" s="7"/>
      <c r="AX60" s="28" t="s">
        <v>6</v>
      </c>
      <c r="AY60" s="15"/>
      <c r="AZ60" s="16">
        <v>1</v>
      </c>
      <c r="BA60" s="86" t="s">
        <v>68</v>
      </c>
      <c r="BB60" s="17">
        <v>1200</v>
      </c>
      <c r="BC60" s="120">
        <f t="shared" si="36"/>
        <v>1200</v>
      </c>
      <c r="BD60" s="193">
        <v>0.1</v>
      </c>
      <c r="BE60" s="7"/>
      <c r="BF60" s="28" t="s">
        <v>6</v>
      </c>
      <c r="BG60" s="15"/>
      <c r="BH60" s="16">
        <v>1</v>
      </c>
      <c r="BI60" s="86" t="s">
        <v>68</v>
      </c>
      <c r="BJ60" s="17">
        <v>1200</v>
      </c>
      <c r="BK60" s="120">
        <f t="shared" si="37"/>
        <v>1200</v>
      </c>
      <c r="BL60" s="193">
        <v>0.1</v>
      </c>
    </row>
    <row r="61" spans="1:64" ht="23.25" customHeight="1" x14ac:dyDescent="0.15">
      <c r="A61" s="7"/>
      <c r="B61" s="28" t="s">
        <v>7</v>
      </c>
      <c r="C61" s="15"/>
      <c r="D61" s="142"/>
      <c r="E61" s="86" t="s">
        <v>79</v>
      </c>
      <c r="F61" s="17">
        <v>300</v>
      </c>
      <c r="G61" s="120">
        <f t="shared" si="16"/>
        <v>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31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32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33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34"/>
        <v>1200</v>
      </c>
      <c r="AN61" s="193">
        <v>0.1</v>
      </c>
      <c r="AO61" s="245"/>
      <c r="AP61" s="14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35"/>
        <v>1200</v>
      </c>
      <c r="AV61" s="193">
        <v>0.1</v>
      </c>
      <c r="AW61" s="7"/>
      <c r="AX61" s="28" t="s">
        <v>7</v>
      </c>
      <c r="AY61" s="15"/>
      <c r="AZ61" s="16">
        <v>4</v>
      </c>
      <c r="BA61" s="86" t="s">
        <v>79</v>
      </c>
      <c r="BB61" s="17">
        <v>300</v>
      </c>
      <c r="BC61" s="120">
        <f t="shared" si="36"/>
        <v>1200</v>
      </c>
      <c r="BD61" s="193">
        <v>0.1</v>
      </c>
      <c r="BE61" s="7"/>
      <c r="BF61" s="28" t="s">
        <v>7</v>
      </c>
      <c r="BG61" s="15"/>
      <c r="BH61" s="16">
        <v>4</v>
      </c>
      <c r="BI61" s="86" t="s">
        <v>79</v>
      </c>
      <c r="BJ61" s="17">
        <v>300</v>
      </c>
      <c r="BK61" s="120">
        <f t="shared" si="37"/>
        <v>1200</v>
      </c>
      <c r="BL61" s="193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6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31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32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33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34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35"/>
        <v>6000</v>
      </c>
      <c r="AV62" s="193">
        <v>0.1</v>
      </c>
      <c r="AW62" s="13"/>
      <c r="AX62" s="14" t="s">
        <v>12</v>
      </c>
      <c r="AY62" s="15"/>
      <c r="AZ62" s="16">
        <v>1</v>
      </c>
      <c r="BA62" s="86" t="s">
        <v>68</v>
      </c>
      <c r="BB62" s="17">
        <v>6000</v>
      </c>
      <c r="BC62" s="120">
        <f t="shared" si="36"/>
        <v>6000</v>
      </c>
      <c r="BD62" s="193">
        <v>0.1</v>
      </c>
      <c r="BE62" s="13"/>
      <c r="BF62" s="14" t="s">
        <v>12</v>
      </c>
      <c r="BG62" s="15"/>
      <c r="BH62" s="16">
        <v>1</v>
      </c>
      <c r="BI62" s="86" t="s">
        <v>68</v>
      </c>
      <c r="BJ62" s="17">
        <v>6000</v>
      </c>
      <c r="BK62" s="120">
        <f t="shared" si="37"/>
        <v>6000</v>
      </c>
      <c r="BL62" s="193">
        <v>0.1</v>
      </c>
    </row>
    <row r="63" spans="1:64" ht="23.25" customHeight="1" thickBot="1" x14ac:dyDescent="0.45">
      <c r="A63" s="30"/>
      <c r="B63" s="31" t="s">
        <v>13</v>
      </c>
      <c r="C63" s="32"/>
      <c r="D63" s="310" t="s">
        <v>37</v>
      </c>
      <c r="E63" s="311"/>
      <c r="F63" s="17">
        <v>8000</v>
      </c>
      <c r="G63" s="120">
        <v>8000</v>
      </c>
      <c r="H63" s="193">
        <v>0.1</v>
      </c>
      <c r="I63" s="30"/>
      <c r="J63" s="31" t="s">
        <v>13</v>
      </c>
      <c r="K63" s="32"/>
      <c r="L63" s="310" t="s">
        <v>37</v>
      </c>
      <c r="M63" s="311"/>
      <c r="N63" s="33">
        <v>8000</v>
      </c>
      <c r="O63" s="123">
        <v>8000</v>
      </c>
      <c r="P63" s="193">
        <v>0.1</v>
      </c>
      <c r="Q63" s="30"/>
      <c r="R63" s="31" t="s">
        <v>13</v>
      </c>
      <c r="S63" s="32"/>
      <c r="T63" s="310" t="s">
        <v>37</v>
      </c>
      <c r="U63" s="311"/>
      <c r="V63" s="33">
        <v>8000</v>
      </c>
      <c r="W63" s="120">
        <v>8000</v>
      </c>
      <c r="X63" s="193">
        <v>0.1</v>
      </c>
      <c r="Y63" s="13"/>
      <c r="Z63" s="31" t="s">
        <v>13</v>
      </c>
      <c r="AA63" s="32"/>
      <c r="AB63" s="310" t="s">
        <v>37</v>
      </c>
      <c r="AC63" s="311"/>
      <c r="AD63" s="33">
        <v>8000</v>
      </c>
      <c r="AE63" s="120">
        <v>8000</v>
      </c>
      <c r="AF63" s="193">
        <v>0.1</v>
      </c>
      <c r="AG63" s="30"/>
      <c r="AH63" s="31" t="s">
        <v>13</v>
      </c>
      <c r="AI63" s="32"/>
      <c r="AJ63" s="310" t="s">
        <v>37</v>
      </c>
      <c r="AK63" s="311"/>
      <c r="AL63" s="33">
        <v>8000</v>
      </c>
      <c r="AM63" s="123">
        <v>8000</v>
      </c>
      <c r="AN63" s="193">
        <v>0.1</v>
      </c>
      <c r="AO63" s="30"/>
      <c r="AP63" s="31" t="s">
        <v>13</v>
      </c>
      <c r="AQ63" s="32"/>
      <c r="AR63" s="310" t="s">
        <v>37</v>
      </c>
      <c r="AS63" s="311"/>
      <c r="AT63" s="33">
        <v>8000</v>
      </c>
      <c r="AU63" s="123">
        <v>8000</v>
      </c>
      <c r="AV63" s="194">
        <v>0.1</v>
      </c>
      <c r="AW63" s="30"/>
      <c r="AX63" s="31" t="s">
        <v>13</v>
      </c>
      <c r="AY63" s="32"/>
      <c r="AZ63" s="310" t="s">
        <v>37</v>
      </c>
      <c r="BA63" s="311"/>
      <c r="BB63" s="33">
        <v>8000</v>
      </c>
      <c r="BC63" s="123">
        <v>8000</v>
      </c>
      <c r="BD63" s="194">
        <v>0.1</v>
      </c>
      <c r="BE63" s="30"/>
      <c r="BF63" s="31" t="s">
        <v>13</v>
      </c>
      <c r="BG63" s="32"/>
      <c r="BH63" s="310" t="s">
        <v>37</v>
      </c>
      <c r="BI63" s="311"/>
      <c r="BJ63" s="33">
        <v>8000</v>
      </c>
      <c r="BK63" s="123">
        <v>8000</v>
      </c>
      <c r="BL63" s="194">
        <v>0.1</v>
      </c>
    </row>
    <row r="64" spans="1:64" s="3" customFormat="1" ht="30" customHeight="1" thickBot="1" x14ac:dyDescent="0.2">
      <c r="E64" s="80"/>
      <c r="F64" s="232" t="s">
        <v>106</v>
      </c>
      <c r="G64" s="327">
        <f>SUM(G34:G63)</f>
        <v>53879</v>
      </c>
      <c r="H64" s="326"/>
      <c r="M64" s="80"/>
      <c r="N64" s="244" t="s">
        <v>106</v>
      </c>
      <c r="O64" s="325">
        <f>SUM(O34:O63)</f>
        <v>53798</v>
      </c>
      <c r="P64" s="326"/>
      <c r="U64" s="80"/>
      <c r="V64" s="244" t="s">
        <v>106</v>
      </c>
      <c r="W64" s="327">
        <f>SUM(W34:W63)</f>
        <v>53790</v>
      </c>
      <c r="X64" s="326"/>
      <c r="AC64" s="80"/>
      <c r="AD64" s="244" t="s">
        <v>106</v>
      </c>
      <c r="AE64" s="327">
        <f>SUM(AE34:AE63)</f>
        <v>53790</v>
      </c>
      <c r="AF64" s="326"/>
      <c r="AK64" s="80"/>
      <c r="AL64" s="244" t="s">
        <v>106</v>
      </c>
      <c r="AM64" s="325">
        <f>SUM(AM34:AM63)</f>
        <v>53798</v>
      </c>
      <c r="AN64" s="326"/>
      <c r="AP64" s="40"/>
      <c r="AQ64" s="40"/>
      <c r="AR64" s="40"/>
      <c r="AS64" s="81"/>
      <c r="AT64" s="244" t="s">
        <v>106</v>
      </c>
      <c r="AU64" s="325">
        <f>SUM(AU34:AU63)</f>
        <v>53790</v>
      </c>
      <c r="AV64" s="328"/>
      <c r="AW64" s="40"/>
      <c r="AX64" s="40"/>
      <c r="AY64" s="40"/>
      <c r="AZ64" s="81"/>
      <c r="BA64" s="81"/>
      <c r="BB64" s="244" t="s">
        <v>106</v>
      </c>
      <c r="BC64" s="325">
        <f>SUM(BC34:BC63)</f>
        <v>53790</v>
      </c>
      <c r="BD64" s="328"/>
      <c r="BE64" s="40"/>
      <c r="BF64" s="40"/>
      <c r="BG64" s="40"/>
      <c r="BH64" s="81"/>
      <c r="BI64" s="81"/>
      <c r="BJ64" s="244" t="s">
        <v>106</v>
      </c>
      <c r="BK64" s="325">
        <f>SUM(BK34:BK63)</f>
        <v>53790</v>
      </c>
      <c r="BL64" s="326"/>
    </row>
    <row r="65" spans="1:72" s="3" customFormat="1" ht="30" customHeight="1" thickBot="1" x14ac:dyDescent="0.2">
      <c r="A65" s="180"/>
      <c r="B65" s="180"/>
      <c r="C65" s="190"/>
      <c r="D65" s="190"/>
      <c r="E65" s="178"/>
      <c r="F65" s="203" t="s">
        <v>228</v>
      </c>
      <c r="G65" s="318">
        <f>G64+G31</f>
        <v>133479</v>
      </c>
      <c r="H65" s="320"/>
      <c r="J65" s="180"/>
      <c r="K65" s="190"/>
      <c r="L65" s="190"/>
      <c r="M65" s="178"/>
      <c r="N65" s="204" t="s">
        <v>178</v>
      </c>
      <c r="O65" s="318">
        <f>O64+O31</f>
        <v>133398</v>
      </c>
      <c r="P65" s="320"/>
      <c r="R65" s="180"/>
      <c r="S65" s="190"/>
      <c r="T65" s="190"/>
      <c r="U65" s="178"/>
      <c r="V65" s="204" t="s">
        <v>227</v>
      </c>
      <c r="W65" s="318">
        <f>W64+W31</f>
        <v>133390</v>
      </c>
      <c r="X65" s="320"/>
      <c r="Z65" s="180"/>
      <c r="AA65" s="190"/>
      <c r="AB65" s="190"/>
      <c r="AC65" s="178"/>
      <c r="AD65" s="203" t="s">
        <v>226</v>
      </c>
      <c r="AE65" s="318">
        <f>AE64+AE31</f>
        <v>133390</v>
      </c>
      <c r="AF65" s="320"/>
      <c r="AH65" s="180"/>
      <c r="AI65" s="190"/>
      <c r="AJ65" s="190"/>
      <c r="AK65" s="178"/>
      <c r="AL65" s="203" t="s">
        <v>192</v>
      </c>
      <c r="AM65" s="323">
        <f>AM64+AM31</f>
        <v>143778</v>
      </c>
      <c r="AN65" s="324"/>
      <c r="AO65" s="246"/>
      <c r="AP65" s="180"/>
      <c r="AQ65" s="190"/>
      <c r="AR65" s="190"/>
      <c r="AS65" s="178"/>
      <c r="AT65" s="203" t="s">
        <v>223</v>
      </c>
      <c r="AU65" s="318">
        <f>AU64+AU31</f>
        <v>143770</v>
      </c>
      <c r="AV65" s="319"/>
      <c r="AW65" s="180"/>
      <c r="AX65" s="190"/>
      <c r="AY65" s="190"/>
      <c r="AZ65" s="178"/>
      <c r="BA65" s="178"/>
      <c r="BB65" s="203" t="s">
        <v>224</v>
      </c>
      <c r="BC65" s="318">
        <f>BC64+BC31</f>
        <v>126300</v>
      </c>
      <c r="BD65" s="319"/>
      <c r="BE65" s="180"/>
      <c r="BF65" s="190"/>
      <c r="BG65" s="190"/>
      <c r="BH65" s="178"/>
      <c r="BI65" s="178"/>
      <c r="BJ65" s="203" t="s">
        <v>225</v>
      </c>
      <c r="BK65" s="318">
        <f>BK64+BK31</f>
        <v>130040</v>
      </c>
      <c r="BL65" s="320"/>
    </row>
    <row r="66" spans="1:72" s="3" customFormat="1" ht="12" customHeight="1" x14ac:dyDescent="0.4">
      <c r="A66" s="321" t="s">
        <v>172</v>
      </c>
      <c r="B66" s="321"/>
      <c r="C66" s="321"/>
      <c r="D66" s="321"/>
      <c r="E66" s="321"/>
      <c r="F66" s="321"/>
      <c r="G66" s="321"/>
      <c r="H66" s="321"/>
      <c r="I66" s="321" t="s">
        <v>176</v>
      </c>
      <c r="J66" s="321"/>
      <c r="K66" s="321"/>
      <c r="L66" s="321"/>
      <c r="M66" s="321"/>
      <c r="N66" s="321"/>
      <c r="O66" s="321"/>
      <c r="P66" s="321"/>
      <c r="Q66" s="321" t="s">
        <v>183</v>
      </c>
      <c r="R66" s="321"/>
      <c r="S66" s="321"/>
      <c r="T66" s="321"/>
      <c r="U66" s="321"/>
      <c r="V66" s="321"/>
      <c r="W66" s="321"/>
      <c r="X66" s="321"/>
      <c r="Y66" s="321" t="s">
        <v>188</v>
      </c>
      <c r="Z66" s="321"/>
      <c r="AA66" s="321"/>
      <c r="AB66" s="321"/>
      <c r="AC66" s="321"/>
      <c r="AD66" s="321"/>
      <c r="AE66" s="321"/>
      <c r="AF66" s="321"/>
      <c r="AG66" s="321" t="s">
        <v>193</v>
      </c>
      <c r="AH66" s="321"/>
      <c r="AI66" s="321"/>
      <c r="AJ66" s="321"/>
      <c r="AK66" s="321"/>
      <c r="AL66" s="321"/>
      <c r="AM66" s="321"/>
      <c r="AN66" s="321"/>
      <c r="AO66" s="321" t="s">
        <v>197</v>
      </c>
      <c r="AP66" s="321"/>
      <c r="AQ66" s="321"/>
      <c r="AR66" s="321"/>
      <c r="AS66" s="321"/>
      <c r="AT66" s="322"/>
      <c r="AU66" s="322"/>
      <c r="AV66" s="322"/>
      <c r="AW66" s="321" t="s">
        <v>208</v>
      </c>
      <c r="AX66" s="321"/>
      <c r="AY66" s="321"/>
      <c r="AZ66" s="321"/>
      <c r="BA66" s="321"/>
      <c r="BB66" s="322"/>
      <c r="BC66" s="322"/>
      <c r="BD66" s="322"/>
      <c r="BE66" s="321" t="s">
        <v>206</v>
      </c>
      <c r="BF66" s="321"/>
      <c r="BG66" s="321"/>
      <c r="BH66" s="321"/>
      <c r="BI66" s="321"/>
      <c r="BJ66" s="322"/>
      <c r="BK66" s="322"/>
      <c r="BL66" s="322"/>
    </row>
    <row r="67" spans="1:72" s="3" customFormat="1" ht="24" customHeight="1" x14ac:dyDescent="0.4">
      <c r="A67" s="321"/>
      <c r="B67" s="321"/>
      <c r="C67" s="321"/>
      <c r="D67" s="321"/>
      <c r="E67" s="321"/>
      <c r="F67" s="321"/>
      <c r="G67" s="321"/>
      <c r="H67" s="321"/>
      <c r="I67" s="321"/>
      <c r="J67" s="321"/>
      <c r="K67" s="321"/>
      <c r="L67" s="321"/>
      <c r="M67" s="321"/>
      <c r="N67" s="321"/>
      <c r="O67" s="321"/>
      <c r="P67" s="321"/>
      <c r="Q67" s="321"/>
      <c r="R67" s="321"/>
      <c r="S67" s="321"/>
      <c r="T67" s="321"/>
      <c r="U67" s="321"/>
      <c r="V67" s="321"/>
      <c r="W67" s="321"/>
      <c r="X67" s="321"/>
      <c r="Y67" s="321"/>
      <c r="Z67" s="321"/>
      <c r="AA67" s="321"/>
      <c r="AB67" s="321"/>
      <c r="AC67" s="321"/>
      <c r="AD67" s="321"/>
      <c r="AE67" s="321"/>
      <c r="AF67" s="321"/>
      <c r="AG67" s="321"/>
      <c r="AH67" s="321"/>
      <c r="AI67" s="321"/>
      <c r="AJ67" s="321"/>
      <c r="AK67" s="321"/>
      <c r="AL67" s="321"/>
      <c r="AM67" s="321"/>
      <c r="AN67" s="321"/>
      <c r="AO67" s="321"/>
      <c r="AP67" s="321"/>
      <c r="AQ67" s="321"/>
      <c r="AR67" s="321"/>
      <c r="AS67" s="321"/>
      <c r="AT67" s="321"/>
      <c r="AU67" s="321"/>
      <c r="AV67" s="321"/>
      <c r="AW67" s="321"/>
      <c r="AX67" s="321"/>
      <c r="AY67" s="321"/>
      <c r="AZ67" s="321"/>
      <c r="BA67" s="321"/>
      <c r="BB67" s="321"/>
      <c r="BC67" s="321"/>
      <c r="BD67" s="321"/>
      <c r="BE67" s="321"/>
      <c r="BF67" s="321"/>
      <c r="BG67" s="321"/>
      <c r="BH67" s="321"/>
      <c r="BI67" s="321"/>
      <c r="BJ67" s="321"/>
      <c r="BK67" s="321"/>
      <c r="BL67" s="321"/>
      <c r="BM67" s="43"/>
      <c r="BN67" s="43"/>
      <c r="BO67" s="43"/>
      <c r="BP67" s="43"/>
      <c r="BQ67" s="179"/>
      <c r="BR67" s="43"/>
      <c r="BS67" s="43"/>
      <c r="BT67" s="179"/>
    </row>
  </sheetData>
  <mergeCells count="119">
    <mergeCell ref="BK64:BL64"/>
    <mergeCell ref="BE32:BL32"/>
    <mergeCell ref="AW32:BD32"/>
    <mergeCell ref="G64:H64"/>
    <mergeCell ref="O64:P64"/>
    <mergeCell ref="W64:X64"/>
    <mergeCell ref="AE64:AF64"/>
    <mergeCell ref="AM64:AN64"/>
    <mergeCell ref="AU64:AV64"/>
    <mergeCell ref="BC64:BD64"/>
    <mergeCell ref="A32:H32"/>
    <mergeCell ref="I32:P32"/>
    <mergeCell ref="Q32:X32"/>
    <mergeCell ref="Y32:AF32"/>
    <mergeCell ref="AG32:AN32"/>
    <mergeCell ref="AO32:AV32"/>
    <mergeCell ref="BH63:BI63"/>
    <mergeCell ref="BE39:BE57"/>
    <mergeCell ref="D63:E63"/>
    <mergeCell ref="L63:M63"/>
    <mergeCell ref="T63:U63"/>
    <mergeCell ref="AB63:AC63"/>
    <mergeCell ref="AJ63:AK63"/>
    <mergeCell ref="AR63:AS63"/>
    <mergeCell ref="BC65:BD65"/>
    <mergeCell ref="BK65:BL65"/>
    <mergeCell ref="A66:H67"/>
    <mergeCell ref="I66:P67"/>
    <mergeCell ref="Q66:X67"/>
    <mergeCell ref="Y66:AF67"/>
    <mergeCell ref="AG66:AN67"/>
    <mergeCell ref="AO66:AV67"/>
    <mergeCell ref="AW66:BD67"/>
    <mergeCell ref="BE66:BL67"/>
    <mergeCell ref="G65:H65"/>
    <mergeCell ref="O65:P65"/>
    <mergeCell ref="W65:X65"/>
    <mergeCell ref="AE65:AF65"/>
    <mergeCell ref="AM65:AN65"/>
    <mergeCell ref="AU65:AV65"/>
    <mergeCell ref="AZ63:BA63"/>
    <mergeCell ref="BE34:BF34"/>
    <mergeCell ref="BH34:BI34"/>
    <mergeCell ref="BM38:BT38"/>
    <mergeCell ref="A39:A57"/>
    <mergeCell ref="I39:I57"/>
    <mergeCell ref="Q39:Q57"/>
    <mergeCell ref="Y39:Y57"/>
    <mergeCell ref="AG39:AG57"/>
    <mergeCell ref="AO39:AO57"/>
    <mergeCell ref="AW39:AW57"/>
    <mergeCell ref="AG34:AH34"/>
    <mergeCell ref="AJ34:AK34"/>
    <mergeCell ref="AO34:AP34"/>
    <mergeCell ref="AR34:AS34"/>
    <mergeCell ref="AW34:AX34"/>
    <mergeCell ref="AZ34:BA34"/>
    <mergeCell ref="AW33:BD33"/>
    <mergeCell ref="BE33:BL33"/>
    <mergeCell ref="A34:B34"/>
    <mergeCell ref="D34:E34"/>
    <mergeCell ref="I34:J34"/>
    <mergeCell ref="L34:M34"/>
    <mergeCell ref="Q34:R34"/>
    <mergeCell ref="T34:U34"/>
    <mergeCell ref="Y34:Z34"/>
    <mergeCell ref="AB34:AC34"/>
    <mergeCell ref="A33:B33"/>
    <mergeCell ref="I33:K33"/>
    <mergeCell ref="Q33:S33"/>
    <mergeCell ref="Y33:AF33"/>
    <mergeCell ref="AG33:AN33"/>
    <mergeCell ref="AO33:AV33"/>
    <mergeCell ref="BS18:BT18"/>
    <mergeCell ref="BS19:BT19"/>
    <mergeCell ref="BP12:BR12"/>
    <mergeCell ref="BP13:BR13"/>
    <mergeCell ref="BP14:BR14"/>
    <mergeCell ref="BS15:BT15"/>
    <mergeCell ref="BS16:BT16"/>
    <mergeCell ref="BS17:BT17"/>
    <mergeCell ref="BE3:BF3"/>
    <mergeCell ref="BH3:BI3"/>
    <mergeCell ref="BM3:BN3"/>
    <mergeCell ref="BP3:BQ3"/>
    <mergeCell ref="BP6:BQ6"/>
    <mergeCell ref="BS7:BT7"/>
    <mergeCell ref="AG3:AH3"/>
    <mergeCell ref="AJ3:AK3"/>
    <mergeCell ref="AO3:AP3"/>
    <mergeCell ref="AR3:AS3"/>
    <mergeCell ref="AW3:AX3"/>
    <mergeCell ref="AZ3:BA3"/>
    <mergeCell ref="BE2:BL2"/>
    <mergeCell ref="BM2:BT2"/>
    <mergeCell ref="A3:B3"/>
    <mergeCell ref="D3:E3"/>
    <mergeCell ref="I3:J3"/>
    <mergeCell ref="L3:M3"/>
    <mergeCell ref="Q3:R3"/>
    <mergeCell ref="T3:U3"/>
    <mergeCell ref="Y3:Z3"/>
    <mergeCell ref="AB3:AC3"/>
    <mergeCell ref="AX1:BC1"/>
    <mergeCell ref="BF1:BK1"/>
    <mergeCell ref="BN1:BS1"/>
    <mergeCell ref="A2:H2"/>
    <mergeCell ref="I2:P2"/>
    <mergeCell ref="Q2:X2"/>
    <mergeCell ref="Y2:AF2"/>
    <mergeCell ref="AG2:AN2"/>
    <mergeCell ref="AO2:AV2"/>
    <mergeCell ref="AW2:BD2"/>
    <mergeCell ref="A1:H1"/>
    <mergeCell ref="I1:P1"/>
    <mergeCell ref="Q1:X1"/>
    <mergeCell ref="Y1:AF1"/>
    <mergeCell ref="AH1:AM1"/>
    <mergeCell ref="AP1:AU1"/>
  </mergeCells>
  <phoneticPr fontId="2"/>
  <pageMargins left="0.39" right="0.32" top="0.33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1974-6439-4AA5-B640-07769A74FF17}">
  <dimension ref="A1:BT68"/>
  <sheetViews>
    <sheetView zoomScaleNormal="100" workbookViewId="0">
      <selection activeCell="BN1" sqref="BN1:BS1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79" customWidth="1"/>
    <col min="62" max="63" width="14.5" style="43" customWidth="1"/>
    <col min="64" max="64" width="4" style="179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79" customWidth="1"/>
    <col min="70" max="71" width="14.5" style="43" customWidth="1"/>
    <col min="72" max="72" width="4" style="179" customWidth="1"/>
    <col min="73" max="16384" width="9" style="43"/>
  </cols>
  <sheetData>
    <row r="1" spans="1:72" ht="24.75" customHeight="1" x14ac:dyDescent="0.4">
      <c r="A1" s="290" t="s">
        <v>109</v>
      </c>
      <c r="B1" s="290"/>
      <c r="C1" s="290"/>
      <c r="D1" s="290"/>
      <c r="E1" s="290"/>
      <c r="F1" s="290"/>
      <c r="G1" s="290"/>
      <c r="H1" s="290"/>
      <c r="I1" s="290" t="s">
        <v>109</v>
      </c>
      <c r="J1" s="290"/>
      <c r="K1" s="290"/>
      <c r="L1" s="290"/>
      <c r="M1" s="290"/>
      <c r="N1" s="290"/>
      <c r="O1" s="290"/>
      <c r="P1" s="290"/>
      <c r="Q1" s="290" t="s">
        <v>109</v>
      </c>
      <c r="R1" s="290"/>
      <c r="S1" s="290"/>
      <c r="T1" s="290"/>
      <c r="U1" s="290"/>
      <c r="V1" s="290"/>
      <c r="W1" s="290"/>
      <c r="X1" s="290"/>
      <c r="Y1" s="290" t="s">
        <v>109</v>
      </c>
      <c r="Z1" s="290"/>
      <c r="AA1" s="290"/>
      <c r="AB1" s="290"/>
      <c r="AC1" s="290"/>
      <c r="AD1" s="290"/>
      <c r="AE1" s="290"/>
      <c r="AF1" s="290"/>
      <c r="AH1" s="290" t="s">
        <v>109</v>
      </c>
      <c r="AI1" s="290"/>
      <c r="AJ1" s="290"/>
      <c r="AK1" s="290"/>
      <c r="AL1" s="290"/>
      <c r="AM1" s="290"/>
      <c r="AN1" s="190"/>
      <c r="AP1" s="290" t="s">
        <v>109</v>
      </c>
      <c r="AQ1" s="290"/>
      <c r="AR1" s="290"/>
      <c r="AS1" s="290"/>
      <c r="AT1" s="290"/>
      <c r="AU1" s="290"/>
      <c r="AV1" s="190"/>
      <c r="AX1" s="290" t="s">
        <v>109</v>
      </c>
      <c r="AY1" s="290"/>
      <c r="AZ1" s="290"/>
      <c r="BA1" s="290"/>
      <c r="BB1" s="290"/>
      <c r="BC1" s="290"/>
      <c r="BD1" s="190"/>
      <c r="BF1" s="290" t="s">
        <v>109</v>
      </c>
      <c r="BG1" s="290"/>
      <c r="BH1" s="290"/>
      <c r="BI1" s="290"/>
      <c r="BJ1" s="290"/>
      <c r="BK1" s="290"/>
      <c r="BL1" s="190"/>
      <c r="BN1" s="290" t="s">
        <v>109</v>
      </c>
      <c r="BO1" s="290"/>
      <c r="BP1" s="290"/>
      <c r="BQ1" s="290"/>
      <c r="BR1" s="290"/>
      <c r="BS1" s="290"/>
      <c r="BT1" s="190"/>
    </row>
    <row r="2" spans="1:72" ht="24.75" customHeight="1" thickBot="1" x14ac:dyDescent="0.45">
      <c r="A2" s="291" t="s">
        <v>169</v>
      </c>
      <c r="B2" s="291"/>
      <c r="C2" s="291"/>
      <c r="D2" s="291"/>
      <c r="E2" s="291"/>
      <c r="F2" s="291"/>
      <c r="G2" s="291"/>
      <c r="H2" s="291"/>
      <c r="I2" s="291" t="s">
        <v>230</v>
      </c>
      <c r="J2" s="291"/>
      <c r="K2" s="291"/>
      <c r="L2" s="291"/>
      <c r="M2" s="291"/>
      <c r="N2" s="291"/>
      <c r="O2" s="291"/>
      <c r="P2" s="291"/>
      <c r="Q2" s="291" t="s">
        <v>179</v>
      </c>
      <c r="R2" s="291"/>
      <c r="S2" s="291"/>
      <c r="T2" s="291"/>
      <c r="U2" s="291"/>
      <c r="V2" s="291"/>
      <c r="W2" s="291"/>
      <c r="X2" s="291"/>
      <c r="Y2" s="290" t="s">
        <v>184</v>
      </c>
      <c r="Z2" s="290"/>
      <c r="AA2" s="290"/>
      <c r="AB2" s="290"/>
      <c r="AC2" s="290"/>
      <c r="AD2" s="290"/>
      <c r="AE2" s="290"/>
      <c r="AF2" s="290"/>
      <c r="AG2" s="291" t="s">
        <v>189</v>
      </c>
      <c r="AH2" s="291"/>
      <c r="AI2" s="291"/>
      <c r="AJ2" s="291"/>
      <c r="AK2" s="291"/>
      <c r="AL2" s="291"/>
      <c r="AM2" s="291"/>
      <c r="AN2" s="291"/>
      <c r="AO2" s="291" t="s">
        <v>194</v>
      </c>
      <c r="AP2" s="291"/>
      <c r="AQ2" s="291"/>
      <c r="AR2" s="291"/>
      <c r="AS2" s="291"/>
      <c r="AT2" s="291"/>
      <c r="AU2" s="291"/>
      <c r="AV2" s="291"/>
      <c r="AW2" s="291" t="s">
        <v>198</v>
      </c>
      <c r="AX2" s="291"/>
      <c r="AY2" s="291"/>
      <c r="AZ2" s="291"/>
      <c r="BA2" s="291"/>
      <c r="BB2" s="291"/>
      <c r="BC2" s="291"/>
      <c r="BD2" s="291"/>
      <c r="BE2" s="291" t="s">
        <v>202</v>
      </c>
      <c r="BF2" s="291"/>
      <c r="BG2" s="291"/>
      <c r="BH2" s="291"/>
      <c r="BI2" s="291"/>
      <c r="BJ2" s="291"/>
      <c r="BK2" s="291"/>
      <c r="BL2" s="291"/>
      <c r="BM2" s="290" t="s">
        <v>212</v>
      </c>
      <c r="BN2" s="290"/>
      <c r="BO2" s="290"/>
      <c r="BP2" s="290"/>
      <c r="BQ2" s="290"/>
      <c r="BR2" s="290"/>
      <c r="BS2" s="290"/>
      <c r="BT2" s="290"/>
    </row>
    <row r="3" spans="1:72" ht="24.75" customHeight="1" thickBot="1" x14ac:dyDescent="0.45">
      <c r="A3" s="292" t="s">
        <v>0</v>
      </c>
      <c r="B3" s="293"/>
      <c r="C3" s="5" t="s">
        <v>1</v>
      </c>
      <c r="D3" s="294" t="s">
        <v>2</v>
      </c>
      <c r="E3" s="295"/>
      <c r="F3" s="4" t="s">
        <v>3</v>
      </c>
      <c r="G3" s="4" t="s">
        <v>4</v>
      </c>
      <c r="H3" s="191" t="s">
        <v>32</v>
      </c>
      <c r="I3" s="292" t="s">
        <v>0</v>
      </c>
      <c r="J3" s="293"/>
      <c r="K3" s="5" t="s">
        <v>1</v>
      </c>
      <c r="L3" s="294" t="s">
        <v>2</v>
      </c>
      <c r="M3" s="295"/>
      <c r="N3" s="4" t="s">
        <v>3</v>
      </c>
      <c r="O3" s="4" t="s">
        <v>4</v>
      </c>
      <c r="P3" s="191" t="s">
        <v>32</v>
      </c>
      <c r="Q3" s="292" t="s">
        <v>0</v>
      </c>
      <c r="R3" s="293"/>
      <c r="S3" s="5" t="s">
        <v>1</v>
      </c>
      <c r="T3" s="294" t="s">
        <v>2</v>
      </c>
      <c r="U3" s="295"/>
      <c r="V3" s="4" t="s">
        <v>3</v>
      </c>
      <c r="W3" s="4" t="s">
        <v>4</v>
      </c>
      <c r="X3" s="191" t="s">
        <v>32</v>
      </c>
      <c r="Y3" s="292" t="s">
        <v>0</v>
      </c>
      <c r="Z3" s="293"/>
      <c r="AA3" s="5" t="s">
        <v>1</v>
      </c>
      <c r="AB3" s="294" t="s">
        <v>2</v>
      </c>
      <c r="AC3" s="295"/>
      <c r="AD3" s="4" t="s">
        <v>3</v>
      </c>
      <c r="AE3" s="4" t="s">
        <v>4</v>
      </c>
      <c r="AF3" s="191" t="s">
        <v>32</v>
      </c>
      <c r="AG3" s="292" t="s">
        <v>0</v>
      </c>
      <c r="AH3" s="293"/>
      <c r="AI3" s="5" t="s">
        <v>1</v>
      </c>
      <c r="AJ3" s="294" t="s">
        <v>2</v>
      </c>
      <c r="AK3" s="295"/>
      <c r="AL3" s="4" t="s">
        <v>3</v>
      </c>
      <c r="AM3" s="4" t="s">
        <v>4</v>
      </c>
      <c r="AN3" s="191" t="s">
        <v>32</v>
      </c>
      <c r="AO3" s="292" t="s">
        <v>0</v>
      </c>
      <c r="AP3" s="293"/>
      <c r="AQ3" s="5" t="s">
        <v>1</v>
      </c>
      <c r="AR3" s="294" t="s">
        <v>2</v>
      </c>
      <c r="AS3" s="295"/>
      <c r="AT3" s="4" t="s">
        <v>3</v>
      </c>
      <c r="AU3" s="4" t="s">
        <v>4</v>
      </c>
      <c r="AV3" s="191" t="s">
        <v>32</v>
      </c>
      <c r="AW3" s="292" t="s">
        <v>0</v>
      </c>
      <c r="AX3" s="293"/>
      <c r="AY3" s="5" t="s">
        <v>1</v>
      </c>
      <c r="AZ3" s="294" t="s">
        <v>2</v>
      </c>
      <c r="BA3" s="295"/>
      <c r="BB3" s="4" t="s">
        <v>3</v>
      </c>
      <c r="BC3" s="4" t="s">
        <v>4</v>
      </c>
      <c r="BD3" s="191" t="s">
        <v>32</v>
      </c>
      <c r="BE3" s="292" t="s">
        <v>0</v>
      </c>
      <c r="BF3" s="293"/>
      <c r="BG3" s="5" t="s">
        <v>1</v>
      </c>
      <c r="BH3" s="294" t="s">
        <v>2</v>
      </c>
      <c r="BI3" s="295"/>
      <c r="BJ3" s="4" t="s">
        <v>3</v>
      </c>
      <c r="BK3" s="4" t="s">
        <v>4</v>
      </c>
      <c r="BL3" s="191" t="s">
        <v>32</v>
      </c>
      <c r="BM3" s="292" t="s">
        <v>0</v>
      </c>
      <c r="BN3" s="295"/>
      <c r="BO3" s="4" t="s">
        <v>1</v>
      </c>
      <c r="BP3" s="294" t="s">
        <v>2</v>
      </c>
      <c r="BQ3" s="295"/>
      <c r="BR3" s="4" t="s">
        <v>3</v>
      </c>
      <c r="BS3" s="4" t="s">
        <v>4</v>
      </c>
      <c r="BT3" s="191" t="s">
        <v>32</v>
      </c>
    </row>
    <row r="4" spans="1:72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1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81"/>
      <c r="AX4" s="182" t="s">
        <v>8</v>
      </c>
      <c r="AY4" s="183"/>
      <c r="AZ4" s="184">
        <v>0</v>
      </c>
      <c r="BA4" s="185" t="s">
        <v>68</v>
      </c>
      <c r="BB4" s="186">
        <v>18000</v>
      </c>
      <c r="BC4" s="187">
        <f t="shared" ref="BC4" si="6">AZ4*BB4</f>
        <v>0</v>
      </c>
      <c r="BD4" s="192">
        <v>0.1</v>
      </c>
      <c r="BE4" s="181"/>
      <c r="BF4" s="182" t="s">
        <v>8</v>
      </c>
      <c r="BG4" s="183"/>
      <c r="BH4" s="184">
        <v>1</v>
      </c>
      <c r="BI4" s="185" t="s">
        <v>68</v>
      </c>
      <c r="BJ4" s="186">
        <v>18000</v>
      </c>
      <c r="BK4" s="187">
        <f t="shared" ref="BK4" si="7">BH4*BJ4</f>
        <v>18000</v>
      </c>
      <c r="BL4" s="192">
        <v>0.1</v>
      </c>
      <c r="BM4" s="19"/>
      <c r="BN4" s="21" t="s">
        <v>145</v>
      </c>
      <c r="BO4" s="22"/>
      <c r="BP4" s="20">
        <v>9</v>
      </c>
      <c r="BQ4" s="88" t="s">
        <v>77</v>
      </c>
      <c r="BR4" s="23">
        <v>5200</v>
      </c>
      <c r="BS4" s="127">
        <f t="shared" ref="BS4:BS5" si="8">BP4*BR4</f>
        <v>46800</v>
      </c>
      <c r="BT4" s="193">
        <v>0.1</v>
      </c>
    </row>
    <row r="5" spans="1:72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88"/>
      <c r="AX5" s="14" t="s">
        <v>38</v>
      </c>
      <c r="AY5" s="15"/>
      <c r="AZ5" s="16">
        <v>1</v>
      </c>
      <c r="BA5" s="86" t="s">
        <v>68</v>
      </c>
      <c r="BB5" s="17">
        <v>2000</v>
      </c>
      <c r="BC5" s="120">
        <f>AZ5*BB5</f>
        <v>2000</v>
      </c>
      <c r="BD5" s="193">
        <v>0.1</v>
      </c>
      <c r="BE5" s="188"/>
      <c r="BF5" s="14" t="s">
        <v>38</v>
      </c>
      <c r="BG5" s="15"/>
      <c r="BH5" s="16">
        <v>1</v>
      </c>
      <c r="BI5" s="86" t="s">
        <v>68</v>
      </c>
      <c r="BJ5" s="17">
        <v>2000</v>
      </c>
      <c r="BK5" s="120">
        <f>BH5*BJ5</f>
        <v>2000</v>
      </c>
      <c r="BL5" s="193">
        <v>0.1</v>
      </c>
      <c r="BM5" s="19"/>
      <c r="BN5" s="21" t="s">
        <v>146</v>
      </c>
      <c r="BO5" s="22"/>
      <c r="BP5" s="20">
        <v>1</v>
      </c>
      <c r="BQ5" s="88" t="s">
        <v>123</v>
      </c>
      <c r="BR5" s="23">
        <v>32000</v>
      </c>
      <c r="BS5" s="121">
        <f t="shared" si="8"/>
        <v>32000</v>
      </c>
      <c r="BT5" s="193">
        <v>0.1</v>
      </c>
    </row>
    <row r="6" spans="1:72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1" si="9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1" si="10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1" si="11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1" si="12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1" si="13">AR6*AT6</f>
        <v>2500</v>
      </c>
      <c r="AV6" s="193">
        <v>0.1</v>
      </c>
      <c r="AW6" s="188"/>
      <c r="AX6" s="14" t="s">
        <v>9</v>
      </c>
      <c r="AY6" s="15"/>
      <c r="AZ6" s="16">
        <v>1</v>
      </c>
      <c r="BA6" s="86" t="s">
        <v>68</v>
      </c>
      <c r="BB6" s="17">
        <v>2500</v>
      </c>
      <c r="BC6" s="120">
        <f t="shared" ref="BC6:BC31" si="14">AZ6*BB6</f>
        <v>2500</v>
      </c>
      <c r="BD6" s="193">
        <v>0.1</v>
      </c>
      <c r="BE6" s="188"/>
      <c r="BF6" s="14" t="s">
        <v>9</v>
      </c>
      <c r="BG6" s="15"/>
      <c r="BH6" s="16">
        <v>1</v>
      </c>
      <c r="BI6" s="86" t="s">
        <v>68</v>
      </c>
      <c r="BJ6" s="17">
        <v>2500</v>
      </c>
      <c r="BK6" s="120">
        <f t="shared" ref="BK6:BK31" si="15">BH6*BJ6</f>
        <v>2500</v>
      </c>
      <c r="BL6" s="193">
        <v>0.1</v>
      </c>
      <c r="BM6" s="30"/>
      <c r="BN6" s="31" t="s">
        <v>147</v>
      </c>
      <c r="BO6" s="32"/>
      <c r="BP6" s="310" t="s">
        <v>37</v>
      </c>
      <c r="BQ6" s="311"/>
      <c r="BR6" s="33">
        <v>21000</v>
      </c>
      <c r="BS6" s="123">
        <v>21000</v>
      </c>
      <c r="BT6" s="194">
        <v>0.1</v>
      </c>
    </row>
    <row r="7" spans="1:72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9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10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11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2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3"/>
        <v>5200</v>
      </c>
      <c r="AV7" s="193">
        <v>0.1</v>
      </c>
      <c r="AW7" s="188"/>
      <c r="AX7" s="14" t="s">
        <v>11</v>
      </c>
      <c r="AY7" s="15"/>
      <c r="AZ7" s="16">
        <v>0</v>
      </c>
      <c r="BA7" s="86" t="s">
        <v>68</v>
      </c>
      <c r="BB7" s="17">
        <v>5200</v>
      </c>
      <c r="BC7" s="120">
        <f t="shared" si="14"/>
        <v>0</v>
      </c>
      <c r="BD7" s="193">
        <v>0.1</v>
      </c>
      <c r="BE7" s="188"/>
      <c r="BF7" s="14" t="s">
        <v>11</v>
      </c>
      <c r="BG7" s="15"/>
      <c r="BH7" s="16">
        <v>1</v>
      </c>
      <c r="BI7" s="86" t="s">
        <v>68</v>
      </c>
      <c r="BJ7" s="17">
        <v>5200</v>
      </c>
      <c r="BK7" s="120">
        <f t="shared" si="15"/>
        <v>5200</v>
      </c>
      <c r="BL7" s="193">
        <v>0.1</v>
      </c>
      <c r="BM7" s="40"/>
      <c r="BN7" s="40"/>
      <c r="BO7" s="41"/>
      <c r="BP7" s="40"/>
      <c r="BQ7" s="90"/>
      <c r="BR7" s="116" t="s">
        <v>148</v>
      </c>
      <c r="BS7" s="312">
        <f>SUM(BS4:BS6)</f>
        <v>99800</v>
      </c>
      <c r="BT7" s="313"/>
    </row>
    <row r="8" spans="1:72" ht="24.75" customHeight="1" thickBot="1" x14ac:dyDescent="0.2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9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10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11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2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3"/>
        <v>3000</v>
      </c>
      <c r="AV8" s="193">
        <v>0.1</v>
      </c>
      <c r="AW8" s="188"/>
      <c r="AX8" s="14" t="s">
        <v>15</v>
      </c>
      <c r="AY8" s="15"/>
      <c r="AZ8" s="16">
        <v>0</v>
      </c>
      <c r="BA8" s="86" t="s">
        <v>68</v>
      </c>
      <c r="BB8" s="17">
        <v>3000</v>
      </c>
      <c r="BC8" s="120">
        <f t="shared" si="14"/>
        <v>0</v>
      </c>
      <c r="BD8" s="193">
        <v>0.1</v>
      </c>
      <c r="BE8" s="188"/>
      <c r="BF8" s="14" t="s">
        <v>15</v>
      </c>
      <c r="BG8" s="15"/>
      <c r="BH8" s="16">
        <v>1</v>
      </c>
      <c r="BI8" s="86" t="s">
        <v>68</v>
      </c>
      <c r="BJ8" s="17">
        <v>3000</v>
      </c>
      <c r="BK8" s="120">
        <f t="shared" si="15"/>
        <v>3000</v>
      </c>
      <c r="BL8" s="193">
        <v>0.1</v>
      </c>
      <c r="BM8" s="66"/>
      <c r="BN8" s="66"/>
      <c r="BO8" s="66"/>
      <c r="BP8" s="66"/>
      <c r="BQ8" s="66"/>
      <c r="BR8" s="66"/>
      <c r="BS8" s="66"/>
      <c r="BT8" s="200"/>
    </row>
    <row r="9" spans="1:72" ht="24.75" customHeight="1" x14ac:dyDescent="0.15">
      <c r="A9" s="188"/>
      <c r="B9" s="14" t="s">
        <v>16</v>
      </c>
      <c r="C9" s="15"/>
      <c r="D9" s="16">
        <v>1</v>
      </c>
      <c r="E9" s="86" t="s">
        <v>68</v>
      </c>
      <c r="F9" s="17">
        <v>14000</v>
      </c>
      <c r="G9" s="120">
        <f t="shared" si="0"/>
        <v>14000</v>
      </c>
      <c r="H9" s="193">
        <v>0.1</v>
      </c>
      <c r="I9" s="188"/>
      <c r="J9" s="14" t="s">
        <v>16</v>
      </c>
      <c r="K9" s="15"/>
      <c r="L9" s="16">
        <v>1</v>
      </c>
      <c r="M9" s="86" t="s">
        <v>68</v>
      </c>
      <c r="N9" s="17">
        <v>14000</v>
      </c>
      <c r="O9" s="120">
        <f t="shared" si="9"/>
        <v>14000</v>
      </c>
      <c r="P9" s="193">
        <v>0.1</v>
      </c>
      <c r="Q9" s="188"/>
      <c r="R9" s="14" t="s">
        <v>16</v>
      </c>
      <c r="S9" s="15"/>
      <c r="T9" s="16">
        <v>1</v>
      </c>
      <c r="U9" s="86" t="s">
        <v>68</v>
      </c>
      <c r="V9" s="17">
        <v>14000</v>
      </c>
      <c r="W9" s="120">
        <f t="shared" si="10"/>
        <v>14000</v>
      </c>
      <c r="X9" s="193">
        <v>0.1</v>
      </c>
      <c r="Y9" s="188"/>
      <c r="Z9" s="14" t="s">
        <v>16</v>
      </c>
      <c r="AA9" s="15"/>
      <c r="AB9" s="16">
        <v>1</v>
      </c>
      <c r="AC9" s="86" t="s">
        <v>68</v>
      </c>
      <c r="AD9" s="17">
        <v>14000</v>
      </c>
      <c r="AE9" s="120">
        <f t="shared" si="11"/>
        <v>14000</v>
      </c>
      <c r="AF9" s="193">
        <v>0.1</v>
      </c>
      <c r="AG9" s="188"/>
      <c r="AH9" s="14" t="s">
        <v>16</v>
      </c>
      <c r="AI9" s="15"/>
      <c r="AJ9" s="16">
        <v>1</v>
      </c>
      <c r="AK9" s="86" t="s">
        <v>68</v>
      </c>
      <c r="AL9" s="17">
        <v>14000</v>
      </c>
      <c r="AM9" s="120">
        <f t="shared" si="12"/>
        <v>14000</v>
      </c>
      <c r="AN9" s="193">
        <v>0.1</v>
      </c>
      <c r="AO9" s="188"/>
      <c r="AP9" s="14" t="s">
        <v>16</v>
      </c>
      <c r="AQ9" s="15"/>
      <c r="AR9" s="16">
        <v>1</v>
      </c>
      <c r="AS9" s="86" t="s">
        <v>68</v>
      </c>
      <c r="AT9" s="17">
        <v>14000</v>
      </c>
      <c r="AU9" s="120">
        <f t="shared" si="13"/>
        <v>14000</v>
      </c>
      <c r="AV9" s="193">
        <v>0.1</v>
      </c>
      <c r="AW9" s="188"/>
      <c r="AX9" s="14" t="s">
        <v>16</v>
      </c>
      <c r="AY9" s="15"/>
      <c r="AZ9" s="16">
        <v>0</v>
      </c>
      <c r="BA9" s="86" t="s">
        <v>68</v>
      </c>
      <c r="BB9" s="17">
        <v>14000</v>
      </c>
      <c r="BC9" s="120">
        <f t="shared" si="14"/>
        <v>0</v>
      </c>
      <c r="BD9" s="193">
        <v>0.1</v>
      </c>
      <c r="BE9" s="188"/>
      <c r="BF9" s="14" t="s">
        <v>16</v>
      </c>
      <c r="BG9" s="15"/>
      <c r="BH9" s="16">
        <v>1</v>
      </c>
      <c r="BI9" s="86" t="s">
        <v>68</v>
      </c>
      <c r="BJ9" s="17">
        <v>14000</v>
      </c>
      <c r="BK9" s="120">
        <f t="shared" si="15"/>
        <v>14000</v>
      </c>
      <c r="BL9" s="193">
        <v>0.1</v>
      </c>
      <c r="BM9" s="146"/>
      <c r="BN9" s="147" t="s">
        <v>29</v>
      </c>
      <c r="BO9" s="148"/>
      <c r="BP9" s="149">
        <v>3</v>
      </c>
      <c r="BQ9" s="150" t="s">
        <v>68</v>
      </c>
      <c r="BR9" s="151">
        <v>18000</v>
      </c>
      <c r="BS9" s="152">
        <f>BP9*BR9</f>
        <v>54000</v>
      </c>
      <c r="BT9" s="206">
        <v>0.1</v>
      </c>
    </row>
    <row r="10" spans="1:72" ht="24.75" customHeight="1" x14ac:dyDescent="0.15">
      <c r="A10" s="188"/>
      <c r="B10" s="14" t="s">
        <v>17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17</v>
      </c>
      <c r="K10" s="15"/>
      <c r="L10" s="16">
        <v>2</v>
      </c>
      <c r="M10" s="86" t="s">
        <v>68</v>
      </c>
      <c r="N10" s="17">
        <v>4000</v>
      </c>
      <c r="O10" s="120">
        <f t="shared" si="9"/>
        <v>8000</v>
      </c>
      <c r="P10" s="193">
        <v>0.1</v>
      </c>
      <c r="Q10" s="188"/>
      <c r="R10" s="14" t="s">
        <v>17</v>
      </c>
      <c r="S10" s="15"/>
      <c r="T10" s="16">
        <v>2</v>
      </c>
      <c r="U10" s="86" t="s">
        <v>68</v>
      </c>
      <c r="V10" s="17">
        <v>4000</v>
      </c>
      <c r="W10" s="120">
        <f t="shared" si="10"/>
        <v>8000</v>
      </c>
      <c r="X10" s="193">
        <v>0.1</v>
      </c>
      <c r="Y10" s="188"/>
      <c r="Z10" s="14" t="s">
        <v>17</v>
      </c>
      <c r="AA10" s="15"/>
      <c r="AB10" s="16">
        <v>2</v>
      </c>
      <c r="AC10" s="86" t="s">
        <v>68</v>
      </c>
      <c r="AD10" s="17">
        <v>4000</v>
      </c>
      <c r="AE10" s="120">
        <f t="shared" si="11"/>
        <v>8000</v>
      </c>
      <c r="AF10" s="193">
        <v>0.1</v>
      </c>
      <c r="AG10" s="188"/>
      <c r="AH10" s="14" t="s">
        <v>17</v>
      </c>
      <c r="AI10" s="15"/>
      <c r="AJ10" s="16">
        <v>2</v>
      </c>
      <c r="AK10" s="86" t="s">
        <v>68</v>
      </c>
      <c r="AL10" s="17">
        <v>4000</v>
      </c>
      <c r="AM10" s="120">
        <f t="shared" si="12"/>
        <v>8000</v>
      </c>
      <c r="AN10" s="193">
        <v>0.1</v>
      </c>
      <c r="AO10" s="188"/>
      <c r="AP10" s="14" t="s">
        <v>17</v>
      </c>
      <c r="AQ10" s="15"/>
      <c r="AR10" s="16">
        <v>2</v>
      </c>
      <c r="AS10" s="86" t="s">
        <v>68</v>
      </c>
      <c r="AT10" s="17">
        <v>4000</v>
      </c>
      <c r="AU10" s="120">
        <f t="shared" si="13"/>
        <v>8000</v>
      </c>
      <c r="AV10" s="193">
        <v>0.1</v>
      </c>
      <c r="AW10" s="188"/>
      <c r="AX10" s="14" t="s">
        <v>17</v>
      </c>
      <c r="AY10" s="15"/>
      <c r="AZ10" s="16">
        <v>0</v>
      </c>
      <c r="BA10" s="86" t="s">
        <v>68</v>
      </c>
      <c r="BB10" s="17">
        <v>4000</v>
      </c>
      <c r="BC10" s="120">
        <f t="shared" si="14"/>
        <v>0</v>
      </c>
      <c r="BD10" s="193">
        <v>0.1</v>
      </c>
      <c r="BE10" s="188"/>
      <c r="BF10" s="14" t="s">
        <v>17</v>
      </c>
      <c r="BG10" s="15"/>
      <c r="BH10" s="16">
        <v>2</v>
      </c>
      <c r="BI10" s="86" t="s">
        <v>68</v>
      </c>
      <c r="BJ10" s="17">
        <v>4000</v>
      </c>
      <c r="BK10" s="120">
        <f t="shared" si="15"/>
        <v>8000</v>
      </c>
      <c r="BL10" s="193">
        <v>0.1</v>
      </c>
      <c r="BM10" s="154"/>
      <c r="BN10" s="155" t="s">
        <v>211</v>
      </c>
      <c r="BO10" s="156"/>
      <c r="BP10" s="207">
        <v>2</v>
      </c>
      <c r="BQ10" s="208" t="s">
        <v>123</v>
      </c>
      <c r="BR10" s="158">
        <v>56000</v>
      </c>
      <c r="BS10" s="157">
        <f>BP10*BR10</f>
        <v>112000</v>
      </c>
      <c r="BT10" s="159">
        <v>0.1</v>
      </c>
    </row>
    <row r="11" spans="1:72" ht="24.75" customHeight="1" x14ac:dyDescent="0.15">
      <c r="A11" s="188"/>
      <c r="B11" s="14" t="s">
        <v>18</v>
      </c>
      <c r="C11" s="15"/>
      <c r="D11" s="16">
        <v>2</v>
      </c>
      <c r="E11" s="86" t="s">
        <v>68</v>
      </c>
      <c r="F11" s="17">
        <v>4000</v>
      </c>
      <c r="G11" s="120">
        <f t="shared" si="0"/>
        <v>8000</v>
      </c>
      <c r="H11" s="193">
        <v>0.1</v>
      </c>
      <c r="I11" s="188"/>
      <c r="J11" s="14" t="s">
        <v>18</v>
      </c>
      <c r="K11" s="15"/>
      <c r="L11" s="16">
        <v>2</v>
      </c>
      <c r="M11" s="86" t="s">
        <v>68</v>
      </c>
      <c r="N11" s="17">
        <v>4000</v>
      </c>
      <c r="O11" s="120">
        <f t="shared" si="9"/>
        <v>8000</v>
      </c>
      <c r="P11" s="193">
        <v>0.1</v>
      </c>
      <c r="Q11" s="188"/>
      <c r="R11" s="14" t="s">
        <v>18</v>
      </c>
      <c r="S11" s="15"/>
      <c r="T11" s="16">
        <v>4</v>
      </c>
      <c r="U11" s="86" t="s">
        <v>68</v>
      </c>
      <c r="V11" s="17">
        <v>4000</v>
      </c>
      <c r="W11" s="120">
        <f t="shared" si="10"/>
        <v>16000</v>
      </c>
      <c r="X11" s="193">
        <v>0.1</v>
      </c>
      <c r="Y11" s="188"/>
      <c r="Z11" s="14" t="s">
        <v>18</v>
      </c>
      <c r="AA11" s="15"/>
      <c r="AB11" s="16">
        <v>2</v>
      </c>
      <c r="AC11" s="86" t="s">
        <v>68</v>
      </c>
      <c r="AD11" s="17">
        <v>4000</v>
      </c>
      <c r="AE11" s="120">
        <f t="shared" si="11"/>
        <v>8000</v>
      </c>
      <c r="AF11" s="193">
        <v>0.1</v>
      </c>
      <c r="AG11" s="188"/>
      <c r="AH11" s="14" t="s">
        <v>18</v>
      </c>
      <c r="AI11" s="15"/>
      <c r="AJ11" s="16">
        <v>2</v>
      </c>
      <c r="AK11" s="86" t="s">
        <v>68</v>
      </c>
      <c r="AL11" s="17">
        <v>4000</v>
      </c>
      <c r="AM11" s="120">
        <f t="shared" si="12"/>
        <v>8000</v>
      </c>
      <c r="AN11" s="193">
        <v>0.1</v>
      </c>
      <c r="AO11" s="188"/>
      <c r="AP11" s="14" t="s">
        <v>18</v>
      </c>
      <c r="AQ11" s="15"/>
      <c r="AR11" s="16">
        <v>3</v>
      </c>
      <c r="AS11" s="86" t="s">
        <v>68</v>
      </c>
      <c r="AT11" s="17">
        <v>4000</v>
      </c>
      <c r="AU11" s="120">
        <f t="shared" si="13"/>
        <v>12000</v>
      </c>
      <c r="AV11" s="193">
        <v>0.1</v>
      </c>
      <c r="AW11" s="188"/>
      <c r="AX11" s="14" t="s">
        <v>18</v>
      </c>
      <c r="AY11" s="15"/>
      <c r="AZ11" s="16">
        <v>0</v>
      </c>
      <c r="BA11" s="86" t="s">
        <v>68</v>
      </c>
      <c r="BB11" s="17">
        <v>4000</v>
      </c>
      <c r="BC11" s="120">
        <f t="shared" si="14"/>
        <v>0</v>
      </c>
      <c r="BD11" s="193">
        <v>0.1</v>
      </c>
      <c r="BE11" s="188"/>
      <c r="BF11" s="14" t="s">
        <v>18</v>
      </c>
      <c r="BG11" s="15"/>
      <c r="BH11" s="16">
        <v>0</v>
      </c>
      <c r="BI11" s="86" t="s">
        <v>68</v>
      </c>
      <c r="BJ11" s="17">
        <v>4000</v>
      </c>
      <c r="BK11" s="120">
        <f t="shared" si="15"/>
        <v>0</v>
      </c>
      <c r="BL11" s="193">
        <v>0.1</v>
      </c>
      <c r="BM11" s="154"/>
      <c r="BN11" s="155" t="s">
        <v>70</v>
      </c>
      <c r="BO11" s="156"/>
      <c r="BP11" s="300" t="s">
        <v>37</v>
      </c>
      <c r="BQ11" s="301"/>
      <c r="BR11" s="302"/>
      <c r="BS11" s="157">
        <v>80000</v>
      </c>
      <c r="BT11" s="153">
        <v>0.1</v>
      </c>
    </row>
    <row r="12" spans="1:72" ht="24.75" customHeight="1" x14ac:dyDescent="0.15">
      <c r="A12" s="188"/>
      <c r="B12" s="24" t="s">
        <v>19</v>
      </c>
      <c r="C12" s="25" t="s">
        <v>20</v>
      </c>
      <c r="D12" s="26">
        <v>24</v>
      </c>
      <c r="E12" s="87" t="s">
        <v>64</v>
      </c>
      <c r="F12" s="17">
        <v>80</v>
      </c>
      <c r="G12" s="120">
        <f t="shared" si="0"/>
        <v>1920</v>
      </c>
      <c r="H12" s="193">
        <v>0.1</v>
      </c>
      <c r="I12" s="188"/>
      <c r="J12" s="24" t="s">
        <v>19</v>
      </c>
      <c r="K12" s="25" t="s">
        <v>20</v>
      </c>
      <c r="L12" s="26">
        <v>24</v>
      </c>
      <c r="M12" s="87" t="s">
        <v>64</v>
      </c>
      <c r="N12" s="17">
        <v>80</v>
      </c>
      <c r="O12" s="120">
        <f t="shared" si="9"/>
        <v>1920</v>
      </c>
      <c r="P12" s="193">
        <v>0.1</v>
      </c>
      <c r="Q12" s="188"/>
      <c r="R12" s="24" t="s">
        <v>19</v>
      </c>
      <c r="S12" s="25" t="s">
        <v>20</v>
      </c>
      <c r="T12" s="26">
        <v>24</v>
      </c>
      <c r="U12" s="87" t="s">
        <v>64</v>
      </c>
      <c r="V12" s="17">
        <v>80</v>
      </c>
      <c r="W12" s="120">
        <f t="shared" si="10"/>
        <v>1920</v>
      </c>
      <c r="X12" s="193">
        <v>0.1</v>
      </c>
      <c r="Y12" s="188"/>
      <c r="Z12" s="24" t="s">
        <v>19</v>
      </c>
      <c r="AA12" s="25" t="s">
        <v>20</v>
      </c>
      <c r="AB12" s="26">
        <v>24</v>
      </c>
      <c r="AC12" s="87" t="s">
        <v>64</v>
      </c>
      <c r="AD12" s="17">
        <v>80</v>
      </c>
      <c r="AE12" s="120">
        <f t="shared" si="11"/>
        <v>1920</v>
      </c>
      <c r="AF12" s="193">
        <v>0.1</v>
      </c>
      <c r="AG12" s="188"/>
      <c r="AH12" s="24" t="s">
        <v>19</v>
      </c>
      <c r="AI12" s="25" t="s">
        <v>20</v>
      </c>
      <c r="AJ12" s="26">
        <v>48</v>
      </c>
      <c r="AK12" s="87" t="s">
        <v>64</v>
      </c>
      <c r="AL12" s="17">
        <v>80</v>
      </c>
      <c r="AM12" s="120">
        <f t="shared" si="12"/>
        <v>3840</v>
      </c>
      <c r="AN12" s="193">
        <v>0.1</v>
      </c>
      <c r="AO12" s="188"/>
      <c r="AP12" s="24" t="s">
        <v>19</v>
      </c>
      <c r="AQ12" s="25" t="s">
        <v>20</v>
      </c>
      <c r="AR12" s="26">
        <v>48</v>
      </c>
      <c r="AS12" s="87" t="s">
        <v>64</v>
      </c>
      <c r="AT12" s="17">
        <v>80</v>
      </c>
      <c r="AU12" s="120">
        <f t="shared" si="13"/>
        <v>3840</v>
      </c>
      <c r="AV12" s="193">
        <v>0.1</v>
      </c>
      <c r="AW12" s="188"/>
      <c r="AX12" s="24" t="s">
        <v>19</v>
      </c>
      <c r="AY12" s="25" t="s">
        <v>20</v>
      </c>
      <c r="AZ12" s="26">
        <v>24</v>
      </c>
      <c r="BA12" s="87" t="s">
        <v>64</v>
      </c>
      <c r="BB12" s="17">
        <v>80</v>
      </c>
      <c r="BC12" s="120">
        <f t="shared" si="14"/>
        <v>1920</v>
      </c>
      <c r="BD12" s="193">
        <v>0.1</v>
      </c>
      <c r="BE12" s="188"/>
      <c r="BF12" s="24" t="s">
        <v>19</v>
      </c>
      <c r="BG12" s="25" t="s">
        <v>20</v>
      </c>
      <c r="BH12" s="26">
        <v>24</v>
      </c>
      <c r="BI12" s="87" t="s">
        <v>64</v>
      </c>
      <c r="BJ12" s="17">
        <v>80</v>
      </c>
      <c r="BK12" s="120">
        <f t="shared" si="15"/>
        <v>1920</v>
      </c>
      <c r="BL12" s="193">
        <v>0.1</v>
      </c>
      <c r="BM12" s="154"/>
      <c r="BN12" s="160" t="s">
        <v>122</v>
      </c>
      <c r="BO12" s="161"/>
      <c r="BP12" s="300" t="s">
        <v>37</v>
      </c>
      <c r="BQ12" s="301"/>
      <c r="BR12" s="302"/>
      <c r="BS12" s="162">
        <v>150000</v>
      </c>
      <c r="BT12" s="153">
        <v>0.1</v>
      </c>
    </row>
    <row r="13" spans="1:72" ht="24.75" customHeight="1" thickBot="1" x14ac:dyDescent="0.2">
      <c r="A13" s="188"/>
      <c r="B13" s="24" t="s">
        <v>21</v>
      </c>
      <c r="C13" s="25" t="s">
        <v>33</v>
      </c>
      <c r="D13" s="26">
        <v>24</v>
      </c>
      <c r="E13" s="87" t="s">
        <v>64</v>
      </c>
      <c r="F13" s="17">
        <v>205</v>
      </c>
      <c r="G13" s="120">
        <f t="shared" si="0"/>
        <v>4920</v>
      </c>
      <c r="H13" s="193">
        <v>0.1</v>
      </c>
      <c r="I13" s="188"/>
      <c r="J13" s="24" t="s">
        <v>21</v>
      </c>
      <c r="K13" s="25" t="s">
        <v>33</v>
      </c>
      <c r="L13" s="26">
        <v>24</v>
      </c>
      <c r="M13" s="87" t="s">
        <v>64</v>
      </c>
      <c r="N13" s="17">
        <v>205</v>
      </c>
      <c r="O13" s="120">
        <f t="shared" si="9"/>
        <v>4920</v>
      </c>
      <c r="P13" s="193">
        <v>0.1</v>
      </c>
      <c r="Q13" s="188"/>
      <c r="R13" s="24" t="s">
        <v>21</v>
      </c>
      <c r="S13" s="25" t="s">
        <v>33</v>
      </c>
      <c r="T13" s="26">
        <v>24</v>
      </c>
      <c r="U13" s="87" t="s">
        <v>64</v>
      </c>
      <c r="V13" s="17">
        <v>205</v>
      </c>
      <c r="W13" s="120">
        <f t="shared" si="10"/>
        <v>4920</v>
      </c>
      <c r="X13" s="193">
        <v>0.1</v>
      </c>
      <c r="Y13" s="188"/>
      <c r="Z13" s="24" t="s">
        <v>21</v>
      </c>
      <c r="AA13" s="25" t="s">
        <v>33</v>
      </c>
      <c r="AB13" s="26">
        <v>24</v>
      </c>
      <c r="AC13" s="87" t="s">
        <v>64</v>
      </c>
      <c r="AD13" s="17">
        <v>205</v>
      </c>
      <c r="AE13" s="120">
        <f t="shared" si="11"/>
        <v>4920</v>
      </c>
      <c r="AF13" s="193">
        <v>0.1</v>
      </c>
      <c r="AG13" s="188"/>
      <c r="AH13" s="24" t="s">
        <v>21</v>
      </c>
      <c r="AI13" s="25" t="s">
        <v>33</v>
      </c>
      <c r="AJ13" s="26">
        <v>36</v>
      </c>
      <c r="AK13" s="87" t="s">
        <v>64</v>
      </c>
      <c r="AL13" s="17">
        <v>205</v>
      </c>
      <c r="AM13" s="120">
        <f t="shared" si="12"/>
        <v>7380</v>
      </c>
      <c r="AN13" s="193">
        <v>0.1</v>
      </c>
      <c r="AO13" s="188"/>
      <c r="AP13" s="24" t="s">
        <v>21</v>
      </c>
      <c r="AQ13" s="25" t="s">
        <v>33</v>
      </c>
      <c r="AR13" s="26">
        <v>36</v>
      </c>
      <c r="AS13" s="87" t="s">
        <v>64</v>
      </c>
      <c r="AT13" s="17">
        <v>205</v>
      </c>
      <c r="AU13" s="120">
        <f t="shared" si="13"/>
        <v>7380</v>
      </c>
      <c r="AV13" s="193">
        <v>0.1</v>
      </c>
      <c r="AW13" s="188"/>
      <c r="AX13" s="24" t="s">
        <v>21</v>
      </c>
      <c r="AY13" s="25" t="s">
        <v>33</v>
      </c>
      <c r="AZ13" s="26">
        <v>24</v>
      </c>
      <c r="BA13" s="87" t="s">
        <v>64</v>
      </c>
      <c r="BB13" s="17">
        <v>205</v>
      </c>
      <c r="BC13" s="120">
        <f t="shared" si="14"/>
        <v>4920</v>
      </c>
      <c r="BD13" s="193">
        <v>0.1</v>
      </c>
      <c r="BE13" s="188"/>
      <c r="BF13" s="24" t="s">
        <v>21</v>
      </c>
      <c r="BG13" s="25" t="s">
        <v>33</v>
      </c>
      <c r="BH13" s="253">
        <v>24</v>
      </c>
      <c r="BI13" s="87" t="s">
        <v>64</v>
      </c>
      <c r="BJ13" s="17">
        <v>205</v>
      </c>
      <c r="BK13" s="120">
        <f t="shared" si="15"/>
        <v>4920</v>
      </c>
      <c r="BL13" s="193">
        <v>0.1</v>
      </c>
      <c r="BM13" s="174"/>
      <c r="BN13" s="163" t="s">
        <v>126</v>
      </c>
      <c r="BO13" s="164"/>
      <c r="BP13" s="303" t="s">
        <v>213</v>
      </c>
      <c r="BQ13" s="304"/>
      <c r="BR13" s="305"/>
      <c r="BS13" s="172">
        <f>BK66+BC66+AU66+AM66+AE66+W66+O66+G66+BS7</f>
        <v>1121395</v>
      </c>
      <c r="BT13" s="173">
        <v>0.1</v>
      </c>
    </row>
    <row r="14" spans="1:72" ht="24.75" customHeight="1" thickBot="1" x14ac:dyDescent="0.2">
      <c r="A14" s="188"/>
      <c r="B14" s="24" t="s">
        <v>80</v>
      </c>
      <c r="C14" s="15" t="s">
        <v>22</v>
      </c>
      <c r="D14" s="26">
        <v>10</v>
      </c>
      <c r="E14" s="87" t="s">
        <v>64</v>
      </c>
      <c r="F14" s="17">
        <v>185</v>
      </c>
      <c r="G14" s="120">
        <f t="shared" si="0"/>
        <v>1850</v>
      </c>
      <c r="H14" s="193">
        <v>0.1</v>
      </c>
      <c r="I14" s="188"/>
      <c r="J14" s="24" t="s">
        <v>80</v>
      </c>
      <c r="K14" s="15" t="s">
        <v>22</v>
      </c>
      <c r="L14" s="26">
        <v>10</v>
      </c>
      <c r="M14" s="87" t="s">
        <v>64</v>
      </c>
      <c r="N14" s="17">
        <v>185</v>
      </c>
      <c r="O14" s="120">
        <f t="shared" si="9"/>
        <v>1850</v>
      </c>
      <c r="P14" s="193">
        <v>0.1</v>
      </c>
      <c r="Q14" s="188"/>
      <c r="R14" s="24" t="s">
        <v>80</v>
      </c>
      <c r="S14" s="15" t="s">
        <v>22</v>
      </c>
      <c r="T14" s="26">
        <v>10</v>
      </c>
      <c r="U14" s="87" t="s">
        <v>64</v>
      </c>
      <c r="V14" s="17">
        <v>185</v>
      </c>
      <c r="W14" s="120">
        <f t="shared" si="10"/>
        <v>1850</v>
      </c>
      <c r="X14" s="193">
        <v>0.1</v>
      </c>
      <c r="Y14" s="188"/>
      <c r="Z14" s="24" t="s">
        <v>80</v>
      </c>
      <c r="AA14" s="15" t="s">
        <v>22</v>
      </c>
      <c r="AB14" s="26">
        <v>10</v>
      </c>
      <c r="AC14" s="87" t="s">
        <v>64</v>
      </c>
      <c r="AD14" s="17">
        <v>185</v>
      </c>
      <c r="AE14" s="120">
        <f t="shared" si="11"/>
        <v>1850</v>
      </c>
      <c r="AF14" s="193">
        <v>0.1</v>
      </c>
      <c r="AG14" s="188"/>
      <c r="AH14" s="24" t="s">
        <v>80</v>
      </c>
      <c r="AI14" s="15" t="s">
        <v>22</v>
      </c>
      <c r="AJ14" s="26">
        <v>10</v>
      </c>
      <c r="AK14" s="87" t="s">
        <v>64</v>
      </c>
      <c r="AL14" s="17">
        <v>185</v>
      </c>
      <c r="AM14" s="120">
        <f t="shared" si="12"/>
        <v>1850</v>
      </c>
      <c r="AN14" s="193">
        <v>0.1</v>
      </c>
      <c r="AO14" s="188"/>
      <c r="AP14" s="24" t="s">
        <v>80</v>
      </c>
      <c r="AQ14" s="15" t="s">
        <v>22</v>
      </c>
      <c r="AR14" s="26">
        <v>10</v>
      </c>
      <c r="AS14" s="87" t="s">
        <v>64</v>
      </c>
      <c r="AT14" s="17">
        <v>185</v>
      </c>
      <c r="AU14" s="120">
        <f t="shared" si="13"/>
        <v>1850</v>
      </c>
      <c r="AV14" s="193">
        <v>0.1</v>
      </c>
      <c r="AW14" s="188"/>
      <c r="AX14" s="24" t="s">
        <v>80</v>
      </c>
      <c r="AY14" s="15" t="s">
        <v>22</v>
      </c>
      <c r="AZ14" s="26">
        <v>10</v>
      </c>
      <c r="BA14" s="87" t="s">
        <v>64</v>
      </c>
      <c r="BB14" s="17">
        <v>185</v>
      </c>
      <c r="BC14" s="120">
        <f t="shared" si="14"/>
        <v>1850</v>
      </c>
      <c r="BD14" s="193">
        <v>0.1</v>
      </c>
      <c r="BE14" s="188"/>
      <c r="BF14" s="24" t="s">
        <v>80</v>
      </c>
      <c r="BG14" s="15" t="s">
        <v>22</v>
      </c>
      <c r="BH14" s="254">
        <v>0</v>
      </c>
      <c r="BI14" s="87" t="s">
        <v>64</v>
      </c>
      <c r="BJ14" s="17">
        <v>185</v>
      </c>
      <c r="BK14" s="120">
        <f t="shared" si="15"/>
        <v>0</v>
      </c>
      <c r="BL14" s="193">
        <v>0.1</v>
      </c>
      <c r="BM14" s="165"/>
      <c r="BN14" s="166"/>
      <c r="BO14" s="166"/>
      <c r="BP14" s="165"/>
      <c r="BQ14" s="167"/>
      <c r="BR14" s="168" t="s">
        <v>104</v>
      </c>
      <c r="BS14" s="306">
        <f>SUM(BS9:BS13)</f>
        <v>1517395</v>
      </c>
      <c r="BT14" s="307"/>
    </row>
    <row r="15" spans="1:72" ht="24.75" customHeight="1" thickBot="1" x14ac:dyDescent="0.2">
      <c r="A15" s="188"/>
      <c r="B15" s="24" t="s">
        <v>23</v>
      </c>
      <c r="C15" s="25"/>
      <c r="D15" s="26">
        <v>3</v>
      </c>
      <c r="E15" s="87" t="s">
        <v>68</v>
      </c>
      <c r="F15" s="17">
        <v>1600</v>
      </c>
      <c r="G15" s="120">
        <f t="shared" si="0"/>
        <v>4800</v>
      </c>
      <c r="H15" s="193">
        <v>0.1</v>
      </c>
      <c r="I15" s="188"/>
      <c r="J15" s="24" t="s">
        <v>23</v>
      </c>
      <c r="K15" s="25"/>
      <c r="L15" s="26">
        <v>3</v>
      </c>
      <c r="M15" s="87" t="s">
        <v>68</v>
      </c>
      <c r="N15" s="17">
        <v>1600</v>
      </c>
      <c r="O15" s="120">
        <f t="shared" si="9"/>
        <v>4800</v>
      </c>
      <c r="P15" s="193">
        <v>0.1</v>
      </c>
      <c r="Q15" s="188"/>
      <c r="R15" s="24" t="s">
        <v>23</v>
      </c>
      <c r="S15" s="25"/>
      <c r="T15" s="26">
        <v>3</v>
      </c>
      <c r="U15" s="87" t="s">
        <v>68</v>
      </c>
      <c r="V15" s="17">
        <v>1600</v>
      </c>
      <c r="W15" s="120">
        <f t="shared" si="10"/>
        <v>4800</v>
      </c>
      <c r="X15" s="193">
        <v>0.1</v>
      </c>
      <c r="Y15" s="188"/>
      <c r="Z15" s="24" t="s">
        <v>23</v>
      </c>
      <c r="AA15" s="25"/>
      <c r="AB15" s="26">
        <v>3</v>
      </c>
      <c r="AC15" s="87" t="s">
        <v>68</v>
      </c>
      <c r="AD15" s="17">
        <v>1600</v>
      </c>
      <c r="AE15" s="120">
        <f t="shared" si="11"/>
        <v>4800</v>
      </c>
      <c r="AF15" s="193">
        <v>0.1</v>
      </c>
      <c r="AG15" s="188"/>
      <c r="AH15" s="24" t="s">
        <v>23</v>
      </c>
      <c r="AI15" s="25"/>
      <c r="AJ15" s="26">
        <v>3</v>
      </c>
      <c r="AK15" s="87" t="s">
        <v>68</v>
      </c>
      <c r="AL15" s="17">
        <v>1600</v>
      </c>
      <c r="AM15" s="120">
        <f t="shared" si="12"/>
        <v>4800</v>
      </c>
      <c r="AN15" s="193">
        <v>0.1</v>
      </c>
      <c r="AO15" s="188"/>
      <c r="AP15" s="24" t="s">
        <v>23</v>
      </c>
      <c r="AQ15" s="25"/>
      <c r="AR15" s="26">
        <v>3</v>
      </c>
      <c r="AS15" s="87" t="s">
        <v>68</v>
      </c>
      <c r="AT15" s="17">
        <v>1600</v>
      </c>
      <c r="AU15" s="120">
        <f t="shared" si="13"/>
        <v>4800</v>
      </c>
      <c r="AV15" s="193">
        <v>0.1</v>
      </c>
      <c r="AW15" s="188"/>
      <c r="AX15" s="24" t="s">
        <v>23</v>
      </c>
      <c r="AY15" s="25"/>
      <c r="AZ15" s="26">
        <v>3</v>
      </c>
      <c r="BA15" s="87" t="s">
        <v>68</v>
      </c>
      <c r="BB15" s="17">
        <v>1600</v>
      </c>
      <c r="BC15" s="120">
        <f t="shared" si="14"/>
        <v>4800</v>
      </c>
      <c r="BD15" s="193">
        <v>0.1</v>
      </c>
      <c r="BE15" s="188"/>
      <c r="BF15" s="24" t="s">
        <v>23</v>
      </c>
      <c r="BG15" s="25"/>
      <c r="BH15" s="26">
        <v>0</v>
      </c>
      <c r="BI15" s="87" t="s">
        <v>68</v>
      </c>
      <c r="BJ15" s="17">
        <v>1600</v>
      </c>
      <c r="BK15" s="120">
        <f t="shared" si="15"/>
        <v>0</v>
      </c>
      <c r="BL15" s="193">
        <v>0.1</v>
      </c>
      <c r="BM15" s="144"/>
      <c r="BN15" s="145"/>
      <c r="BO15" s="145"/>
      <c r="BP15" s="144"/>
      <c r="BQ15" s="169"/>
      <c r="BR15" s="170" t="s">
        <v>120</v>
      </c>
      <c r="BS15" s="308">
        <v>151739</v>
      </c>
      <c r="BT15" s="309"/>
    </row>
    <row r="16" spans="1:72" ht="24.75" customHeight="1" thickBot="1" x14ac:dyDescent="0.2">
      <c r="A16" s="188"/>
      <c r="B16" s="27" t="s">
        <v>133</v>
      </c>
      <c r="C16" s="25" t="s">
        <v>25</v>
      </c>
      <c r="D16" s="26">
        <v>2</v>
      </c>
      <c r="E16" s="87" t="s">
        <v>68</v>
      </c>
      <c r="F16" s="17">
        <v>600</v>
      </c>
      <c r="G16" s="120">
        <f t="shared" si="0"/>
        <v>1200</v>
      </c>
      <c r="H16" s="193">
        <v>0.1</v>
      </c>
      <c r="I16" s="188"/>
      <c r="J16" s="27" t="s">
        <v>133</v>
      </c>
      <c r="K16" s="25" t="s">
        <v>25</v>
      </c>
      <c r="L16" s="26">
        <v>2</v>
      </c>
      <c r="M16" s="87" t="s">
        <v>68</v>
      </c>
      <c r="N16" s="17">
        <v>600</v>
      </c>
      <c r="O16" s="120">
        <f t="shared" si="9"/>
        <v>1200</v>
      </c>
      <c r="P16" s="193">
        <v>0.1</v>
      </c>
      <c r="Q16" s="188"/>
      <c r="R16" s="27" t="s">
        <v>133</v>
      </c>
      <c r="S16" s="25" t="s">
        <v>25</v>
      </c>
      <c r="T16" s="26">
        <v>2</v>
      </c>
      <c r="U16" s="87" t="s">
        <v>68</v>
      </c>
      <c r="V16" s="17">
        <v>600</v>
      </c>
      <c r="W16" s="120">
        <f t="shared" si="10"/>
        <v>1200</v>
      </c>
      <c r="X16" s="193">
        <v>0.1</v>
      </c>
      <c r="Y16" s="188"/>
      <c r="Z16" s="27" t="s">
        <v>133</v>
      </c>
      <c r="AA16" s="25" t="s">
        <v>25</v>
      </c>
      <c r="AB16" s="26">
        <v>2</v>
      </c>
      <c r="AC16" s="87" t="s">
        <v>68</v>
      </c>
      <c r="AD16" s="17">
        <v>600</v>
      </c>
      <c r="AE16" s="120">
        <f t="shared" si="11"/>
        <v>1200</v>
      </c>
      <c r="AF16" s="193">
        <v>0.1</v>
      </c>
      <c r="AG16" s="188"/>
      <c r="AH16" s="27" t="s">
        <v>133</v>
      </c>
      <c r="AI16" s="25" t="s">
        <v>25</v>
      </c>
      <c r="AJ16" s="26">
        <v>2</v>
      </c>
      <c r="AK16" s="87" t="s">
        <v>68</v>
      </c>
      <c r="AL16" s="17">
        <v>600</v>
      </c>
      <c r="AM16" s="120">
        <f t="shared" si="12"/>
        <v>1200</v>
      </c>
      <c r="AN16" s="193">
        <v>0.1</v>
      </c>
      <c r="AO16" s="188"/>
      <c r="AP16" s="27" t="s">
        <v>133</v>
      </c>
      <c r="AQ16" s="25" t="s">
        <v>25</v>
      </c>
      <c r="AR16" s="26">
        <v>2</v>
      </c>
      <c r="AS16" s="87" t="s">
        <v>68</v>
      </c>
      <c r="AT16" s="17">
        <v>600</v>
      </c>
      <c r="AU16" s="120">
        <f t="shared" si="13"/>
        <v>1200</v>
      </c>
      <c r="AV16" s="193">
        <v>0.1</v>
      </c>
      <c r="AW16" s="188"/>
      <c r="AX16" s="27" t="s">
        <v>133</v>
      </c>
      <c r="AY16" s="25" t="s">
        <v>25</v>
      </c>
      <c r="AZ16" s="26">
        <v>2</v>
      </c>
      <c r="BA16" s="87" t="s">
        <v>68</v>
      </c>
      <c r="BB16" s="17">
        <v>600</v>
      </c>
      <c r="BC16" s="120">
        <f t="shared" si="14"/>
        <v>1200</v>
      </c>
      <c r="BD16" s="193">
        <v>0.1</v>
      </c>
      <c r="BE16" s="188"/>
      <c r="BF16" s="27" t="s">
        <v>133</v>
      </c>
      <c r="BG16" s="25" t="s">
        <v>25</v>
      </c>
      <c r="BH16" s="26">
        <v>0</v>
      </c>
      <c r="BI16" s="87" t="s">
        <v>68</v>
      </c>
      <c r="BJ16" s="17">
        <v>600</v>
      </c>
      <c r="BK16" s="120">
        <f t="shared" si="15"/>
        <v>0</v>
      </c>
      <c r="BL16" s="193">
        <v>0.1</v>
      </c>
      <c r="BM16" s="144"/>
      <c r="BN16" s="145"/>
      <c r="BO16" s="145"/>
      <c r="BP16" s="144"/>
      <c r="BQ16" s="169"/>
      <c r="BR16" s="170" t="s">
        <v>105</v>
      </c>
      <c r="BS16" s="308">
        <f>SUM(BS14:BS15)</f>
        <v>1669134</v>
      </c>
      <c r="BT16" s="309"/>
    </row>
    <row r="17" spans="1:72" ht="24.75" customHeight="1" thickBot="1" x14ac:dyDescent="0.2">
      <c r="A17" s="188"/>
      <c r="B17" s="27" t="s">
        <v>26</v>
      </c>
      <c r="C17" s="25"/>
      <c r="D17" s="26">
        <v>10</v>
      </c>
      <c r="E17" s="87" t="s">
        <v>68</v>
      </c>
      <c r="F17" s="17">
        <v>150</v>
      </c>
      <c r="G17" s="120">
        <f t="shared" si="0"/>
        <v>1500</v>
      </c>
      <c r="H17" s="193">
        <v>0.1</v>
      </c>
      <c r="I17" s="188"/>
      <c r="J17" s="27" t="s">
        <v>26</v>
      </c>
      <c r="K17" s="25"/>
      <c r="L17" s="26">
        <v>10</v>
      </c>
      <c r="M17" s="87" t="s">
        <v>68</v>
      </c>
      <c r="N17" s="17">
        <v>150</v>
      </c>
      <c r="O17" s="120">
        <f t="shared" si="9"/>
        <v>1500</v>
      </c>
      <c r="P17" s="193">
        <v>0.1</v>
      </c>
      <c r="Q17" s="188"/>
      <c r="R17" s="27" t="s">
        <v>26</v>
      </c>
      <c r="S17" s="25"/>
      <c r="T17" s="26">
        <v>10</v>
      </c>
      <c r="U17" s="87" t="s">
        <v>68</v>
      </c>
      <c r="V17" s="17">
        <v>150</v>
      </c>
      <c r="W17" s="120">
        <f t="shared" si="10"/>
        <v>1500</v>
      </c>
      <c r="X17" s="193">
        <v>0.1</v>
      </c>
      <c r="Y17" s="188"/>
      <c r="Z17" s="27" t="s">
        <v>26</v>
      </c>
      <c r="AA17" s="25"/>
      <c r="AB17" s="26">
        <v>10</v>
      </c>
      <c r="AC17" s="87" t="s">
        <v>68</v>
      </c>
      <c r="AD17" s="17">
        <v>150</v>
      </c>
      <c r="AE17" s="120">
        <f t="shared" si="11"/>
        <v>1500</v>
      </c>
      <c r="AF17" s="193">
        <v>0.1</v>
      </c>
      <c r="AG17" s="188"/>
      <c r="AH17" s="27" t="s">
        <v>26</v>
      </c>
      <c r="AI17" s="25"/>
      <c r="AJ17" s="26">
        <v>10</v>
      </c>
      <c r="AK17" s="87" t="s">
        <v>68</v>
      </c>
      <c r="AL17" s="17">
        <v>150</v>
      </c>
      <c r="AM17" s="120">
        <f t="shared" si="12"/>
        <v>1500</v>
      </c>
      <c r="AN17" s="193">
        <v>0.1</v>
      </c>
      <c r="AO17" s="188"/>
      <c r="AP17" s="27" t="s">
        <v>26</v>
      </c>
      <c r="AQ17" s="25"/>
      <c r="AR17" s="26">
        <v>10</v>
      </c>
      <c r="AS17" s="87" t="s">
        <v>68</v>
      </c>
      <c r="AT17" s="17">
        <v>150</v>
      </c>
      <c r="AU17" s="120">
        <f t="shared" si="13"/>
        <v>1500</v>
      </c>
      <c r="AV17" s="193">
        <v>0.1</v>
      </c>
      <c r="AW17" s="188"/>
      <c r="AX17" s="27" t="s">
        <v>26</v>
      </c>
      <c r="AY17" s="25"/>
      <c r="AZ17" s="26">
        <v>10</v>
      </c>
      <c r="BA17" s="87" t="s">
        <v>68</v>
      </c>
      <c r="BB17" s="17">
        <v>150</v>
      </c>
      <c r="BC17" s="120">
        <f t="shared" si="14"/>
        <v>1500</v>
      </c>
      <c r="BD17" s="193">
        <v>0.1</v>
      </c>
      <c r="BE17" s="188"/>
      <c r="BF17" s="27" t="s">
        <v>26</v>
      </c>
      <c r="BG17" s="25"/>
      <c r="BH17" s="26">
        <v>0</v>
      </c>
      <c r="BI17" s="87" t="s">
        <v>68</v>
      </c>
      <c r="BJ17" s="17">
        <v>150</v>
      </c>
      <c r="BK17" s="120">
        <f t="shared" si="15"/>
        <v>0</v>
      </c>
      <c r="BL17" s="193">
        <v>0.1</v>
      </c>
      <c r="BM17" s="144"/>
      <c r="BN17" s="145"/>
      <c r="BO17" s="145"/>
      <c r="BP17" s="144"/>
      <c r="BQ17" s="169"/>
      <c r="BR17" s="170" t="s">
        <v>99</v>
      </c>
      <c r="BS17" s="296">
        <f>BS16*0.1</f>
        <v>166913.40000000002</v>
      </c>
      <c r="BT17" s="297"/>
    </row>
    <row r="18" spans="1:72" ht="24.75" customHeight="1" thickBot="1" x14ac:dyDescent="0.2">
      <c r="A18" s="188"/>
      <c r="B18" s="24" t="s">
        <v>27</v>
      </c>
      <c r="C18" s="25"/>
      <c r="D18" s="26">
        <v>4</v>
      </c>
      <c r="E18" s="87" t="s">
        <v>78</v>
      </c>
      <c r="F18" s="17">
        <v>700</v>
      </c>
      <c r="G18" s="120">
        <f t="shared" si="0"/>
        <v>2800</v>
      </c>
      <c r="H18" s="193">
        <v>0.1</v>
      </c>
      <c r="I18" s="188"/>
      <c r="J18" s="24" t="s">
        <v>27</v>
      </c>
      <c r="K18" s="25"/>
      <c r="L18" s="26">
        <v>4</v>
      </c>
      <c r="M18" s="87" t="s">
        <v>78</v>
      </c>
      <c r="N18" s="17">
        <v>700</v>
      </c>
      <c r="O18" s="120">
        <f t="shared" si="9"/>
        <v>2800</v>
      </c>
      <c r="P18" s="193">
        <v>0.1</v>
      </c>
      <c r="Q18" s="188"/>
      <c r="R18" s="24" t="s">
        <v>27</v>
      </c>
      <c r="S18" s="25"/>
      <c r="T18" s="26">
        <v>4</v>
      </c>
      <c r="U18" s="87" t="s">
        <v>78</v>
      </c>
      <c r="V18" s="17">
        <v>700</v>
      </c>
      <c r="W18" s="120">
        <f t="shared" si="10"/>
        <v>2800</v>
      </c>
      <c r="X18" s="193">
        <v>0.1</v>
      </c>
      <c r="Y18" s="188"/>
      <c r="Z18" s="24" t="s">
        <v>27</v>
      </c>
      <c r="AA18" s="25"/>
      <c r="AB18" s="26">
        <v>4</v>
      </c>
      <c r="AC18" s="87" t="s">
        <v>78</v>
      </c>
      <c r="AD18" s="17">
        <v>700</v>
      </c>
      <c r="AE18" s="120">
        <f t="shared" si="11"/>
        <v>2800</v>
      </c>
      <c r="AF18" s="193">
        <v>0.1</v>
      </c>
      <c r="AG18" s="188"/>
      <c r="AH18" s="24" t="s">
        <v>27</v>
      </c>
      <c r="AI18" s="25"/>
      <c r="AJ18" s="26">
        <v>4</v>
      </c>
      <c r="AK18" s="87" t="s">
        <v>78</v>
      </c>
      <c r="AL18" s="17">
        <v>700</v>
      </c>
      <c r="AM18" s="120">
        <f t="shared" si="12"/>
        <v>2800</v>
      </c>
      <c r="AN18" s="193">
        <v>0.1</v>
      </c>
      <c r="AO18" s="188"/>
      <c r="AP18" s="24" t="s">
        <v>27</v>
      </c>
      <c r="AQ18" s="25"/>
      <c r="AR18" s="26">
        <v>4</v>
      </c>
      <c r="AS18" s="87" t="s">
        <v>78</v>
      </c>
      <c r="AT18" s="17">
        <v>700</v>
      </c>
      <c r="AU18" s="120">
        <f t="shared" si="13"/>
        <v>2800</v>
      </c>
      <c r="AV18" s="193">
        <v>0.1</v>
      </c>
      <c r="AW18" s="188"/>
      <c r="AX18" s="24" t="s">
        <v>27</v>
      </c>
      <c r="AY18" s="25"/>
      <c r="AZ18" s="253">
        <v>0</v>
      </c>
      <c r="BA18" s="87" t="s">
        <v>78</v>
      </c>
      <c r="BB18" s="17">
        <v>700</v>
      </c>
      <c r="BC18" s="120">
        <f t="shared" si="14"/>
        <v>0</v>
      </c>
      <c r="BD18" s="193">
        <v>0.1</v>
      </c>
      <c r="BE18" s="188"/>
      <c r="BF18" s="24" t="s">
        <v>27</v>
      </c>
      <c r="BG18" s="25"/>
      <c r="BH18" s="26">
        <v>0</v>
      </c>
      <c r="BI18" s="87" t="s">
        <v>78</v>
      </c>
      <c r="BJ18" s="17">
        <v>700</v>
      </c>
      <c r="BK18" s="120">
        <f t="shared" si="15"/>
        <v>0</v>
      </c>
      <c r="BL18" s="193">
        <v>0.1</v>
      </c>
      <c r="BM18" s="144"/>
      <c r="BN18" s="145"/>
      <c r="BO18" s="145"/>
      <c r="BP18" s="144"/>
      <c r="BQ18" s="169"/>
      <c r="BR18" s="171" t="s">
        <v>74</v>
      </c>
      <c r="BS18" s="298">
        <f>SUM(BS16:BS17)</f>
        <v>1836047.4</v>
      </c>
      <c r="BT18" s="299"/>
    </row>
    <row r="19" spans="1:72" ht="24.75" customHeight="1" x14ac:dyDescent="0.15">
      <c r="A19" s="188"/>
      <c r="B19" s="24" t="s">
        <v>28</v>
      </c>
      <c r="C19" s="25"/>
      <c r="D19" s="26">
        <v>2</v>
      </c>
      <c r="E19" s="87" t="s">
        <v>125</v>
      </c>
      <c r="F19" s="17">
        <v>700</v>
      </c>
      <c r="G19" s="120">
        <f t="shared" si="0"/>
        <v>1400</v>
      </c>
      <c r="H19" s="193">
        <v>0.1</v>
      </c>
      <c r="I19" s="188"/>
      <c r="J19" s="24" t="s">
        <v>28</v>
      </c>
      <c r="K19" s="25"/>
      <c r="L19" s="26">
        <v>2</v>
      </c>
      <c r="M19" s="87" t="s">
        <v>125</v>
      </c>
      <c r="N19" s="17">
        <v>700</v>
      </c>
      <c r="O19" s="120">
        <f t="shared" si="9"/>
        <v>1400</v>
      </c>
      <c r="P19" s="193">
        <v>0.1</v>
      </c>
      <c r="Q19" s="188"/>
      <c r="R19" s="24" t="s">
        <v>28</v>
      </c>
      <c r="S19" s="25"/>
      <c r="T19" s="26">
        <v>2</v>
      </c>
      <c r="U19" s="87" t="s">
        <v>125</v>
      </c>
      <c r="V19" s="17">
        <v>700</v>
      </c>
      <c r="W19" s="120">
        <f t="shared" si="10"/>
        <v>1400</v>
      </c>
      <c r="X19" s="193">
        <v>0.1</v>
      </c>
      <c r="Y19" s="188"/>
      <c r="Z19" s="24" t="s">
        <v>28</v>
      </c>
      <c r="AA19" s="25"/>
      <c r="AB19" s="26">
        <v>2</v>
      </c>
      <c r="AC19" s="87" t="s">
        <v>125</v>
      </c>
      <c r="AD19" s="17">
        <v>700</v>
      </c>
      <c r="AE19" s="120">
        <f t="shared" si="11"/>
        <v>1400</v>
      </c>
      <c r="AF19" s="193">
        <v>0.1</v>
      </c>
      <c r="AG19" s="188"/>
      <c r="AH19" s="24" t="s">
        <v>28</v>
      </c>
      <c r="AI19" s="25"/>
      <c r="AJ19" s="26">
        <v>2</v>
      </c>
      <c r="AK19" s="87" t="s">
        <v>125</v>
      </c>
      <c r="AL19" s="17">
        <v>700</v>
      </c>
      <c r="AM19" s="120">
        <f t="shared" si="12"/>
        <v>1400</v>
      </c>
      <c r="AN19" s="193">
        <v>0.1</v>
      </c>
      <c r="AO19" s="188"/>
      <c r="AP19" s="24" t="s">
        <v>28</v>
      </c>
      <c r="AQ19" s="25"/>
      <c r="AR19" s="26">
        <v>2</v>
      </c>
      <c r="AS19" s="87" t="s">
        <v>125</v>
      </c>
      <c r="AT19" s="17">
        <v>700</v>
      </c>
      <c r="AU19" s="120">
        <f t="shared" si="13"/>
        <v>1400</v>
      </c>
      <c r="AV19" s="193">
        <v>0.1</v>
      </c>
      <c r="AW19" s="188"/>
      <c r="AX19" s="24" t="s">
        <v>28</v>
      </c>
      <c r="AY19" s="25"/>
      <c r="AZ19" s="253">
        <v>0</v>
      </c>
      <c r="BA19" s="87" t="s">
        <v>125</v>
      </c>
      <c r="BB19" s="17">
        <v>700</v>
      </c>
      <c r="BC19" s="120">
        <f t="shared" si="14"/>
        <v>0</v>
      </c>
      <c r="BD19" s="193">
        <v>0.1</v>
      </c>
      <c r="BE19" s="188"/>
      <c r="BF19" s="24" t="s">
        <v>28</v>
      </c>
      <c r="BG19" s="25"/>
      <c r="BH19" s="26">
        <v>0</v>
      </c>
      <c r="BI19" s="87" t="s">
        <v>125</v>
      </c>
      <c r="BJ19" s="17">
        <v>700</v>
      </c>
      <c r="BK19" s="120">
        <f t="shared" si="15"/>
        <v>0</v>
      </c>
      <c r="BL19" s="193">
        <v>0.1</v>
      </c>
      <c r="BM19" s="66"/>
      <c r="BN19" s="66"/>
      <c r="BO19" s="66"/>
      <c r="BP19" s="66"/>
      <c r="BQ19" s="66"/>
      <c r="BR19" s="66"/>
      <c r="BS19" s="66"/>
      <c r="BT19" s="200"/>
    </row>
    <row r="20" spans="1:72" ht="24.75" customHeight="1" x14ac:dyDescent="0.15">
      <c r="A20" s="188"/>
      <c r="B20" s="14" t="s">
        <v>39</v>
      </c>
      <c r="C20" s="15"/>
      <c r="D20" s="16">
        <v>1</v>
      </c>
      <c r="E20" s="86" t="s">
        <v>65</v>
      </c>
      <c r="F20" s="17">
        <v>1500</v>
      </c>
      <c r="G20" s="120">
        <f t="shared" si="0"/>
        <v>1500</v>
      </c>
      <c r="H20" s="193">
        <v>0.1</v>
      </c>
      <c r="I20" s="188"/>
      <c r="J20" s="14" t="s">
        <v>39</v>
      </c>
      <c r="K20" s="15"/>
      <c r="L20" s="16">
        <v>2</v>
      </c>
      <c r="M20" s="86" t="s">
        <v>65</v>
      </c>
      <c r="N20" s="17">
        <v>1500</v>
      </c>
      <c r="O20" s="120">
        <f t="shared" si="9"/>
        <v>3000</v>
      </c>
      <c r="P20" s="193">
        <v>0.1</v>
      </c>
      <c r="Q20" s="188"/>
      <c r="R20" s="14" t="s">
        <v>39</v>
      </c>
      <c r="S20" s="15"/>
      <c r="T20" s="16">
        <v>2</v>
      </c>
      <c r="U20" s="86" t="s">
        <v>65</v>
      </c>
      <c r="V20" s="17">
        <v>1500</v>
      </c>
      <c r="W20" s="120">
        <f t="shared" si="10"/>
        <v>3000</v>
      </c>
      <c r="X20" s="193">
        <v>0.1</v>
      </c>
      <c r="Y20" s="188"/>
      <c r="Z20" s="14" t="s">
        <v>39</v>
      </c>
      <c r="AA20" s="15"/>
      <c r="AB20" s="16">
        <v>1</v>
      </c>
      <c r="AC20" s="86" t="s">
        <v>65</v>
      </c>
      <c r="AD20" s="17">
        <v>1500</v>
      </c>
      <c r="AE20" s="120">
        <f t="shared" si="11"/>
        <v>1500</v>
      </c>
      <c r="AF20" s="193">
        <v>0.1</v>
      </c>
      <c r="AG20" s="188"/>
      <c r="AH20" s="14" t="s">
        <v>39</v>
      </c>
      <c r="AI20" s="15"/>
      <c r="AJ20" s="16">
        <v>6</v>
      </c>
      <c r="AK20" s="86" t="s">
        <v>65</v>
      </c>
      <c r="AL20" s="17">
        <v>1500</v>
      </c>
      <c r="AM20" s="120">
        <f t="shared" si="12"/>
        <v>9000</v>
      </c>
      <c r="AN20" s="193">
        <v>0.1</v>
      </c>
      <c r="AO20" s="188"/>
      <c r="AP20" s="14" t="s">
        <v>39</v>
      </c>
      <c r="AQ20" s="15"/>
      <c r="AR20" s="16">
        <v>6</v>
      </c>
      <c r="AS20" s="86" t="s">
        <v>65</v>
      </c>
      <c r="AT20" s="17">
        <v>1500</v>
      </c>
      <c r="AU20" s="120">
        <f t="shared" si="13"/>
        <v>9000</v>
      </c>
      <c r="AV20" s="193">
        <v>0.1</v>
      </c>
      <c r="AW20" s="188"/>
      <c r="AX20" s="14" t="s">
        <v>39</v>
      </c>
      <c r="AY20" s="15"/>
      <c r="AZ20" s="16">
        <v>1</v>
      </c>
      <c r="BA20" s="86" t="s">
        <v>65</v>
      </c>
      <c r="BB20" s="17">
        <v>1500</v>
      </c>
      <c r="BC20" s="120">
        <f t="shared" si="14"/>
        <v>1500</v>
      </c>
      <c r="BD20" s="193">
        <v>0.1</v>
      </c>
      <c r="BE20" s="188"/>
      <c r="BF20" s="14" t="s">
        <v>39</v>
      </c>
      <c r="BG20" s="15"/>
      <c r="BH20" s="16">
        <v>1</v>
      </c>
      <c r="BI20" s="86" t="s">
        <v>65</v>
      </c>
      <c r="BJ20" s="17">
        <v>1500</v>
      </c>
      <c r="BK20" s="120">
        <f t="shared" si="15"/>
        <v>1500</v>
      </c>
      <c r="BL20" s="193">
        <v>0.1</v>
      </c>
      <c r="BM20" s="66"/>
      <c r="BN20" s="66"/>
      <c r="BO20" s="66"/>
      <c r="BP20" s="66"/>
      <c r="BQ20" s="66"/>
      <c r="BR20" s="66"/>
      <c r="BS20" s="66"/>
      <c r="BT20" s="200"/>
    </row>
    <row r="21" spans="1:72" ht="24.75" customHeight="1" x14ac:dyDescent="0.15">
      <c r="A21" s="188"/>
      <c r="B21" s="14" t="s">
        <v>40</v>
      </c>
      <c r="C21" s="15"/>
      <c r="D21" s="16">
        <v>2</v>
      </c>
      <c r="E21" s="86" t="s">
        <v>65</v>
      </c>
      <c r="F21" s="17">
        <v>1500</v>
      </c>
      <c r="G21" s="120">
        <f t="shared" si="0"/>
        <v>3000</v>
      </c>
      <c r="H21" s="193">
        <v>0.1</v>
      </c>
      <c r="I21" s="188"/>
      <c r="J21" s="14" t="s">
        <v>40</v>
      </c>
      <c r="K21" s="15"/>
      <c r="L21" s="16">
        <v>2</v>
      </c>
      <c r="M21" s="86" t="s">
        <v>65</v>
      </c>
      <c r="N21" s="17">
        <v>1500</v>
      </c>
      <c r="O21" s="120">
        <f t="shared" si="9"/>
        <v>3000</v>
      </c>
      <c r="P21" s="193">
        <v>0.1</v>
      </c>
      <c r="Q21" s="188"/>
      <c r="R21" s="14" t="s">
        <v>40</v>
      </c>
      <c r="S21" s="15"/>
      <c r="T21" s="16">
        <v>2</v>
      </c>
      <c r="U21" s="86" t="s">
        <v>65</v>
      </c>
      <c r="V21" s="17">
        <v>1500</v>
      </c>
      <c r="W21" s="120">
        <f t="shared" si="10"/>
        <v>3000</v>
      </c>
      <c r="X21" s="193">
        <v>0.1</v>
      </c>
      <c r="Y21" s="188"/>
      <c r="Z21" s="14" t="s">
        <v>40</v>
      </c>
      <c r="AA21" s="15"/>
      <c r="AB21" s="16">
        <v>2</v>
      </c>
      <c r="AC21" s="86" t="s">
        <v>65</v>
      </c>
      <c r="AD21" s="17">
        <v>1500</v>
      </c>
      <c r="AE21" s="120">
        <f t="shared" si="11"/>
        <v>3000</v>
      </c>
      <c r="AF21" s="193">
        <v>0.1</v>
      </c>
      <c r="AG21" s="188"/>
      <c r="AH21" s="14" t="s">
        <v>40</v>
      </c>
      <c r="AI21" s="15"/>
      <c r="AJ21" s="16">
        <v>2</v>
      </c>
      <c r="AK21" s="86" t="s">
        <v>65</v>
      </c>
      <c r="AL21" s="17">
        <v>1500</v>
      </c>
      <c r="AM21" s="120">
        <f t="shared" si="12"/>
        <v>3000</v>
      </c>
      <c r="AN21" s="193">
        <v>0.1</v>
      </c>
      <c r="AO21" s="188"/>
      <c r="AP21" s="14" t="s">
        <v>40</v>
      </c>
      <c r="AQ21" s="15"/>
      <c r="AR21" s="16">
        <v>2</v>
      </c>
      <c r="AS21" s="86" t="s">
        <v>65</v>
      </c>
      <c r="AT21" s="17">
        <v>1500</v>
      </c>
      <c r="AU21" s="120">
        <f t="shared" si="13"/>
        <v>3000</v>
      </c>
      <c r="AV21" s="193">
        <v>0.1</v>
      </c>
      <c r="AW21" s="188"/>
      <c r="AX21" s="14" t="s">
        <v>40</v>
      </c>
      <c r="AY21" s="15"/>
      <c r="AZ21" s="16">
        <v>2</v>
      </c>
      <c r="BA21" s="86" t="s">
        <v>65</v>
      </c>
      <c r="BB21" s="17">
        <v>1500</v>
      </c>
      <c r="BC21" s="120">
        <f t="shared" si="14"/>
        <v>3000</v>
      </c>
      <c r="BD21" s="193">
        <v>0.1</v>
      </c>
      <c r="BE21" s="188"/>
      <c r="BF21" s="14" t="s">
        <v>40</v>
      </c>
      <c r="BG21" s="15"/>
      <c r="BH21" s="16">
        <v>2</v>
      </c>
      <c r="BI21" s="86" t="s">
        <v>65</v>
      </c>
      <c r="BJ21" s="17">
        <v>1500</v>
      </c>
      <c r="BK21" s="120">
        <f t="shared" si="15"/>
        <v>3000</v>
      </c>
      <c r="BL21" s="193">
        <v>0.1</v>
      </c>
      <c r="BM21" s="3"/>
      <c r="BN21" s="3"/>
      <c r="BO21" s="3"/>
      <c r="BP21" s="3"/>
      <c r="BQ21" s="91"/>
      <c r="BR21" s="3"/>
      <c r="BS21" s="3"/>
      <c r="BT21" s="190"/>
    </row>
    <row r="22" spans="1:72" ht="24.75" customHeight="1" x14ac:dyDescent="0.15">
      <c r="A22" s="188"/>
      <c r="B22" s="14" t="s">
        <v>41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41</v>
      </c>
      <c r="K22" s="15"/>
      <c r="L22" s="16">
        <v>2</v>
      </c>
      <c r="M22" s="86" t="s">
        <v>65</v>
      </c>
      <c r="N22" s="17">
        <v>800</v>
      </c>
      <c r="O22" s="120">
        <f t="shared" si="9"/>
        <v>1600</v>
      </c>
      <c r="P22" s="193">
        <v>0.1</v>
      </c>
      <c r="Q22" s="188"/>
      <c r="R22" s="14" t="s">
        <v>41</v>
      </c>
      <c r="S22" s="15"/>
      <c r="T22" s="16">
        <v>2</v>
      </c>
      <c r="U22" s="86" t="s">
        <v>65</v>
      </c>
      <c r="V22" s="17">
        <v>800</v>
      </c>
      <c r="W22" s="120">
        <f t="shared" si="10"/>
        <v>1600</v>
      </c>
      <c r="X22" s="193">
        <v>0.1</v>
      </c>
      <c r="Y22" s="188"/>
      <c r="Z22" s="14" t="s">
        <v>41</v>
      </c>
      <c r="AA22" s="15"/>
      <c r="AB22" s="16">
        <v>2</v>
      </c>
      <c r="AC22" s="86" t="s">
        <v>65</v>
      </c>
      <c r="AD22" s="17">
        <v>800</v>
      </c>
      <c r="AE22" s="120">
        <f t="shared" si="11"/>
        <v>1600</v>
      </c>
      <c r="AF22" s="193">
        <v>0.1</v>
      </c>
      <c r="AG22" s="188"/>
      <c r="AH22" s="14" t="s">
        <v>41</v>
      </c>
      <c r="AI22" s="15"/>
      <c r="AJ22" s="16">
        <v>2</v>
      </c>
      <c r="AK22" s="86" t="s">
        <v>65</v>
      </c>
      <c r="AL22" s="17">
        <v>800</v>
      </c>
      <c r="AM22" s="120">
        <f t="shared" si="12"/>
        <v>1600</v>
      </c>
      <c r="AN22" s="193">
        <v>0.1</v>
      </c>
      <c r="AO22" s="188"/>
      <c r="AP22" s="14" t="s">
        <v>41</v>
      </c>
      <c r="AQ22" s="15"/>
      <c r="AR22" s="16">
        <v>2</v>
      </c>
      <c r="AS22" s="86" t="s">
        <v>65</v>
      </c>
      <c r="AT22" s="17">
        <v>800</v>
      </c>
      <c r="AU22" s="120">
        <f t="shared" si="13"/>
        <v>1600</v>
      </c>
      <c r="AV22" s="193">
        <v>0.1</v>
      </c>
      <c r="AW22" s="188"/>
      <c r="AX22" s="14" t="s">
        <v>41</v>
      </c>
      <c r="AY22" s="15"/>
      <c r="AZ22" s="16">
        <v>2</v>
      </c>
      <c r="BA22" s="86" t="s">
        <v>65</v>
      </c>
      <c r="BB22" s="17">
        <v>800</v>
      </c>
      <c r="BC22" s="120">
        <f t="shared" si="14"/>
        <v>1600</v>
      </c>
      <c r="BD22" s="193">
        <v>0.1</v>
      </c>
      <c r="BE22" s="188"/>
      <c r="BF22" s="14" t="s">
        <v>41</v>
      </c>
      <c r="BG22" s="15"/>
      <c r="BH22" s="16">
        <v>2</v>
      </c>
      <c r="BI22" s="86" t="s">
        <v>65</v>
      </c>
      <c r="BJ22" s="17">
        <v>800</v>
      </c>
      <c r="BK22" s="120">
        <f t="shared" si="15"/>
        <v>1600</v>
      </c>
      <c r="BL22" s="193">
        <v>0.1</v>
      </c>
      <c r="BM22" s="3"/>
      <c r="BN22" s="3"/>
      <c r="BO22" s="3"/>
      <c r="BP22" s="3"/>
      <c r="BQ22" s="91"/>
      <c r="BR22" s="3"/>
      <c r="BS22" s="3"/>
      <c r="BT22" s="190"/>
    </row>
    <row r="23" spans="1:72" ht="24.75" customHeight="1" x14ac:dyDescent="0.15">
      <c r="A23" s="188"/>
      <c r="B23" s="14" t="s">
        <v>42</v>
      </c>
      <c r="C23" s="15"/>
      <c r="D23" s="16">
        <v>2</v>
      </c>
      <c r="E23" s="86" t="s">
        <v>65</v>
      </c>
      <c r="F23" s="17">
        <v>800</v>
      </c>
      <c r="G23" s="120">
        <f t="shared" si="0"/>
        <v>1600</v>
      </c>
      <c r="H23" s="193">
        <v>0.1</v>
      </c>
      <c r="I23" s="188"/>
      <c r="J23" s="14" t="s">
        <v>42</v>
      </c>
      <c r="K23" s="15"/>
      <c r="L23" s="16">
        <v>2</v>
      </c>
      <c r="M23" s="86" t="s">
        <v>65</v>
      </c>
      <c r="N23" s="17">
        <v>800</v>
      </c>
      <c r="O23" s="120">
        <f t="shared" si="9"/>
        <v>1600</v>
      </c>
      <c r="P23" s="193">
        <v>0.1</v>
      </c>
      <c r="Q23" s="188"/>
      <c r="R23" s="14" t="s">
        <v>42</v>
      </c>
      <c r="S23" s="15"/>
      <c r="T23" s="16">
        <v>2</v>
      </c>
      <c r="U23" s="86" t="s">
        <v>65</v>
      </c>
      <c r="V23" s="17">
        <v>800</v>
      </c>
      <c r="W23" s="120">
        <f t="shared" si="10"/>
        <v>1600</v>
      </c>
      <c r="X23" s="193">
        <v>0.1</v>
      </c>
      <c r="Y23" s="188"/>
      <c r="Z23" s="14" t="s">
        <v>42</v>
      </c>
      <c r="AA23" s="15"/>
      <c r="AB23" s="16">
        <v>2</v>
      </c>
      <c r="AC23" s="86" t="s">
        <v>65</v>
      </c>
      <c r="AD23" s="17">
        <v>800</v>
      </c>
      <c r="AE23" s="120">
        <f t="shared" si="11"/>
        <v>1600</v>
      </c>
      <c r="AF23" s="193">
        <v>0.1</v>
      </c>
      <c r="AG23" s="188"/>
      <c r="AH23" s="14" t="s">
        <v>42</v>
      </c>
      <c r="AI23" s="15"/>
      <c r="AJ23" s="16">
        <v>2</v>
      </c>
      <c r="AK23" s="86" t="s">
        <v>65</v>
      </c>
      <c r="AL23" s="17">
        <v>800</v>
      </c>
      <c r="AM23" s="120">
        <f t="shared" si="12"/>
        <v>1600</v>
      </c>
      <c r="AN23" s="193">
        <v>0.1</v>
      </c>
      <c r="AO23" s="188"/>
      <c r="AP23" s="14" t="s">
        <v>42</v>
      </c>
      <c r="AQ23" s="15"/>
      <c r="AR23" s="16">
        <v>2</v>
      </c>
      <c r="AS23" s="86" t="s">
        <v>65</v>
      </c>
      <c r="AT23" s="17">
        <v>800</v>
      </c>
      <c r="AU23" s="120">
        <f t="shared" si="13"/>
        <v>1600</v>
      </c>
      <c r="AV23" s="193">
        <v>0.1</v>
      </c>
      <c r="AW23" s="188"/>
      <c r="AX23" s="14" t="s">
        <v>42</v>
      </c>
      <c r="AY23" s="15"/>
      <c r="AZ23" s="16">
        <v>2</v>
      </c>
      <c r="BA23" s="86" t="s">
        <v>65</v>
      </c>
      <c r="BB23" s="17">
        <v>800</v>
      </c>
      <c r="BC23" s="120">
        <f t="shared" si="14"/>
        <v>1600</v>
      </c>
      <c r="BD23" s="193">
        <v>0.1</v>
      </c>
      <c r="BE23" s="188"/>
      <c r="BF23" s="14" t="s">
        <v>42</v>
      </c>
      <c r="BG23" s="15"/>
      <c r="BH23" s="16">
        <v>2</v>
      </c>
      <c r="BI23" s="86" t="s">
        <v>65</v>
      </c>
      <c r="BJ23" s="17">
        <v>800</v>
      </c>
      <c r="BK23" s="120">
        <f t="shared" si="15"/>
        <v>1600</v>
      </c>
      <c r="BL23" s="193">
        <v>0.1</v>
      </c>
      <c r="BM23" s="3"/>
      <c r="BN23" s="3"/>
      <c r="BO23" s="3"/>
      <c r="BP23" s="3"/>
      <c r="BQ23" s="91"/>
      <c r="BR23" s="3"/>
      <c r="BS23" s="3"/>
      <c r="BT23" s="190"/>
    </row>
    <row r="24" spans="1:72" ht="24.75" customHeight="1" x14ac:dyDescent="0.15">
      <c r="A24" s="188"/>
      <c r="B24" s="14" t="s">
        <v>43</v>
      </c>
      <c r="C24" s="15"/>
      <c r="D24" s="38">
        <v>4</v>
      </c>
      <c r="E24" s="86" t="s">
        <v>65</v>
      </c>
      <c r="F24" s="17">
        <v>180</v>
      </c>
      <c r="G24" s="120">
        <f t="shared" si="0"/>
        <v>720</v>
      </c>
      <c r="H24" s="193">
        <v>0.1</v>
      </c>
      <c r="I24" s="188"/>
      <c r="J24" s="14" t="s">
        <v>43</v>
      </c>
      <c r="K24" s="15"/>
      <c r="L24" s="38">
        <v>4</v>
      </c>
      <c r="M24" s="86" t="s">
        <v>65</v>
      </c>
      <c r="N24" s="17">
        <v>180</v>
      </c>
      <c r="O24" s="120">
        <f t="shared" si="9"/>
        <v>720</v>
      </c>
      <c r="P24" s="193">
        <v>0.1</v>
      </c>
      <c r="Q24" s="188"/>
      <c r="R24" s="14" t="s">
        <v>43</v>
      </c>
      <c r="S24" s="15"/>
      <c r="T24" s="38">
        <v>4</v>
      </c>
      <c r="U24" s="86" t="s">
        <v>65</v>
      </c>
      <c r="V24" s="17">
        <v>180</v>
      </c>
      <c r="W24" s="120">
        <f t="shared" si="10"/>
        <v>720</v>
      </c>
      <c r="X24" s="193">
        <v>0.1</v>
      </c>
      <c r="Y24" s="188"/>
      <c r="Z24" s="14" t="s">
        <v>43</v>
      </c>
      <c r="AA24" s="15"/>
      <c r="AB24" s="38">
        <v>4</v>
      </c>
      <c r="AC24" s="86" t="s">
        <v>65</v>
      </c>
      <c r="AD24" s="17">
        <v>180</v>
      </c>
      <c r="AE24" s="120">
        <f t="shared" si="11"/>
        <v>720</v>
      </c>
      <c r="AF24" s="193">
        <v>0.1</v>
      </c>
      <c r="AG24" s="188"/>
      <c r="AH24" s="14" t="s">
        <v>43</v>
      </c>
      <c r="AI24" s="15"/>
      <c r="AJ24" s="38">
        <v>4</v>
      </c>
      <c r="AK24" s="86" t="s">
        <v>65</v>
      </c>
      <c r="AL24" s="17">
        <v>180</v>
      </c>
      <c r="AM24" s="120">
        <f t="shared" si="12"/>
        <v>720</v>
      </c>
      <c r="AN24" s="193">
        <v>0.1</v>
      </c>
      <c r="AO24" s="188"/>
      <c r="AP24" s="14" t="s">
        <v>43</v>
      </c>
      <c r="AQ24" s="15"/>
      <c r="AR24" s="38">
        <v>4</v>
      </c>
      <c r="AS24" s="86" t="s">
        <v>65</v>
      </c>
      <c r="AT24" s="17">
        <v>180</v>
      </c>
      <c r="AU24" s="120">
        <f t="shared" si="13"/>
        <v>720</v>
      </c>
      <c r="AV24" s="193">
        <v>0.1</v>
      </c>
      <c r="AW24" s="188"/>
      <c r="AX24" s="14" t="s">
        <v>43</v>
      </c>
      <c r="AY24" s="15"/>
      <c r="AZ24" s="38">
        <v>4</v>
      </c>
      <c r="BA24" s="86" t="s">
        <v>65</v>
      </c>
      <c r="BB24" s="17">
        <v>180</v>
      </c>
      <c r="BC24" s="120">
        <f t="shared" si="14"/>
        <v>720</v>
      </c>
      <c r="BD24" s="193">
        <v>0.1</v>
      </c>
      <c r="BE24" s="188"/>
      <c r="BF24" s="14" t="s">
        <v>43</v>
      </c>
      <c r="BG24" s="15"/>
      <c r="BH24" s="38">
        <v>4</v>
      </c>
      <c r="BI24" s="86" t="s">
        <v>65</v>
      </c>
      <c r="BJ24" s="17">
        <v>180</v>
      </c>
      <c r="BK24" s="120">
        <f t="shared" si="15"/>
        <v>720</v>
      </c>
      <c r="BL24" s="193">
        <v>0.1</v>
      </c>
      <c r="BM24" s="3"/>
      <c r="BN24" s="3"/>
      <c r="BO24" s="3"/>
      <c r="BP24" s="3"/>
      <c r="BQ24" s="91"/>
      <c r="BR24" s="3"/>
      <c r="BS24" s="3"/>
      <c r="BT24" s="190"/>
    </row>
    <row r="25" spans="1:72" ht="24.75" customHeight="1" x14ac:dyDescent="0.15">
      <c r="A25" s="188"/>
      <c r="B25" s="14" t="s">
        <v>44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44</v>
      </c>
      <c r="K25" s="15"/>
      <c r="L25" s="38">
        <v>1</v>
      </c>
      <c r="M25" s="86" t="s">
        <v>89</v>
      </c>
      <c r="N25" s="17">
        <v>120</v>
      </c>
      <c r="O25" s="120">
        <f t="shared" si="9"/>
        <v>120</v>
      </c>
      <c r="P25" s="193">
        <v>0.1</v>
      </c>
      <c r="Q25" s="188"/>
      <c r="R25" s="14" t="s">
        <v>44</v>
      </c>
      <c r="S25" s="15"/>
      <c r="T25" s="38">
        <v>1</v>
      </c>
      <c r="U25" s="86" t="s">
        <v>89</v>
      </c>
      <c r="V25" s="17">
        <v>120</v>
      </c>
      <c r="W25" s="120">
        <f t="shared" si="10"/>
        <v>120</v>
      </c>
      <c r="X25" s="193">
        <v>0.1</v>
      </c>
      <c r="Y25" s="188"/>
      <c r="Z25" s="14" t="s">
        <v>44</v>
      </c>
      <c r="AA25" s="15"/>
      <c r="AB25" s="38">
        <v>1</v>
      </c>
      <c r="AC25" s="86" t="s">
        <v>89</v>
      </c>
      <c r="AD25" s="17">
        <v>120</v>
      </c>
      <c r="AE25" s="120">
        <f t="shared" si="11"/>
        <v>120</v>
      </c>
      <c r="AF25" s="193">
        <v>0.1</v>
      </c>
      <c r="AG25" s="188"/>
      <c r="AH25" s="14" t="s">
        <v>44</v>
      </c>
      <c r="AI25" s="15"/>
      <c r="AJ25" s="38">
        <v>1</v>
      </c>
      <c r="AK25" s="86" t="s">
        <v>89</v>
      </c>
      <c r="AL25" s="17">
        <v>120</v>
      </c>
      <c r="AM25" s="120">
        <f t="shared" si="12"/>
        <v>120</v>
      </c>
      <c r="AN25" s="193">
        <v>0.1</v>
      </c>
      <c r="AO25" s="188"/>
      <c r="AP25" s="14" t="s">
        <v>44</v>
      </c>
      <c r="AQ25" s="15"/>
      <c r="AR25" s="38">
        <v>1</v>
      </c>
      <c r="AS25" s="86" t="s">
        <v>89</v>
      </c>
      <c r="AT25" s="17">
        <v>120</v>
      </c>
      <c r="AU25" s="120">
        <f t="shared" si="13"/>
        <v>120</v>
      </c>
      <c r="AV25" s="193">
        <v>0.1</v>
      </c>
      <c r="AW25" s="188"/>
      <c r="AX25" s="14" t="s">
        <v>44</v>
      </c>
      <c r="AY25" s="15"/>
      <c r="AZ25" s="38">
        <v>1</v>
      </c>
      <c r="BA25" s="86" t="s">
        <v>89</v>
      </c>
      <c r="BB25" s="17">
        <v>120</v>
      </c>
      <c r="BC25" s="120">
        <f t="shared" si="14"/>
        <v>120</v>
      </c>
      <c r="BD25" s="193">
        <v>0.1</v>
      </c>
      <c r="BE25" s="188"/>
      <c r="BF25" s="14" t="s">
        <v>44</v>
      </c>
      <c r="BG25" s="15"/>
      <c r="BH25" s="38">
        <v>1</v>
      </c>
      <c r="BI25" s="86" t="s">
        <v>89</v>
      </c>
      <c r="BJ25" s="17">
        <v>120</v>
      </c>
      <c r="BK25" s="120">
        <f t="shared" si="15"/>
        <v>120</v>
      </c>
      <c r="BL25" s="193">
        <v>0.1</v>
      </c>
      <c r="BM25" s="3"/>
      <c r="BN25" s="3"/>
      <c r="BO25" s="3"/>
      <c r="BP25" s="3"/>
      <c r="BQ25" s="91"/>
      <c r="BR25" s="3"/>
      <c r="BS25" s="3"/>
      <c r="BT25" s="190"/>
    </row>
    <row r="26" spans="1:72" ht="24.75" customHeight="1" x14ac:dyDescent="0.15">
      <c r="A26" s="188"/>
      <c r="B26" s="14" t="s">
        <v>45</v>
      </c>
      <c r="C26" s="15"/>
      <c r="D26" s="38">
        <v>1</v>
      </c>
      <c r="E26" s="86" t="s">
        <v>89</v>
      </c>
      <c r="F26" s="17">
        <v>120</v>
      </c>
      <c r="G26" s="120">
        <f t="shared" si="0"/>
        <v>120</v>
      </c>
      <c r="H26" s="193">
        <v>0.1</v>
      </c>
      <c r="I26" s="188"/>
      <c r="J26" s="14" t="s">
        <v>45</v>
      </c>
      <c r="K26" s="15"/>
      <c r="L26" s="38">
        <v>1</v>
      </c>
      <c r="M26" s="86" t="s">
        <v>89</v>
      </c>
      <c r="N26" s="17">
        <v>120</v>
      </c>
      <c r="O26" s="120">
        <f t="shared" si="9"/>
        <v>120</v>
      </c>
      <c r="P26" s="193">
        <v>0.1</v>
      </c>
      <c r="Q26" s="188"/>
      <c r="R26" s="14" t="s">
        <v>45</v>
      </c>
      <c r="S26" s="15"/>
      <c r="T26" s="38">
        <v>1</v>
      </c>
      <c r="U26" s="86" t="s">
        <v>89</v>
      </c>
      <c r="V26" s="17">
        <v>120</v>
      </c>
      <c r="W26" s="120">
        <f t="shared" si="10"/>
        <v>120</v>
      </c>
      <c r="X26" s="193">
        <v>0.1</v>
      </c>
      <c r="Y26" s="188"/>
      <c r="Z26" s="14" t="s">
        <v>45</v>
      </c>
      <c r="AA26" s="15"/>
      <c r="AB26" s="38">
        <v>1</v>
      </c>
      <c r="AC26" s="86" t="s">
        <v>89</v>
      </c>
      <c r="AD26" s="17">
        <v>120</v>
      </c>
      <c r="AE26" s="120">
        <f t="shared" si="11"/>
        <v>120</v>
      </c>
      <c r="AF26" s="193">
        <v>0.1</v>
      </c>
      <c r="AG26" s="188"/>
      <c r="AH26" s="14" t="s">
        <v>45</v>
      </c>
      <c r="AI26" s="15"/>
      <c r="AJ26" s="38">
        <v>1</v>
      </c>
      <c r="AK26" s="86" t="s">
        <v>89</v>
      </c>
      <c r="AL26" s="17">
        <v>120</v>
      </c>
      <c r="AM26" s="120">
        <f t="shared" si="12"/>
        <v>120</v>
      </c>
      <c r="AN26" s="193">
        <v>0.1</v>
      </c>
      <c r="AO26" s="188"/>
      <c r="AP26" s="14" t="s">
        <v>45</v>
      </c>
      <c r="AQ26" s="15"/>
      <c r="AR26" s="38">
        <v>1</v>
      </c>
      <c r="AS26" s="86" t="s">
        <v>89</v>
      </c>
      <c r="AT26" s="17">
        <v>120</v>
      </c>
      <c r="AU26" s="120">
        <f t="shared" si="13"/>
        <v>120</v>
      </c>
      <c r="AV26" s="193">
        <v>0.1</v>
      </c>
      <c r="AW26" s="188"/>
      <c r="AX26" s="14" t="s">
        <v>45</v>
      </c>
      <c r="AY26" s="15"/>
      <c r="AZ26" s="38">
        <v>1</v>
      </c>
      <c r="BA26" s="86" t="s">
        <v>89</v>
      </c>
      <c r="BB26" s="17">
        <v>120</v>
      </c>
      <c r="BC26" s="120">
        <f t="shared" si="14"/>
        <v>120</v>
      </c>
      <c r="BD26" s="193">
        <v>0.1</v>
      </c>
      <c r="BE26" s="188"/>
      <c r="BF26" s="14" t="s">
        <v>45</v>
      </c>
      <c r="BG26" s="15"/>
      <c r="BH26" s="38">
        <v>1</v>
      </c>
      <c r="BI26" s="86" t="s">
        <v>89</v>
      </c>
      <c r="BJ26" s="17">
        <v>120</v>
      </c>
      <c r="BK26" s="120">
        <f t="shared" si="15"/>
        <v>120</v>
      </c>
      <c r="BL26" s="193">
        <v>0.1</v>
      </c>
      <c r="BM26" s="3"/>
      <c r="BN26" s="3"/>
      <c r="BO26" s="3"/>
      <c r="BP26" s="3"/>
      <c r="BQ26" s="91"/>
      <c r="BR26" s="3"/>
      <c r="BS26" s="3"/>
      <c r="BT26" s="190"/>
    </row>
    <row r="27" spans="1:72" ht="24.75" customHeight="1" x14ac:dyDescent="0.15">
      <c r="A27" s="188"/>
      <c r="B27" s="14" t="s">
        <v>46</v>
      </c>
      <c r="C27" s="15"/>
      <c r="D27" s="38">
        <v>1</v>
      </c>
      <c r="E27" s="86" t="s">
        <v>89</v>
      </c>
      <c r="F27" s="17">
        <v>160</v>
      </c>
      <c r="G27" s="120">
        <f t="shared" si="0"/>
        <v>160</v>
      </c>
      <c r="H27" s="193">
        <v>0.1</v>
      </c>
      <c r="I27" s="188"/>
      <c r="J27" s="14" t="s">
        <v>46</v>
      </c>
      <c r="K27" s="15"/>
      <c r="L27" s="38">
        <v>1</v>
      </c>
      <c r="M27" s="86" t="s">
        <v>89</v>
      </c>
      <c r="N27" s="17">
        <v>160</v>
      </c>
      <c r="O27" s="120">
        <f t="shared" si="9"/>
        <v>160</v>
      </c>
      <c r="P27" s="193">
        <v>0.1</v>
      </c>
      <c r="Q27" s="188"/>
      <c r="R27" s="14" t="s">
        <v>46</v>
      </c>
      <c r="S27" s="15"/>
      <c r="T27" s="38">
        <v>1</v>
      </c>
      <c r="U27" s="86" t="s">
        <v>89</v>
      </c>
      <c r="V27" s="17">
        <v>160</v>
      </c>
      <c r="W27" s="120">
        <f t="shared" si="10"/>
        <v>160</v>
      </c>
      <c r="X27" s="193">
        <v>0.1</v>
      </c>
      <c r="Y27" s="188"/>
      <c r="Z27" s="14" t="s">
        <v>46</v>
      </c>
      <c r="AA27" s="15"/>
      <c r="AB27" s="38">
        <v>1</v>
      </c>
      <c r="AC27" s="86" t="s">
        <v>89</v>
      </c>
      <c r="AD27" s="17">
        <v>160</v>
      </c>
      <c r="AE27" s="120">
        <f t="shared" si="11"/>
        <v>160</v>
      </c>
      <c r="AF27" s="193">
        <v>0.1</v>
      </c>
      <c r="AG27" s="188"/>
      <c r="AH27" s="14" t="s">
        <v>46</v>
      </c>
      <c r="AI27" s="15"/>
      <c r="AJ27" s="38">
        <v>1</v>
      </c>
      <c r="AK27" s="86" t="s">
        <v>89</v>
      </c>
      <c r="AL27" s="17">
        <v>160</v>
      </c>
      <c r="AM27" s="120">
        <f t="shared" si="12"/>
        <v>160</v>
      </c>
      <c r="AN27" s="193">
        <v>0.1</v>
      </c>
      <c r="AO27" s="188"/>
      <c r="AP27" s="14" t="s">
        <v>46</v>
      </c>
      <c r="AQ27" s="15"/>
      <c r="AR27" s="38">
        <v>1</v>
      </c>
      <c r="AS27" s="86" t="s">
        <v>89</v>
      </c>
      <c r="AT27" s="17">
        <v>160</v>
      </c>
      <c r="AU27" s="120">
        <f t="shared" si="13"/>
        <v>160</v>
      </c>
      <c r="AV27" s="193">
        <v>0.1</v>
      </c>
      <c r="AW27" s="188"/>
      <c r="AX27" s="14" t="s">
        <v>46</v>
      </c>
      <c r="AY27" s="15"/>
      <c r="AZ27" s="38">
        <v>1</v>
      </c>
      <c r="BA27" s="86" t="s">
        <v>89</v>
      </c>
      <c r="BB27" s="17">
        <v>160</v>
      </c>
      <c r="BC27" s="120">
        <f t="shared" si="14"/>
        <v>160</v>
      </c>
      <c r="BD27" s="193">
        <v>0.1</v>
      </c>
      <c r="BE27" s="188"/>
      <c r="BF27" s="14" t="s">
        <v>46</v>
      </c>
      <c r="BG27" s="15"/>
      <c r="BH27" s="38">
        <v>1</v>
      </c>
      <c r="BI27" s="86" t="s">
        <v>89</v>
      </c>
      <c r="BJ27" s="17">
        <v>160</v>
      </c>
      <c r="BK27" s="120">
        <f t="shared" si="15"/>
        <v>160</v>
      </c>
      <c r="BL27" s="193">
        <v>0.1</v>
      </c>
      <c r="BM27" s="3"/>
      <c r="BN27" s="3"/>
      <c r="BO27" s="3"/>
      <c r="BP27" s="3"/>
      <c r="BQ27" s="91"/>
      <c r="BR27" s="3"/>
      <c r="BS27" s="3"/>
      <c r="BT27" s="190"/>
    </row>
    <row r="28" spans="1:72" ht="24.75" customHeight="1" x14ac:dyDescent="0.15">
      <c r="A28" s="188"/>
      <c r="B28" s="14" t="s">
        <v>81</v>
      </c>
      <c r="C28" s="15"/>
      <c r="D28" s="38">
        <v>1</v>
      </c>
      <c r="E28" s="86" t="s">
        <v>69</v>
      </c>
      <c r="F28" s="17">
        <v>125</v>
      </c>
      <c r="G28" s="120">
        <f t="shared" si="0"/>
        <v>125</v>
      </c>
      <c r="H28" s="193">
        <v>0.1</v>
      </c>
      <c r="I28" s="188"/>
      <c r="J28" s="14" t="s">
        <v>81</v>
      </c>
      <c r="K28" s="15"/>
      <c r="L28" s="38">
        <v>1</v>
      </c>
      <c r="M28" s="86" t="s">
        <v>69</v>
      </c>
      <c r="N28" s="17">
        <v>125</v>
      </c>
      <c r="O28" s="120">
        <f t="shared" si="9"/>
        <v>125</v>
      </c>
      <c r="P28" s="193">
        <v>0.1</v>
      </c>
      <c r="Q28" s="188"/>
      <c r="R28" s="14" t="s">
        <v>81</v>
      </c>
      <c r="S28" s="15"/>
      <c r="T28" s="38">
        <v>1</v>
      </c>
      <c r="U28" s="86" t="s">
        <v>69</v>
      </c>
      <c r="V28" s="17">
        <v>125</v>
      </c>
      <c r="W28" s="120">
        <f t="shared" si="10"/>
        <v>125</v>
      </c>
      <c r="X28" s="193">
        <v>0.1</v>
      </c>
      <c r="Y28" s="188"/>
      <c r="Z28" s="14" t="s">
        <v>81</v>
      </c>
      <c r="AA28" s="15"/>
      <c r="AB28" s="38">
        <v>1</v>
      </c>
      <c r="AC28" s="86" t="s">
        <v>69</v>
      </c>
      <c r="AD28" s="17">
        <v>125</v>
      </c>
      <c r="AE28" s="120">
        <f t="shared" si="11"/>
        <v>125</v>
      </c>
      <c r="AF28" s="193">
        <v>0.1</v>
      </c>
      <c r="AG28" s="188"/>
      <c r="AH28" s="14" t="s">
        <v>81</v>
      </c>
      <c r="AI28" s="15"/>
      <c r="AJ28" s="38">
        <v>1</v>
      </c>
      <c r="AK28" s="86" t="s">
        <v>69</v>
      </c>
      <c r="AL28" s="17">
        <v>125</v>
      </c>
      <c r="AM28" s="120">
        <f t="shared" si="12"/>
        <v>125</v>
      </c>
      <c r="AN28" s="193">
        <v>0.1</v>
      </c>
      <c r="AO28" s="188"/>
      <c r="AP28" s="14" t="s">
        <v>81</v>
      </c>
      <c r="AQ28" s="15"/>
      <c r="AR28" s="38">
        <v>1</v>
      </c>
      <c r="AS28" s="86" t="s">
        <v>69</v>
      </c>
      <c r="AT28" s="17">
        <v>125</v>
      </c>
      <c r="AU28" s="120">
        <f t="shared" si="13"/>
        <v>125</v>
      </c>
      <c r="AV28" s="193">
        <v>0.1</v>
      </c>
      <c r="AW28" s="188"/>
      <c r="AX28" s="14" t="s">
        <v>81</v>
      </c>
      <c r="AY28" s="15"/>
      <c r="AZ28" s="38">
        <v>1</v>
      </c>
      <c r="BA28" s="86" t="s">
        <v>69</v>
      </c>
      <c r="BB28" s="17">
        <v>125</v>
      </c>
      <c r="BC28" s="120">
        <f t="shared" si="14"/>
        <v>125</v>
      </c>
      <c r="BD28" s="193">
        <v>0.1</v>
      </c>
      <c r="BE28" s="188"/>
      <c r="BF28" s="14" t="s">
        <v>81</v>
      </c>
      <c r="BG28" s="15"/>
      <c r="BH28" s="38">
        <v>1</v>
      </c>
      <c r="BI28" s="86" t="s">
        <v>69</v>
      </c>
      <c r="BJ28" s="17">
        <v>125</v>
      </c>
      <c r="BK28" s="120">
        <f t="shared" si="15"/>
        <v>125</v>
      </c>
      <c r="BL28" s="193">
        <v>0.1</v>
      </c>
      <c r="BM28" s="3"/>
      <c r="BN28" s="3"/>
      <c r="BO28" s="3"/>
      <c r="BP28" s="3"/>
      <c r="BQ28" s="91"/>
      <c r="BR28" s="3"/>
      <c r="BS28" s="3"/>
      <c r="BT28" s="190"/>
    </row>
    <row r="29" spans="1:72" ht="24.75" customHeight="1" x14ac:dyDescent="0.15">
      <c r="A29" s="188"/>
      <c r="B29" s="14" t="s">
        <v>83</v>
      </c>
      <c r="C29" s="15"/>
      <c r="D29" s="38">
        <v>1</v>
      </c>
      <c r="E29" s="86" t="s">
        <v>69</v>
      </c>
      <c r="F29" s="17">
        <v>125</v>
      </c>
      <c r="G29" s="120">
        <f t="shared" si="0"/>
        <v>125</v>
      </c>
      <c r="H29" s="193">
        <v>0.1</v>
      </c>
      <c r="I29" s="188"/>
      <c r="J29" s="14" t="s">
        <v>83</v>
      </c>
      <c r="K29" s="15"/>
      <c r="L29" s="38">
        <v>1</v>
      </c>
      <c r="M29" s="86" t="s">
        <v>69</v>
      </c>
      <c r="N29" s="17">
        <v>125</v>
      </c>
      <c r="O29" s="120">
        <f t="shared" si="9"/>
        <v>125</v>
      </c>
      <c r="P29" s="193">
        <v>0.1</v>
      </c>
      <c r="Q29" s="188"/>
      <c r="R29" s="14" t="s">
        <v>83</v>
      </c>
      <c r="S29" s="15"/>
      <c r="T29" s="38">
        <v>1</v>
      </c>
      <c r="U29" s="86" t="s">
        <v>69</v>
      </c>
      <c r="V29" s="17">
        <v>125</v>
      </c>
      <c r="W29" s="120">
        <f t="shared" si="10"/>
        <v>125</v>
      </c>
      <c r="X29" s="193">
        <v>0.1</v>
      </c>
      <c r="Y29" s="188"/>
      <c r="Z29" s="14" t="s">
        <v>83</v>
      </c>
      <c r="AA29" s="15"/>
      <c r="AB29" s="38">
        <v>1</v>
      </c>
      <c r="AC29" s="86" t="s">
        <v>69</v>
      </c>
      <c r="AD29" s="17">
        <v>125</v>
      </c>
      <c r="AE29" s="120">
        <f t="shared" si="11"/>
        <v>125</v>
      </c>
      <c r="AF29" s="193">
        <v>0.1</v>
      </c>
      <c r="AG29" s="188"/>
      <c r="AH29" s="14" t="s">
        <v>83</v>
      </c>
      <c r="AI29" s="15"/>
      <c r="AJ29" s="38">
        <v>1</v>
      </c>
      <c r="AK29" s="86" t="s">
        <v>69</v>
      </c>
      <c r="AL29" s="17">
        <v>125</v>
      </c>
      <c r="AM29" s="120">
        <f t="shared" si="12"/>
        <v>125</v>
      </c>
      <c r="AN29" s="193">
        <v>0.1</v>
      </c>
      <c r="AO29" s="188"/>
      <c r="AP29" s="14" t="s">
        <v>83</v>
      </c>
      <c r="AQ29" s="15"/>
      <c r="AR29" s="38">
        <v>1</v>
      </c>
      <c r="AS29" s="86" t="s">
        <v>69</v>
      </c>
      <c r="AT29" s="17">
        <v>125</v>
      </c>
      <c r="AU29" s="120">
        <f t="shared" si="13"/>
        <v>125</v>
      </c>
      <c r="AV29" s="193">
        <v>0.1</v>
      </c>
      <c r="AW29" s="188"/>
      <c r="AX29" s="14" t="s">
        <v>83</v>
      </c>
      <c r="AY29" s="15"/>
      <c r="AZ29" s="38">
        <v>1</v>
      </c>
      <c r="BA29" s="86" t="s">
        <v>69</v>
      </c>
      <c r="BB29" s="17">
        <v>125</v>
      </c>
      <c r="BC29" s="120">
        <f t="shared" si="14"/>
        <v>125</v>
      </c>
      <c r="BD29" s="193">
        <v>0.1</v>
      </c>
      <c r="BE29" s="188"/>
      <c r="BF29" s="14" t="s">
        <v>83</v>
      </c>
      <c r="BG29" s="15"/>
      <c r="BH29" s="38">
        <v>1</v>
      </c>
      <c r="BI29" s="86" t="s">
        <v>69</v>
      </c>
      <c r="BJ29" s="17">
        <v>125</v>
      </c>
      <c r="BK29" s="120">
        <f t="shared" si="15"/>
        <v>125</v>
      </c>
      <c r="BL29" s="193">
        <v>0.1</v>
      </c>
      <c r="BM29" s="3"/>
      <c r="BN29" s="3"/>
      <c r="BO29" s="3"/>
      <c r="BP29" s="3"/>
      <c r="BQ29" s="91"/>
      <c r="BR29" s="3"/>
      <c r="BS29" s="3"/>
      <c r="BT29" s="190"/>
    </row>
    <row r="30" spans="1:72" ht="24.75" customHeight="1" x14ac:dyDescent="0.15">
      <c r="A30" s="188"/>
      <c r="B30" s="14" t="s">
        <v>154</v>
      </c>
      <c r="C30" s="15"/>
      <c r="D30" s="38">
        <v>5</v>
      </c>
      <c r="E30" s="86" t="s">
        <v>68</v>
      </c>
      <c r="F30" s="17">
        <v>18</v>
      </c>
      <c r="G30" s="120">
        <f t="shared" si="0"/>
        <v>90</v>
      </c>
      <c r="H30" s="193">
        <v>0.1</v>
      </c>
      <c r="I30" s="188"/>
      <c r="J30" s="14" t="s">
        <v>154</v>
      </c>
      <c r="K30" s="15"/>
      <c r="L30" s="38">
        <v>5</v>
      </c>
      <c r="M30" s="86" t="s">
        <v>68</v>
      </c>
      <c r="N30" s="17">
        <v>18</v>
      </c>
      <c r="O30" s="120">
        <f t="shared" si="9"/>
        <v>90</v>
      </c>
      <c r="P30" s="193">
        <v>0.1</v>
      </c>
      <c r="Q30" s="188"/>
      <c r="R30" s="14" t="s">
        <v>154</v>
      </c>
      <c r="S30" s="15"/>
      <c r="T30" s="38">
        <v>5</v>
      </c>
      <c r="U30" s="86" t="s">
        <v>68</v>
      </c>
      <c r="V30" s="17">
        <v>18</v>
      </c>
      <c r="W30" s="120">
        <f t="shared" si="10"/>
        <v>90</v>
      </c>
      <c r="X30" s="193">
        <v>0.1</v>
      </c>
      <c r="Y30" s="188"/>
      <c r="Z30" s="14" t="s">
        <v>154</v>
      </c>
      <c r="AA30" s="15"/>
      <c r="AB30" s="38">
        <v>5</v>
      </c>
      <c r="AC30" s="86" t="s">
        <v>68</v>
      </c>
      <c r="AD30" s="17">
        <v>18</v>
      </c>
      <c r="AE30" s="120">
        <f t="shared" si="11"/>
        <v>90</v>
      </c>
      <c r="AF30" s="193">
        <v>0.1</v>
      </c>
      <c r="AG30" s="188"/>
      <c r="AH30" s="14" t="s">
        <v>154</v>
      </c>
      <c r="AI30" s="15"/>
      <c r="AJ30" s="38">
        <v>5</v>
      </c>
      <c r="AK30" s="86" t="s">
        <v>68</v>
      </c>
      <c r="AL30" s="17">
        <v>18</v>
      </c>
      <c r="AM30" s="120">
        <f t="shared" si="12"/>
        <v>90</v>
      </c>
      <c r="AN30" s="193">
        <v>0.1</v>
      </c>
      <c r="AO30" s="188"/>
      <c r="AP30" s="14" t="s">
        <v>154</v>
      </c>
      <c r="AQ30" s="15"/>
      <c r="AR30" s="38">
        <v>5</v>
      </c>
      <c r="AS30" s="86" t="s">
        <v>68</v>
      </c>
      <c r="AT30" s="17">
        <v>18</v>
      </c>
      <c r="AU30" s="120">
        <f t="shared" si="13"/>
        <v>90</v>
      </c>
      <c r="AV30" s="193">
        <v>0.1</v>
      </c>
      <c r="AW30" s="188"/>
      <c r="AX30" s="14" t="s">
        <v>154</v>
      </c>
      <c r="AY30" s="15"/>
      <c r="AZ30" s="38">
        <v>5</v>
      </c>
      <c r="BA30" s="86" t="s">
        <v>68</v>
      </c>
      <c r="BB30" s="17">
        <v>18</v>
      </c>
      <c r="BC30" s="120">
        <f t="shared" si="14"/>
        <v>90</v>
      </c>
      <c r="BD30" s="193">
        <v>0.1</v>
      </c>
      <c r="BE30" s="188"/>
      <c r="BF30" s="14" t="s">
        <v>154</v>
      </c>
      <c r="BG30" s="15"/>
      <c r="BH30" s="38">
        <v>5</v>
      </c>
      <c r="BI30" s="86" t="s">
        <v>68</v>
      </c>
      <c r="BJ30" s="17">
        <v>18</v>
      </c>
      <c r="BK30" s="120">
        <f t="shared" si="15"/>
        <v>90</v>
      </c>
      <c r="BL30" s="193">
        <v>0.1</v>
      </c>
      <c r="BM30" s="3"/>
      <c r="BN30" s="3"/>
      <c r="BO30" s="3"/>
      <c r="BP30" s="3"/>
      <c r="BQ30" s="91"/>
      <c r="BR30" s="3"/>
      <c r="BS30" s="3"/>
      <c r="BT30" s="190"/>
    </row>
    <row r="31" spans="1:72" ht="24.75" customHeight="1" thickBot="1" x14ac:dyDescent="0.2">
      <c r="A31" s="189"/>
      <c r="B31" s="31" t="s">
        <v>155</v>
      </c>
      <c r="C31" s="32"/>
      <c r="D31" s="37">
        <v>2</v>
      </c>
      <c r="E31" s="89" t="s">
        <v>65</v>
      </c>
      <c r="F31" s="33">
        <v>650</v>
      </c>
      <c r="G31" s="123">
        <f t="shared" si="0"/>
        <v>1300</v>
      </c>
      <c r="H31" s="194">
        <v>0.1</v>
      </c>
      <c r="I31" s="189"/>
      <c r="J31" s="31" t="s">
        <v>155</v>
      </c>
      <c r="K31" s="32"/>
      <c r="L31" s="37">
        <v>2</v>
      </c>
      <c r="M31" s="89" t="s">
        <v>65</v>
      </c>
      <c r="N31" s="33">
        <v>650</v>
      </c>
      <c r="O31" s="123">
        <f t="shared" si="9"/>
        <v>1300</v>
      </c>
      <c r="P31" s="194">
        <v>0.1</v>
      </c>
      <c r="Q31" s="189"/>
      <c r="R31" s="31" t="s">
        <v>155</v>
      </c>
      <c r="S31" s="32"/>
      <c r="T31" s="37">
        <v>2</v>
      </c>
      <c r="U31" s="89" t="s">
        <v>65</v>
      </c>
      <c r="V31" s="33">
        <v>650</v>
      </c>
      <c r="W31" s="123">
        <f t="shared" si="10"/>
        <v>1300</v>
      </c>
      <c r="X31" s="194">
        <v>0.1</v>
      </c>
      <c r="Y31" s="189"/>
      <c r="Z31" s="31" t="s">
        <v>155</v>
      </c>
      <c r="AA31" s="32"/>
      <c r="AB31" s="37">
        <v>2</v>
      </c>
      <c r="AC31" s="89" t="s">
        <v>65</v>
      </c>
      <c r="AD31" s="33">
        <v>650</v>
      </c>
      <c r="AE31" s="123">
        <f t="shared" si="11"/>
        <v>1300</v>
      </c>
      <c r="AF31" s="194">
        <v>0.1</v>
      </c>
      <c r="AG31" s="189"/>
      <c r="AH31" s="31" t="s">
        <v>155</v>
      </c>
      <c r="AI31" s="32"/>
      <c r="AJ31" s="37">
        <v>2</v>
      </c>
      <c r="AK31" s="89" t="s">
        <v>65</v>
      </c>
      <c r="AL31" s="33">
        <v>650</v>
      </c>
      <c r="AM31" s="123">
        <f t="shared" si="12"/>
        <v>1300</v>
      </c>
      <c r="AN31" s="194">
        <v>0.1</v>
      </c>
      <c r="AO31" s="189"/>
      <c r="AP31" s="31" t="s">
        <v>155</v>
      </c>
      <c r="AQ31" s="32"/>
      <c r="AR31" s="37">
        <v>2</v>
      </c>
      <c r="AS31" s="89" t="s">
        <v>65</v>
      </c>
      <c r="AT31" s="33">
        <v>650</v>
      </c>
      <c r="AU31" s="123">
        <f t="shared" si="13"/>
        <v>1300</v>
      </c>
      <c r="AV31" s="194">
        <v>0.1</v>
      </c>
      <c r="AW31" s="189"/>
      <c r="AX31" s="31" t="s">
        <v>155</v>
      </c>
      <c r="AY31" s="32"/>
      <c r="AZ31" s="37">
        <v>2</v>
      </c>
      <c r="BA31" s="89" t="s">
        <v>65</v>
      </c>
      <c r="BB31" s="33">
        <v>650</v>
      </c>
      <c r="BC31" s="123">
        <f t="shared" si="14"/>
        <v>1300</v>
      </c>
      <c r="BD31" s="194">
        <v>0.1</v>
      </c>
      <c r="BE31" s="189"/>
      <c r="BF31" s="31" t="s">
        <v>155</v>
      </c>
      <c r="BG31" s="32"/>
      <c r="BH31" s="37">
        <v>2</v>
      </c>
      <c r="BI31" s="89" t="s">
        <v>65</v>
      </c>
      <c r="BJ31" s="33">
        <v>650</v>
      </c>
      <c r="BK31" s="123">
        <f t="shared" si="15"/>
        <v>1300</v>
      </c>
      <c r="BL31" s="194">
        <v>0.1</v>
      </c>
      <c r="BM31" s="3"/>
      <c r="BN31" s="3"/>
      <c r="BO31" s="3"/>
      <c r="BP31" s="3"/>
      <c r="BQ31" s="91"/>
      <c r="BR31" s="3"/>
      <c r="BS31" s="3"/>
      <c r="BT31" s="190"/>
    </row>
    <row r="32" spans="1:72" ht="24.75" customHeight="1" x14ac:dyDescent="0.15">
      <c r="A32" s="322" t="s">
        <v>170</v>
      </c>
      <c r="B32" s="322"/>
      <c r="C32" s="322"/>
      <c r="D32" s="322"/>
      <c r="E32" s="322"/>
      <c r="F32" s="322"/>
      <c r="G32" s="322"/>
      <c r="H32" s="322"/>
      <c r="I32" s="322" t="s">
        <v>174</v>
      </c>
      <c r="J32" s="322"/>
      <c r="K32" s="322"/>
      <c r="L32" s="322"/>
      <c r="M32" s="322"/>
      <c r="N32" s="322"/>
      <c r="O32" s="322"/>
      <c r="P32" s="322"/>
      <c r="Q32" s="322" t="s">
        <v>180</v>
      </c>
      <c r="R32" s="322"/>
      <c r="S32" s="322"/>
      <c r="T32" s="322"/>
      <c r="U32" s="322"/>
      <c r="V32" s="322"/>
      <c r="W32" s="322"/>
      <c r="X32" s="322"/>
      <c r="Y32" s="322" t="s">
        <v>185</v>
      </c>
      <c r="Z32" s="322"/>
      <c r="AA32" s="322"/>
      <c r="AB32" s="322"/>
      <c r="AC32" s="322"/>
      <c r="AD32" s="322"/>
      <c r="AE32" s="322"/>
      <c r="AF32" s="322"/>
      <c r="AG32" s="322" t="s">
        <v>190</v>
      </c>
      <c r="AH32" s="322"/>
      <c r="AI32" s="322"/>
      <c r="AJ32" s="322"/>
      <c r="AK32" s="322"/>
      <c r="AL32" s="322"/>
      <c r="AM32" s="322"/>
      <c r="AN32" s="322"/>
      <c r="AO32" s="322" t="s">
        <v>195</v>
      </c>
      <c r="AP32" s="322"/>
      <c r="AQ32" s="322"/>
      <c r="AR32" s="322"/>
      <c r="AS32" s="322"/>
      <c r="AT32" s="322"/>
      <c r="AU32" s="322"/>
      <c r="AV32" s="322"/>
      <c r="AW32" s="322" t="s">
        <v>200</v>
      </c>
      <c r="AX32" s="322"/>
      <c r="AY32" s="322"/>
      <c r="AZ32" s="322"/>
      <c r="BA32" s="322"/>
      <c r="BB32" s="322"/>
      <c r="BC32" s="322"/>
      <c r="BD32" s="322"/>
      <c r="BE32" s="322" t="s">
        <v>203</v>
      </c>
      <c r="BF32" s="322"/>
      <c r="BG32" s="322"/>
      <c r="BH32" s="322"/>
      <c r="BI32" s="322"/>
      <c r="BJ32" s="322"/>
      <c r="BK32" s="322"/>
      <c r="BL32" s="322"/>
      <c r="BM32" s="3"/>
      <c r="BN32" s="3"/>
      <c r="BO32" s="3"/>
      <c r="BP32" s="3"/>
      <c r="BQ32" s="91"/>
      <c r="BR32" s="3"/>
      <c r="BS32" s="3"/>
      <c r="BT32" s="190"/>
    </row>
    <row r="33" spans="1:72" s="176" customFormat="1" ht="24.75" customHeight="1" x14ac:dyDescent="0.15">
      <c r="A33" s="321"/>
      <c r="B33" s="321"/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321"/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1"/>
      <c r="AB33" s="321"/>
      <c r="AC33" s="321"/>
      <c r="AD33" s="321"/>
      <c r="AE33" s="321"/>
      <c r="AF33" s="321"/>
      <c r="AG33" s="321"/>
      <c r="AH33" s="321"/>
      <c r="AI33" s="321"/>
      <c r="AJ33" s="321"/>
      <c r="AK33" s="321"/>
      <c r="AL33" s="321"/>
      <c r="AM33" s="321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321"/>
      <c r="AY33" s="321"/>
      <c r="AZ33" s="321"/>
      <c r="BA33" s="321"/>
      <c r="BB33" s="321"/>
      <c r="BC33" s="321"/>
      <c r="BD33" s="321"/>
      <c r="BE33" s="321"/>
      <c r="BF33" s="321"/>
      <c r="BG33" s="321"/>
      <c r="BH33" s="321"/>
      <c r="BI33" s="321"/>
      <c r="BJ33" s="321"/>
      <c r="BK33" s="321"/>
      <c r="BL33" s="321"/>
      <c r="BM33" s="3"/>
      <c r="BN33" s="3"/>
      <c r="BO33" s="3"/>
      <c r="BP33" s="3"/>
      <c r="BQ33" s="91"/>
      <c r="BR33" s="3"/>
      <c r="BS33" s="3"/>
      <c r="BT33" s="190"/>
    </row>
    <row r="34" spans="1:72" s="3" customFormat="1" ht="23.25" customHeight="1" thickBot="1" x14ac:dyDescent="0.2">
      <c r="A34" s="291" t="s">
        <v>171</v>
      </c>
      <c r="B34" s="291"/>
      <c r="C34" s="114"/>
      <c r="D34" s="114"/>
      <c r="E34" s="114"/>
      <c r="F34" s="114"/>
      <c r="G34" s="114"/>
      <c r="H34" s="114"/>
      <c r="I34" s="291" t="s">
        <v>175</v>
      </c>
      <c r="J34" s="291"/>
      <c r="K34" s="291"/>
      <c r="L34" s="114"/>
      <c r="M34" s="114"/>
      <c r="N34" s="114"/>
      <c r="O34" s="114"/>
      <c r="P34" s="114"/>
      <c r="Q34" s="291" t="s">
        <v>181</v>
      </c>
      <c r="R34" s="291"/>
      <c r="S34" s="291"/>
      <c r="T34" s="114"/>
      <c r="U34" s="114"/>
      <c r="V34" s="114"/>
      <c r="W34" s="114"/>
      <c r="X34" s="114"/>
      <c r="Y34" s="291" t="s">
        <v>186</v>
      </c>
      <c r="Z34" s="291"/>
      <c r="AA34" s="291"/>
      <c r="AB34" s="291"/>
      <c r="AC34" s="291"/>
      <c r="AD34" s="291"/>
      <c r="AE34" s="291"/>
      <c r="AF34" s="291"/>
      <c r="AG34" s="291" t="s">
        <v>191</v>
      </c>
      <c r="AH34" s="291"/>
      <c r="AI34" s="291"/>
      <c r="AJ34" s="291"/>
      <c r="AK34" s="291"/>
      <c r="AL34" s="291"/>
      <c r="AM34" s="291"/>
      <c r="AN34" s="291"/>
      <c r="AO34" s="291" t="s">
        <v>207</v>
      </c>
      <c r="AP34" s="291"/>
      <c r="AQ34" s="291"/>
      <c r="AR34" s="291"/>
      <c r="AS34" s="291"/>
      <c r="AT34" s="291"/>
      <c r="AU34" s="291"/>
      <c r="AV34" s="291"/>
      <c r="AW34" s="291" t="s">
        <v>201</v>
      </c>
      <c r="AX34" s="291"/>
      <c r="AY34" s="291"/>
      <c r="AZ34" s="291"/>
      <c r="BA34" s="291"/>
      <c r="BB34" s="291"/>
      <c r="BC34" s="291"/>
      <c r="BD34" s="291"/>
      <c r="BE34" s="291" t="s">
        <v>204</v>
      </c>
      <c r="BF34" s="291"/>
      <c r="BG34" s="291"/>
      <c r="BH34" s="291"/>
      <c r="BI34" s="291"/>
      <c r="BJ34" s="291"/>
      <c r="BK34" s="291"/>
      <c r="BL34" s="291"/>
      <c r="BQ34" s="91"/>
      <c r="BT34" s="190"/>
    </row>
    <row r="35" spans="1:72" ht="23.25" customHeight="1" thickBot="1" x14ac:dyDescent="0.2">
      <c r="A35" s="292" t="s">
        <v>0</v>
      </c>
      <c r="B35" s="295"/>
      <c r="C35" s="4" t="s">
        <v>1</v>
      </c>
      <c r="D35" s="294" t="s">
        <v>2</v>
      </c>
      <c r="E35" s="295"/>
      <c r="F35" s="4" t="s">
        <v>3</v>
      </c>
      <c r="G35" s="4" t="s">
        <v>4</v>
      </c>
      <c r="H35" s="191" t="s">
        <v>32</v>
      </c>
      <c r="I35" s="292" t="s">
        <v>0</v>
      </c>
      <c r="J35" s="295"/>
      <c r="K35" s="4" t="s">
        <v>1</v>
      </c>
      <c r="L35" s="294" t="s">
        <v>2</v>
      </c>
      <c r="M35" s="295"/>
      <c r="N35" s="4" t="s">
        <v>3</v>
      </c>
      <c r="O35" s="4" t="s">
        <v>4</v>
      </c>
      <c r="P35" s="191" t="s">
        <v>32</v>
      </c>
      <c r="Q35" s="292" t="s">
        <v>0</v>
      </c>
      <c r="R35" s="295"/>
      <c r="S35" s="4" t="s">
        <v>1</v>
      </c>
      <c r="T35" s="294" t="s">
        <v>2</v>
      </c>
      <c r="U35" s="295"/>
      <c r="V35" s="4" t="s">
        <v>3</v>
      </c>
      <c r="W35" s="4" t="s">
        <v>4</v>
      </c>
      <c r="X35" s="191" t="s">
        <v>32</v>
      </c>
      <c r="Y35" s="292" t="s">
        <v>0</v>
      </c>
      <c r="Z35" s="295"/>
      <c r="AA35" s="4" t="s">
        <v>1</v>
      </c>
      <c r="AB35" s="294" t="s">
        <v>2</v>
      </c>
      <c r="AC35" s="295"/>
      <c r="AD35" s="4" t="s">
        <v>3</v>
      </c>
      <c r="AE35" s="4" t="s">
        <v>4</v>
      </c>
      <c r="AF35" s="191" t="s">
        <v>32</v>
      </c>
      <c r="AG35" s="292" t="s">
        <v>0</v>
      </c>
      <c r="AH35" s="295"/>
      <c r="AI35" s="4" t="s">
        <v>1</v>
      </c>
      <c r="AJ35" s="294" t="s">
        <v>2</v>
      </c>
      <c r="AK35" s="295"/>
      <c r="AL35" s="4" t="s">
        <v>3</v>
      </c>
      <c r="AM35" s="4" t="s">
        <v>4</v>
      </c>
      <c r="AN35" s="191" t="s">
        <v>32</v>
      </c>
      <c r="AO35" s="292" t="s">
        <v>0</v>
      </c>
      <c r="AP35" s="295"/>
      <c r="AQ35" s="4" t="s">
        <v>1</v>
      </c>
      <c r="AR35" s="294" t="s">
        <v>2</v>
      </c>
      <c r="AS35" s="295"/>
      <c r="AT35" s="4" t="s">
        <v>3</v>
      </c>
      <c r="AU35" s="4" t="s">
        <v>4</v>
      </c>
      <c r="AV35" s="191" t="s">
        <v>32</v>
      </c>
      <c r="AW35" s="292" t="s">
        <v>0</v>
      </c>
      <c r="AX35" s="295"/>
      <c r="AY35" s="4" t="s">
        <v>1</v>
      </c>
      <c r="AZ35" s="294" t="s">
        <v>2</v>
      </c>
      <c r="BA35" s="295"/>
      <c r="BB35" s="4" t="s">
        <v>3</v>
      </c>
      <c r="BC35" s="4" t="s">
        <v>4</v>
      </c>
      <c r="BD35" s="191" t="s">
        <v>32</v>
      </c>
      <c r="BE35" s="292" t="s">
        <v>0</v>
      </c>
      <c r="BF35" s="295"/>
      <c r="BG35" s="4" t="s">
        <v>1</v>
      </c>
      <c r="BH35" s="294" t="s">
        <v>2</v>
      </c>
      <c r="BI35" s="295"/>
      <c r="BJ35" s="4" t="s">
        <v>3</v>
      </c>
      <c r="BK35" s="4" t="s">
        <v>4</v>
      </c>
      <c r="BL35" s="191" t="s">
        <v>32</v>
      </c>
      <c r="BM35" s="176"/>
      <c r="BN35" s="176"/>
      <c r="BO35" s="176"/>
      <c r="BP35" s="176"/>
      <c r="BQ35" s="177"/>
      <c r="BR35" s="176"/>
      <c r="BS35" s="176"/>
      <c r="BT35" s="202"/>
    </row>
    <row r="36" spans="1:72" ht="23.25" customHeight="1" x14ac:dyDescent="0.15">
      <c r="A36" s="19"/>
      <c r="B36" s="21" t="s">
        <v>47</v>
      </c>
      <c r="C36" s="22"/>
      <c r="D36" s="35">
        <v>1</v>
      </c>
      <c r="E36" s="88" t="s">
        <v>67</v>
      </c>
      <c r="F36" s="23">
        <v>125</v>
      </c>
      <c r="G36" s="121">
        <f t="shared" ref="G36:G63" si="16">D36*F36</f>
        <v>125</v>
      </c>
      <c r="H36" s="193">
        <v>0.1</v>
      </c>
      <c r="I36" s="19"/>
      <c r="J36" s="21" t="s">
        <v>47</v>
      </c>
      <c r="K36" s="22"/>
      <c r="L36" s="35">
        <v>1</v>
      </c>
      <c r="M36" s="88" t="s">
        <v>67</v>
      </c>
      <c r="N36" s="23">
        <v>125</v>
      </c>
      <c r="O36" s="121">
        <f t="shared" ref="O36:O56" si="17">L36*N36</f>
        <v>125</v>
      </c>
      <c r="P36" s="193">
        <v>0.1</v>
      </c>
      <c r="Q36" s="19"/>
      <c r="R36" s="21" t="s">
        <v>47</v>
      </c>
      <c r="S36" s="22"/>
      <c r="T36" s="35">
        <v>1</v>
      </c>
      <c r="U36" s="88" t="s">
        <v>67</v>
      </c>
      <c r="V36" s="23">
        <v>125</v>
      </c>
      <c r="W36" s="121">
        <f t="shared" ref="W36:W56" si="18">T36*V36</f>
        <v>125</v>
      </c>
      <c r="X36" s="193">
        <v>0.1</v>
      </c>
      <c r="Y36" s="19"/>
      <c r="Z36" s="21" t="s">
        <v>47</v>
      </c>
      <c r="AA36" s="22"/>
      <c r="AB36" s="35">
        <v>1</v>
      </c>
      <c r="AC36" s="88" t="s">
        <v>67</v>
      </c>
      <c r="AD36" s="23">
        <v>125</v>
      </c>
      <c r="AE36" s="121">
        <f t="shared" ref="AE36:AE56" si="19">AB36*AD36</f>
        <v>125</v>
      </c>
      <c r="AF36" s="193">
        <v>0.1</v>
      </c>
      <c r="AG36" s="19"/>
      <c r="AH36" s="21" t="s">
        <v>47</v>
      </c>
      <c r="AI36" s="22"/>
      <c r="AJ36" s="35">
        <v>1</v>
      </c>
      <c r="AK36" s="88" t="s">
        <v>67</v>
      </c>
      <c r="AL36" s="23">
        <v>125</v>
      </c>
      <c r="AM36" s="121">
        <f t="shared" ref="AM36:AM56" si="20">AJ36*AL36</f>
        <v>125</v>
      </c>
      <c r="AN36" s="193">
        <v>0.1</v>
      </c>
      <c r="AO36" s="19"/>
      <c r="AP36" s="21" t="s">
        <v>47</v>
      </c>
      <c r="AQ36" s="22"/>
      <c r="AR36" s="35">
        <v>1</v>
      </c>
      <c r="AS36" s="88" t="s">
        <v>67</v>
      </c>
      <c r="AT36" s="23">
        <v>125</v>
      </c>
      <c r="AU36" s="121">
        <f t="shared" ref="AU36:AU56" si="21">AR36*AT36</f>
        <v>125</v>
      </c>
      <c r="AV36" s="193">
        <v>0.1</v>
      </c>
      <c r="AW36" s="19"/>
      <c r="AX36" s="21" t="s">
        <v>47</v>
      </c>
      <c r="AY36" s="22"/>
      <c r="AZ36" s="35">
        <v>1</v>
      </c>
      <c r="BA36" s="88" t="s">
        <v>67</v>
      </c>
      <c r="BB36" s="23">
        <v>125</v>
      </c>
      <c r="BC36" s="121">
        <f t="shared" ref="BC36:BC56" si="22">AZ36*BB36</f>
        <v>125</v>
      </c>
      <c r="BD36" s="193">
        <v>0.1</v>
      </c>
      <c r="BE36" s="19"/>
      <c r="BF36" s="21" t="s">
        <v>47</v>
      </c>
      <c r="BG36" s="22"/>
      <c r="BH36" s="35">
        <v>1</v>
      </c>
      <c r="BI36" s="88" t="s">
        <v>67</v>
      </c>
      <c r="BJ36" s="23">
        <v>125</v>
      </c>
      <c r="BK36" s="121">
        <f t="shared" ref="BK36:BK56" si="23">BH36*BJ36</f>
        <v>125</v>
      </c>
      <c r="BL36" s="193">
        <v>0.1</v>
      </c>
      <c r="BM36" s="176"/>
      <c r="BN36" s="176"/>
      <c r="BO36" s="176"/>
      <c r="BP36" s="176"/>
      <c r="BQ36" s="177"/>
      <c r="BR36" s="176"/>
      <c r="BS36" s="176"/>
      <c r="BT36" s="202"/>
    </row>
    <row r="37" spans="1:72" ht="23.25" customHeight="1" x14ac:dyDescent="0.15">
      <c r="A37" s="19"/>
      <c r="B37" s="21" t="s">
        <v>48</v>
      </c>
      <c r="C37" s="22"/>
      <c r="D37" s="35">
        <v>1</v>
      </c>
      <c r="E37" s="88" t="s">
        <v>64</v>
      </c>
      <c r="F37" s="23">
        <v>125</v>
      </c>
      <c r="G37" s="121">
        <f t="shared" si="16"/>
        <v>125</v>
      </c>
      <c r="H37" s="193">
        <v>0.1</v>
      </c>
      <c r="I37" s="19"/>
      <c r="J37" s="21" t="s">
        <v>48</v>
      </c>
      <c r="K37" s="22"/>
      <c r="L37" s="35">
        <v>1</v>
      </c>
      <c r="M37" s="88" t="s">
        <v>64</v>
      </c>
      <c r="N37" s="23">
        <v>125</v>
      </c>
      <c r="O37" s="121">
        <f t="shared" si="17"/>
        <v>125</v>
      </c>
      <c r="P37" s="193">
        <v>0.1</v>
      </c>
      <c r="Q37" s="19"/>
      <c r="R37" s="21" t="s">
        <v>48</v>
      </c>
      <c r="S37" s="22"/>
      <c r="T37" s="35">
        <v>1</v>
      </c>
      <c r="U37" s="88" t="s">
        <v>64</v>
      </c>
      <c r="V37" s="23">
        <v>125</v>
      </c>
      <c r="W37" s="121">
        <f t="shared" si="18"/>
        <v>125</v>
      </c>
      <c r="X37" s="193">
        <v>0.1</v>
      </c>
      <c r="Y37" s="19"/>
      <c r="Z37" s="21" t="s">
        <v>48</v>
      </c>
      <c r="AA37" s="22"/>
      <c r="AB37" s="35">
        <v>1</v>
      </c>
      <c r="AC37" s="88" t="s">
        <v>64</v>
      </c>
      <c r="AD37" s="23">
        <v>125</v>
      </c>
      <c r="AE37" s="121">
        <f t="shared" si="19"/>
        <v>125</v>
      </c>
      <c r="AF37" s="193">
        <v>0.1</v>
      </c>
      <c r="AG37" s="19"/>
      <c r="AH37" s="21" t="s">
        <v>48</v>
      </c>
      <c r="AI37" s="22"/>
      <c r="AJ37" s="35">
        <v>1</v>
      </c>
      <c r="AK37" s="88" t="s">
        <v>64</v>
      </c>
      <c r="AL37" s="23">
        <v>125</v>
      </c>
      <c r="AM37" s="121">
        <f t="shared" si="20"/>
        <v>125</v>
      </c>
      <c r="AN37" s="193">
        <v>0.1</v>
      </c>
      <c r="AO37" s="19"/>
      <c r="AP37" s="21" t="s">
        <v>48</v>
      </c>
      <c r="AQ37" s="22"/>
      <c r="AR37" s="35">
        <v>1</v>
      </c>
      <c r="AS37" s="88" t="s">
        <v>64</v>
      </c>
      <c r="AT37" s="23">
        <v>125</v>
      </c>
      <c r="AU37" s="121">
        <f t="shared" si="21"/>
        <v>125</v>
      </c>
      <c r="AV37" s="193">
        <v>0.1</v>
      </c>
      <c r="AW37" s="19"/>
      <c r="AX37" s="21" t="s">
        <v>48</v>
      </c>
      <c r="AY37" s="22"/>
      <c r="AZ37" s="35">
        <v>1</v>
      </c>
      <c r="BA37" s="88" t="s">
        <v>64</v>
      </c>
      <c r="BB37" s="23">
        <v>125</v>
      </c>
      <c r="BC37" s="121">
        <f t="shared" si="22"/>
        <v>125</v>
      </c>
      <c r="BD37" s="193">
        <v>0.1</v>
      </c>
      <c r="BE37" s="19"/>
      <c r="BF37" s="21" t="s">
        <v>48</v>
      </c>
      <c r="BG37" s="22"/>
      <c r="BH37" s="35">
        <v>1</v>
      </c>
      <c r="BI37" s="88" t="s">
        <v>64</v>
      </c>
      <c r="BJ37" s="23">
        <v>125</v>
      </c>
      <c r="BK37" s="121">
        <f t="shared" si="23"/>
        <v>125</v>
      </c>
      <c r="BL37" s="193">
        <v>0.1</v>
      </c>
      <c r="BM37" s="314"/>
      <c r="BN37" s="314"/>
      <c r="BO37" s="314"/>
      <c r="BP37" s="314"/>
      <c r="BQ37" s="314"/>
      <c r="BR37" s="314"/>
      <c r="BS37" s="314"/>
      <c r="BT37" s="314"/>
    </row>
    <row r="38" spans="1:72" ht="23.25" customHeight="1" x14ac:dyDescent="0.15">
      <c r="A38" s="19"/>
      <c r="B38" s="21" t="s">
        <v>84</v>
      </c>
      <c r="C38" s="22"/>
      <c r="D38" s="35">
        <v>1</v>
      </c>
      <c r="E38" s="88" t="s">
        <v>69</v>
      </c>
      <c r="F38" s="23">
        <v>125</v>
      </c>
      <c r="G38" s="121">
        <f t="shared" si="16"/>
        <v>125</v>
      </c>
      <c r="H38" s="193">
        <v>0.1</v>
      </c>
      <c r="I38" s="19"/>
      <c r="J38" s="21" t="s">
        <v>84</v>
      </c>
      <c r="K38" s="22"/>
      <c r="L38" s="35">
        <v>1</v>
      </c>
      <c r="M38" s="88" t="s">
        <v>69</v>
      </c>
      <c r="N38" s="23">
        <v>125</v>
      </c>
      <c r="O38" s="121">
        <f t="shared" si="17"/>
        <v>125</v>
      </c>
      <c r="P38" s="193">
        <v>0.1</v>
      </c>
      <c r="Q38" s="19"/>
      <c r="R38" s="21" t="s">
        <v>84</v>
      </c>
      <c r="S38" s="22"/>
      <c r="T38" s="35">
        <v>1</v>
      </c>
      <c r="U38" s="88" t="s">
        <v>69</v>
      </c>
      <c r="V38" s="23">
        <v>125</v>
      </c>
      <c r="W38" s="121">
        <f t="shared" si="18"/>
        <v>125</v>
      </c>
      <c r="X38" s="193">
        <v>0.1</v>
      </c>
      <c r="Y38" s="19"/>
      <c r="Z38" s="21" t="s">
        <v>84</v>
      </c>
      <c r="AA38" s="22"/>
      <c r="AB38" s="35">
        <v>1</v>
      </c>
      <c r="AC38" s="88" t="s">
        <v>69</v>
      </c>
      <c r="AD38" s="23">
        <v>125</v>
      </c>
      <c r="AE38" s="121">
        <f t="shared" si="19"/>
        <v>125</v>
      </c>
      <c r="AF38" s="193">
        <v>0.1</v>
      </c>
      <c r="AG38" s="19"/>
      <c r="AH38" s="21" t="s">
        <v>84</v>
      </c>
      <c r="AI38" s="22"/>
      <c r="AJ38" s="35">
        <v>1</v>
      </c>
      <c r="AK38" s="88" t="s">
        <v>69</v>
      </c>
      <c r="AL38" s="23">
        <v>125</v>
      </c>
      <c r="AM38" s="121">
        <f t="shared" si="20"/>
        <v>125</v>
      </c>
      <c r="AN38" s="193">
        <v>0.1</v>
      </c>
      <c r="AO38" s="19"/>
      <c r="AP38" s="21" t="s">
        <v>84</v>
      </c>
      <c r="AQ38" s="22"/>
      <c r="AR38" s="35">
        <v>1</v>
      </c>
      <c r="AS38" s="88" t="s">
        <v>69</v>
      </c>
      <c r="AT38" s="23">
        <v>125</v>
      </c>
      <c r="AU38" s="121">
        <f t="shared" si="21"/>
        <v>125</v>
      </c>
      <c r="AV38" s="193">
        <v>0.1</v>
      </c>
      <c r="AW38" s="19"/>
      <c r="AX38" s="21" t="s">
        <v>84</v>
      </c>
      <c r="AY38" s="22"/>
      <c r="AZ38" s="35">
        <v>1</v>
      </c>
      <c r="BA38" s="88" t="s">
        <v>69</v>
      </c>
      <c r="BB38" s="23">
        <v>125</v>
      </c>
      <c r="BC38" s="121">
        <f t="shared" si="22"/>
        <v>125</v>
      </c>
      <c r="BD38" s="193">
        <v>0.1</v>
      </c>
      <c r="BE38" s="19"/>
      <c r="BF38" s="21" t="s">
        <v>84</v>
      </c>
      <c r="BG38" s="22"/>
      <c r="BH38" s="35">
        <v>1</v>
      </c>
      <c r="BI38" s="88" t="s">
        <v>69</v>
      </c>
      <c r="BJ38" s="23">
        <v>125</v>
      </c>
      <c r="BK38" s="121">
        <f t="shared" si="23"/>
        <v>125</v>
      </c>
      <c r="BL38" s="193">
        <v>0.1</v>
      </c>
    </row>
    <row r="39" spans="1:72" ht="23.25" customHeight="1" x14ac:dyDescent="0.15">
      <c r="A39" s="97"/>
      <c r="B39" s="98" t="s">
        <v>85</v>
      </c>
      <c r="C39" s="99"/>
      <c r="D39" s="100">
        <v>1</v>
      </c>
      <c r="E39" s="101" t="s">
        <v>69</v>
      </c>
      <c r="F39" s="102">
        <v>125</v>
      </c>
      <c r="G39" s="124">
        <f t="shared" si="16"/>
        <v>125</v>
      </c>
      <c r="H39" s="195">
        <v>0.1</v>
      </c>
      <c r="I39" s="97"/>
      <c r="J39" s="98" t="s">
        <v>85</v>
      </c>
      <c r="K39" s="99"/>
      <c r="L39" s="100">
        <v>1</v>
      </c>
      <c r="M39" s="101" t="s">
        <v>69</v>
      </c>
      <c r="N39" s="102">
        <v>125</v>
      </c>
      <c r="O39" s="124">
        <f t="shared" si="17"/>
        <v>125</v>
      </c>
      <c r="P39" s="195">
        <v>0.1</v>
      </c>
      <c r="Q39" s="97"/>
      <c r="R39" s="98" t="s">
        <v>85</v>
      </c>
      <c r="S39" s="99"/>
      <c r="T39" s="100">
        <v>1</v>
      </c>
      <c r="U39" s="101" t="s">
        <v>69</v>
      </c>
      <c r="V39" s="102">
        <v>125</v>
      </c>
      <c r="W39" s="124">
        <f t="shared" si="18"/>
        <v>125</v>
      </c>
      <c r="X39" s="195">
        <v>0.1</v>
      </c>
      <c r="Y39" s="97"/>
      <c r="Z39" s="98" t="s">
        <v>85</v>
      </c>
      <c r="AA39" s="99"/>
      <c r="AB39" s="100">
        <v>1</v>
      </c>
      <c r="AC39" s="101" t="s">
        <v>69</v>
      </c>
      <c r="AD39" s="102">
        <v>125</v>
      </c>
      <c r="AE39" s="124">
        <f t="shared" si="19"/>
        <v>125</v>
      </c>
      <c r="AF39" s="195">
        <v>0.1</v>
      </c>
      <c r="AG39" s="97"/>
      <c r="AH39" s="98" t="s">
        <v>85</v>
      </c>
      <c r="AI39" s="99"/>
      <c r="AJ39" s="100">
        <v>1</v>
      </c>
      <c r="AK39" s="101" t="s">
        <v>69</v>
      </c>
      <c r="AL39" s="102">
        <v>125</v>
      </c>
      <c r="AM39" s="124">
        <f t="shared" si="20"/>
        <v>125</v>
      </c>
      <c r="AN39" s="195">
        <v>0.1</v>
      </c>
      <c r="AO39" s="97"/>
      <c r="AP39" s="98" t="s">
        <v>85</v>
      </c>
      <c r="AQ39" s="99"/>
      <c r="AR39" s="100">
        <v>1</v>
      </c>
      <c r="AS39" s="101" t="s">
        <v>69</v>
      </c>
      <c r="AT39" s="102">
        <v>125</v>
      </c>
      <c r="AU39" s="124">
        <f t="shared" si="21"/>
        <v>125</v>
      </c>
      <c r="AV39" s="195">
        <v>0.1</v>
      </c>
      <c r="AW39" s="97"/>
      <c r="AX39" s="98" t="s">
        <v>85</v>
      </c>
      <c r="AY39" s="99"/>
      <c r="AZ39" s="100">
        <v>1</v>
      </c>
      <c r="BA39" s="101" t="s">
        <v>69</v>
      </c>
      <c r="BB39" s="102">
        <v>125</v>
      </c>
      <c r="BC39" s="124">
        <f t="shared" si="22"/>
        <v>125</v>
      </c>
      <c r="BD39" s="195">
        <v>0.1</v>
      </c>
      <c r="BE39" s="97"/>
      <c r="BF39" s="98" t="s">
        <v>85</v>
      </c>
      <c r="BG39" s="99"/>
      <c r="BH39" s="100">
        <v>1</v>
      </c>
      <c r="BI39" s="101" t="s">
        <v>69</v>
      </c>
      <c r="BJ39" s="102">
        <v>125</v>
      </c>
      <c r="BK39" s="124">
        <f t="shared" si="23"/>
        <v>125</v>
      </c>
      <c r="BL39" s="195">
        <v>0.1</v>
      </c>
    </row>
    <row r="40" spans="1:72" ht="23.25" customHeight="1" x14ac:dyDescent="0.15">
      <c r="A40" s="315" t="s">
        <v>134</v>
      </c>
      <c r="B40" s="104" t="s">
        <v>49</v>
      </c>
      <c r="C40" s="105"/>
      <c r="D40" s="106">
        <v>1</v>
      </c>
      <c r="E40" s="107" t="s">
        <v>65</v>
      </c>
      <c r="F40" s="108">
        <v>380</v>
      </c>
      <c r="G40" s="125">
        <f t="shared" si="16"/>
        <v>380</v>
      </c>
      <c r="H40" s="196">
        <v>0.1</v>
      </c>
      <c r="I40" s="315" t="s">
        <v>134</v>
      </c>
      <c r="J40" s="104" t="s">
        <v>49</v>
      </c>
      <c r="K40" s="105"/>
      <c r="L40" s="106">
        <v>1</v>
      </c>
      <c r="M40" s="107" t="s">
        <v>65</v>
      </c>
      <c r="N40" s="108">
        <v>380</v>
      </c>
      <c r="O40" s="125">
        <f t="shared" si="17"/>
        <v>380</v>
      </c>
      <c r="P40" s="196">
        <v>0.1</v>
      </c>
      <c r="Q40" s="315" t="s">
        <v>134</v>
      </c>
      <c r="R40" s="104" t="s">
        <v>49</v>
      </c>
      <c r="S40" s="105"/>
      <c r="T40" s="106">
        <v>1</v>
      </c>
      <c r="U40" s="107" t="s">
        <v>65</v>
      </c>
      <c r="V40" s="108">
        <v>380</v>
      </c>
      <c r="W40" s="125">
        <f t="shared" si="18"/>
        <v>380</v>
      </c>
      <c r="X40" s="196">
        <v>0.1</v>
      </c>
      <c r="Y40" s="315" t="s">
        <v>134</v>
      </c>
      <c r="Z40" s="104" t="s">
        <v>49</v>
      </c>
      <c r="AA40" s="105"/>
      <c r="AB40" s="106">
        <v>1</v>
      </c>
      <c r="AC40" s="107" t="s">
        <v>65</v>
      </c>
      <c r="AD40" s="108">
        <v>380</v>
      </c>
      <c r="AE40" s="125">
        <f t="shared" si="19"/>
        <v>380</v>
      </c>
      <c r="AF40" s="196">
        <v>0.1</v>
      </c>
      <c r="AG40" s="315" t="s">
        <v>134</v>
      </c>
      <c r="AH40" s="104" t="s">
        <v>49</v>
      </c>
      <c r="AI40" s="105"/>
      <c r="AJ40" s="106">
        <v>1</v>
      </c>
      <c r="AK40" s="107" t="s">
        <v>65</v>
      </c>
      <c r="AL40" s="108">
        <v>380</v>
      </c>
      <c r="AM40" s="125">
        <f t="shared" si="20"/>
        <v>380</v>
      </c>
      <c r="AN40" s="196">
        <v>0.1</v>
      </c>
      <c r="AO40" s="315" t="s">
        <v>134</v>
      </c>
      <c r="AP40" s="104" t="s">
        <v>49</v>
      </c>
      <c r="AQ40" s="105"/>
      <c r="AR40" s="106">
        <v>1</v>
      </c>
      <c r="AS40" s="107" t="s">
        <v>65</v>
      </c>
      <c r="AT40" s="108">
        <v>380</v>
      </c>
      <c r="AU40" s="125">
        <f t="shared" si="21"/>
        <v>380</v>
      </c>
      <c r="AV40" s="196">
        <v>0.1</v>
      </c>
      <c r="AW40" s="315" t="s">
        <v>134</v>
      </c>
      <c r="AX40" s="104" t="s">
        <v>49</v>
      </c>
      <c r="AY40" s="105"/>
      <c r="AZ40" s="106">
        <v>1</v>
      </c>
      <c r="BA40" s="107" t="s">
        <v>65</v>
      </c>
      <c r="BB40" s="108">
        <v>380</v>
      </c>
      <c r="BC40" s="125">
        <f t="shared" si="22"/>
        <v>380</v>
      </c>
      <c r="BD40" s="196">
        <v>0.1</v>
      </c>
      <c r="BE40" s="315" t="s">
        <v>134</v>
      </c>
      <c r="BF40" s="104" t="s">
        <v>49</v>
      </c>
      <c r="BG40" s="105"/>
      <c r="BH40" s="106">
        <v>1</v>
      </c>
      <c r="BI40" s="107" t="s">
        <v>65</v>
      </c>
      <c r="BJ40" s="108">
        <v>380</v>
      </c>
      <c r="BK40" s="125">
        <f t="shared" si="23"/>
        <v>380</v>
      </c>
      <c r="BL40" s="196">
        <v>0.1</v>
      </c>
    </row>
    <row r="41" spans="1:72" ht="23.25" customHeight="1" x14ac:dyDescent="0.15">
      <c r="A41" s="316"/>
      <c r="B41" s="21" t="s">
        <v>86</v>
      </c>
      <c r="C41" s="22"/>
      <c r="D41" s="35">
        <v>1</v>
      </c>
      <c r="E41" s="88" t="s">
        <v>69</v>
      </c>
      <c r="F41" s="23">
        <v>200</v>
      </c>
      <c r="G41" s="121">
        <f t="shared" si="16"/>
        <v>200</v>
      </c>
      <c r="H41" s="193">
        <v>0.1</v>
      </c>
      <c r="I41" s="316"/>
      <c r="J41" s="21" t="s">
        <v>86</v>
      </c>
      <c r="K41" s="22"/>
      <c r="L41" s="35">
        <v>1</v>
      </c>
      <c r="M41" s="88" t="s">
        <v>69</v>
      </c>
      <c r="N41" s="23">
        <v>200</v>
      </c>
      <c r="O41" s="121">
        <f t="shared" si="17"/>
        <v>200</v>
      </c>
      <c r="P41" s="193">
        <v>0.1</v>
      </c>
      <c r="Q41" s="316"/>
      <c r="R41" s="21" t="s">
        <v>86</v>
      </c>
      <c r="S41" s="22"/>
      <c r="T41" s="35">
        <v>1</v>
      </c>
      <c r="U41" s="88" t="s">
        <v>69</v>
      </c>
      <c r="V41" s="23">
        <v>200</v>
      </c>
      <c r="W41" s="121">
        <f t="shared" si="18"/>
        <v>200</v>
      </c>
      <c r="X41" s="193">
        <v>0.1</v>
      </c>
      <c r="Y41" s="316"/>
      <c r="Z41" s="21" t="s">
        <v>86</v>
      </c>
      <c r="AA41" s="22"/>
      <c r="AB41" s="35">
        <v>1</v>
      </c>
      <c r="AC41" s="88" t="s">
        <v>69</v>
      </c>
      <c r="AD41" s="23">
        <v>200</v>
      </c>
      <c r="AE41" s="121">
        <f t="shared" si="19"/>
        <v>200</v>
      </c>
      <c r="AF41" s="193">
        <v>0.1</v>
      </c>
      <c r="AG41" s="316"/>
      <c r="AH41" s="21" t="s">
        <v>86</v>
      </c>
      <c r="AI41" s="22"/>
      <c r="AJ41" s="35">
        <v>1</v>
      </c>
      <c r="AK41" s="88" t="s">
        <v>69</v>
      </c>
      <c r="AL41" s="23">
        <v>200</v>
      </c>
      <c r="AM41" s="121">
        <f t="shared" si="20"/>
        <v>200</v>
      </c>
      <c r="AN41" s="193">
        <v>0.1</v>
      </c>
      <c r="AO41" s="316"/>
      <c r="AP41" s="21" t="s">
        <v>86</v>
      </c>
      <c r="AQ41" s="22"/>
      <c r="AR41" s="35">
        <v>1</v>
      </c>
      <c r="AS41" s="88" t="s">
        <v>69</v>
      </c>
      <c r="AT41" s="23">
        <v>200</v>
      </c>
      <c r="AU41" s="121">
        <f t="shared" si="21"/>
        <v>200</v>
      </c>
      <c r="AV41" s="193">
        <v>0.1</v>
      </c>
      <c r="AW41" s="316"/>
      <c r="AX41" s="21" t="s">
        <v>86</v>
      </c>
      <c r="AY41" s="22"/>
      <c r="AZ41" s="35">
        <v>1</v>
      </c>
      <c r="BA41" s="88" t="s">
        <v>69</v>
      </c>
      <c r="BB41" s="23">
        <v>200</v>
      </c>
      <c r="BC41" s="121">
        <f t="shared" si="22"/>
        <v>200</v>
      </c>
      <c r="BD41" s="193">
        <v>0.1</v>
      </c>
      <c r="BE41" s="316"/>
      <c r="BF41" s="21" t="s">
        <v>86</v>
      </c>
      <c r="BG41" s="22"/>
      <c r="BH41" s="35">
        <v>1</v>
      </c>
      <c r="BI41" s="88" t="s">
        <v>69</v>
      </c>
      <c r="BJ41" s="23">
        <v>200</v>
      </c>
      <c r="BK41" s="121">
        <f t="shared" si="23"/>
        <v>200</v>
      </c>
      <c r="BL41" s="193">
        <v>0.1</v>
      </c>
    </row>
    <row r="42" spans="1:72" ht="23.25" customHeight="1" x14ac:dyDescent="0.15">
      <c r="A42" s="316"/>
      <c r="B42" s="21" t="s">
        <v>63</v>
      </c>
      <c r="C42" s="22"/>
      <c r="D42" s="35">
        <v>3</v>
      </c>
      <c r="E42" s="88" t="s">
        <v>65</v>
      </c>
      <c r="F42" s="23">
        <v>120</v>
      </c>
      <c r="G42" s="121">
        <f t="shared" si="16"/>
        <v>360</v>
      </c>
      <c r="H42" s="193">
        <v>0.1</v>
      </c>
      <c r="I42" s="316"/>
      <c r="J42" s="21" t="s">
        <v>63</v>
      </c>
      <c r="K42" s="22"/>
      <c r="L42" s="35">
        <v>3</v>
      </c>
      <c r="M42" s="88" t="s">
        <v>65</v>
      </c>
      <c r="N42" s="23">
        <v>120</v>
      </c>
      <c r="O42" s="121">
        <f t="shared" si="17"/>
        <v>360</v>
      </c>
      <c r="P42" s="193">
        <v>0.1</v>
      </c>
      <c r="Q42" s="316"/>
      <c r="R42" s="21" t="s">
        <v>63</v>
      </c>
      <c r="S42" s="22"/>
      <c r="T42" s="35">
        <v>3</v>
      </c>
      <c r="U42" s="88" t="s">
        <v>65</v>
      </c>
      <c r="V42" s="23">
        <v>120</v>
      </c>
      <c r="W42" s="121">
        <f t="shared" si="18"/>
        <v>360</v>
      </c>
      <c r="X42" s="193">
        <v>0.1</v>
      </c>
      <c r="Y42" s="316"/>
      <c r="Z42" s="21" t="s">
        <v>63</v>
      </c>
      <c r="AA42" s="22"/>
      <c r="AB42" s="35">
        <v>3</v>
      </c>
      <c r="AC42" s="88" t="s">
        <v>65</v>
      </c>
      <c r="AD42" s="23">
        <v>120</v>
      </c>
      <c r="AE42" s="121">
        <f t="shared" si="19"/>
        <v>360</v>
      </c>
      <c r="AF42" s="193">
        <v>0.1</v>
      </c>
      <c r="AG42" s="316"/>
      <c r="AH42" s="21" t="s">
        <v>63</v>
      </c>
      <c r="AI42" s="22"/>
      <c r="AJ42" s="35">
        <v>3</v>
      </c>
      <c r="AK42" s="88" t="s">
        <v>65</v>
      </c>
      <c r="AL42" s="23">
        <v>120</v>
      </c>
      <c r="AM42" s="121">
        <f t="shared" si="20"/>
        <v>360</v>
      </c>
      <c r="AN42" s="193">
        <v>0.1</v>
      </c>
      <c r="AO42" s="316"/>
      <c r="AP42" s="21" t="s">
        <v>63</v>
      </c>
      <c r="AQ42" s="22"/>
      <c r="AR42" s="35">
        <v>3</v>
      </c>
      <c r="AS42" s="88" t="s">
        <v>65</v>
      </c>
      <c r="AT42" s="23">
        <v>120</v>
      </c>
      <c r="AU42" s="121">
        <f t="shared" si="21"/>
        <v>360</v>
      </c>
      <c r="AV42" s="193">
        <v>0.1</v>
      </c>
      <c r="AW42" s="316"/>
      <c r="AX42" s="21" t="s">
        <v>63</v>
      </c>
      <c r="AY42" s="22"/>
      <c r="AZ42" s="35">
        <v>3</v>
      </c>
      <c r="BA42" s="88" t="s">
        <v>65</v>
      </c>
      <c r="BB42" s="23">
        <v>120</v>
      </c>
      <c r="BC42" s="121">
        <f t="shared" si="22"/>
        <v>360</v>
      </c>
      <c r="BD42" s="193">
        <v>0.1</v>
      </c>
      <c r="BE42" s="316"/>
      <c r="BF42" s="21" t="s">
        <v>63</v>
      </c>
      <c r="BG42" s="22"/>
      <c r="BH42" s="35">
        <v>3</v>
      </c>
      <c r="BI42" s="88" t="s">
        <v>65</v>
      </c>
      <c r="BJ42" s="23">
        <v>120</v>
      </c>
      <c r="BK42" s="121">
        <f t="shared" si="23"/>
        <v>360</v>
      </c>
      <c r="BL42" s="193">
        <v>0.1</v>
      </c>
    </row>
    <row r="43" spans="1:72" ht="23.25" customHeight="1" x14ac:dyDescent="0.15">
      <c r="A43" s="316"/>
      <c r="B43" s="21" t="s">
        <v>50</v>
      </c>
      <c r="C43" s="22"/>
      <c r="D43" s="35">
        <v>3</v>
      </c>
      <c r="E43" s="88" t="s">
        <v>65</v>
      </c>
      <c r="F43" s="23">
        <v>40</v>
      </c>
      <c r="G43" s="121">
        <f t="shared" si="16"/>
        <v>120</v>
      </c>
      <c r="H43" s="193">
        <v>0.1</v>
      </c>
      <c r="I43" s="316"/>
      <c r="J43" s="21" t="s">
        <v>50</v>
      </c>
      <c r="K43" s="22"/>
      <c r="L43" s="35">
        <v>3</v>
      </c>
      <c r="M43" s="88" t="s">
        <v>65</v>
      </c>
      <c r="N43" s="23">
        <v>40</v>
      </c>
      <c r="O43" s="121">
        <f t="shared" si="17"/>
        <v>120</v>
      </c>
      <c r="P43" s="193">
        <v>0.1</v>
      </c>
      <c r="Q43" s="316"/>
      <c r="R43" s="21" t="s">
        <v>50</v>
      </c>
      <c r="S43" s="22"/>
      <c r="T43" s="35">
        <v>3</v>
      </c>
      <c r="U43" s="88" t="s">
        <v>65</v>
      </c>
      <c r="V43" s="23">
        <v>40</v>
      </c>
      <c r="W43" s="121">
        <f t="shared" si="18"/>
        <v>120</v>
      </c>
      <c r="X43" s="193">
        <v>0.1</v>
      </c>
      <c r="Y43" s="316"/>
      <c r="Z43" s="21" t="s">
        <v>50</v>
      </c>
      <c r="AA43" s="22"/>
      <c r="AB43" s="35">
        <v>3</v>
      </c>
      <c r="AC43" s="88" t="s">
        <v>65</v>
      </c>
      <c r="AD43" s="23">
        <v>40</v>
      </c>
      <c r="AE43" s="121">
        <f t="shared" si="19"/>
        <v>120</v>
      </c>
      <c r="AF43" s="193">
        <v>0.1</v>
      </c>
      <c r="AG43" s="316"/>
      <c r="AH43" s="21" t="s">
        <v>50</v>
      </c>
      <c r="AI43" s="22"/>
      <c r="AJ43" s="35">
        <v>3</v>
      </c>
      <c r="AK43" s="88" t="s">
        <v>65</v>
      </c>
      <c r="AL43" s="23">
        <v>40</v>
      </c>
      <c r="AM43" s="121">
        <f t="shared" si="20"/>
        <v>120</v>
      </c>
      <c r="AN43" s="193">
        <v>0.1</v>
      </c>
      <c r="AO43" s="316"/>
      <c r="AP43" s="21" t="s">
        <v>50</v>
      </c>
      <c r="AQ43" s="22"/>
      <c r="AR43" s="35">
        <v>3</v>
      </c>
      <c r="AS43" s="88" t="s">
        <v>65</v>
      </c>
      <c r="AT43" s="23">
        <v>40</v>
      </c>
      <c r="AU43" s="121">
        <f t="shared" si="21"/>
        <v>120</v>
      </c>
      <c r="AV43" s="193">
        <v>0.1</v>
      </c>
      <c r="AW43" s="316"/>
      <c r="AX43" s="21" t="s">
        <v>50</v>
      </c>
      <c r="AY43" s="22"/>
      <c r="AZ43" s="35">
        <v>3</v>
      </c>
      <c r="BA43" s="88" t="s">
        <v>65</v>
      </c>
      <c r="BB43" s="23">
        <v>40</v>
      </c>
      <c r="BC43" s="121">
        <f t="shared" si="22"/>
        <v>120</v>
      </c>
      <c r="BD43" s="193">
        <v>0.1</v>
      </c>
      <c r="BE43" s="316"/>
      <c r="BF43" s="21" t="s">
        <v>50</v>
      </c>
      <c r="BG43" s="22"/>
      <c r="BH43" s="35">
        <v>3</v>
      </c>
      <c r="BI43" s="88" t="s">
        <v>65</v>
      </c>
      <c r="BJ43" s="23">
        <v>40</v>
      </c>
      <c r="BK43" s="121">
        <f t="shared" si="23"/>
        <v>120</v>
      </c>
      <c r="BL43" s="193">
        <v>0.1</v>
      </c>
    </row>
    <row r="44" spans="1:72" ht="23.25" customHeight="1" x14ac:dyDescent="0.15">
      <c r="A44" s="316"/>
      <c r="B44" s="21" t="s">
        <v>51</v>
      </c>
      <c r="C44" s="22"/>
      <c r="D44" s="35">
        <v>3</v>
      </c>
      <c r="E44" s="88" t="s">
        <v>65</v>
      </c>
      <c r="F44" s="23">
        <v>40</v>
      </c>
      <c r="G44" s="121">
        <f t="shared" si="16"/>
        <v>120</v>
      </c>
      <c r="H44" s="193">
        <v>0.1</v>
      </c>
      <c r="I44" s="316"/>
      <c r="J44" s="21" t="s">
        <v>51</v>
      </c>
      <c r="K44" s="22"/>
      <c r="L44" s="35">
        <v>3</v>
      </c>
      <c r="M44" s="88" t="s">
        <v>65</v>
      </c>
      <c r="N44" s="23">
        <v>40</v>
      </c>
      <c r="O44" s="121">
        <f t="shared" si="17"/>
        <v>120</v>
      </c>
      <c r="P44" s="193">
        <v>0.1</v>
      </c>
      <c r="Q44" s="316"/>
      <c r="R44" s="21" t="s">
        <v>51</v>
      </c>
      <c r="S44" s="22"/>
      <c r="T44" s="35">
        <v>3</v>
      </c>
      <c r="U44" s="88" t="s">
        <v>65</v>
      </c>
      <c r="V44" s="23">
        <v>40</v>
      </c>
      <c r="W44" s="121">
        <f t="shared" si="18"/>
        <v>120</v>
      </c>
      <c r="X44" s="193">
        <v>0.1</v>
      </c>
      <c r="Y44" s="316"/>
      <c r="Z44" s="21" t="s">
        <v>51</v>
      </c>
      <c r="AA44" s="22"/>
      <c r="AB44" s="35">
        <v>3</v>
      </c>
      <c r="AC44" s="88" t="s">
        <v>65</v>
      </c>
      <c r="AD44" s="23">
        <v>40</v>
      </c>
      <c r="AE44" s="121">
        <f t="shared" si="19"/>
        <v>120</v>
      </c>
      <c r="AF44" s="193">
        <v>0.1</v>
      </c>
      <c r="AG44" s="316"/>
      <c r="AH44" s="21" t="s">
        <v>51</v>
      </c>
      <c r="AI44" s="22"/>
      <c r="AJ44" s="35">
        <v>3</v>
      </c>
      <c r="AK44" s="88" t="s">
        <v>65</v>
      </c>
      <c r="AL44" s="23">
        <v>40</v>
      </c>
      <c r="AM44" s="121">
        <f t="shared" si="20"/>
        <v>120</v>
      </c>
      <c r="AN44" s="193">
        <v>0.1</v>
      </c>
      <c r="AO44" s="316"/>
      <c r="AP44" s="21" t="s">
        <v>51</v>
      </c>
      <c r="AQ44" s="22"/>
      <c r="AR44" s="35">
        <v>3</v>
      </c>
      <c r="AS44" s="88" t="s">
        <v>65</v>
      </c>
      <c r="AT44" s="23">
        <v>40</v>
      </c>
      <c r="AU44" s="121">
        <f t="shared" si="21"/>
        <v>120</v>
      </c>
      <c r="AV44" s="193">
        <v>0.1</v>
      </c>
      <c r="AW44" s="316"/>
      <c r="AX44" s="21" t="s">
        <v>51</v>
      </c>
      <c r="AY44" s="22"/>
      <c r="AZ44" s="35">
        <v>3</v>
      </c>
      <c r="BA44" s="88" t="s">
        <v>65</v>
      </c>
      <c r="BB44" s="23">
        <v>40</v>
      </c>
      <c r="BC44" s="121">
        <f t="shared" si="22"/>
        <v>120</v>
      </c>
      <c r="BD44" s="193">
        <v>0.1</v>
      </c>
      <c r="BE44" s="316"/>
      <c r="BF44" s="21" t="s">
        <v>51</v>
      </c>
      <c r="BG44" s="22"/>
      <c r="BH44" s="35">
        <v>3</v>
      </c>
      <c r="BI44" s="88" t="s">
        <v>65</v>
      </c>
      <c r="BJ44" s="23">
        <v>40</v>
      </c>
      <c r="BK44" s="121">
        <f t="shared" si="23"/>
        <v>120</v>
      </c>
      <c r="BL44" s="193">
        <v>0.1</v>
      </c>
    </row>
    <row r="45" spans="1:72" ht="23.25" customHeight="1" x14ac:dyDescent="0.15">
      <c r="A45" s="316"/>
      <c r="B45" s="21" t="s">
        <v>52</v>
      </c>
      <c r="C45" s="22"/>
      <c r="D45" s="35">
        <v>1</v>
      </c>
      <c r="E45" s="88" t="s">
        <v>64</v>
      </c>
      <c r="F45" s="23">
        <v>125</v>
      </c>
      <c r="G45" s="121">
        <f t="shared" si="16"/>
        <v>125</v>
      </c>
      <c r="H45" s="193">
        <v>0.1</v>
      </c>
      <c r="I45" s="316"/>
      <c r="J45" s="21" t="s">
        <v>52</v>
      </c>
      <c r="K45" s="22"/>
      <c r="L45" s="35">
        <v>1</v>
      </c>
      <c r="M45" s="88" t="s">
        <v>64</v>
      </c>
      <c r="N45" s="23">
        <v>125</v>
      </c>
      <c r="O45" s="121">
        <f t="shared" si="17"/>
        <v>125</v>
      </c>
      <c r="P45" s="193">
        <v>0.1</v>
      </c>
      <c r="Q45" s="316"/>
      <c r="R45" s="21" t="s">
        <v>52</v>
      </c>
      <c r="S45" s="22"/>
      <c r="T45" s="35">
        <v>1</v>
      </c>
      <c r="U45" s="88" t="s">
        <v>64</v>
      </c>
      <c r="V45" s="23">
        <v>125</v>
      </c>
      <c r="W45" s="121">
        <f t="shared" si="18"/>
        <v>125</v>
      </c>
      <c r="X45" s="193">
        <v>0.1</v>
      </c>
      <c r="Y45" s="316"/>
      <c r="Z45" s="21" t="s">
        <v>52</v>
      </c>
      <c r="AA45" s="22"/>
      <c r="AB45" s="35">
        <v>1</v>
      </c>
      <c r="AC45" s="88" t="s">
        <v>64</v>
      </c>
      <c r="AD45" s="23">
        <v>125</v>
      </c>
      <c r="AE45" s="121">
        <f t="shared" si="19"/>
        <v>125</v>
      </c>
      <c r="AF45" s="193">
        <v>0.1</v>
      </c>
      <c r="AG45" s="316"/>
      <c r="AH45" s="21" t="s">
        <v>52</v>
      </c>
      <c r="AI45" s="22"/>
      <c r="AJ45" s="35">
        <v>1</v>
      </c>
      <c r="AK45" s="88" t="s">
        <v>64</v>
      </c>
      <c r="AL45" s="23">
        <v>125</v>
      </c>
      <c r="AM45" s="121">
        <f t="shared" si="20"/>
        <v>125</v>
      </c>
      <c r="AN45" s="193">
        <v>0.1</v>
      </c>
      <c r="AO45" s="316"/>
      <c r="AP45" s="21" t="s">
        <v>52</v>
      </c>
      <c r="AQ45" s="22"/>
      <c r="AR45" s="35">
        <v>1</v>
      </c>
      <c r="AS45" s="88" t="s">
        <v>64</v>
      </c>
      <c r="AT45" s="23">
        <v>125</v>
      </c>
      <c r="AU45" s="121">
        <f t="shared" si="21"/>
        <v>125</v>
      </c>
      <c r="AV45" s="193">
        <v>0.1</v>
      </c>
      <c r="AW45" s="316"/>
      <c r="AX45" s="21" t="s">
        <v>52</v>
      </c>
      <c r="AY45" s="22"/>
      <c r="AZ45" s="35">
        <v>1</v>
      </c>
      <c r="BA45" s="88" t="s">
        <v>64</v>
      </c>
      <c r="BB45" s="23">
        <v>125</v>
      </c>
      <c r="BC45" s="121">
        <f t="shared" si="22"/>
        <v>125</v>
      </c>
      <c r="BD45" s="193">
        <v>0.1</v>
      </c>
      <c r="BE45" s="316"/>
      <c r="BF45" s="21" t="s">
        <v>52</v>
      </c>
      <c r="BG45" s="22"/>
      <c r="BH45" s="35">
        <v>1</v>
      </c>
      <c r="BI45" s="88" t="s">
        <v>64</v>
      </c>
      <c r="BJ45" s="23">
        <v>125</v>
      </c>
      <c r="BK45" s="121">
        <f t="shared" si="23"/>
        <v>125</v>
      </c>
      <c r="BL45" s="193">
        <v>0.1</v>
      </c>
    </row>
    <row r="46" spans="1:72" ht="23.25" customHeight="1" x14ac:dyDescent="0.15">
      <c r="A46" s="316"/>
      <c r="B46" s="21" t="s">
        <v>53</v>
      </c>
      <c r="C46" s="22"/>
      <c r="D46" s="35">
        <v>1</v>
      </c>
      <c r="E46" s="88" t="s">
        <v>64</v>
      </c>
      <c r="F46" s="23">
        <v>125</v>
      </c>
      <c r="G46" s="121">
        <f t="shared" si="16"/>
        <v>125</v>
      </c>
      <c r="H46" s="193">
        <v>0.1</v>
      </c>
      <c r="I46" s="316"/>
      <c r="J46" s="21" t="s">
        <v>53</v>
      </c>
      <c r="K46" s="22"/>
      <c r="L46" s="35">
        <v>1</v>
      </c>
      <c r="M46" s="88" t="s">
        <v>64</v>
      </c>
      <c r="N46" s="23">
        <v>125</v>
      </c>
      <c r="O46" s="121">
        <f t="shared" si="17"/>
        <v>125</v>
      </c>
      <c r="P46" s="193">
        <v>0.1</v>
      </c>
      <c r="Q46" s="316"/>
      <c r="R46" s="21" t="s">
        <v>53</v>
      </c>
      <c r="S46" s="22"/>
      <c r="T46" s="35">
        <v>1</v>
      </c>
      <c r="U46" s="88" t="s">
        <v>64</v>
      </c>
      <c r="V46" s="23">
        <v>125</v>
      </c>
      <c r="W46" s="121">
        <f t="shared" si="18"/>
        <v>125</v>
      </c>
      <c r="X46" s="193">
        <v>0.1</v>
      </c>
      <c r="Y46" s="316"/>
      <c r="Z46" s="21" t="s">
        <v>53</v>
      </c>
      <c r="AA46" s="22"/>
      <c r="AB46" s="35">
        <v>1</v>
      </c>
      <c r="AC46" s="88" t="s">
        <v>64</v>
      </c>
      <c r="AD46" s="23">
        <v>125</v>
      </c>
      <c r="AE46" s="121">
        <f t="shared" si="19"/>
        <v>125</v>
      </c>
      <c r="AF46" s="193">
        <v>0.1</v>
      </c>
      <c r="AG46" s="316"/>
      <c r="AH46" s="21" t="s">
        <v>53</v>
      </c>
      <c r="AI46" s="22"/>
      <c r="AJ46" s="35">
        <v>1</v>
      </c>
      <c r="AK46" s="88" t="s">
        <v>64</v>
      </c>
      <c r="AL46" s="23">
        <v>125</v>
      </c>
      <c r="AM46" s="121">
        <f t="shared" si="20"/>
        <v>125</v>
      </c>
      <c r="AN46" s="193">
        <v>0.1</v>
      </c>
      <c r="AO46" s="316"/>
      <c r="AP46" s="21" t="s">
        <v>53</v>
      </c>
      <c r="AQ46" s="22"/>
      <c r="AR46" s="35">
        <v>1</v>
      </c>
      <c r="AS46" s="88" t="s">
        <v>64</v>
      </c>
      <c r="AT46" s="23">
        <v>125</v>
      </c>
      <c r="AU46" s="121">
        <f t="shared" si="21"/>
        <v>125</v>
      </c>
      <c r="AV46" s="193">
        <v>0.1</v>
      </c>
      <c r="AW46" s="316"/>
      <c r="AX46" s="21" t="s">
        <v>53</v>
      </c>
      <c r="AY46" s="22"/>
      <c r="AZ46" s="35">
        <v>1</v>
      </c>
      <c r="BA46" s="88" t="s">
        <v>64</v>
      </c>
      <c r="BB46" s="23">
        <v>125</v>
      </c>
      <c r="BC46" s="121">
        <f t="shared" si="22"/>
        <v>125</v>
      </c>
      <c r="BD46" s="193">
        <v>0.1</v>
      </c>
      <c r="BE46" s="316"/>
      <c r="BF46" s="21" t="s">
        <v>53</v>
      </c>
      <c r="BG46" s="22"/>
      <c r="BH46" s="35">
        <v>1</v>
      </c>
      <c r="BI46" s="88" t="s">
        <v>64</v>
      </c>
      <c r="BJ46" s="23">
        <v>125</v>
      </c>
      <c r="BK46" s="121">
        <f t="shared" si="23"/>
        <v>125</v>
      </c>
      <c r="BL46" s="193">
        <v>0.1</v>
      </c>
    </row>
    <row r="47" spans="1:72" ht="23.25" customHeight="1" x14ac:dyDescent="0.15">
      <c r="A47" s="316"/>
      <c r="B47" s="21" t="s">
        <v>88</v>
      </c>
      <c r="C47" s="36" t="s">
        <v>87</v>
      </c>
      <c r="D47" s="35">
        <v>1</v>
      </c>
      <c r="E47" s="88" t="s">
        <v>69</v>
      </c>
      <c r="F47" s="23">
        <v>125</v>
      </c>
      <c r="G47" s="121">
        <f t="shared" si="16"/>
        <v>125</v>
      </c>
      <c r="H47" s="193">
        <v>0.1</v>
      </c>
      <c r="I47" s="316"/>
      <c r="J47" s="21" t="s">
        <v>88</v>
      </c>
      <c r="K47" s="36" t="s">
        <v>87</v>
      </c>
      <c r="L47" s="35">
        <v>1</v>
      </c>
      <c r="M47" s="88" t="s">
        <v>69</v>
      </c>
      <c r="N47" s="23">
        <v>125</v>
      </c>
      <c r="O47" s="121">
        <f t="shared" si="17"/>
        <v>125</v>
      </c>
      <c r="P47" s="193">
        <v>0.1</v>
      </c>
      <c r="Q47" s="316"/>
      <c r="R47" s="21" t="s">
        <v>88</v>
      </c>
      <c r="S47" s="36" t="s">
        <v>87</v>
      </c>
      <c r="T47" s="35">
        <v>1</v>
      </c>
      <c r="U47" s="88" t="s">
        <v>69</v>
      </c>
      <c r="V47" s="23">
        <v>125</v>
      </c>
      <c r="W47" s="121">
        <f t="shared" si="18"/>
        <v>125</v>
      </c>
      <c r="X47" s="193">
        <v>0.1</v>
      </c>
      <c r="Y47" s="316"/>
      <c r="Z47" s="21" t="s">
        <v>88</v>
      </c>
      <c r="AA47" s="36" t="s">
        <v>87</v>
      </c>
      <c r="AB47" s="35">
        <v>1</v>
      </c>
      <c r="AC47" s="88" t="s">
        <v>69</v>
      </c>
      <c r="AD47" s="23">
        <v>125</v>
      </c>
      <c r="AE47" s="121">
        <f t="shared" si="19"/>
        <v>125</v>
      </c>
      <c r="AF47" s="193">
        <v>0.1</v>
      </c>
      <c r="AG47" s="316"/>
      <c r="AH47" s="21" t="s">
        <v>88</v>
      </c>
      <c r="AI47" s="36" t="s">
        <v>87</v>
      </c>
      <c r="AJ47" s="35">
        <v>1</v>
      </c>
      <c r="AK47" s="88" t="s">
        <v>69</v>
      </c>
      <c r="AL47" s="23">
        <v>125</v>
      </c>
      <c r="AM47" s="121">
        <f t="shared" si="20"/>
        <v>125</v>
      </c>
      <c r="AN47" s="193">
        <v>0.1</v>
      </c>
      <c r="AO47" s="316"/>
      <c r="AP47" s="21" t="s">
        <v>88</v>
      </c>
      <c r="AQ47" s="36" t="s">
        <v>87</v>
      </c>
      <c r="AR47" s="35">
        <v>1</v>
      </c>
      <c r="AS47" s="88" t="s">
        <v>69</v>
      </c>
      <c r="AT47" s="23">
        <v>125</v>
      </c>
      <c r="AU47" s="121">
        <f t="shared" si="21"/>
        <v>125</v>
      </c>
      <c r="AV47" s="193">
        <v>0.1</v>
      </c>
      <c r="AW47" s="316"/>
      <c r="AX47" s="21" t="s">
        <v>88</v>
      </c>
      <c r="AY47" s="36" t="s">
        <v>87</v>
      </c>
      <c r="AZ47" s="35">
        <v>1</v>
      </c>
      <c r="BA47" s="88" t="s">
        <v>69</v>
      </c>
      <c r="BB47" s="23">
        <v>125</v>
      </c>
      <c r="BC47" s="121">
        <f t="shared" si="22"/>
        <v>125</v>
      </c>
      <c r="BD47" s="193">
        <v>0.1</v>
      </c>
      <c r="BE47" s="316"/>
      <c r="BF47" s="21" t="s">
        <v>88</v>
      </c>
      <c r="BG47" s="36" t="s">
        <v>87</v>
      </c>
      <c r="BH47" s="35">
        <v>1</v>
      </c>
      <c r="BI47" s="88" t="s">
        <v>69</v>
      </c>
      <c r="BJ47" s="23">
        <v>125</v>
      </c>
      <c r="BK47" s="121">
        <f t="shared" si="23"/>
        <v>125</v>
      </c>
      <c r="BL47" s="193">
        <v>0.1</v>
      </c>
    </row>
    <row r="48" spans="1:72" ht="23.25" customHeight="1" x14ac:dyDescent="0.15">
      <c r="A48" s="316"/>
      <c r="B48" s="21" t="s">
        <v>54</v>
      </c>
      <c r="C48" s="22"/>
      <c r="D48" s="35">
        <v>3</v>
      </c>
      <c r="E48" s="88" t="s">
        <v>64</v>
      </c>
      <c r="F48" s="23">
        <v>125</v>
      </c>
      <c r="G48" s="121">
        <f t="shared" si="16"/>
        <v>375</v>
      </c>
      <c r="H48" s="193">
        <v>0.1</v>
      </c>
      <c r="I48" s="316"/>
      <c r="J48" s="21" t="s">
        <v>54</v>
      </c>
      <c r="K48" s="22"/>
      <c r="L48" s="35">
        <v>3</v>
      </c>
      <c r="M48" s="88" t="s">
        <v>64</v>
      </c>
      <c r="N48" s="23">
        <v>125</v>
      </c>
      <c r="O48" s="121">
        <f t="shared" si="17"/>
        <v>375</v>
      </c>
      <c r="P48" s="193">
        <v>0.1</v>
      </c>
      <c r="Q48" s="316"/>
      <c r="R48" s="21" t="s">
        <v>54</v>
      </c>
      <c r="S48" s="22"/>
      <c r="T48" s="35">
        <v>3</v>
      </c>
      <c r="U48" s="88" t="s">
        <v>64</v>
      </c>
      <c r="V48" s="23">
        <v>125</v>
      </c>
      <c r="W48" s="121">
        <f t="shared" si="18"/>
        <v>375</v>
      </c>
      <c r="X48" s="193">
        <v>0.1</v>
      </c>
      <c r="Y48" s="316"/>
      <c r="Z48" s="21" t="s">
        <v>54</v>
      </c>
      <c r="AA48" s="22"/>
      <c r="AB48" s="35">
        <v>3</v>
      </c>
      <c r="AC48" s="88" t="s">
        <v>64</v>
      </c>
      <c r="AD48" s="23">
        <v>125</v>
      </c>
      <c r="AE48" s="121">
        <f t="shared" si="19"/>
        <v>375</v>
      </c>
      <c r="AF48" s="193">
        <v>0.1</v>
      </c>
      <c r="AG48" s="316"/>
      <c r="AH48" s="21" t="s">
        <v>54</v>
      </c>
      <c r="AI48" s="22"/>
      <c r="AJ48" s="35">
        <v>3</v>
      </c>
      <c r="AK48" s="88" t="s">
        <v>64</v>
      </c>
      <c r="AL48" s="23">
        <v>125</v>
      </c>
      <c r="AM48" s="121">
        <f t="shared" si="20"/>
        <v>375</v>
      </c>
      <c r="AN48" s="193">
        <v>0.1</v>
      </c>
      <c r="AO48" s="316"/>
      <c r="AP48" s="21" t="s">
        <v>54</v>
      </c>
      <c r="AQ48" s="22"/>
      <c r="AR48" s="35">
        <v>3</v>
      </c>
      <c r="AS48" s="88" t="s">
        <v>64</v>
      </c>
      <c r="AT48" s="23">
        <v>125</v>
      </c>
      <c r="AU48" s="121">
        <f t="shared" si="21"/>
        <v>375</v>
      </c>
      <c r="AV48" s="193">
        <v>0.1</v>
      </c>
      <c r="AW48" s="316"/>
      <c r="AX48" s="21" t="s">
        <v>54</v>
      </c>
      <c r="AY48" s="22"/>
      <c r="AZ48" s="35">
        <v>3</v>
      </c>
      <c r="BA48" s="88" t="s">
        <v>64</v>
      </c>
      <c r="BB48" s="23">
        <v>125</v>
      </c>
      <c r="BC48" s="121">
        <f t="shared" si="22"/>
        <v>375</v>
      </c>
      <c r="BD48" s="193">
        <v>0.1</v>
      </c>
      <c r="BE48" s="316"/>
      <c r="BF48" s="21" t="s">
        <v>54</v>
      </c>
      <c r="BG48" s="22"/>
      <c r="BH48" s="35">
        <v>3</v>
      </c>
      <c r="BI48" s="88" t="s">
        <v>64</v>
      </c>
      <c r="BJ48" s="23">
        <v>125</v>
      </c>
      <c r="BK48" s="121">
        <f t="shared" si="23"/>
        <v>375</v>
      </c>
      <c r="BL48" s="193">
        <v>0.1</v>
      </c>
    </row>
    <row r="49" spans="1:64" ht="23.25" customHeight="1" x14ac:dyDescent="0.15">
      <c r="A49" s="316"/>
      <c r="B49" s="21" t="s">
        <v>167</v>
      </c>
      <c r="C49" s="22"/>
      <c r="D49" s="35">
        <v>1</v>
      </c>
      <c r="E49" s="88" t="s">
        <v>89</v>
      </c>
      <c r="F49" s="23">
        <v>125</v>
      </c>
      <c r="G49" s="121">
        <f t="shared" si="16"/>
        <v>125</v>
      </c>
      <c r="H49" s="193">
        <v>0.1</v>
      </c>
      <c r="I49" s="316"/>
      <c r="J49" s="21" t="s">
        <v>167</v>
      </c>
      <c r="K49" s="22"/>
      <c r="L49" s="35">
        <v>1</v>
      </c>
      <c r="M49" s="88" t="s">
        <v>89</v>
      </c>
      <c r="N49" s="23">
        <v>125</v>
      </c>
      <c r="O49" s="121">
        <f t="shared" si="17"/>
        <v>125</v>
      </c>
      <c r="P49" s="193">
        <v>0.1</v>
      </c>
      <c r="Q49" s="316"/>
      <c r="R49" s="21" t="s">
        <v>167</v>
      </c>
      <c r="S49" s="22"/>
      <c r="T49" s="35">
        <v>1</v>
      </c>
      <c r="U49" s="88" t="s">
        <v>89</v>
      </c>
      <c r="V49" s="23">
        <v>125</v>
      </c>
      <c r="W49" s="121">
        <f t="shared" si="18"/>
        <v>125</v>
      </c>
      <c r="X49" s="193">
        <v>0.1</v>
      </c>
      <c r="Y49" s="316"/>
      <c r="Z49" s="21" t="s">
        <v>167</v>
      </c>
      <c r="AA49" s="22"/>
      <c r="AB49" s="35">
        <v>1</v>
      </c>
      <c r="AC49" s="88" t="s">
        <v>89</v>
      </c>
      <c r="AD49" s="23">
        <v>125</v>
      </c>
      <c r="AE49" s="121">
        <f t="shared" si="19"/>
        <v>125</v>
      </c>
      <c r="AF49" s="193">
        <v>0.1</v>
      </c>
      <c r="AG49" s="316"/>
      <c r="AH49" s="21" t="s">
        <v>167</v>
      </c>
      <c r="AI49" s="22"/>
      <c r="AJ49" s="35">
        <v>1</v>
      </c>
      <c r="AK49" s="88" t="s">
        <v>89</v>
      </c>
      <c r="AL49" s="23">
        <v>125</v>
      </c>
      <c r="AM49" s="121">
        <f t="shared" si="20"/>
        <v>125</v>
      </c>
      <c r="AN49" s="193">
        <v>0.1</v>
      </c>
      <c r="AO49" s="316"/>
      <c r="AP49" s="21" t="s">
        <v>167</v>
      </c>
      <c r="AQ49" s="22"/>
      <c r="AR49" s="35">
        <v>1</v>
      </c>
      <c r="AS49" s="88" t="s">
        <v>89</v>
      </c>
      <c r="AT49" s="23">
        <v>125</v>
      </c>
      <c r="AU49" s="121">
        <f t="shared" si="21"/>
        <v>125</v>
      </c>
      <c r="AV49" s="193">
        <v>0.1</v>
      </c>
      <c r="AW49" s="316"/>
      <c r="AX49" s="21" t="s">
        <v>167</v>
      </c>
      <c r="AY49" s="22"/>
      <c r="AZ49" s="35">
        <v>1</v>
      </c>
      <c r="BA49" s="88" t="s">
        <v>89</v>
      </c>
      <c r="BB49" s="23">
        <v>125</v>
      </c>
      <c r="BC49" s="121">
        <f t="shared" si="22"/>
        <v>125</v>
      </c>
      <c r="BD49" s="193">
        <v>0.1</v>
      </c>
      <c r="BE49" s="316"/>
      <c r="BF49" s="21" t="s">
        <v>167</v>
      </c>
      <c r="BG49" s="22"/>
      <c r="BH49" s="35">
        <v>1</v>
      </c>
      <c r="BI49" s="88" t="s">
        <v>89</v>
      </c>
      <c r="BJ49" s="23">
        <v>125</v>
      </c>
      <c r="BK49" s="121">
        <f t="shared" si="23"/>
        <v>125</v>
      </c>
      <c r="BL49" s="193">
        <v>0.1</v>
      </c>
    </row>
    <row r="50" spans="1:64" ht="23.25" customHeight="1" x14ac:dyDescent="0.15">
      <c r="A50" s="316"/>
      <c r="B50" s="21" t="s">
        <v>56</v>
      </c>
      <c r="C50" s="22"/>
      <c r="D50" s="35">
        <v>1</v>
      </c>
      <c r="E50" s="88" t="s">
        <v>65</v>
      </c>
      <c r="F50" s="23">
        <v>380</v>
      </c>
      <c r="G50" s="121">
        <f t="shared" si="16"/>
        <v>380</v>
      </c>
      <c r="H50" s="193">
        <v>0.1</v>
      </c>
      <c r="I50" s="316"/>
      <c r="J50" s="21" t="s">
        <v>56</v>
      </c>
      <c r="K50" s="22"/>
      <c r="L50" s="35">
        <v>1</v>
      </c>
      <c r="M50" s="88" t="s">
        <v>65</v>
      </c>
      <c r="N50" s="23">
        <v>380</v>
      </c>
      <c r="O50" s="121">
        <f t="shared" si="17"/>
        <v>380</v>
      </c>
      <c r="P50" s="193">
        <v>0.1</v>
      </c>
      <c r="Q50" s="316"/>
      <c r="R50" s="21" t="s">
        <v>56</v>
      </c>
      <c r="S50" s="22"/>
      <c r="T50" s="35">
        <v>1</v>
      </c>
      <c r="U50" s="88" t="s">
        <v>65</v>
      </c>
      <c r="V50" s="23">
        <v>380</v>
      </c>
      <c r="W50" s="121">
        <f t="shared" si="18"/>
        <v>380</v>
      </c>
      <c r="X50" s="193">
        <v>0.1</v>
      </c>
      <c r="Y50" s="316"/>
      <c r="Z50" s="21" t="s">
        <v>56</v>
      </c>
      <c r="AA50" s="22"/>
      <c r="AB50" s="35">
        <v>1</v>
      </c>
      <c r="AC50" s="88" t="s">
        <v>65</v>
      </c>
      <c r="AD50" s="23">
        <v>380</v>
      </c>
      <c r="AE50" s="121">
        <f t="shared" si="19"/>
        <v>380</v>
      </c>
      <c r="AF50" s="193">
        <v>0.1</v>
      </c>
      <c r="AG50" s="316"/>
      <c r="AH50" s="21" t="s">
        <v>56</v>
      </c>
      <c r="AI50" s="22"/>
      <c r="AJ50" s="35">
        <v>1</v>
      </c>
      <c r="AK50" s="88" t="s">
        <v>65</v>
      </c>
      <c r="AL50" s="23">
        <v>380</v>
      </c>
      <c r="AM50" s="121">
        <f t="shared" si="20"/>
        <v>380</v>
      </c>
      <c r="AN50" s="193">
        <v>0.1</v>
      </c>
      <c r="AO50" s="316"/>
      <c r="AP50" s="21" t="s">
        <v>56</v>
      </c>
      <c r="AQ50" s="22"/>
      <c r="AR50" s="35">
        <v>1</v>
      </c>
      <c r="AS50" s="88" t="s">
        <v>65</v>
      </c>
      <c r="AT50" s="23">
        <v>380</v>
      </c>
      <c r="AU50" s="121">
        <f t="shared" si="21"/>
        <v>380</v>
      </c>
      <c r="AV50" s="193">
        <v>0.1</v>
      </c>
      <c r="AW50" s="316"/>
      <c r="AX50" s="21" t="s">
        <v>56</v>
      </c>
      <c r="AY50" s="22"/>
      <c r="AZ50" s="35">
        <v>0</v>
      </c>
      <c r="BA50" s="88" t="s">
        <v>65</v>
      </c>
      <c r="BB50" s="23">
        <v>380</v>
      </c>
      <c r="BC50" s="121">
        <f t="shared" si="22"/>
        <v>0</v>
      </c>
      <c r="BD50" s="193">
        <v>0.1</v>
      </c>
      <c r="BE50" s="316"/>
      <c r="BF50" s="21" t="s">
        <v>56</v>
      </c>
      <c r="BG50" s="22"/>
      <c r="BH50" s="35">
        <v>1</v>
      </c>
      <c r="BI50" s="88" t="s">
        <v>65</v>
      </c>
      <c r="BJ50" s="23">
        <v>380</v>
      </c>
      <c r="BK50" s="121">
        <f t="shared" si="23"/>
        <v>380</v>
      </c>
      <c r="BL50" s="193">
        <v>0.1</v>
      </c>
    </row>
    <row r="51" spans="1:64" ht="23.25" customHeight="1" x14ac:dyDescent="0.15">
      <c r="A51" s="316"/>
      <c r="B51" s="21" t="s">
        <v>57</v>
      </c>
      <c r="C51" s="22"/>
      <c r="D51" s="35">
        <v>1</v>
      </c>
      <c r="E51" s="88" t="s">
        <v>66</v>
      </c>
      <c r="F51" s="23">
        <v>900</v>
      </c>
      <c r="G51" s="121">
        <f t="shared" si="16"/>
        <v>900</v>
      </c>
      <c r="H51" s="193">
        <v>0.1</v>
      </c>
      <c r="I51" s="316"/>
      <c r="J51" s="21" t="s">
        <v>57</v>
      </c>
      <c r="K51" s="22"/>
      <c r="L51" s="35">
        <v>1</v>
      </c>
      <c r="M51" s="88" t="s">
        <v>66</v>
      </c>
      <c r="N51" s="23">
        <v>900</v>
      </c>
      <c r="O51" s="121">
        <f t="shared" si="17"/>
        <v>900</v>
      </c>
      <c r="P51" s="193">
        <v>0.1</v>
      </c>
      <c r="Q51" s="316"/>
      <c r="R51" s="21" t="s">
        <v>57</v>
      </c>
      <c r="S51" s="22"/>
      <c r="T51" s="35">
        <v>1</v>
      </c>
      <c r="U51" s="88" t="s">
        <v>66</v>
      </c>
      <c r="V51" s="23">
        <v>900</v>
      </c>
      <c r="W51" s="121">
        <f t="shared" si="18"/>
        <v>900</v>
      </c>
      <c r="X51" s="193">
        <v>0.1</v>
      </c>
      <c r="Y51" s="316"/>
      <c r="Z51" s="21" t="s">
        <v>57</v>
      </c>
      <c r="AA51" s="22"/>
      <c r="AB51" s="35">
        <v>1</v>
      </c>
      <c r="AC51" s="88" t="s">
        <v>66</v>
      </c>
      <c r="AD51" s="23">
        <v>900</v>
      </c>
      <c r="AE51" s="121">
        <f t="shared" si="19"/>
        <v>900</v>
      </c>
      <c r="AF51" s="193">
        <v>0.1</v>
      </c>
      <c r="AG51" s="316"/>
      <c r="AH51" s="21" t="s">
        <v>57</v>
      </c>
      <c r="AI51" s="22"/>
      <c r="AJ51" s="35">
        <v>1</v>
      </c>
      <c r="AK51" s="88" t="s">
        <v>66</v>
      </c>
      <c r="AL51" s="23">
        <v>900</v>
      </c>
      <c r="AM51" s="121">
        <f t="shared" si="20"/>
        <v>900</v>
      </c>
      <c r="AN51" s="193">
        <v>0.1</v>
      </c>
      <c r="AO51" s="316"/>
      <c r="AP51" s="21" t="s">
        <v>57</v>
      </c>
      <c r="AQ51" s="22"/>
      <c r="AR51" s="35">
        <v>1</v>
      </c>
      <c r="AS51" s="88" t="s">
        <v>66</v>
      </c>
      <c r="AT51" s="23">
        <v>900</v>
      </c>
      <c r="AU51" s="121">
        <f t="shared" si="21"/>
        <v>900</v>
      </c>
      <c r="AV51" s="193">
        <v>0.1</v>
      </c>
      <c r="AW51" s="316"/>
      <c r="AX51" s="21" t="s">
        <v>57</v>
      </c>
      <c r="AY51" s="22"/>
      <c r="AZ51" s="35">
        <v>0</v>
      </c>
      <c r="BA51" s="88" t="s">
        <v>66</v>
      </c>
      <c r="BB51" s="23">
        <v>900</v>
      </c>
      <c r="BC51" s="121">
        <f t="shared" si="22"/>
        <v>0</v>
      </c>
      <c r="BD51" s="193">
        <v>0.1</v>
      </c>
      <c r="BE51" s="316"/>
      <c r="BF51" s="21" t="s">
        <v>57</v>
      </c>
      <c r="BG51" s="22"/>
      <c r="BH51" s="35">
        <v>1</v>
      </c>
      <c r="BI51" s="88" t="s">
        <v>66</v>
      </c>
      <c r="BJ51" s="23">
        <v>900</v>
      </c>
      <c r="BK51" s="121">
        <f t="shared" si="23"/>
        <v>900</v>
      </c>
      <c r="BL51" s="193">
        <v>0.1</v>
      </c>
    </row>
    <row r="52" spans="1:64" ht="23.25" customHeight="1" x14ac:dyDescent="0.15">
      <c r="A52" s="316"/>
      <c r="B52" s="21" t="s">
        <v>58</v>
      </c>
      <c r="C52" s="22"/>
      <c r="D52" s="35">
        <v>1</v>
      </c>
      <c r="E52" s="88" t="s">
        <v>64</v>
      </c>
      <c r="F52" s="23">
        <v>125</v>
      </c>
      <c r="G52" s="121">
        <f t="shared" si="16"/>
        <v>125</v>
      </c>
      <c r="H52" s="193">
        <v>0.1</v>
      </c>
      <c r="I52" s="316"/>
      <c r="J52" s="21" t="s">
        <v>58</v>
      </c>
      <c r="K52" s="22"/>
      <c r="L52" s="35">
        <v>1</v>
      </c>
      <c r="M52" s="88" t="s">
        <v>64</v>
      </c>
      <c r="N52" s="23">
        <v>125</v>
      </c>
      <c r="O52" s="121">
        <f t="shared" si="17"/>
        <v>125</v>
      </c>
      <c r="P52" s="193">
        <v>0.1</v>
      </c>
      <c r="Q52" s="316"/>
      <c r="R52" s="21" t="s">
        <v>58</v>
      </c>
      <c r="S52" s="22"/>
      <c r="T52" s="35">
        <v>1</v>
      </c>
      <c r="U52" s="88" t="s">
        <v>64</v>
      </c>
      <c r="V52" s="23">
        <v>125</v>
      </c>
      <c r="W52" s="121">
        <f t="shared" si="18"/>
        <v>125</v>
      </c>
      <c r="X52" s="193">
        <v>0.1</v>
      </c>
      <c r="Y52" s="316"/>
      <c r="Z52" s="21" t="s">
        <v>58</v>
      </c>
      <c r="AA52" s="22"/>
      <c r="AB52" s="35">
        <v>1</v>
      </c>
      <c r="AC52" s="88" t="s">
        <v>64</v>
      </c>
      <c r="AD52" s="23">
        <v>125</v>
      </c>
      <c r="AE52" s="121">
        <f t="shared" si="19"/>
        <v>125</v>
      </c>
      <c r="AF52" s="193">
        <v>0.1</v>
      </c>
      <c r="AG52" s="316"/>
      <c r="AH52" s="21" t="s">
        <v>58</v>
      </c>
      <c r="AI52" s="22"/>
      <c r="AJ52" s="35">
        <v>1</v>
      </c>
      <c r="AK52" s="88" t="s">
        <v>64</v>
      </c>
      <c r="AL52" s="23">
        <v>125</v>
      </c>
      <c r="AM52" s="121">
        <f t="shared" si="20"/>
        <v>125</v>
      </c>
      <c r="AN52" s="193">
        <v>0.1</v>
      </c>
      <c r="AO52" s="316"/>
      <c r="AP52" s="21" t="s">
        <v>58</v>
      </c>
      <c r="AQ52" s="22"/>
      <c r="AR52" s="35">
        <v>1</v>
      </c>
      <c r="AS52" s="88" t="s">
        <v>64</v>
      </c>
      <c r="AT52" s="23">
        <v>125</v>
      </c>
      <c r="AU52" s="121">
        <f t="shared" si="21"/>
        <v>125</v>
      </c>
      <c r="AV52" s="193">
        <v>0.1</v>
      </c>
      <c r="AW52" s="316"/>
      <c r="AX52" s="21" t="s">
        <v>58</v>
      </c>
      <c r="AY52" s="22"/>
      <c r="AZ52" s="35">
        <v>0</v>
      </c>
      <c r="BA52" s="88" t="s">
        <v>64</v>
      </c>
      <c r="BB52" s="23">
        <v>125</v>
      </c>
      <c r="BC52" s="121">
        <f t="shared" si="22"/>
        <v>0</v>
      </c>
      <c r="BD52" s="193">
        <v>0.1</v>
      </c>
      <c r="BE52" s="316"/>
      <c r="BF52" s="21" t="s">
        <v>58</v>
      </c>
      <c r="BG52" s="22"/>
      <c r="BH52" s="35">
        <v>1</v>
      </c>
      <c r="BI52" s="88" t="s">
        <v>64</v>
      </c>
      <c r="BJ52" s="23">
        <v>125</v>
      </c>
      <c r="BK52" s="121">
        <f t="shared" si="23"/>
        <v>125</v>
      </c>
      <c r="BL52" s="193">
        <v>0.1</v>
      </c>
    </row>
    <row r="53" spans="1:64" ht="23.25" customHeight="1" x14ac:dyDescent="0.15">
      <c r="A53" s="316"/>
      <c r="B53" s="21" t="s">
        <v>59</v>
      </c>
      <c r="C53" s="22"/>
      <c r="D53" s="35">
        <v>1</v>
      </c>
      <c r="E53" s="88" t="s">
        <v>64</v>
      </c>
      <c r="F53" s="23">
        <v>125</v>
      </c>
      <c r="G53" s="121">
        <f t="shared" si="16"/>
        <v>125</v>
      </c>
      <c r="H53" s="193">
        <v>0.1</v>
      </c>
      <c r="I53" s="316"/>
      <c r="J53" s="21" t="s">
        <v>59</v>
      </c>
      <c r="K53" s="22"/>
      <c r="L53" s="35">
        <v>1</v>
      </c>
      <c r="M53" s="88" t="s">
        <v>64</v>
      </c>
      <c r="N53" s="23">
        <v>125</v>
      </c>
      <c r="O53" s="121">
        <f t="shared" si="17"/>
        <v>125</v>
      </c>
      <c r="P53" s="193">
        <v>0.1</v>
      </c>
      <c r="Q53" s="316"/>
      <c r="R53" s="21" t="s">
        <v>59</v>
      </c>
      <c r="S53" s="22"/>
      <c r="T53" s="35">
        <v>1</v>
      </c>
      <c r="U53" s="88" t="s">
        <v>64</v>
      </c>
      <c r="V53" s="23">
        <v>125</v>
      </c>
      <c r="W53" s="121">
        <f t="shared" si="18"/>
        <v>125</v>
      </c>
      <c r="X53" s="193">
        <v>0.1</v>
      </c>
      <c r="Y53" s="316"/>
      <c r="Z53" s="21" t="s">
        <v>59</v>
      </c>
      <c r="AA53" s="22"/>
      <c r="AB53" s="35">
        <v>1</v>
      </c>
      <c r="AC53" s="88" t="s">
        <v>64</v>
      </c>
      <c r="AD53" s="23">
        <v>125</v>
      </c>
      <c r="AE53" s="121">
        <f t="shared" si="19"/>
        <v>125</v>
      </c>
      <c r="AF53" s="193">
        <v>0.1</v>
      </c>
      <c r="AG53" s="316"/>
      <c r="AH53" s="21" t="s">
        <v>59</v>
      </c>
      <c r="AI53" s="22"/>
      <c r="AJ53" s="35">
        <v>1</v>
      </c>
      <c r="AK53" s="88" t="s">
        <v>64</v>
      </c>
      <c r="AL53" s="23">
        <v>125</v>
      </c>
      <c r="AM53" s="121">
        <f t="shared" si="20"/>
        <v>125</v>
      </c>
      <c r="AN53" s="193">
        <v>0.1</v>
      </c>
      <c r="AO53" s="316"/>
      <c r="AP53" s="21" t="s">
        <v>59</v>
      </c>
      <c r="AQ53" s="22"/>
      <c r="AR53" s="35">
        <v>1</v>
      </c>
      <c r="AS53" s="88" t="s">
        <v>64</v>
      </c>
      <c r="AT53" s="23">
        <v>125</v>
      </c>
      <c r="AU53" s="121">
        <f t="shared" si="21"/>
        <v>125</v>
      </c>
      <c r="AV53" s="193">
        <v>0.1</v>
      </c>
      <c r="AW53" s="316"/>
      <c r="AX53" s="21" t="s">
        <v>59</v>
      </c>
      <c r="AY53" s="22"/>
      <c r="AZ53" s="35">
        <v>0</v>
      </c>
      <c r="BA53" s="88" t="s">
        <v>64</v>
      </c>
      <c r="BB53" s="23">
        <v>125</v>
      </c>
      <c r="BC53" s="121">
        <f t="shared" si="22"/>
        <v>0</v>
      </c>
      <c r="BD53" s="193">
        <v>0.1</v>
      </c>
      <c r="BE53" s="316"/>
      <c r="BF53" s="21" t="s">
        <v>59</v>
      </c>
      <c r="BG53" s="22"/>
      <c r="BH53" s="35">
        <v>1</v>
      </c>
      <c r="BI53" s="88" t="s">
        <v>64</v>
      </c>
      <c r="BJ53" s="23">
        <v>125</v>
      </c>
      <c r="BK53" s="121">
        <f t="shared" si="23"/>
        <v>125</v>
      </c>
      <c r="BL53" s="193">
        <v>0.1</v>
      </c>
    </row>
    <row r="54" spans="1:64" ht="23.25" customHeight="1" thickBot="1" x14ac:dyDescent="0.2">
      <c r="A54" s="316"/>
      <c r="B54" s="21" t="s">
        <v>90</v>
      </c>
      <c r="C54" s="22"/>
      <c r="D54" s="35">
        <v>1</v>
      </c>
      <c r="E54" s="88" t="s">
        <v>89</v>
      </c>
      <c r="F54" s="23">
        <v>125</v>
      </c>
      <c r="G54" s="121">
        <f t="shared" si="16"/>
        <v>125</v>
      </c>
      <c r="H54" s="193">
        <v>0.1</v>
      </c>
      <c r="I54" s="316"/>
      <c r="J54" s="21" t="s">
        <v>90</v>
      </c>
      <c r="K54" s="22"/>
      <c r="L54" s="35">
        <v>1</v>
      </c>
      <c r="M54" s="88" t="s">
        <v>89</v>
      </c>
      <c r="N54" s="23">
        <v>125</v>
      </c>
      <c r="O54" s="121">
        <f t="shared" si="17"/>
        <v>125</v>
      </c>
      <c r="P54" s="193">
        <v>0.1</v>
      </c>
      <c r="Q54" s="316"/>
      <c r="R54" s="21" t="s">
        <v>90</v>
      </c>
      <c r="S54" s="22"/>
      <c r="T54" s="35">
        <v>1</v>
      </c>
      <c r="U54" s="88" t="s">
        <v>89</v>
      </c>
      <c r="V54" s="23">
        <v>125</v>
      </c>
      <c r="W54" s="121">
        <f t="shared" si="18"/>
        <v>125</v>
      </c>
      <c r="X54" s="193">
        <v>0.1</v>
      </c>
      <c r="Y54" s="316"/>
      <c r="Z54" s="21" t="s">
        <v>90</v>
      </c>
      <c r="AA54" s="22"/>
      <c r="AB54" s="35">
        <v>1</v>
      </c>
      <c r="AC54" s="88" t="s">
        <v>89</v>
      </c>
      <c r="AD54" s="23">
        <v>125</v>
      </c>
      <c r="AE54" s="121">
        <f t="shared" si="19"/>
        <v>125</v>
      </c>
      <c r="AF54" s="193">
        <v>0.1</v>
      </c>
      <c r="AG54" s="316"/>
      <c r="AH54" s="21" t="s">
        <v>90</v>
      </c>
      <c r="AI54" s="22"/>
      <c r="AJ54" s="35">
        <v>1</v>
      </c>
      <c r="AK54" s="88" t="s">
        <v>89</v>
      </c>
      <c r="AL54" s="23">
        <v>125</v>
      </c>
      <c r="AM54" s="121">
        <f t="shared" si="20"/>
        <v>125</v>
      </c>
      <c r="AN54" s="193">
        <v>0.1</v>
      </c>
      <c r="AO54" s="316"/>
      <c r="AP54" s="21" t="s">
        <v>90</v>
      </c>
      <c r="AQ54" s="22"/>
      <c r="AR54" s="35">
        <v>1</v>
      </c>
      <c r="AS54" s="88" t="s">
        <v>89</v>
      </c>
      <c r="AT54" s="23">
        <v>125</v>
      </c>
      <c r="AU54" s="121">
        <f t="shared" si="21"/>
        <v>125</v>
      </c>
      <c r="AV54" s="193">
        <v>0.1</v>
      </c>
      <c r="AW54" s="316"/>
      <c r="AX54" s="21" t="s">
        <v>90</v>
      </c>
      <c r="AY54" s="22"/>
      <c r="AZ54" s="35">
        <v>0</v>
      </c>
      <c r="BA54" s="88" t="s">
        <v>89</v>
      </c>
      <c r="BB54" s="23">
        <v>125</v>
      </c>
      <c r="BC54" s="121">
        <f t="shared" si="22"/>
        <v>0</v>
      </c>
      <c r="BD54" s="193">
        <v>0.1</v>
      </c>
      <c r="BE54" s="316"/>
      <c r="BF54" s="21" t="s">
        <v>90</v>
      </c>
      <c r="BG54" s="22"/>
      <c r="BH54" s="35">
        <v>1</v>
      </c>
      <c r="BI54" s="88" t="s">
        <v>89</v>
      </c>
      <c r="BJ54" s="23">
        <v>125</v>
      </c>
      <c r="BK54" s="121">
        <f t="shared" si="23"/>
        <v>125</v>
      </c>
      <c r="BL54" s="193">
        <v>0.1</v>
      </c>
    </row>
    <row r="55" spans="1:64" ht="23.25" customHeight="1" thickBot="1" x14ac:dyDescent="0.2">
      <c r="A55" s="316"/>
      <c r="B55" s="21" t="s">
        <v>168</v>
      </c>
      <c r="C55" s="22"/>
      <c r="D55" s="35">
        <v>1</v>
      </c>
      <c r="E55" s="88" t="s">
        <v>69</v>
      </c>
      <c r="F55" s="23">
        <v>80</v>
      </c>
      <c r="G55" s="121">
        <f t="shared" si="16"/>
        <v>80</v>
      </c>
      <c r="H55" s="193">
        <v>0.1</v>
      </c>
      <c r="I55" s="316"/>
      <c r="J55" s="21" t="s">
        <v>168</v>
      </c>
      <c r="K55" s="22"/>
      <c r="L55" s="35">
        <v>1</v>
      </c>
      <c r="M55" s="88" t="s">
        <v>69</v>
      </c>
      <c r="N55" s="23">
        <v>80</v>
      </c>
      <c r="O55" s="121">
        <f t="shared" si="17"/>
        <v>80</v>
      </c>
      <c r="P55" s="193">
        <v>0.1</v>
      </c>
      <c r="Q55" s="316"/>
      <c r="R55" s="21" t="s">
        <v>168</v>
      </c>
      <c r="S55" s="22"/>
      <c r="T55" s="35">
        <v>1</v>
      </c>
      <c r="U55" s="88" t="s">
        <v>69</v>
      </c>
      <c r="V55" s="23">
        <v>80</v>
      </c>
      <c r="W55" s="121">
        <f t="shared" si="18"/>
        <v>80</v>
      </c>
      <c r="X55" s="193">
        <v>0.1</v>
      </c>
      <c r="Y55" s="316"/>
      <c r="Z55" s="21" t="s">
        <v>168</v>
      </c>
      <c r="AA55" s="22"/>
      <c r="AB55" s="35">
        <v>1</v>
      </c>
      <c r="AC55" s="88" t="s">
        <v>69</v>
      </c>
      <c r="AD55" s="23">
        <v>80</v>
      </c>
      <c r="AE55" s="121">
        <f t="shared" si="19"/>
        <v>80</v>
      </c>
      <c r="AF55" s="193">
        <v>0.1</v>
      </c>
      <c r="AG55" s="316"/>
      <c r="AH55" s="21" t="s">
        <v>168</v>
      </c>
      <c r="AI55" s="249"/>
      <c r="AJ55" s="250">
        <v>1</v>
      </c>
      <c r="AK55" s="88" t="s">
        <v>69</v>
      </c>
      <c r="AL55" s="23">
        <v>80</v>
      </c>
      <c r="AM55" s="121">
        <f t="shared" si="20"/>
        <v>80</v>
      </c>
      <c r="AN55" s="193">
        <v>0.1</v>
      </c>
      <c r="AO55" s="316"/>
      <c r="AP55" s="21" t="s">
        <v>168</v>
      </c>
      <c r="AQ55" s="22"/>
      <c r="AR55" s="35">
        <v>1</v>
      </c>
      <c r="AS55" s="88" t="s">
        <v>69</v>
      </c>
      <c r="AT55" s="23">
        <v>80</v>
      </c>
      <c r="AU55" s="121">
        <f t="shared" si="21"/>
        <v>80</v>
      </c>
      <c r="AV55" s="193">
        <v>0.1</v>
      </c>
      <c r="AW55" s="316"/>
      <c r="AX55" s="21" t="s">
        <v>168</v>
      </c>
      <c r="AY55" s="22"/>
      <c r="AZ55" s="35">
        <v>0</v>
      </c>
      <c r="BA55" s="88" t="s">
        <v>69</v>
      </c>
      <c r="BB55" s="23">
        <v>80</v>
      </c>
      <c r="BC55" s="121">
        <f t="shared" si="22"/>
        <v>0</v>
      </c>
      <c r="BD55" s="193">
        <v>0.1</v>
      </c>
      <c r="BE55" s="316"/>
      <c r="BF55" s="21" t="s">
        <v>168</v>
      </c>
      <c r="BG55" s="22"/>
      <c r="BH55" s="35">
        <v>1</v>
      </c>
      <c r="BI55" s="88" t="s">
        <v>69</v>
      </c>
      <c r="BJ55" s="23">
        <v>80</v>
      </c>
      <c r="BK55" s="121">
        <f t="shared" si="23"/>
        <v>80</v>
      </c>
      <c r="BL55" s="193">
        <v>0.1</v>
      </c>
    </row>
    <row r="56" spans="1:64" ht="23.25" customHeight="1" x14ac:dyDescent="0.15">
      <c r="A56" s="316"/>
      <c r="B56" s="21" t="s">
        <v>61</v>
      </c>
      <c r="C56" s="22"/>
      <c r="D56" s="35">
        <v>1</v>
      </c>
      <c r="E56" s="88" t="s">
        <v>66</v>
      </c>
      <c r="F56" s="23">
        <v>460</v>
      </c>
      <c r="G56" s="121">
        <f t="shared" si="16"/>
        <v>460</v>
      </c>
      <c r="H56" s="193">
        <v>0.1</v>
      </c>
      <c r="I56" s="316"/>
      <c r="J56" s="21" t="s">
        <v>61</v>
      </c>
      <c r="K56" s="22"/>
      <c r="L56" s="35">
        <v>1</v>
      </c>
      <c r="M56" s="88" t="s">
        <v>66</v>
      </c>
      <c r="N56" s="23">
        <v>460</v>
      </c>
      <c r="O56" s="121">
        <f t="shared" si="17"/>
        <v>460</v>
      </c>
      <c r="P56" s="193">
        <v>0.1</v>
      </c>
      <c r="Q56" s="316"/>
      <c r="R56" s="21" t="s">
        <v>61</v>
      </c>
      <c r="S56" s="22"/>
      <c r="T56" s="35">
        <v>1</v>
      </c>
      <c r="U56" s="88" t="s">
        <v>66</v>
      </c>
      <c r="V56" s="23">
        <v>460</v>
      </c>
      <c r="W56" s="121">
        <f t="shared" si="18"/>
        <v>460</v>
      </c>
      <c r="X56" s="193">
        <v>0.1</v>
      </c>
      <c r="Y56" s="316"/>
      <c r="Z56" s="21" t="s">
        <v>61</v>
      </c>
      <c r="AA56" s="22"/>
      <c r="AB56" s="35">
        <v>1</v>
      </c>
      <c r="AC56" s="88" t="s">
        <v>66</v>
      </c>
      <c r="AD56" s="23">
        <v>460</v>
      </c>
      <c r="AE56" s="121">
        <f t="shared" si="19"/>
        <v>460</v>
      </c>
      <c r="AF56" s="193">
        <v>0.1</v>
      </c>
      <c r="AG56" s="316"/>
      <c r="AH56" s="21" t="s">
        <v>61</v>
      </c>
      <c r="AI56" s="22"/>
      <c r="AJ56" s="94">
        <v>1</v>
      </c>
      <c r="AK56" s="88" t="s">
        <v>66</v>
      </c>
      <c r="AL56" s="23">
        <v>460</v>
      </c>
      <c r="AM56" s="121">
        <f t="shared" si="20"/>
        <v>460</v>
      </c>
      <c r="AN56" s="193">
        <v>0.1</v>
      </c>
      <c r="AO56" s="316"/>
      <c r="AP56" s="21" t="s">
        <v>61</v>
      </c>
      <c r="AQ56" s="22"/>
      <c r="AR56" s="35">
        <v>1</v>
      </c>
      <c r="AS56" s="88" t="s">
        <v>66</v>
      </c>
      <c r="AT56" s="23">
        <v>460</v>
      </c>
      <c r="AU56" s="121">
        <f t="shared" si="21"/>
        <v>460</v>
      </c>
      <c r="AV56" s="193">
        <v>0.1</v>
      </c>
      <c r="AW56" s="316"/>
      <c r="AX56" s="21" t="s">
        <v>61</v>
      </c>
      <c r="AY56" s="22"/>
      <c r="AZ56" s="35">
        <v>0</v>
      </c>
      <c r="BA56" s="88" t="s">
        <v>66</v>
      </c>
      <c r="BB56" s="23">
        <v>460</v>
      </c>
      <c r="BC56" s="121">
        <f t="shared" si="22"/>
        <v>0</v>
      </c>
      <c r="BD56" s="193">
        <v>0.1</v>
      </c>
      <c r="BE56" s="316"/>
      <c r="BF56" s="21" t="s">
        <v>61</v>
      </c>
      <c r="BG56" s="22"/>
      <c r="BH56" s="35">
        <v>1</v>
      </c>
      <c r="BI56" s="88" t="s">
        <v>66</v>
      </c>
      <c r="BJ56" s="23">
        <v>460</v>
      </c>
      <c r="BK56" s="121">
        <f t="shared" si="23"/>
        <v>460</v>
      </c>
      <c r="BL56" s="193">
        <v>0.1</v>
      </c>
    </row>
    <row r="57" spans="1:64" ht="23.25" customHeight="1" x14ac:dyDescent="0.15">
      <c r="A57" s="316"/>
      <c r="B57" s="14" t="s">
        <v>10</v>
      </c>
      <c r="C57" s="15"/>
      <c r="D57" s="16">
        <v>1</v>
      </c>
      <c r="E57" s="86" t="s">
        <v>68</v>
      </c>
      <c r="F57" s="17">
        <v>2500</v>
      </c>
      <c r="G57" s="120">
        <f>D57*F57</f>
        <v>2500</v>
      </c>
      <c r="H57" s="193">
        <v>0.1</v>
      </c>
      <c r="I57" s="316"/>
      <c r="J57" s="14" t="s">
        <v>10</v>
      </c>
      <c r="K57" s="15"/>
      <c r="L57" s="16">
        <v>1</v>
      </c>
      <c r="M57" s="86" t="s">
        <v>68</v>
      </c>
      <c r="N57" s="17">
        <v>2500</v>
      </c>
      <c r="O57" s="120">
        <f>L57*N57</f>
        <v>2500</v>
      </c>
      <c r="P57" s="193">
        <v>0.1</v>
      </c>
      <c r="Q57" s="316"/>
      <c r="R57" s="14" t="s">
        <v>10</v>
      </c>
      <c r="S57" s="15"/>
      <c r="T57" s="16">
        <v>1</v>
      </c>
      <c r="U57" s="86" t="s">
        <v>68</v>
      </c>
      <c r="V57" s="17">
        <v>2500</v>
      </c>
      <c r="W57" s="120">
        <f>T57*V57</f>
        <v>2500</v>
      </c>
      <c r="X57" s="193">
        <v>0.1</v>
      </c>
      <c r="Y57" s="316"/>
      <c r="Z57" s="14" t="s">
        <v>10</v>
      </c>
      <c r="AA57" s="15"/>
      <c r="AB57" s="16">
        <v>1</v>
      </c>
      <c r="AC57" s="86" t="s">
        <v>68</v>
      </c>
      <c r="AD57" s="17">
        <v>2500</v>
      </c>
      <c r="AE57" s="120">
        <f>AB57*AD57</f>
        <v>2500</v>
      </c>
      <c r="AF57" s="193">
        <v>0.1</v>
      </c>
      <c r="AG57" s="316"/>
      <c r="AH57" s="14" t="s">
        <v>10</v>
      </c>
      <c r="AI57" s="15"/>
      <c r="AJ57" s="16">
        <v>1</v>
      </c>
      <c r="AK57" s="86" t="s">
        <v>68</v>
      </c>
      <c r="AL57" s="17">
        <v>2500</v>
      </c>
      <c r="AM57" s="120">
        <f>AJ57*AL57</f>
        <v>2500</v>
      </c>
      <c r="AN57" s="193">
        <v>0.1</v>
      </c>
      <c r="AO57" s="316"/>
      <c r="AP57" s="14" t="s">
        <v>10</v>
      </c>
      <c r="AQ57" s="15"/>
      <c r="AR57" s="16">
        <v>1</v>
      </c>
      <c r="AS57" s="86" t="s">
        <v>68</v>
      </c>
      <c r="AT57" s="17">
        <v>2500</v>
      </c>
      <c r="AU57" s="120">
        <f>AR57*AT57</f>
        <v>2500</v>
      </c>
      <c r="AV57" s="193">
        <v>0.1</v>
      </c>
      <c r="AW57" s="316"/>
      <c r="AX57" s="14" t="s">
        <v>10</v>
      </c>
      <c r="AY57" s="15"/>
      <c r="AZ57" s="16">
        <v>0</v>
      </c>
      <c r="BA57" s="86" t="s">
        <v>68</v>
      </c>
      <c r="BB57" s="17">
        <v>2500</v>
      </c>
      <c r="BC57" s="120">
        <f>AZ57*BB57</f>
        <v>0</v>
      </c>
      <c r="BD57" s="193">
        <v>0.1</v>
      </c>
      <c r="BE57" s="316"/>
      <c r="BF57" s="14" t="s">
        <v>10</v>
      </c>
      <c r="BG57" s="15"/>
      <c r="BH57" s="16">
        <v>1</v>
      </c>
      <c r="BI57" s="86" t="s">
        <v>68</v>
      </c>
      <c r="BJ57" s="17">
        <v>2500</v>
      </c>
      <c r="BK57" s="120">
        <f>BH57*BJ57</f>
        <v>2500</v>
      </c>
      <c r="BL57" s="193">
        <v>0.1</v>
      </c>
    </row>
    <row r="58" spans="1:64" ht="23.25" customHeight="1" x14ac:dyDescent="0.15">
      <c r="A58" s="317"/>
      <c r="B58" s="98" t="s">
        <v>62</v>
      </c>
      <c r="C58" s="99"/>
      <c r="D58" s="100">
        <v>2</v>
      </c>
      <c r="E58" s="101" t="s">
        <v>65</v>
      </c>
      <c r="F58" s="102">
        <v>320</v>
      </c>
      <c r="G58" s="124">
        <f t="shared" si="16"/>
        <v>640</v>
      </c>
      <c r="H58" s="195">
        <v>0.1</v>
      </c>
      <c r="I58" s="317"/>
      <c r="J58" s="98" t="s">
        <v>62</v>
      </c>
      <c r="K58" s="99"/>
      <c r="L58" s="100">
        <v>2</v>
      </c>
      <c r="M58" s="101" t="s">
        <v>65</v>
      </c>
      <c r="N58" s="102">
        <v>320</v>
      </c>
      <c r="O58" s="124">
        <f t="shared" ref="O58:O63" si="24">L58*N58</f>
        <v>640</v>
      </c>
      <c r="P58" s="195">
        <v>0.1</v>
      </c>
      <c r="Q58" s="317"/>
      <c r="R58" s="98" t="s">
        <v>62</v>
      </c>
      <c r="S58" s="99"/>
      <c r="T58" s="100">
        <v>2</v>
      </c>
      <c r="U58" s="101" t="s">
        <v>65</v>
      </c>
      <c r="V58" s="102">
        <v>320</v>
      </c>
      <c r="W58" s="124">
        <f t="shared" ref="W58:W63" si="25">T58*V58</f>
        <v>640</v>
      </c>
      <c r="X58" s="195">
        <v>0.1</v>
      </c>
      <c r="Y58" s="317"/>
      <c r="Z58" s="98" t="s">
        <v>62</v>
      </c>
      <c r="AA58" s="99"/>
      <c r="AB58" s="100">
        <v>2</v>
      </c>
      <c r="AC58" s="101" t="s">
        <v>65</v>
      </c>
      <c r="AD58" s="102">
        <v>320</v>
      </c>
      <c r="AE58" s="124">
        <f t="shared" ref="AE58:AE63" si="26">AB58*AD58</f>
        <v>640</v>
      </c>
      <c r="AF58" s="195">
        <v>0.1</v>
      </c>
      <c r="AG58" s="317"/>
      <c r="AH58" s="98" t="s">
        <v>62</v>
      </c>
      <c r="AI58" s="99"/>
      <c r="AJ58" s="100">
        <v>2</v>
      </c>
      <c r="AK58" s="101" t="s">
        <v>65</v>
      </c>
      <c r="AL58" s="102">
        <v>320</v>
      </c>
      <c r="AM58" s="124">
        <f t="shared" ref="AM58:AM63" si="27">AJ58*AL58</f>
        <v>640</v>
      </c>
      <c r="AN58" s="195">
        <v>0.1</v>
      </c>
      <c r="AO58" s="317"/>
      <c r="AP58" s="98" t="s">
        <v>62</v>
      </c>
      <c r="AQ58" s="99"/>
      <c r="AR58" s="100">
        <v>2</v>
      </c>
      <c r="AS58" s="101" t="s">
        <v>65</v>
      </c>
      <c r="AT58" s="102">
        <v>320</v>
      </c>
      <c r="AU58" s="124">
        <f t="shared" ref="AU58:AU63" si="28">AR58*AT58</f>
        <v>640</v>
      </c>
      <c r="AV58" s="195">
        <v>0.1</v>
      </c>
      <c r="AW58" s="317"/>
      <c r="AX58" s="98" t="s">
        <v>62</v>
      </c>
      <c r="AY58" s="99"/>
      <c r="AZ58" s="100">
        <v>0</v>
      </c>
      <c r="BA58" s="101" t="s">
        <v>65</v>
      </c>
      <c r="BB58" s="102">
        <v>320</v>
      </c>
      <c r="BC58" s="124">
        <f t="shared" ref="BC58:BC63" si="29">AZ58*BB58</f>
        <v>0</v>
      </c>
      <c r="BD58" s="195">
        <v>0.1</v>
      </c>
      <c r="BE58" s="317"/>
      <c r="BF58" s="98" t="s">
        <v>62</v>
      </c>
      <c r="BG58" s="99"/>
      <c r="BH58" s="100">
        <v>2</v>
      </c>
      <c r="BI58" s="101" t="s">
        <v>65</v>
      </c>
      <c r="BJ58" s="102">
        <v>320</v>
      </c>
      <c r="BK58" s="124">
        <f t="shared" ref="BK58:BK63" si="30">BH58*BJ58</f>
        <v>640</v>
      </c>
      <c r="BL58" s="195">
        <v>0.1</v>
      </c>
    </row>
    <row r="59" spans="1:64" ht="23.25" customHeight="1" x14ac:dyDescent="0.15">
      <c r="A59" s="7"/>
      <c r="B59" s="28" t="s">
        <v>5</v>
      </c>
      <c r="C59" s="9" t="s">
        <v>221</v>
      </c>
      <c r="D59" s="252">
        <v>0</v>
      </c>
      <c r="E59" s="85" t="s">
        <v>68</v>
      </c>
      <c r="F59" s="11">
        <v>16000</v>
      </c>
      <c r="G59" s="126">
        <f t="shared" si="16"/>
        <v>0</v>
      </c>
      <c r="H59" s="197">
        <v>0.1</v>
      </c>
      <c r="I59" s="7"/>
      <c r="J59" s="28" t="s">
        <v>5</v>
      </c>
      <c r="K59" s="9" t="s">
        <v>221</v>
      </c>
      <c r="L59" s="10">
        <v>1</v>
      </c>
      <c r="M59" s="85" t="s">
        <v>68</v>
      </c>
      <c r="N59" s="11">
        <v>16000</v>
      </c>
      <c r="O59" s="126">
        <f t="shared" si="24"/>
        <v>16000</v>
      </c>
      <c r="P59" s="197">
        <v>0.1</v>
      </c>
      <c r="Q59" s="7"/>
      <c r="R59" s="28" t="s">
        <v>5</v>
      </c>
      <c r="S59" s="9" t="s">
        <v>221</v>
      </c>
      <c r="T59" s="10">
        <v>1</v>
      </c>
      <c r="U59" s="85" t="s">
        <v>68</v>
      </c>
      <c r="V59" s="11">
        <v>16000</v>
      </c>
      <c r="W59" s="126">
        <f t="shared" si="25"/>
        <v>16000</v>
      </c>
      <c r="X59" s="197">
        <v>0.1</v>
      </c>
      <c r="Y59" s="7"/>
      <c r="Z59" s="28" t="s">
        <v>5</v>
      </c>
      <c r="AA59" s="9" t="s">
        <v>221</v>
      </c>
      <c r="AB59" s="10">
        <v>1</v>
      </c>
      <c r="AC59" s="85" t="s">
        <v>68</v>
      </c>
      <c r="AD59" s="11">
        <v>16000</v>
      </c>
      <c r="AE59" s="126">
        <f t="shared" si="26"/>
        <v>16000</v>
      </c>
      <c r="AF59" s="197">
        <v>0.1</v>
      </c>
      <c r="AG59" s="7"/>
      <c r="AH59" s="28" t="s">
        <v>5</v>
      </c>
      <c r="AI59" s="9" t="s">
        <v>221</v>
      </c>
      <c r="AJ59" s="10">
        <v>1</v>
      </c>
      <c r="AK59" s="85" t="s">
        <v>68</v>
      </c>
      <c r="AL59" s="11">
        <v>16000</v>
      </c>
      <c r="AM59" s="126">
        <f t="shared" si="27"/>
        <v>16000</v>
      </c>
      <c r="AN59" s="197">
        <v>0.1</v>
      </c>
      <c r="AO59" s="7"/>
      <c r="AP59" s="28" t="s">
        <v>5</v>
      </c>
      <c r="AQ59" s="9" t="s">
        <v>221</v>
      </c>
      <c r="AR59" s="10">
        <v>1</v>
      </c>
      <c r="AS59" s="85" t="s">
        <v>68</v>
      </c>
      <c r="AT59" s="11">
        <v>16000</v>
      </c>
      <c r="AU59" s="126">
        <f t="shared" si="28"/>
        <v>16000</v>
      </c>
      <c r="AV59" s="197">
        <v>0.1</v>
      </c>
      <c r="AW59" s="7"/>
      <c r="AX59" s="28" t="s">
        <v>5</v>
      </c>
      <c r="AY59" s="9" t="s">
        <v>221</v>
      </c>
      <c r="AZ59" s="10">
        <v>0</v>
      </c>
      <c r="BA59" s="85" t="s">
        <v>68</v>
      </c>
      <c r="BB59" s="11">
        <v>16000</v>
      </c>
      <c r="BC59" s="126">
        <f t="shared" si="29"/>
        <v>0</v>
      </c>
      <c r="BD59" s="197">
        <v>0.1</v>
      </c>
      <c r="BE59" s="7"/>
      <c r="BF59" s="28" t="s">
        <v>5</v>
      </c>
      <c r="BG59" s="9" t="s">
        <v>221</v>
      </c>
      <c r="BH59" s="10">
        <v>1</v>
      </c>
      <c r="BI59" s="85" t="s">
        <v>68</v>
      </c>
      <c r="BJ59" s="11">
        <v>16000</v>
      </c>
      <c r="BK59" s="126">
        <f t="shared" si="30"/>
        <v>16000</v>
      </c>
      <c r="BL59" s="197">
        <v>0.1</v>
      </c>
    </row>
    <row r="60" spans="1:64" ht="23.25" customHeight="1" x14ac:dyDescent="0.15">
      <c r="A60" s="7"/>
      <c r="B60" s="28" t="s">
        <v>6</v>
      </c>
      <c r="C60" s="15"/>
      <c r="D60" s="38">
        <v>0</v>
      </c>
      <c r="E60" s="86" t="s">
        <v>68</v>
      </c>
      <c r="F60" s="17">
        <v>1200</v>
      </c>
      <c r="G60" s="120">
        <f t="shared" si="16"/>
        <v>0</v>
      </c>
      <c r="H60" s="193">
        <v>0.1</v>
      </c>
      <c r="I60" s="7"/>
      <c r="J60" s="28" t="s">
        <v>6</v>
      </c>
      <c r="K60" s="15"/>
      <c r="L60" s="16">
        <v>2</v>
      </c>
      <c r="M60" s="86" t="s">
        <v>68</v>
      </c>
      <c r="N60" s="17">
        <v>1200</v>
      </c>
      <c r="O60" s="120">
        <f t="shared" si="24"/>
        <v>2400</v>
      </c>
      <c r="P60" s="193">
        <v>0.1</v>
      </c>
      <c r="Q60" s="7"/>
      <c r="R60" s="28" t="s">
        <v>6</v>
      </c>
      <c r="S60" s="15"/>
      <c r="T60" s="16">
        <v>2</v>
      </c>
      <c r="U60" s="86" t="s">
        <v>68</v>
      </c>
      <c r="V60" s="17">
        <v>1200</v>
      </c>
      <c r="W60" s="120">
        <f t="shared" si="25"/>
        <v>2400</v>
      </c>
      <c r="X60" s="193">
        <v>0.1</v>
      </c>
      <c r="Y60" s="7"/>
      <c r="Z60" s="28" t="s">
        <v>6</v>
      </c>
      <c r="AA60" s="15"/>
      <c r="AB60" s="16">
        <v>2</v>
      </c>
      <c r="AC60" s="86" t="s">
        <v>68</v>
      </c>
      <c r="AD60" s="17">
        <v>1200</v>
      </c>
      <c r="AE60" s="120">
        <f t="shared" si="26"/>
        <v>2400</v>
      </c>
      <c r="AF60" s="193">
        <v>0.1</v>
      </c>
      <c r="AG60" s="7"/>
      <c r="AH60" s="28" t="s">
        <v>6</v>
      </c>
      <c r="AI60" s="15"/>
      <c r="AJ60" s="16">
        <v>2</v>
      </c>
      <c r="AK60" s="86" t="s">
        <v>68</v>
      </c>
      <c r="AL60" s="17">
        <v>1200</v>
      </c>
      <c r="AM60" s="120">
        <f t="shared" si="27"/>
        <v>2400</v>
      </c>
      <c r="AN60" s="193">
        <v>0.1</v>
      </c>
      <c r="AO60" s="7"/>
      <c r="AP60" s="28" t="s">
        <v>6</v>
      </c>
      <c r="AQ60" s="15"/>
      <c r="AR60" s="16">
        <v>2</v>
      </c>
      <c r="AS60" s="86" t="s">
        <v>68</v>
      </c>
      <c r="AT60" s="17">
        <v>1200</v>
      </c>
      <c r="AU60" s="120">
        <f t="shared" si="28"/>
        <v>2400</v>
      </c>
      <c r="AV60" s="193">
        <v>0.1</v>
      </c>
      <c r="AW60" s="7"/>
      <c r="AX60" s="28" t="s">
        <v>6</v>
      </c>
      <c r="AY60" s="15"/>
      <c r="AZ60" s="16">
        <v>0</v>
      </c>
      <c r="BA60" s="86" t="s">
        <v>68</v>
      </c>
      <c r="BB60" s="17">
        <v>1200</v>
      </c>
      <c r="BC60" s="120">
        <f t="shared" si="29"/>
        <v>0</v>
      </c>
      <c r="BD60" s="193">
        <v>0.1</v>
      </c>
      <c r="BE60" s="7"/>
      <c r="BF60" s="28" t="s">
        <v>6</v>
      </c>
      <c r="BG60" s="15"/>
      <c r="BH60" s="16">
        <v>2</v>
      </c>
      <c r="BI60" s="86" t="s">
        <v>68</v>
      </c>
      <c r="BJ60" s="17">
        <v>1200</v>
      </c>
      <c r="BK60" s="120">
        <f t="shared" si="30"/>
        <v>2400</v>
      </c>
      <c r="BL60" s="193">
        <v>0.1</v>
      </c>
    </row>
    <row r="61" spans="1:64" ht="23.25" customHeight="1" x14ac:dyDescent="0.15">
      <c r="A61" s="7"/>
      <c r="B61" s="28" t="s">
        <v>7</v>
      </c>
      <c r="C61" s="15"/>
      <c r="D61" s="38">
        <v>0</v>
      </c>
      <c r="E61" s="86" t="s">
        <v>79</v>
      </c>
      <c r="F61" s="17">
        <v>300</v>
      </c>
      <c r="G61" s="120">
        <f t="shared" si="16"/>
        <v>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24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25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26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27"/>
        <v>1200</v>
      </c>
      <c r="AN61" s="193">
        <v>0.1</v>
      </c>
      <c r="AO61" s="7"/>
      <c r="AP61" s="28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28"/>
        <v>1200</v>
      </c>
      <c r="AV61" s="193">
        <v>0.1</v>
      </c>
      <c r="AW61" s="7"/>
      <c r="AX61" s="28" t="s">
        <v>7</v>
      </c>
      <c r="AY61" s="15"/>
      <c r="AZ61" s="16">
        <v>0</v>
      </c>
      <c r="BA61" s="86" t="s">
        <v>79</v>
      </c>
      <c r="BB61" s="17">
        <v>300</v>
      </c>
      <c r="BC61" s="120">
        <f t="shared" si="29"/>
        <v>0</v>
      </c>
      <c r="BD61" s="193">
        <v>0.1</v>
      </c>
      <c r="BE61" s="7"/>
      <c r="BF61" s="28" t="s">
        <v>7</v>
      </c>
      <c r="BG61" s="15"/>
      <c r="BH61" s="16">
        <v>4</v>
      </c>
      <c r="BI61" s="86" t="s">
        <v>79</v>
      </c>
      <c r="BJ61" s="17">
        <v>300</v>
      </c>
      <c r="BK61" s="120">
        <f t="shared" si="30"/>
        <v>1200</v>
      </c>
      <c r="BL61" s="193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6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24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25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26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27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28"/>
        <v>6000</v>
      </c>
      <c r="AV62" s="193">
        <v>0.1</v>
      </c>
      <c r="AW62" s="13"/>
      <c r="AX62" s="14" t="s">
        <v>12</v>
      </c>
      <c r="AY62" s="15"/>
      <c r="AZ62" s="16">
        <v>0</v>
      </c>
      <c r="BA62" s="86" t="s">
        <v>68</v>
      </c>
      <c r="BB62" s="17">
        <v>6000</v>
      </c>
      <c r="BC62" s="120">
        <f t="shared" si="29"/>
        <v>0</v>
      </c>
      <c r="BD62" s="193">
        <v>0.1</v>
      </c>
      <c r="BE62" s="13"/>
      <c r="BF62" s="14" t="s">
        <v>12</v>
      </c>
      <c r="BG62" s="15"/>
      <c r="BH62" s="16">
        <v>1</v>
      </c>
      <c r="BI62" s="86" t="s">
        <v>68</v>
      </c>
      <c r="BJ62" s="17">
        <v>6000</v>
      </c>
      <c r="BK62" s="120">
        <f t="shared" si="30"/>
        <v>6000</v>
      </c>
      <c r="BL62" s="193">
        <v>0.1</v>
      </c>
    </row>
    <row r="63" spans="1:64" ht="23.25" customHeight="1" x14ac:dyDescent="0.15">
      <c r="A63" s="13"/>
      <c r="B63" s="14" t="s">
        <v>229</v>
      </c>
      <c r="C63" s="15"/>
      <c r="D63" s="16">
        <v>1</v>
      </c>
      <c r="E63" s="86" t="s">
        <v>65</v>
      </c>
      <c r="F63" s="17">
        <v>4000</v>
      </c>
      <c r="G63" s="120">
        <f t="shared" si="16"/>
        <v>4000</v>
      </c>
      <c r="H63" s="193">
        <v>0.1</v>
      </c>
      <c r="I63" s="13"/>
      <c r="J63" s="14" t="s">
        <v>229</v>
      </c>
      <c r="K63" s="15"/>
      <c r="L63" s="16">
        <v>1</v>
      </c>
      <c r="M63" s="86" t="s">
        <v>65</v>
      </c>
      <c r="N63" s="17">
        <v>4000</v>
      </c>
      <c r="O63" s="120">
        <f t="shared" si="24"/>
        <v>4000</v>
      </c>
      <c r="P63" s="193">
        <v>0.1</v>
      </c>
      <c r="Q63" s="13"/>
      <c r="R63" s="14" t="s">
        <v>229</v>
      </c>
      <c r="S63" s="15"/>
      <c r="T63" s="16">
        <v>1</v>
      </c>
      <c r="U63" s="86" t="s">
        <v>65</v>
      </c>
      <c r="V63" s="17">
        <v>4000</v>
      </c>
      <c r="W63" s="120">
        <f t="shared" si="25"/>
        <v>4000</v>
      </c>
      <c r="X63" s="193">
        <v>0.1</v>
      </c>
      <c r="Y63" s="13"/>
      <c r="Z63" s="14" t="s">
        <v>229</v>
      </c>
      <c r="AA63" s="15"/>
      <c r="AB63" s="16">
        <v>0</v>
      </c>
      <c r="AC63" s="86" t="s">
        <v>65</v>
      </c>
      <c r="AD63" s="17">
        <v>4000</v>
      </c>
      <c r="AE63" s="120">
        <f t="shared" si="26"/>
        <v>0</v>
      </c>
      <c r="AF63" s="193">
        <v>0.1</v>
      </c>
      <c r="AG63" s="13"/>
      <c r="AH63" s="14" t="s">
        <v>229</v>
      </c>
      <c r="AI63" s="15"/>
      <c r="AJ63" s="16">
        <v>1</v>
      </c>
      <c r="AK63" s="86" t="s">
        <v>65</v>
      </c>
      <c r="AL63" s="17">
        <v>4000</v>
      </c>
      <c r="AM63" s="120">
        <f t="shared" si="27"/>
        <v>4000</v>
      </c>
      <c r="AN63" s="193">
        <v>0.1</v>
      </c>
      <c r="AO63" s="13"/>
      <c r="AP63" s="14" t="s">
        <v>229</v>
      </c>
      <c r="AQ63" s="15"/>
      <c r="AR63" s="16">
        <v>1</v>
      </c>
      <c r="AS63" s="86" t="s">
        <v>65</v>
      </c>
      <c r="AT63" s="17">
        <v>4000</v>
      </c>
      <c r="AU63" s="120">
        <f t="shared" si="28"/>
        <v>4000</v>
      </c>
      <c r="AV63" s="193">
        <v>0.1</v>
      </c>
      <c r="AW63" s="13"/>
      <c r="AX63" s="14" t="s">
        <v>229</v>
      </c>
      <c r="AY63" s="15"/>
      <c r="AZ63" s="16">
        <v>0</v>
      </c>
      <c r="BA63" s="86" t="s">
        <v>65</v>
      </c>
      <c r="BB63" s="17">
        <v>4000</v>
      </c>
      <c r="BC63" s="120">
        <f t="shared" si="29"/>
        <v>0</v>
      </c>
      <c r="BD63" s="193">
        <v>0.1</v>
      </c>
      <c r="BE63" s="13"/>
      <c r="BF63" s="14" t="s">
        <v>229</v>
      </c>
      <c r="BG63" s="15"/>
      <c r="BH63" s="16">
        <v>1</v>
      </c>
      <c r="BI63" s="86" t="s">
        <v>65</v>
      </c>
      <c r="BJ63" s="17">
        <v>4000</v>
      </c>
      <c r="BK63" s="120">
        <f t="shared" si="30"/>
        <v>4000</v>
      </c>
      <c r="BL63" s="193">
        <v>0.1</v>
      </c>
    </row>
    <row r="64" spans="1:64" ht="23.25" customHeight="1" x14ac:dyDescent="0.4">
      <c r="A64" s="13"/>
      <c r="B64" s="14" t="s">
        <v>13</v>
      </c>
      <c r="C64" s="15"/>
      <c r="D64" s="331" t="s">
        <v>37</v>
      </c>
      <c r="E64" s="332"/>
      <c r="F64" s="17">
        <v>8000</v>
      </c>
      <c r="G64" s="120">
        <v>8000</v>
      </c>
      <c r="H64" s="193">
        <v>0.1</v>
      </c>
      <c r="I64" s="13"/>
      <c r="J64" s="14" t="s">
        <v>13</v>
      </c>
      <c r="K64" s="15"/>
      <c r="L64" s="331" t="s">
        <v>37</v>
      </c>
      <c r="M64" s="332"/>
      <c r="N64" s="17">
        <v>8000</v>
      </c>
      <c r="O64" s="120">
        <v>8000</v>
      </c>
      <c r="P64" s="193">
        <v>0.1</v>
      </c>
      <c r="Q64" s="13"/>
      <c r="R64" s="14" t="s">
        <v>13</v>
      </c>
      <c r="S64" s="15"/>
      <c r="T64" s="331" t="s">
        <v>37</v>
      </c>
      <c r="U64" s="332"/>
      <c r="V64" s="17">
        <v>8000</v>
      </c>
      <c r="W64" s="120">
        <v>8000</v>
      </c>
      <c r="X64" s="193">
        <v>0.1</v>
      </c>
      <c r="Y64" s="13"/>
      <c r="Z64" s="14" t="s">
        <v>13</v>
      </c>
      <c r="AA64" s="15"/>
      <c r="AB64" s="331" t="s">
        <v>37</v>
      </c>
      <c r="AC64" s="332"/>
      <c r="AD64" s="17">
        <v>8000</v>
      </c>
      <c r="AE64" s="120">
        <v>8000</v>
      </c>
      <c r="AF64" s="193">
        <v>0.1</v>
      </c>
      <c r="AG64" s="13"/>
      <c r="AH64" s="14" t="s">
        <v>13</v>
      </c>
      <c r="AI64" s="15"/>
      <c r="AJ64" s="331" t="s">
        <v>37</v>
      </c>
      <c r="AK64" s="332"/>
      <c r="AL64" s="17">
        <v>8000</v>
      </c>
      <c r="AM64" s="120">
        <v>8000</v>
      </c>
      <c r="AN64" s="193">
        <v>0.1</v>
      </c>
      <c r="AO64" s="13"/>
      <c r="AP64" s="14" t="s">
        <v>13</v>
      </c>
      <c r="AQ64" s="15"/>
      <c r="AR64" s="331" t="s">
        <v>37</v>
      </c>
      <c r="AS64" s="332"/>
      <c r="AT64" s="17">
        <v>8000</v>
      </c>
      <c r="AU64" s="120">
        <v>8000</v>
      </c>
      <c r="AV64" s="193">
        <v>0.1</v>
      </c>
      <c r="AW64" s="13"/>
      <c r="AX64" s="14" t="s">
        <v>13</v>
      </c>
      <c r="AY64" s="15"/>
      <c r="AZ64" s="331">
        <v>0</v>
      </c>
      <c r="BA64" s="332"/>
      <c r="BB64" s="17">
        <v>8000</v>
      </c>
      <c r="BC64" s="120">
        <v>0</v>
      </c>
      <c r="BD64" s="193">
        <v>0.1</v>
      </c>
      <c r="BE64" s="13"/>
      <c r="BF64" s="14" t="s">
        <v>13</v>
      </c>
      <c r="BG64" s="15"/>
      <c r="BH64" s="331" t="s">
        <v>37</v>
      </c>
      <c r="BI64" s="332"/>
      <c r="BJ64" s="17">
        <v>8000</v>
      </c>
      <c r="BK64" s="120">
        <v>8000</v>
      </c>
      <c r="BL64" s="193">
        <v>0.1</v>
      </c>
    </row>
    <row r="65" spans="1:72" ht="23.25" customHeight="1" thickBot="1" x14ac:dyDescent="0.45">
      <c r="A65" s="97"/>
      <c r="B65" s="98" t="s">
        <v>14</v>
      </c>
      <c r="C65" s="99"/>
      <c r="D65" s="329" t="s">
        <v>37</v>
      </c>
      <c r="E65" s="330"/>
      <c r="F65" s="23">
        <v>5000</v>
      </c>
      <c r="G65" s="123">
        <v>5000</v>
      </c>
      <c r="H65" s="198">
        <v>0.1</v>
      </c>
      <c r="I65" s="97"/>
      <c r="J65" s="98" t="s">
        <v>14</v>
      </c>
      <c r="K65" s="99"/>
      <c r="L65" s="329" t="s">
        <v>37</v>
      </c>
      <c r="M65" s="330"/>
      <c r="N65" s="23">
        <v>5000</v>
      </c>
      <c r="O65" s="123">
        <v>5000</v>
      </c>
      <c r="P65" s="198">
        <v>0.1</v>
      </c>
      <c r="Q65" s="97"/>
      <c r="R65" s="98" t="s">
        <v>14</v>
      </c>
      <c r="S65" s="99"/>
      <c r="T65" s="329" t="s">
        <v>37</v>
      </c>
      <c r="U65" s="330"/>
      <c r="V65" s="23">
        <v>5000</v>
      </c>
      <c r="W65" s="123">
        <v>5000</v>
      </c>
      <c r="X65" s="198">
        <v>0.1</v>
      </c>
      <c r="Y65" s="97"/>
      <c r="Z65" s="98" t="s">
        <v>14</v>
      </c>
      <c r="AA65" s="99"/>
      <c r="AB65" s="329" t="s">
        <v>37</v>
      </c>
      <c r="AC65" s="330"/>
      <c r="AD65" s="23">
        <v>5000</v>
      </c>
      <c r="AE65" s="123">
        <v>5000</v>
      </c>
      <c r="AF65" s="198">
        <v>0.1</v>
      </c>
      <c r="AG65" s="97"/>
      <c r="AH65" s="98" t="s">
        <v>14</v>
      </c>
      <c r="AI65" s="99"/>
      <c r="AJ65" s="329" t="s">
        <v>37</v>
      </c>
      <c r="AK65" s="330"/>
      <c r="AL65" s="23">
        <v>5000</v>
      </c>
      <c r="AM65" s="123">
        <v>5000</v>
      </c>
      <c r="AN65" s="198">
        <v>0.1</v>
      </c>
      <c r="AO65" s="97"/>
      <c r="AP65" s="98" t="s">
        <v>14</v>
      </c>
      <c r="AQ65" s="99"/>
      <c r="AR65" s="329" t="s">
        <v>37</v>
      </c>
      <c r="AS65" s="330"/>
      <c r="AT65" s="23">
        <v>5000</v>
      </c>
      <c r="AU65" s="123">
        <v>5000</v>
      </c>
      <c r="AV65" s="198">
        <v>0.1</v>
      </c>
      <c r="AW65" s="97"/>
      <c r="AX65" s="98" t="s">
        <v>14</v>
      </c>
      <c r="AY65" s="99"/>
      <c r="AZ65" s="329">
        <v>0</v>
      </c>
      <c r="BA65" s="330"/>
      <c r="BB65" s="23">
        <v>5000</v>
      </c>
      <c r="BC65" s="123">
        <v>0</v>
      </c>
      <c r="BD65" s="198">
        <v>0.1</v>
      </c>
      <c r="BE65" s="97"/>
      <c r="BF65" s="98" t="s">
        <v>14</v>
      </c>
      <c r="BG65" s="99"/>
      <c r="BH65" s="329" t="s">
        <v>37</v>
      </c>
      <c r="BI65" s="330"/>
      <c r="BJ65" s="23">
        <v>5000</v>
      </c>
      <c r="BK65" s="123">
        <v>5000</v>
      </c>
      <c r="BL65" s="198">
        <v>0.1</v>
      </c>
    </row>
    <row r="66" spans="1:72" s="179" customFormat="1" ht="23.25" customHeight="1" thickBot="1" x14ac:dyDescent="0.2">
      <c r="A66" s="190"/>
      <c r="B66" s="190"/>
      <c r="C66" s="190"/>
      <c r="D66" s="190"/>
      <c r="E66" s="178"/>
      <c r="F66" s="203" t="s">
        <v>177</v>
      </c>
      <c r="G66" s="318">
        <f>SUM(G4:G65)</f>
        <v>122440</v>
      </c>
      <c r="H66" s="320"/>
      <c r="I66" s="190"/>
      <c r="J66" s="190"/>
      <c r="K66" s="190"/>
      <c r="L66" s="190"/>
      <c r="M66" s="178"/>
      <c r="N66" s="204" t="s">
        <v>178</v>
      </c>
      <c r="O66" s="318">
        <f>SUM(O4:O65)</f>
        <v>143540</v>
      </c>
      <c r="P66" s="320"/>
      <c r="Q66" s="190"/>
      <c r="R66" s="190"/>
      <c r="S66" s="190"/>
      <c r="T66" s="190"/>
      <c r="U66" s="178"/>
      <c r="V66" s="204" t="s">
        <v>182</v>
      </c>
      <c r="W66" s="318">
        <f>SUM(W4:W65)</f>
        <v>151540</v>
      </c>
      <c r="X66" s="320"/>
      <c r="Y66" s="190"/>
      <c r="Z66" s="190"/>
      <c r="AA66" s="190"/>
      <c r="AB66" s="190"/>
      <c r="AC66" s="178"/>
      <c r="AD66" s="203" t="s">
        <v>187</v>
      </c>
      <c r="AE66" s="318">
        <f>SUM(AE4:AE65)</f>
        <v>138040</v>
      </c>
      <c r="AF66" s="320"/>
      <c r="AG66" s="190"/>
      <c r="AH66" s="190"/>
      <c r="AI66" s="190"/>
      <c r="AJ66" s="190"/>
      <c r="AK66" s="178"/>
      <c r="AL66" s="203" t="s">
        <v>192</v>
      </c>
      <c r="AM66" s="318">
        <f>SUM(AM4:AM65)</f>
        <v>153920</v>
      </c>
      <c r="AN66" s="320"/>
      <c r="AO66" s="251"/>
      <c r="AP66" s="247"/>
      <c r="AQ66" s="247"/>
      <c r="AR66" s="247"/>
      <c r="AS66" s="248"/>
      <c r="AT66" s="203" t="s">
        <v>196</v>
      </c>
      <c r="AU66" s="318">
        <f>SUM(AU4:AU65)</f>
        <v>157920</v>
      </c>
      <c r="AV66" s="320"/>
      <c r="AW66" s="251"/>
      <c r="AX66" s="247"/>
      <c r="AY66" s="247"/>
      <c r="AZ66" s="247"/>
      <c r="BA66" s="248"/>
      <c r="BB66" s="203" t="s">
        <v>199</v>
      </c>
      <c r="BC66" s="318">
        <f>SUM(BC4:BC65)</f>
        <v>33705</v>
      </c>
      <c r="BD66" s="320"/>
      <c r="BE66" s="247"/>
      <c r="BF66" s="247"/>
      <c r="BG66" s="247"/>
      <c r="BH66" s="247"/>
      <c r="BI66" s="248"/>
      <c r="BJ66" s="203" t="s">
        <v>205</v>
      </c>
      <c r="BK66" s="318">
        <f>SUM(BK4:BK65)</f>
        <v>120490</v>
      </c>
      <c r="BL66" s="320"/>
      <c r="BM66" s="43"/>
      <c r="BN66" s="43"/>
      <c r="BO66" s="43"/>
      <c r="BP66" s="43"/>
      <c r="BR66" s="43"/>
      <c r="BS66" s="43"/>
    </row>
    <row r="67" spans="1:72" s="3" customFormat="1" ht="24" customHeight="1" x14ac:dyDescent="0.4">
      <c r="A67" s="321" t="s">
        <v>172</v>
      </c>
      <c r="B67" s="321"/>
      <c r="C67" s="321"/>
      <c r="D67" s="321"/>
      <c r="E67" s="321"/>
      <c r="F67" s="321"/>
      <c r="G67" s="321"/>
      <c r="H67" s="321"/>
      <c r="I67" s="321" t="s">
        <v>176</v>
      </c>
      <c r="J67" s="321"/>
      <c r="K67" s="321"/>
      <c r="L67" s="321"/>
      <c r="M67" s="321"/>
      <c r="N67" s="321"/>
      <c r="O67" s="321"/>
      <c r="P67" s="321"/>
      <c r="Q67" s="321" t="s">
        <v>183</v>
      </c>
      <c r="R67" s="321"/>
      <c r="S67" s="321"/>
      <c r="T67" s="321"/>
      <c r="U67" s="321"/>
      <c r="V67" s="321"/>
      <c r="W67" s="321"/>
      <c r="X67" s="321"/>
      <c r="Y67" s="321" t="s">
        <v>188</v>
      </c>
      <c r="Z67" s="321"/>
      <c r="AA67" s="321"/>
      <c r="AB67" s="321"/>
      <c r="AC67" s="321"/>
      <c r="AD67" s="321"/>
      <c r="AE67" s="321"/>
      <c r="AF67" s="321"/>
      <c r="AG67" s="321" t="s">
        <v>193</v>
      </c>
      <c r="AH67" s="321"/>
      <c r="AI67" s="321"/>
      <c r="AJ67" s="321"/>
      <c r="AK67" s="321"/>
      <c r="AL67" s="321"/>
      <c r="AM67" s="321"/>
      <c r="AN67" s="321"/>
      <c r="AO67" s="321" t="s">
        <v>197</v>
      </c>
      <c r="AP67" s="321"/>
      <c r="AQ67" s="321"/>
      <c r="AR67" s="321"/>
      <c r="AS67" s="321"/>
      <c r="AT67" s="322"/>
      <c r="AU67" s="322"/>
      <c r="AV67" s="322"/>
      <c r="AW67" s="321" t="s">
        <v>208</v>
      </c>
      <c r="AX67" s="321"/>
      <c r="AY67" s="321"/>
      <c r="AZ67" s="321"/>
      <c r="BA67" s="321"/>
      <c r="BB67" s="322"/>
      <c r="BC67" s="322"/>
      <c r="BD67" s="322"/>
      <c r="BE67" s="321" t="s">
        <v>206</v>
      </c>
      <c r="BF67" s="321"/>
      <c r="BG67" s="321"/>
      <c r="BH67" s="321"/>
      <c r="BI67" s="321"/>
      <c r="BJ67" s="322"/>
      <c r="BK67" s="322"/>
      <c r="BL67" s="322"/>
      <c r="BM67" s="43"/>
      <c r="BN67" s="43"/>
      <c r="BO67" s="43"/>
      <c r="BP67" s="43"/>
      <c r="BQ67" s="179"/>
      <c r="BR67" s="43"/>
      <c r="BS67" s="43"/>
      <c r="BT67" s="179"/>
    </row>
    <row r="68" spans="1:72" s="3" customFormat="1" ht="24" customHeight="1" x14ac:dyDescent="0.4">
      <c r="A68" s="321"/>
      <c r="B68" s="321"/>
      <c r="C68" s="321"/>
      <c r="D68" s="321"/>
      <c r="E68" s="321"/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321"/>
      <c r="AE68" s="321"/>
      <c r="AF68" s="321"/>
      <c r="AG68" s="321"/>
      <c r="AH68" s="321"/>
      <c r="AI68" s="321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1"/>
      <c r="BA68" s="321"/>
      <c r="BB68" s="321"/>
      <c r="BC68" s="321"/>
      <c r="BD68" s="321"/>
      <c r="BE68" s="321"/>
      <c r="BF68" s="321"/>
      <c r="BG68" s="321"/>
      <c r="BH68" s="321"/>
      <c r="BI68" s="321"/>
      <c r="BJ68" s="321"/>
      <c r="BK68" s="321"/>
      <c r="BL68" s="321"/>
      <c r="BM68" s="43"/>
      <c r="BN68" s="43"/>
      <c r="BO68" s="43"/>
      <c r="BP68" s="43"/>
      <c r="BQ68" s="179"/>
      <c r="BR68" s="43"/>
      <c r="BS68" s="43"/>
      <c r="BT68" s="179"/>
    </row>
  </sheetData>
  <mergeCells count="119">
    <mergeCell ref="BM37:BT37"/>
    <mergeCell ref="AO34:AV34"/>
    <mergeCell ref="BE67:BL68"/>
    <mergeCell ref="AW40:AW58"/>
    <mergeCell ref="AZ64:BA64"/>
    <mergeCell ref="AZ65:BA65"/>
    <mergeCell ref="AW67:BD68"/>
    <mergeCell ref="AW35:AX35"/>
    <mergeCell ref="AZ35:BA35"/>
    <mergeCell ref="BK66:BL66"/>
    <mergeCell ref="BC66:BD66"/>
    <mergeCell ref="BE34:BL34"/>
    <mergeCell ref="BE35:BF35"/>
    <mergeCell ref="BH35:BI35"/>
    <mergeCell ref="BE40:BE58"/>
    <mergeCell ref="BH64:BI64"/>
    <mergeCell ref="BH65:BI65"/>
    <mergeCell ref="Y67:AF68"/>
    <mergeCell ref="AG67:AN68"/>
    <mergeCell ref="AO67:AV68"/>
    <mergeCell ref="AJ65:AK65"/>
    <mergeCell ref="AR65:AS65"/>
    <mergeCell ref="AJ64:AK64"/>
    <mergeCell ref="AR64:AS64"/>
    <mergeCell ref="AJ35:AK35"/>
    <mergeCell ref="AO35:AP35"/>
    <mergeCell ref="AR35:AS35"/>
    <mergeCell ref="AG40:AG58"/>
    <mergeCell ref="AU66:AV66"/>
    <mergeCell ref="AM66:AN66"/>
    <mergeCell ref="AO40:AO58"/>
    <mergeCell ref="AB65:AC65"/>
    <mergeCell ref="Y35:Z35"/>
    <mergeCell ref="Y40:Y58"/>
    <mergeCell ref="G66:H66"/>
    <mergeCell ref="O66:P66"/>
    <mergeCell ref="W66:X66"/>
    <mergeCell ref="AW3:AX3"/>
    <mergeCell ref="AZ3:BA3"/>
    <mergeCell ref="AW32:BD33"/>
    <mergeCell ref="AW34:BD34"/>
    <mergeCell ref="AE66:AF66"/>
    <mergeCell ref="AB35:AC35"/>
    <mergeCell ref="AG35:AH35"/>
    <mergeCell ref="AO32:AV33"/>
    <mergeCell ref="A35:B35"/>
    <mergeCell ref="D35:E35"/>
    <mergeCell ref="A32:H33"/>
    <mergeCell ref="I32:P33"/>
    <mergeCell ref="Q32:X33"/>
    <mergeCell ref="Y32:AF33"/>
    <mergeCell ref="AG32:AN33"/>
    <mergeCell ref="A67:H68"/>
    <mergeCell ref="I67:P68"/>
    <mergeCell ref="Q67:X68"/>
    <mergeCell ref="D65:E65"/>
    <mergeCell ref="L65:M65"/>
    <mergeCell ref="T65:U65"/>
    <mergeCell ref="I35:J35"/>
    <mergeCell ref="L35:M35"/>
    <mergeCell ref="Q35:R35"/>
    <mergeCell ref="T35:U35"/>
    <mergeCell ref="D64:E64"/>
    <mergeCell ref="L64:M64"/>
    <mergeCell ref="T64:U64"/>
    <mergeCell ref="AB64:AC64"/>
    <mergeCell ref="A40:A58"/>
    <mergeCell ref="I40:I58"/>
    <mergeCell ref="Q40:Q58"/>
    <mergeCell ref="A3:B3"/>
    <mergeCell ref="D3:E3"/>
    <mergeCell ref="I3:J3"/>
    <mergeCell ref="L3:M3"/>
    <mergeCell ref="Q3:R3"/>
    <mergeCell ref="T3:U3"/>
    <mergeCell ref="BE3:BF3"/>
    <mergeCell ref="BH3:BI3"/>
    <mergeCell ref="A34:B34"/>
    <mergeCell ref="I34:K34"/>
    <mergeCell ref="Q34:S34"/>
    <mergeCell ref="Y34:AF34"/>
    <mergeCell ref="AG34:AN34"/>
    <mergeCell ref="BE32:BL33"/>
    <mergeCell ref="BP11:BR11"/>
    <mergeCell ref="BS7:BT7"/>
    <mergeCell ref="BP12:BR12"/>
    <mergeCell ref="BP13:BR13"/>
    <mergeCell ref="BS18:BT18"/>
    <mergeCell ref="Y3:Z3"/>
    <mergeCell ref="AB3:AC3"/>
    <mergeCell ref="AG3:AH3"/>
    <mergeCell ref="AJ3:AK3"/>
    <mergeCell ref="AO3:AP3"/>
    <mergeCell ref="AR3:AS3"/>
    <mergeCell ref="BS14:BT14"/>
    <mergeCell ref="BS15:BT15"/>
    <mergeCell ref="BS16:BT16"/>
    <mergeCell ref="BS17:BT17"/>
    <mergeCell ref="BM3:BN3"/>
    <mergeCell ref="BP3:BQ3"/>
    <mergeCell ref="BP6:BQ6"/>
    <mergeCell ref="BN1:BS1"/>
    <mergeCell ref="A2:H2"/>
    <mergeCell ref="I2:P2"/>
    <mergeCell ref="Q2:X2"/>
    <mergeCell ref="Y2:AF2"/>
    <mergeCell ref="AG2:AN2"/>
    <mergeCell ref="AO2:AV2"/>
    <mergeCell ref="BM2:BT2"/>
    <mergeCell ref="AX1:BC1"/>
    <mergeCell ref="AW2:BD2"/>
    <mergeCell ref="AH1:AM1"/>
    <mergeCell ref="AP1:AU1"/>
    <mergeCell ref="A1:H1"/>
    <mergeCell ref="I1:P1"/>
    <mergeCell ref="Q1:X1"/>
    <mergeCell ref="Y1:AF1"/>
    <mergeCell ref="BF1:BK1"/>
    <mergeCell ref="BE2:BL2"/>
  </mergeCells>
  <phoneticPr fontId="2"/>
  <pageMargins left="0.39" right="0.32" top="0.33" bottom="0.1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66E5-892E-47C8-A49C-1E87841BD9EF}">
  <dimension ref="A1:AB43"/>
  <sheetViews>
    <sheetView zoomScale="77" zoomScaleNormal="77" workbookViewId="0">
      <selection activeCell="C17" sqref="C17:F17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85" t="s">
        <v>117</v>
      </c>
      <c r="B1" s="285"/>
      <c r="C1" s="285"/>
      <c r="D1" s="285"/>
      <c r="E1" s="285"/>
      <c r="F1" s="285"/>
      <c r="G1" s="285"/>
      <c r="H1" s="285"/>
      <c r="I1" s="285"/>
      <c r="J1" s="285"/>
      <c r="K1" s="78"/>
    </row>
    <row r="2" spans="1:26" ht="44.25" customHeight="1" x14ac:dyDescent="0.4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78"/>
    </row>
    <row r="3" spans="1:26" ht="25.9" customHeight="1" x14ac:dyDescent="0.2">
      <c r="A3" s="286" t="s">
        <v>92</v>
      </c>
      <c r="B3" s="286"/>
      <c r="C3" s="286"/>
      <c r="D3" s="286"/>
      <c r="E3" s="286"/>
      <c r="F3" s="286"/>
      <c r="G3" s="77"/>
      <c r="H3" s="288">
        <v>46265</v>
      </c>
      <c r="I3" s="288"/>
      <c r="J3" s="288"/>
      <c r="K3" s="76"/>
    </row>
    <row r="4" spans="1:26" ht="25.9" customHeight="1" thickBot="1" x14ac:dyDescent="0.25">
      <c r="A4" s="287"/>
      <c r="B4" s="287"/>
      <c r="C4" s="287"/>
      <c r="D4" s="287"/>
      <c r="E4" s="287"/>
      <c r="F4" s="287"/>
      <c r="G4" s="77"/>
      <c r="H4" s="1"/>
      <c r="I4" s="1"/>
      <c r="J4" s="1"/>
      <c r="K4" s="1"/>
    </row>
    <row r="5" spans="1:26" ht="27" customHeight="1" x14ac:dyDescent="0.2">
      <c r="A5" s="289" t="s">
        <v>111</v>
      </c>
      <c r="B5" s="289"/>
      <c r="C5" s="289"/>
      <c r="D5" s="289"/>
      <c r="E5" s="289"/>
      <c r="F5" s="289"/>
      <c r="G5" s="77"/>
      <c r="H5" s="44"/>
      <c r="I5" s="44"/>
      <c r="J5" s="44"/>
      <c r="K5" s="44"/>
    </row>
    <row r="6" spans="1:26" ht="27" customHeight="1" x14ac:dyDescent="0.2">
      <c r="A6" s="284" t="s">
        <v>112</v>
      </c>
      <c r="B6" s="284"/>
      <c r="C6" s="284"/>
      <c r="D6" s="284"/>
      <c r="E6" s="284"/>
      <c r="F6" s="284"/>
      <c r="G6" s="77"/>
      <c r="H6" s="44"/>
      <c r="I6" s="44"/>
      <c r="J6" s="44"/>
      <c r="K6" s="44"/>
    </row>
    <row r="7" spans="1:26" ht="27" customHeight="1" x14ac:dyDescent="0.15">
      <c r="A7" s="284" t="s">
        <v>113</v>
      </c>
      <c r="B7" s="284"/>
      <c r="C7" s="284"/>
      <c r="D7" s="284"/>
      <c r="E7" s="284"/>
      <c r="F7" s="284"/>
      <c r="G7" s="69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76"/>
      <c r="B8" s="276"/>
      <c r="C8" s="276"/>
      <c r="D8" s="276"/>
      <c r="E8" s="46"/>
      <c r="F8" s="46"/>
      <c r="G8" s="75" t="s">
        <v>93</v>
      </c>
      <c r="W8" s="69" t="s">
        <v>112</v>
      </c>
      <c r="X8" s="69"/>
      <c r="Y8" s="69"/>
      <c r="Z8" s="69"/>
    </row>
    <row r="9" spans="1:26" ht="14.45" customHeight="1" x14ac:dyDescent="0.15">
      <c r="A9" s="48"/>
      <c r="B9" s="277" t="s">
        <v>94</v>
      </c>
      <c r="C9" s="277"/>
      <c r="D9" s="277"/>
      <c r="E9" s="277"/>
      <c r="F9" s="49"/>
      <c r="G9" s="278" t="s">
        <v>95</v>
      </c>
      <c r="H9" s="278"/>
      <c r="I9" s="278"/>
      <c r="J9" s="278"/>
      <c r="K9" s="73"/>
      <c r="W9" s="69" t="s">
        <v>113</v>
      </c>
      <c r="X9" s="69"/>
      <c r="Y9" s="69"/>
      <c r="Z9" s="69"/>
    </row>
    <row r="10" spans="1:26" ht="24" customHeight="1" x14ac:dyDescent="0.15">
      <c r="A10" s="50"/>
      <c r="B10" s="277"/>
      <c r="C10" s="277"/>
      <c r="D10" s="277"/>
      <c r="E10" s="277"/>
      <c r="F10" s="49"/>
      <c r="G10" s="279" t="s">
        <v>96</v>
      </c>
      <c r="H10" s="279"/>
      <c r="I10" s="279"/>
      <c r="J10" s="279"/>
      <c r="K10" s="74"/>
    </row>
    <row r="11" spans="1:26" ht="16.149999999999999" customHeight="1" x14ac:dyDescent="0.25">
      <c r="A11" s="52"/>
      <c r="B11" s="280">
        <f>G34</f>
        <v>1836047.95</v>
      </c>
      <c r="C11" s="280"/>
      <c r="D11" s="280"/>
      <c r="E11" s="280"/>
      <c r="F11" s="53"/>
      <c r="G11" s="282" t="s">
        <v>97</v>
      </c>
      <c r="H11" s="282"/>
      <c r="I11" s="282"/>
      <c r="J11" s="282"/>
    </row>
    <row r="12" spans="1:26" ht="18.600000000000001" customHeight="1" thickBot="1" x14ac:dyDescent="0.3">
      <c r="A12" s="54"/>
      <c r="B12" s="281"/>
      <c r="C12" s="281"/>
      <c r="D12" s="281"/>
      <c r="E12" s="281"/>
      <c r="F12" s="53"/>
      <c r="G12" s="283" t="s">
        <v>98</v>
      </c>
      <c r="H12" s="283"/>
      <c r="I12" s="283"/>
      <c r="J12" s="283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274" t="s">
        <v>108</v>
      </c>
      <c r="D16" s="274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272" t="str">
        <f>修正中救護!A2</f>
        <v>１　大津港ターミナル①</v>
      </c>
      <c r="D17" s="272"/>
      <c r="E17" s="272"/>
      <c r="F17" s="272"/>
      <c r="G17" s="262">
        <f>修正中救護!G66</f>
        <v>122440</v>
      </c>
      <c r="H17" s="275"/>
      <c r="I17" s="337">
        <v>38455</v>
      </c>
      <c r="J17" s="337"/>
      <c r="K17" s="2"/>
    </row>
    <row r="18" spans="1:28" ht="24.75" customHeight="1" x14ac:dyDescent="0.15">
      <c r="A18" s="2"/>
      <c r="B18" s="2"/>
      <c r="C18" s="272" t="str">
        <f>修正中救護!I2</f>
        <v>2　大津市民会館①</v>
      </c>
      <c r="D18" s="272"/>
      <c r="E18" s="272"/>
      <c r="F18" s="272"/>
      <c r="G18" s="262">
        <f>修正中救護!O66</f>
        <v>143540</v>
      </c>
      <c r="H18" s="275"/>
      <c r="I18" s="337">
        <v>146239</v>
      </c>
      <c r="J18" s="337"/>
      <c r="K18" s="2" ph="1"/>
    </row>
    <row r="19" spans="1:28" ht="24.75" customHeight="1" x14ac:dyDescent="0.4">
      <c r="A19" s="2"/>
      <c r="B19" s="2"/>
      <c r="C19" s="272" t="str">
        <f>修正中救護!Q2</f>
        <v>３　勤労福祉センター①</v>
      </c>
      <c r="D19" s="272"/>
      <c r="E19" s="272"/>
      <c r="F19" s="272"/>
      <c r="G19" s="262">
        <f>修正中救護!W66</f>
        <v>151540</v>
      </c>
      <c r="H19" s="275"/>
      <c r="I19" s="337">
        <v>126639</v>
      </c>
      <c r="J19" s="337"/>
      <c r="K19" s="2"/>
      <c r="W19" s="272" t="e">
        <f>#REF!</f>
        <v>#REF!</v>
      </c>
      <c r="X19" s="272"/>
      <c r="Y19" s="272"/>
      <c r="Z19" s="272"/>
      <c r="AA19" s="262" t="e">
        <f>#REF!</f>
        <v>#REF!</v>
      </c>
      <c r="AB19" s="262"/>
    </row>
    <row r="20" spans="1:28" ht="24.75" customHeight="1" x14ac:dyDescent="0.4">
      <c r="A20" s="2"/>
      <c r="B20" s="2"/>
      <c r="C20" s="272" t="str">
        <f>修正中救護!Y2</f>
        <v>４　ふれあいスポーツセンター①</v>
      </c>
      <c r="D20" s="272"/>
      <c r="E20" s="272"/>
      <c r="F20" s="272"/>
      <c r="G20" s="262">
        <f>修正中救護!AE66</f>
        <v>138040</v>
      </c>
      <c r="H20" s="275"/>
      <c r="I20" s="337">
        <v>146239</v>
      </c>
      <c r="J20" s="337"/>
      <c r="K20" s="2"/>
      <c r="W20" s="263" t="e">
        <f>#REF!</f>
        <v>#REF!</v>
      </c>
      <c r="X20" s="263"/>
      <c r="Y20" s="263"/>
      <c r="Z20" s="263"/>
      <c r="AA20" s="262" t="e">
        <f>#REF!</f>
        <v>#REF!</v>
      </c>
      <c r="AB20" s="262"/>
    </row>
    <row r="21" spans="1:28" ht="24.75" customHeight="1" x14ac:dyDescent="0.4">
      <c r="A21" s="2"/>
      <c r="B21" s="2"/>
      <c r="C21" s="272" t="str">
        <f>修正中救護!AG2</f>
        <v>５　逢坂市民センター①</v>
      </c>
      <c r="D21" s="272"/>
      <c r="E21" s="272"/>
      <c r="F21" s="272"/>
      <c r="G21" s="262">
        <f>修正中救護!AM66</f>
        <v>153920</v>
      </c>
      <c r="H21" s="275"/>
      <c r="I21" s="337">
        <v>146239</v>
      </c>
      <c r="J21" s="337"/>
      <c r="K21" s="2"/>
    </row>
    <row r="22" spans="1:28" ht="24.75" customHeight="1" x14ac:dyDescent="0.4">
      <c r="A22" s="2"/>
      <c r="B22" s="2"/>
      <c r="C22" s="272" t="str">
        <f>修正中救護!AO2</f>
        <v>６　平野市民センター①</v>
      </c>
      <c r="D22" s="272"/>
      <c r="E22" s="272"/>
      <c r="F22" s="272"/>
      <c r="G22" s="262">
        <f>修正中救護!AU66</f>
        <v>157920</v>
      </c>
      <c r="H22" s="275"/>
      <c r="I22" s="337">
        <v>146239</v>
      </c>
      <c r="J22" s="337"/>
      <c r="K22" s="2"/>
    </row>
    <row r="23" spans="1:28" ht="24.75" customHeight="1" x14ac:dyDescent="0.4">
      <c r="A23" s="2"/>
      <c r="B23" s="2"/>
      <c r="C23" s="263" t="str">
        <f>修正中救護!AW2</f>
        <v>7　びわこボート①</v>
      </c>
      <c r="D23" s="263"/>
      <c r="E23" s="263"/>
      <c r="F23" s="263"/>
      <c r="G23" s="262">
        <f>修正中救護!BC66</f>
        <v>33705</v>
      </c>
      <c r="H23" s="275"/>
      <c r="I23" s="337">
        <v>38889</v>
      </c>
      <c r="J23" s="337"/>
      <c r="K23" s="2"/>
    </row>
    <row r="24" spans="1:28" ht="24.75" customHeight="1" x14ac:dyDescent="0.4">
      <c r="A24" s="2"/>
      <c r="B24" s="2"/>
      <c r="C24" s="263" t="str">
        <f>修正中救護!BE2</f>
        <v>8　草津本部①</v>
      </c>
      <c r="D24" s="263"/>
      <c r="E24" s="263"/>
      <c r="F24" s="263"/>
      <c r="G24" s="262">
        <f>修正中救護!BK66</f>
        <v>120490</v>
      </c>
      <c r="H24" s="275"/>
      <c r="I24" s="337">
        <v>124689</v>
      </c>
      <c r="J24" s="337"/>
      <c r="K24" s="2"/>
    </row>
    <row r="25" spans="1:28" ht="24.75" customHeight="1" x14ac:dyDescent="0.4">
      <c r="A25" s="2"/>
      <c r="B25" s="2"/>
      <c r="C25" s="263" t="s">
        <v>209</v>
      </c>
      <c r="D25" s="263"/>
      <c r="E25" s="263"/>
      <c r="F25" s="263"/>
      <c r="G25" s="262">
        <f>修正中救護!BS7</f>
        <v>99800</v>
      </c>
      <c r="H25" s="275"/>
      <c r="I25" s="337">
        <v>99800</v>
      </c>
      <c r="J25" s="337"/>
      <c r="K25" s="2"/>
    </row>
    <row r="26" spans="1:28" ht="24.75" customHeight="1" x14ac:dyDescent="0.4">
      <c r="A26" s="2"/>
      <c r="B26" s="2"/>
      <c r="C26" s="264" t="s">
        <v>210</v>
      </c>
      <c r="D26" s="271"/>
      <c r="E26" s="271"/>
      <c r="F26" s="341"/>
      <c r="G26" s="275">
        <f>修正中救護!BS9</f>
        <v>54000</v>
      </c>
      <c r="H26" s="336"/>
      <c r="I26" s="337">
        <v>54000</v>
      </c>
      <c r="J26" s="337"/>
      <c r="K26" s="2"/>
    </row>
    <row r="27" spans="1:28" ht="24.75" customHeight="1" x14ac:dyDescent="0.4">
      <c r="A27" s="2"/>
      <c r="B27" s="2"/>
      <c r="C27" s="264" t="s">
        <v>214</v>
      </c>
      <c r="D27" s="271"/>
      <c r="E27" s="271"/>
      <c r="F27" s="341"/>
      <c r="G27" s="275">
        <f>修正中救護!BS10</f>
        <v>112000</v>
      </c>
      <c r="H27" s="336"/>
      <c r="I27" s="337">
        <v>112000</v>
      </c>
      <c r="J27" s="337"/>
      <c r="K27" s="2"/>
    </row>
    <row r="28" spans="1:28" ht="24.75" customHeight="1" x14ac:dyDescent="0.4">
      <c r="A28" s="2"/>
      <c r="B28" s="2"/>
      <c r="C28" s="272" t="str">
        <f>修正中救護!BN11</f>
        <v>設営・撤去テント等（輸送費含む）</v>
      </c>
      <c r="D28" s="272"/>
      <c r="E28" s="272"/>
      <c r="F28" s="272"/>
      <c r="G28" s="262">
        <f>修正中救護!BS11</f>
        <v>80000</v>
      </c>
      <c r="H28" s="275"/>
      <c r="I28" s="337"/>
      <c r="J28" s="337"/>
      <c r="K28" s="2"/>
    </row>
    <row r="29" spans="1:28" ht="24.75" customHeight="1" thickBot="1" x14ac:dyDescent="0.45">
      <c r="A29" s="2"/>
      <c r="B29" s="2"/>
      <c r="C29" s="263" t="str">
        <f>修正中救護!BN12</f>
        <v>冷凍車・配送（前日）・回収（当日）</v>
      </c>
      <c r="D29" s="263"/>
      <c r="E29" s="263"/>
      <c r="F29" s="263"/>
      <c r="G29" s="262">
        <f>修正中救護!BS12</f>
        <v>150000</v>
      </c>
      <c r="H29" s="275"/>
      <c r="I29" s="338"/>
      <c r="J29" s="338"/>
      <c r="K29" s="2"/>
    </row>
    <row r="30" spans="1:28" ht="24.75" customHeight="1" thickBot="1" x14ac:dyDescent="0.45">
      <c r="A30" s="2"/>
      <c r="B30" s="2"/>
      <c r="C30" s="70"/>
      <c r="D30" s="71"/>
      <c r="E30" s="50"/>
      <c r="F30" s="63" t="s">
        <v>104</v>
      </c>
      <c r="G30" s="255">
        <f>SUM(G17:G29)</f>
        <v>1517395</v>
      </c>
      <c r="H30" s="333"/>
      <c r="I30" s="339">
        <f>SUM(I17:I29)</f>
        <v>1179428</v>
      </c>
      <c r="J30" s="340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114</v>
      </c>
      <c r="G31" s="334">
        <f>G30*0.1</f>
        <v>151739.5</v>
      </c>
      <c r="H31" s="335"/>
      <c r="I31" s="270"/>
      <c r="J31" s="257"/>
      <c r="K31" s="2"/>
    </row>
    <row r="32" spans="1:28" ht="24.75" customHeight="1" thickBot="1" x14ac:dyDescent="0.45">
      <c r="A32" s="61"/>
      <c r="B32" s="61"/>
      <c r="C32" s="61"/>
      <c r="D32" s="62"/>
      <c r="E32" s="50"/>
      <c r="F32" s="63" t="s">
        <v>105</v>
      </c>
      <c r="G32" s="255">
        <f>G30+G31</f>
        <v>1669134.5</v>
      </c>
      <c r="H32" s="256"/>
      <c r="I32" s="270"/>
      <c r="J32" s="257"/>
      <c r="K32" s="2"/>
    </row>
    <row r="33" spans="1:11" ht="24.75" customHeight="1" thickBot="1" x14ac:dyDescent="0.45">
      <c r="C33" s="61"/>
      <c r="E33" s="50"/>
      <c r="F33" s="63" t="s">
        <v>99</v>
      </c>
      <c r="G33" s="258">
        <f>G32*0.1</f>
        <v>166913.45000000001</v>
      </c>
      <c r="H33" s="259"/>
      <c r="I33" s="270"/>
      <c r="J33" s="257"/>
    </row>
    <row r="34" spans="1:11" ht="24.75" customHeight="1" thickBot="1" x14ac:dyDescent="0.45">
      <c r="E34" s="72"/>
      <c r="F34" s="64" t="s">
        <v>121</v>
      </c>
      <c r="G34" s="260">
        <f>SUM(G32:G33)</f>
        <v>1836047.95</v>
      </c>
      <c r="H34" s="261"/>
      <c r="I34" s="270"/>
      <c r="J34" s="257"/>
    </row>
    <row r="39" spans="1:11" x14ac:dyDescent="0.15">
      <c r="A39" s="65"/>
      <c r="B39" s="65"/>
      <c r="I39" s="65"/>
      <c r="J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67">
    <mergeCell ref="I31:J31"/>
    <mergeCell ref="I18:J18"/>
    <mergeCell ref="I19:J19"/>
    <mergeCell ref="I20:J20"/>
    <mergeCell ref="I21:J21"/>
    <mergeCell ref="I22:J22"/>
    <mergeCell ref="A7:F7"/>
    <mergeCell ref="A1:J2"/>
    <mergeCell ref="C26:F26"/>
    <mergeCell ref="G26:H26"/>
    <mergeCell ref="W19:Z19"/>
    <mergeCell ref="C16:D16"/>
    <mergeCell ref="G17:H17"/>
    <mergeCell ref="G18:H18"/>
    <mergeCell ref="A8:D8"/>
    <mergeCell ref="B9:E10"/>
    <mergeCell ref="B11:E12"/>
    <mergeCell ref="H3:J3"/>
    <mergeCell ref="A3:F4"/>
    <mergeCell ref="A5:F5"/>
    <mergeCell ref="A6:F6"/>
    <mergeCell ref="I17:J17"/>
    <mergeCell ref="AA19:AB19"/>
    <mergeCell ref="W20:Z20"/>
    <mergeCell ref="AA20:AB20"/>
    <mergeCell ref="I26:J26"/>
    <mergeCell ref="C24:F24"/>
    <mergeCell ref="C25:F25"/>
    <mergeCell ref="G20:H20"/>
    <mergeCell ref="G21:H21"/>
    <mergeCell ref="G22:H22"/>
    <mergeCell ref="G19:H19"/>
    <mergeCell ref="I23:J23"/>
    <mergeCell ref="I24:J24"/>
    <mergeCell ref="I25:J25"/>
    <mergeCell ref="C28:F28"/>
    <mergeCell ref="C29:F29"/>
    <mergeCell ref="G9:J9"/>
    <mergeCell ref="G10:J10"/>
    <mergeCell ref="G11:J11"/>
    <mergeCell ref="G12:J12"/>
    <mergeCell ref="C27:F27"/>
    <mergeCell ref="C17:F17"/>
    <mergeCell ref="C18:F18"/>
    <mergeCell ref="C19:F19"/>
    <mergeCell ref="C20:F20"/>
    <mergeCell ref="C21:F21"/>
    <mergeCell ref="C22:F22"/>
    <mergeCell ref="C23:F23"/>
    <mergeCell ref="G23:H23"/>
    <mergeCell ref="G24:H24"/>
    <mergeCell ref="G34:H34"/>
    <mergeCell ref="G25:H25"/>
    <mergeCell ref="G28:H28"/>
    <mergeCell ref="G33:H33"/>
    <mergeCell ref="I33:J33"/>
    <mergeCell ref="I34:J34"/>
    <mergeCell ref="G30:H30"/>
    <mergeCell ref="G31:H31"/>
    <mergeCell ref="G32:H32"/>
    <mergeCell ref="G29:H29"/>
    <mergeCell ref="I32:J32"/>
    <mergeCell ref="G27:H27"/>
    <mergeCell ref="I27:J27"/>
    <mergeCell ref="I28:J28"/>
    <mergeCell ref="I29:J29"/>
    <mergeCell ref="I30:J30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D130-3724-49A2-B71F-4322014AD393}">
  <dimension ref="A1:AV70"/>
  <sheetViews>
    <sheetView topLeftCell="W1" zoomScale="71" zoomScaleNormal="71" zoomScaleSheetLayoutView="89" workbookViewId="0">
      <selection activeCell="A68" sqref="A68:XFD70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1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1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1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1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1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1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11.25" customHeight="1" x14ac:dyDescent="0.15"/>
    <row r="2" spans="1:48" ht="27" customHeight="1" x14ac:dyDescent="0.15">
      <c r="A2" s="290" t="s">
        <v>110</v>
      </c>
      <c r="B2" s="290"/>
      <c r="C2" s="290"/>
      <c r="D2" s="290"/>
      <c r="E2" s="290"/>
      <c r="F2" s="290"/>
      <c r="I2" s="66"/>
      <c r="J2" s="66"/>
      <c r="K2" s="66"/>
      <c r="L2" s="66"/>
      <c r="M2" s="66"/>
      <c r="N2" s="66"/>
      <c r="O2" s="66"/>
      <c r="P2" s="66"/>
    </row>
    <row r="3" spans="1:48" ht="27" customHeight="1" thickBot="1" x14ac:dyDescent="0.45">
      <c r="A3" s="291" t="s">
        <v>71</v>
      </c>
      <c r="B3" s="291"/>
      <c r="C3" s="291"/>
      <c r="D3" s="291"/>
      <c r="E3" s="291"/>
      <c r="F3" s="291"/>
      <c r="G3" s="291"/>
      <c r="H3" s="291"/>
      <c r="I3" s="291" t="s">
        <v>73</v>
      </c>
      <c r="J3" s="291"/>
      <c r="K3" s="291"/>
      <c r="L3" s="291"/>
      <c r="M3" s="291"/>
      <c r="N3" s="291"/>
      <c r="O3" s="291"/>
      <c r="P3" s="291"/>
      <c r="Q3" s="290" t="s">
        <v>118</v>
      </c>
      <c r="R3" s="290"/>
      <c r="S3" s="290"/>
      <c r="T3" s="290"/>
      <c r="U3" s="290"/>
      <c r="V3" s="290"/>
      <c r="W3" s="290"/>
      <c r="X3" s="290"/>
      <c r="Y3" s="291" t="s">
        <v>130</v>
      </c>
      <c r="Z3" s="291"/>
      <c r="AA3" s="291"/>
      <c r="AB3" s="291"/>
      <c r="AC3" s="291"/>
      <c r="AD3" s="291"/>
      <c r="AE3" s="291"/>
      <c r="AF3" s="291"/>
      <c r="AG3" s="291" t="s">
        <v>131</v>
      </c>
      <c r="AH3" s="291"/>
      <c r="AI3" s="291"/>
      <c r="AJ3" s="291"/>
      <c r="AK3" s="291"/>
      <c r="AL3" s="291"/>
      <c r="AM3" s="291"/>
      <c r="AN3" s="291"/>
      <c r="AO3" s="290" t="s">
        <v>144</v>
      </c>
      <c r="AP3" s="290"/>
      <c r="AQ3" s="290"/>
      <c r="AR3" s="290"/>
      <c r="AS3" s="290"/>
      <c r="AT3" s="290"/>
      <c r="AU3" s="290"/>
      <c r="AV3" s="290"/>
    </row>
    <row r="4" spans="1:48" ht="27.75" customHeight="1" thickBot="1" x14ac:dyDescent="0.2">
      <c r="A4" s="292" t="s">
        <v>0</v>
      </c>
      <c r="B4" s="295"/>
      <c r="C4" s="4" t="s">
        <v>1</v>
      </c>
      <c r="D4" s="342" t="s">
        <v>2</v>
      </c>
      <c r="E4" s="295"/>
      <c r="F4" s="4" t="s">
        <v>3</v>
      </c>
      <c r="G4" s="4" t="s">
        <v>4</v>
      </c>
      <c r="H4" s="119" t="s">
        <v>32</v>
      </c>
      <c r="I4" s="292" t="s">
        <v>0</v>
      </c>
      <c r="J4" s="295"/>
      <c r="K4" s="4" t="s">
        <v>1</v>
      </c>
      <c r="L4" s="294" t="s">
        <v>2</v>
      </c>
      <c r="M4" s="295"/>
      <c r="N4" s="4" t="s">
        <v>3</v>
      </c>
      <c r="O4" s="4" t="s">
        <v>4</v>
      </c>
      <c r="P4" s="119" t="s">
        <v>32</v>
      </c>
      <c r="Q4" s="292" t="s">
        <v>0</v>
      </c>
      <c r="R4" s="295"/>
      <c r="S4" s="4" t="s">
        <v>1</v>
      </c>
      <c r="T4" s="294" t="s">
        <v>2</v>
      </c>
      <c r="U4" s="295"/>
      <c r="V4" s="4" t="s">
        <v>3</v>
      </c>
      <c r="W4" s="4" t="s">
        <v>4</v>
      </c>
      <c r="X4" s="119" t="s">
        <v>32</v>
      </c>
      <c r="Y4" s="292" t="s">
        <v>0</v>
      </c>
      <c r="Z4" s="295"/>
      <c r="AA4" s="4" t="s">
        <v>1</v>
      </c>
      <c r="AB4" s="294" t="s">
        <v>2</v>
      </c>
      <c r="AC4" s="295"/>
      <c r="AD4" s="4" t="s">
        <v>3</v>
      </c>
      <c r="AE4" s="4" t="s">
        <v>4</v>
      </c>
      <c r="AF4" s="119" t="s">
        <v>32</v>
      </c>
      <c r="AG4" s="292" t="s">
        <v>0</v>
      </c>
      <c r="AH4" s="295"/>
      <c r="AI4" s="4" t="s">
        <v>1</v>
      </c>
      <c r="AJ4" s="294" t="s">
        <v>2</v>
      </c>
      <c r="AK4" s="295"/>
      <c r="AL4" s="4" t="s">
        <v>3</v>
      </c>
      <c r="AM4" s="4" t="s">
        <v>4</v>
      </c>
      <c r="AN4" s="119" t="s">
        <v>32</v>
      </c>
      <c r="AO4" s="115"/>
      <c r="AP4" s="115"/>
      <c r="AQ4" s="115"/>
      <c r="AR4" s="115"/>
      <c r="AS4" s="115"/>
      <c r="AT4" s="115"/>
      <c r="AU4" s="115"/>
      <c r="AV4" s="115"/>
    </row>
    <row r="5" spans="1:48" ht="27.75" customHeight="1" thickBot="1" x14ac:dyDescent="0.2">
      <c r="A5" s="7"/>
      <c r="B5" s="8" t="s">
        <v>34</v>
      </c>
      <c r="C5" s="9" t="s">
        <v>35</v>
      </c>
      <c r="D5" s="10">
        <v>9</v>
      </c>
      <c r="E5" s="85" t="s">
        <v>77</v>
      </c>
      <c r="F5" s="11">
        <v>5200</v>
      </c>
      <c r="G5" s="120">
        <f t="shared" ref="G5:G64" si="0">D5*F5</f>
        <v>46800</v>
      </c>
      <c r="H5" s="12">
        <v>0.1</v>
      </c>
      <c r="I5" s="7"/>
      <c r="J5" s="8" t="s">
        <v>34</v>
      </c>
      <c r="K5" s="9" t="s">
        <v>119</v>
      </c>
      <c r="L5" s="10">
        <v>5</v>
      </c>
      <c r="M5" s="85" t="s">
        <v>77</v>
      </c>
      <c r="N5" s="11">
        <v>5200</v>
      </c>
      <c r="O5" s="120">
        <f>L5*N5</f>
        <v>26000</v>
      </c>
      <c r="P5" s="12">
        <v>0.1</v>
      </c>
      <c r="Q5" s="7"/>
      <c r="R5" s="8" t="s">
        <v>34</v>
      </c>
      <c r="S5" s="9" t="s">
        <v>119</v>
      </c>
      <c r="T5" s="10">
        <v>5</v>
      </c>
      <c r="U5" s="85" t="s">
        <v>77</v>
      </c>
      <c r="V5" s="11">
        <v>5200</v>
      </c>
      <c r="W5" s="120">
        <f t="shared" ref="W5:W6" si="1">T5*V5</f>
        <v>26000</v>
      </c>
      <c r="X5" s="12">
        <v>0.1</v>
      </c>
      <c r="Y5" s="7"/>
      <c r="Z5" s="8" t="s">
        <v>34</v>
      </c>
      <c r="AA5" s="9" t="s">
        <v>119</v>
      </c>
      <c r="AB5" s="10">
        <v>5</v>
      </c>
      <c r="AC5" s="85" t="s">
        <v>77</v>
      </c>
      <c r="AD5" s="11">
        <v>5200</v>
      </c>
      <c r="AE5" s="120">
        <f t="shared" ref="AE5:AE6" si="2">AB5*AD5</f>
        <v>26000</v>
      </c>
      <c r="AF5" s="12">
        <v>0.1</v>
      </c>
      <c r="AG5" s="7"/>
      <c r="AH5" s="8" t="s">
        <v>34</v>
      </c>
      <c r="AI5" s="9" t="s">
        <v>119</v>
      </c>
      <c r="AJ5" s="10">
        <v>5</v>
      </c>
      <c r="AK5" s="85" t="s">
        <v>77</v>
      </c>
      <c r="AL5" s="11">
        <v>5200</v>
      </c>
      <c r="AM5" s="120">
        <f t="shared" ref="AM5:AM6" si="3">AJ5*AL5</f>
        <v>26000</v>
      </c>
      <c r="AN5" s="12">
        <v>0.1</v>
      </c>
      <c r="AO5" s="292" t="s">
        <v>0</v>
      </c>
      <c r="AP5" s="295"/>
      <c r="AQ5" s="4" t="s">
        <v>1</v>
      </c>
      <c r="AR5" s="294" t="s">
        <v>2</v>
      </c>
      <c r="AS5" s="295"/>
      <c r="AT5" s="4" t="s">
        <v>3</v>
      </c>
      <c r="AU5" s="5" t="s">
        <v>4</v>
      </c>
      <c r="AV5" s="6" t="s">
        <v>32</v>
      </c>
    </row>
    <row r="6" spans="1:48" ht="27.75" customHeight="1" x14ac:dyDescent="0.15">
      <c r="A6" s="13"/>
      <c r="B6" s="14" t="s">
        <v>8</v>
      </c>
      <c r="C6" s="15"/>
      <c r="D6" s="16">
        <v>1</v>
      </c>
      <c r="E6" s="86" t="s">
        <v>68</v>
      </c>
      <c r="F6" s="17">
        <v>18000</v>
      </c>
      <c r="G6" s="120">
        <f t="shared" si="0"/>
        <v>18000</v>
      </c>
      <c r="H6" s="18">
        <v>0.1</v>
      </c>
      <c r="I6" s="13"/>
      <c r="J6" s="14" t="s">
        <v>8</v>
      </c>
      <c r="K6" s="15"/>
      <c r="L6" s="16">
        <v>1</v>
      </c>
      <c r="M6" s="86" t="s">
        <v>68</v>
      </c>
      <c r="N6" s="17">
        <v>18000</v>
      </c>
      <c r="O6" s="120">
        <f t="shared" ref="O6" si="4">L6*N6</f>
        <v>18000</v>
      </c>
      <c r="P6" s="18">
        <v>0.1</v>
      </c>
      <c r="Q6" s="13"/>
      <c r="R6" s="14" t="s">
        <v>8</v>
      </c>
      <c r="S6" s="15"/>
      <c r="T6" s="16">
        <v>1</v>
      </c>
      <c r="U6" s="86" t="s">
        <v>68</v>
      </c>
      <c r="V6" s="17">
        <v>18000</v>
      </c>
      <c r="W6" s="120">
        <f t="shared" si="1"/>
        <v>18000</v>
      </c>
      <c r="X6" s="18">
        <v>0.1</v>
      </c>
      <c r="Y6" s="13"/>
      <c r="Z6" s="14" t="s">
        <v>8</v>
      </c>
      <c r="AA6" s="15"/>
      <c r="AB6" s="16">
        <v>1</v>
      </c>
      <c r="AC6" s="86" t="s">
        <v>68</v>
      </c>
      <c r="AD6" s="17">
        <v>18000</v>
      </c>
      <c r="AE6" s="120">
        <f t="shared" si="2"/>
        <v>18000</v>
      </c>
      <c r="AF6" s="18">
        <v>0.1</v>
      </c>
      <c r="AG6" s="13"/>
      <c r="AH6" s="14" t="s">
        <v>8</v>
      </c>
      <c r="AI6" s="15"/>
      <c r="AJ6" s="16">
        <v>1</v>
      </c>
      <c r="AK6" s="86" t="s">
        <v>68</v>
      </c>
      <c r="AL6" s="17">
        <v>18000</v>
      </c>
      <c r="AM6" s="120">
        <f t="shared" si="3"/>
        <v>18000</v>
      </c>
      <c r="AN6" s="18">
        <v>0.1</v>
      </c>
      <c r="AO6" s="19"/>
      <c r="AP6" s="21" t="s">
        <v>145</v>
      </c>
      <c r="AQ6" s="22"/>
      <c r="AR6" s="20">
        <v>9</v>
      </c>
      <c r="AS6" s="88" t="s">
        <v>77</v>
      </c>
      <c r="AT6" s="23">
        <v>5200</v>
      </c>
      <c r="AU6" s="127">
        <f t="shared" ref="AU6:AU7" si="5">AR6*AT6</f>
        <v>46800</v>
      </c>
      <c r="AV6" s="18">
        <v>0.1</v>
      </c>
    </row>
    <row r="7" spans="1:48" ht="27.75" customHeight="1" x14ac:dyDescent="0.15">
      <c r="A7" s="19"/>
      <c r="B7" s="21" t="s">
        <v>38</v>
      </c>
      <c r="C7" s="22"/>
      <c r="D7" s="20">
        <v>1</v>
      </c>
      <c r="E7" s="88" t="s">
        <v>68</v>
      </c>
      <c r="F7" s="23">
        <v>2000</v>
      </c>
      <c r="G7" s="121">
        <f>D7*F7</f>
        <v>2000</v>
      </c>
      <c r="H7" s="18">
        <v>0.1</v>
      </c>
      <c r="I7" s="19"/>
      <c r="J7" s="21" t="s">
        <v>38</v>
      </c>
      <c r="K7" s="22"/>
      <c r="L7" s="20">
        <v>1</v>
      </c>
      <c r="M7" s="88" t="s">
        <v>68</v>
      </c>
      <c r="N7" s="23">
        <v>2000</v>
      </c>
      <c r="O7" s="121">
        <f>L7*N7</f>
        <v>2000</v>
      </c>
      <c r="P7" s="18">
        <v>0.1</v>
      </c>
      <c r="Q7" s="19"/>
      <c r="R7" s="21" t="s">
        <v>38</v>
      </c>
      <c r="S7" s="22"/>
      <c r="T7" s="20">
        <v>1</v>
      </c>
      <c r="U7" s="88" t="s">
        <v>68</v>
      </c>
      <c r="V7" s="23">
        <v>2000</v>
      </c>
      <c r="W7" s="121">
        <f>T7*V7</f>
        <v>2000</v>
      </c>
      <c r="X7" s="18">
        <v>0.1</v>
      </c>
      <c r="Y7" s="19"/>
      <c r="Z7" s="21" t="s">
        <v>38</v>
      </c>
      <c r="AA7" s="22"/>
      <c r="AB7" s="20">
        <v>1</v>
      </c>
      <c r="AC7" s="88" t="s">
        <v>68</v>
      </c>
      <c r="AD7" s="23">
        <v>2000</v>
      </c>
      <c r="AE7" s="121">
        <f>AB7*AD7</f>
        <v>2000</v>
      </c>
      <c r="AF7" s="18">
        <v>0.1</v>
      </c>
      <c r="AG7" s="19"/>
      <c r="AH7" s="21" t="s">
        <v>38</v>
      </c>
      <c r="AI7" s="22"/>
      <c r="AJ7" s="20">
        <v>1</v>
      </c>
      <c r="AK7" s="88" t="s">
        <v>68</v>
      </c>
      <c r="AL7" s="23">
        <v>2000</v>
      </c>
      <c r="AM7" s="121">
        <f>AJ7*AL7</f>
        <v>2000</v>
      </c>
      <c r="AN7" s="18">
        <v>0.1</v>
      </c>
      <c r="AO7" s="19"/>
      <c r="AP7" s="21" t="s">
        <v>146</v>
      </c>
      <c r="AQ7" s="22"/>
      <c r="AR7" s="20">
        <v>1</v>
      </c>
      <c r="AS7" s="88" t="s">
        <v>123</v>
      </c>
      <c r="AT7" s="23">
        <v>32000</v>
      </c>
      <c r="AU7" s="121">
        <f t="shared" si="5"/>
        <v>32000</v>
      </c>
      <c r="AV7" s="18">
        <v>0.1</v>
      </c>
    </row>
    <row r="8" spans="1:48" ht="27.75" customHeight="1" thickBot="1" x14ac:dyDescent="0.2">
      <c r="A8" s="13"/>
      <c r="B8" s="14" t="s">
        <v>9</v>
      </c>
      <c r="C8" s="15"/>
      <c r="D8" s="16">
        <v>1</v>
      </c>
      <c r="E8" s="86" t="s">
        <v>68</v>
      </c>
      <c r="F8" s="17">
        <v>2500</v>
      </c>
      <c r="G8" s="120">
        <f t="shared" si="0"/>
        <v>2500</v>
      </c>
      <c r="H8" s="18">
        <v>0.1</v>
      </c>
      <c r="I8" s="13"/>
      <c r="J8" s="14" t="s">
        <v>9</v>
      </c>
      <c r="K8" s="15"/>
      <c r="L8" s="16">
        <v>1</v>
      </c>
      <c r="M8" s="86" t="s">
        <v>68</v>
      </c>
      <c r="N8" s="17">
        <v>2500</v>
      </c>
      <c r="O8" s="120">
        <f t="shared" ref="O8:O32" si="6">L8*N8</f>
        <v>2500</v>
      </c>
      <c r="P8" s="18">
        <v>0.1</v>
      </c>
      <c r="Q8" s="13"/>
      <c r="R8" s="14" t="s">
        <v>9</v>
      </c>
      <c r="S8" s="15"/>
      <c r="T8" s="16">
        <v>1</v>
      </c>
      <c r="U8" s="86" t="s">
        <v>68</v>
      </c>
      <c r="V8" s="17">
        <v>2500</v>
      </c>
      <c r="W8" s="120">
        <f t="shared" ref="W8:W32" si="7">T8*V8</f>
        <v>2500</v>
      </c>
      <c r="X8" s="18">
        <v>0.1</v>
      </c>
      <c r="Y8" s="13"/>
      <c r="Z8" s="14" t="s">
        <v>9</v>
      </c>
      <c r="AA8" s="15"/>
      <c r="AB8" s="16">
        <v>1</v>
      </c>
      <c r="AC8" s="86" t="s">
        <v>68</v>
      </c>
      <c r="AD8" s="17">
        <v>2500</v>
      </c>
      <c r="AE8" s="120">
        <f t="shared" ref="AE8:AE29" si="8">AB8*AD8</f>
        <v>2500</v>
      </c>
      <c r="AF8" s="18">
        <v>0.1</v>
      </c>
      <c r="AG8" s="13"/>
      <c r="AH8" s="14" t="s">
        <v>9</v>
      </c>
      <c r="AI8" s="15"/>
      <c r="AJ8" s="16">
        <v>1</v>
      </c>
      <c r="AK8" s="86" t="s">
        <v>68</v>
      </c>
      <c r="AL8" s="17">
        <v>2500</v>
      </c>
      <c r="AM8" s="120">
        <f t="shared" ref="AM8:AM32" si="9">AJ8*AL8</f>
        <v>2500</v>
      </c>
      <c r="AN8" s="18">
        <v>0.1</v>
      </c>
      <c r="AO8" s="30"/>
      <c r="AP8" s="31" t="s">
        <v>147</v>
      </c>
      <c r="AQ8" s="32"/>
      <c r="AR8" s="310" t="s">
        <v>37</v>
      </c>
      <c r="AS8" s="311"/>
      <c r="AT8" s="33">
        <v>21000</v>
      </c>
      <c r="AU8" s="123">
        <v>21000</v>
      </c>
      <c r="AV8" s="34">
        <v>0.1</v>
      </c>
    </row>
    <row r="9" spans="1:48" ht="27.75" customHeight="1" thickBot="1" x14ac:dyDescent="0.2">
      <c r="A9" s="13"/>
      <c r="B9" s="14" t="s">
        <v>11</v>
      </c>
      <c r="C9" s="15"/>
      <c r="D9" s="16">
        <v>1</v>
      </c>
      <c r="E9" s="86" t="s">
        <v>68</v>
      </c>
      <c r="F9" s="17">
        <v>5200</v>
      </c>
      <c r="G9" s="120">
        <f t="shared" si="0"/>
        <v>5200</v>
      </c>
      <c r="H9" s="18">
        <v>0.1</v>
      </c>
      <c r="I9" s="13"/>
      <c r="J9" s="14" t="s">
        <v>11</v>
      </c>
      <c r="K9" s="15"/>
      <c r="L9" s="16">
        <v>1</v>
      </c>
      <c r="M9" s="86" t="s">
        <v>68</v>
      </c>
      <c r="N9" s="17">
        <v>5200</v>
      </c>
      <c r="O9" s="120">
        <f t="shared" si="6"/>
        <v>5200</v>
      </c>
      <c r="P9" s="18">
        <v>0.1</v>
      </c>
      <c r="Q9" s="13"/>
      <c r="R9" s="14" t="s">
        <v>11</v>
      </c>
      <c r="S9" s="15"/>
      <c r="T9" s="16">
        <v>1</v>
      </c>
      <c r="U9" s="86" t="s">
        <v>68</v>
      </c>
      <c r="V9" s="17">
        <v>5200</v>
      </c>
      <c r="W9" s="120">
        <f t="shared" si="7"/>
        <v>5200</v>
      </c>
      <c r="X9" s="18">
        <v>0.1</v>
      </c>
      <c r="Y9" s="13"/>
      <c r="Z9" s="14" t="s">
        <v>11</v>
      </c>
      <c r="AA9" s="15"/>
      <c r="AB9" s="16">
        <v>1</v>
      </c>
      <c r="AC9" s="86" t="s">
        <v>68</v>
      </c>
      <c r="AD9" s="17">
        <v>5200</v>
      </c>
      <c r="AE9" s="120">
        <f t="shared" si="8"/>
        <v>5200</v>
      </c>
      <c r="AF9" s="18">
        <v>0.1</v>
      </c>
      <c r="AG9" s="13"/>
      <c r="AH9" s="14" t="s">
        <v>11</v>
      </c>
      <c r="AI9" s="15"/>
      <c r="AJ9" s="16">
        <v>1</v>
      </c>
      <c r="AK9" s="86" t="s">
        <v>68</v>
      </c>
      <c r="AL9" s="17">
        <v>5200</v>
      </c>
      <c r="AM9" s="120">
        <f t="shared" si="9"/>
        <v>5200</v>
      </c>
      <c r="AN9" s="18">
        <v>0.1</v>
      </c>
      <c r="AO9" s="40"/>
      <c r="AP9" s="40"/>
      <c r="AQ9" s="41"/>
      <c r="AR9" s="40"/>
      <c r="AS9" s="90"/>
      <c r="AT9" s="116" t="s">
        <v>148</v>
      </c>
      <c r="AU9" s="343">
        <f>SUM(AU6:AU8)</f>
        <v>99800</v>
      </c>
      <c r="AV9" s="344"/>
    </row>
    <row r="10" spans="1:48" ht="27.75" customHeight="1" x14ac:dyDescent="0.15">
      <c r="A10" s="19"/>
      <c r="B10" s="14" t="s">
        <v>15</v>
      </c>
      <c r="C10" s="15"/>
      <c r="D10" s="20">
        <v>1</v>
      </c>
      <c r="E10" s="86" t="s">
        <v>68</v>
      </c>
      <c r="F10" s="17">
        <v>3000</v>
      </c>
      <c r="G10" s="120">
        <f t="shared" si="0"/>
        <v>3000</v>
      </c>
      <c r="H10" s="18">
        <v>0.1</v>
      </c>
      <c r="I10" s="19"/>
      <c r="J10" s="14" t="s">
        <v>15</v>
      </c>
      <c r="K10" s="15"/>
      <c r="L10" s="20">
        <v>1</v>
      </c>
      <c r="M10" s="86" t="s">
        <v>68</v>
      </c>
      <c r="N10" s="17">
        <v>3000</v>
      </c>
      <c r="O10" s="120">
        <f t="shared" si="6"/>
        <v>3000</v>
      </c>
      <c r="P10" s="18">
        <v>0.1</v>
      </c>
      <c r="Q10" s="19"/>
      <c r="R10" s="14" t="s">
        <v>15</v>
      </c>
      <c r="S10" s="15"/>
      <c r="T10" s="20">
        <v>1</v>
      </c>
      <c r="U10" s="86" t="s">
        <v>68</v>
      </c>
      <c r="V10" s="17">
        <v>3000</v>
      </c>
      <c r="W10" s="120">
        <f t="shared" si="7"/>
        <v>3000</v>
      </c>
      <c r="X10" s="18">
        <v>0.1</v>
      </c>
      <c r="Y10" s="19"/>
      <c r="Z10" s="14" t="s">
        <v>15</v>
      </c>
      <c r="AA10" s="15"/>
      <c r="AB10" s="20">
        <v>1</v>
      </c>
      <c r="AC10" s="86" t="s">
        <v>68</v>
      </c>
      <c r="AD10" s="17">
        <v>3000</v>
      </c>
      <c r="AE10" s="120">
        <f t="shared" si="8"/>
        <v>3000</v>
      </c>
      <c r="AF10" s="18">
        <v>0.1</v>
      </c>
      <c r="AG10" s="19"/>
      <c r="AH10" s="14" t="s">
        <v>15</v>
      </c>
      <c r="AI10" s="15"/>
      <c r="AJ10" s="20">
        <v>1</v>
      </c>
      <c r="AK10" s="86" t="s">
        <v>68</v>
      </c>
      <c r="AL10" s="17">
        <v>3000</v>
      </c>
      <c r="AM10" s="120">
        <f t="shared" si="9"/>
        <v>3000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7.75" customHeight="1" x14ac:dyDescent="0.15">
      <c r="A11" s="19"/>
      <c r="B11" s="14" t="s">
        <v>17</v>
      </c>
      <c r="C11" s="15"/>
      <c r="D11" s="20">
        <v>2</v>
      </c>
      <c r="E11" s="86" t="s">
        <v>68</v>
      </c>
      <c r="F11" s="17">
        <v>4000</v>
      </c>
      <c r="G11" s="120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6" t="s">
        <v>68</v>
      </c>
      <c r="N11" s="17">
        <v>4000</v>
      </c>
      <c r="O11" s="120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6" t="s">
        <v>68</v>
      </c>
      <c r="V11" s="17">
        <v>4000</v>
      </c>
      <c r="W11" s="120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6" t="s">
        <v>68</v>
      </c>
      <c r="AD11" s="17">
        <v>4000</v>
      </c>
      <c r="AE11" s="120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6" t="s">
        <v>68</v>
      </c>
      <c r="AL11" s="17">
        <v>4000</v>
      </c>
      <c r="AM11" s="120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7.75" customHeight="1" thickBot="1" x14ac:dyDescent="0.2">
      <c r="A12" s="19"/>
      <c r="B12" s="21" t="s">
        <v>18</v>
      </c>
      <c r="C12" s="22"/>
      <c r="D12" s="20">
        <v>2</v>
      </c>
      <c r="E12" s="86" t="s">
        <v>68</v>
      </c>
      <c r="F12" s="23">
        <v>4000</v>
      </c>
      <c r="G12" s="121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6" t="s">
        <v>68</v>
      </c>
      <c r="N12" s="23">
        <v>4000</v>
      </c>
      <c r="O12" s="121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6" t="s">
        <v>68</v>
      </c>
      <c r="V12" s="23">
        <v>4000</v>
      </c>
      <c r="W12" s="121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6" t="s">
        <v>68</v>
      </c>
      <c r="AD12" s="23">
        <v>4000</v>
      </c>
      <c r="AE12" s="121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6" t="s">
        <v>68</v>
      </c>
      <c r="AL12" s="23">
        <v>4000</v>
      </c>
      <c r="AM12" s="121">
        <f t="shared" si="9"/>
        <v>8000</v>
      </c>
      <c r="AN12" s="18">
        <v>0.1</v>
      </c>
      <c r="AO12" s="113"/>
      <c r="AP12" s="113"/>
      <c r="AQ12" s="113"/>
      <c r="AR12" s="113"/>
      <c r="AS12" s="113"/>
      <c r="AT12" s="113"/>
      <c r="AU12" s="113"/>
      <c r="AV12" s="113"/>
    </row>
    <row r="13" spans="1:48" ht="27.75" customHeight="1" thickBot="1" x14ac:dyDescent="0.2">
      <c r="A13" s="13"/>
      <c r="B13" s="24" t="s">
        <v>19</v>
      </c>
      <c r="C13" s="25" t="s">
        <v>20</v>
      </c>
      <c r="D13" s="26">
        <v>24</v>
      </c>
      <c r="E13" s="87" t="s">
        <v>64</v>
      </c>
      <c r="F13" s="17">
        <v>80</v>
      </c>
      <c r="G13" s="120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7" t="s">
        <v>64</v>
      </c>
      <c r="N13" s="17">
        <v>80</v>
      </c>
      <c r="O13" s="120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7" t="s">
        <v>64</v>
      </c>
      <c r="V13" s="17">
        <v>80</v>
      </c>
      <c r="W13" s="120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7" t="s">
        <v>64</v>
      </c>
      <c r="AD13" s="17">
        <v>80</v>
      </c>
      <c r="AE13" s="120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7" t="s">
        <v>64</v>
      </c>
      <c r="AL13" s="17">
        <v>80</v>
      </c>
      <c r="AM13" s="120">
        <f t="shared" si="9"/>
        <v>1920</v>
      </c>
      <c r="AN13" s="18">
        <v>0.1</v>
      </c>
      <c r="AO13" s="292"/>
      <c r="AP13" s="342"/>
      <c r="AQ13" s="342"/>
      <c r="AR13" s="342"/>
      <c r="AS13" s="342"/>
      <c r="AT13" s="79" t="s">
        <v>30</v>
      </c>
      <c r="AU13" s="350">
        <f>AU9+AM68+AE68+W68+O68+G68</f>
        <v>394870</v>
      </c>
      <c r="AV13" s="351"/>
    </row>
    <row r="14" spans="1:48" ht="27.75" customHeight="1" thickBot="1" x14ac:dyDescent="0.2">
      <c r="A14" s="13"/>
      <c r="B14" s="24" t="s">
        <v>21</v>
      </c>
      <c r="C14" s="25" t="s">
        <v>33</v>
      </c>
      <c r="D14" s="26">
        <v>10</v>
      </c>
      <c r="E14" s="87" t="s">
        <v>64</v>
      </c>
      <c r="F14" s="17">
        <v>205</v>
      </c>
      <c r="G14" s="120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7" t="s">
        <v>64</v>
      </c>
      <c r="N14" s="17">
        <v>205</v>
      </c>
      <c r="O14" s="120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7" t="s">
        <v>64</v>
      </c>
      <c r="V14" s="17">
        <v>205</v>
      </c>
      <c r="W14" s="120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7" t="s">
        <v>64</v>
      </c>
      <c r="AD14" s="17">
        <v>205</v>
      </c>
      <c r="AE14" s="120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7" t="s">
        <v>64</v>
      </c>
      <c r="AL14" s="17">
        <v>205</v>
      </c>
      <c r="AM14" s="120">
        <f t="shared" si="9"/>
        <v>2050</v>
      </c>
      <c r="AN14" s="18">
        <v>0.1</v>
      </c>
      <c r="AO14" s="292"/>
      <c r="AP14" s="342"/>
      <c r="AQ14" s="342"/>
      <c r="AR14" s="79"/>
      <c r="AS14" s="117"/>
      <c r="AT14" s="79" t="s">
        <v>149</v>
      </c>
      <c r="AU14" s="347">
        <f>AU13*0.1</f>
        <v>39487</v>
      </c>
      <c r="AV14" s="348"/>
    </row>
    <row r="15" spans="1:48" ht="27.75" customHeight="1" thickBot="1" x14ac:dyDescent="0.2">
      <c r="A15" s="13"/>
      <c r="B15" s="24" t="s">
        <v>80</v>
      </c>
      <c r="C15" s="15" t="s">
        <v>22</v>
      </c>
      <c r="D15" s="26">
        <v>10</v>
      </c>
      <c r="E15" s="87" t="s">
        <v>64</v>
      </c>
      <c r="F15" s="17">
        <v>185</v>
      </c>
      <c r="G15" s="120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7" t="s">
        <v>64</v>
      </c>
      <c r="N15" s="17">
        <v>185</v>
      </c>
      <c r="O15" s="120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7" t="s">
        <v>64</v>
      </c>
      <c r="V15" s="17">
        <v>185</v>
      </c>
      <c r="W15" s="120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7" t="s">
        <v>64</v>
      </c>
      <c r="AD15" s="17">
        <v>185</v>
      </c>
      <c r="AE15" s="120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7" t="s">
        <v>64</v>
      </c>
      <c r="AL15" s="17">
        <v>185</v>
      </c>
      <c r="AM15" s="120">
        <f t="shared" si="9"/>
        <v>1850</v>
      </c>
      <c r="AN15" s="18">
        <v>0.1</v>
      </c>
      <c r="AO15" s="349" t="s">
        <v>126</v>
      </c>
      <c r="AP15" s="349"/>
      <c r="AQ15" s="349"/>
      <c r="AR15" s="349"/>
      <c r="AS15" s="349"/>
      <c r="AT15" s="349"/>
      <c r="AU15" s="347">
        <f>SUM(AU13:AU14)</f>
        <v>434357</v>
      </c>
      <c r="AV15" s="348"/>
    </row>
    <row r="16" spans="1:48" ht="27.75" customHeight="1" thickBot="1" x14ac:dyDescent="0.2">
      <c r="A16" s="13"/>
      <c r="B16" s="24" t="s">
        <v>23</v>
      </c>
      <c r="C16" s="25" t="s">
        <v>24</v>
      </c>
      <c r="D16" s="26">
        <v>3</v>
      </c>
      <c r="E16" s="87" t="s">
        <v>68</v>
      </c>
      <c r="F16" s="17">
        <v>1600</v>
      </c>
      <c r="G16" s="120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7" t="s">
        <v>68</v>
      </c>
      <c r="N16" s="17">
        <v>1600</v>
      </c>
      <c r="O16" s="120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7" t="s">
        <v>68</v>
      </c>
      <c r="V16" s="17">
        <v>1600</v>
      </c>
      <c r="W16" s="120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7" t="s">
        <v>68</v>
      </c>
      <c r="AD16" s="17">
        <v>1600</v>
      </c>
      <c r="AE16" s="120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7" t="s">
        <v>68</v>
      </c>
      <c r="AL16" s="17">
        <v>1600</v>
      </c>
      <c r="AM16" s="120">
        <f t="shared" si="9"/>
        <v>4800</v>
      </c>
      <c r="AN16" s="18">
        <v>0.1</v>
      </c>
      <c r="AO16" s="314"/>
      <c r="AP16" s="314"/>
      <c r="AQ16" s="314"/>
      <c r="AR16" s="118"/>
      <c r="AT16" s="118" t="s">
        <v>31</v>
      </c>
      <c r="AU16" s="350">
        <f>AU15*0.1</f>
        <v>43435.700000000004</v>
      </c>
      <c r="AV16" s="351"/>
    </row>
    <row r="17" spans="1:48" ht="27.75" customHeight="1" thickBot="1" x14ac:dyDescent="0.2">
      <c r="A17" s="13"/>
      <c r="B17" s="27" t="s">
        <v>133</v>
      </c>
      <c r="C17" s="25" t="s">
        <v>25</v>
      </c>
      <c r="D17" s="26">
        <v>2</v>
      </c>
      <c r="E17" s="87" t="s">
        <v>68</v>
      </c>
      <c r="F17" s="17">
        <v>600</v>
      </c>
      <c r="G17" s="120">
        <f t="shared" si="0"/>
        <v>1200</v>
      </c>
      <c r="H17" s="18">
        <v>0.1</v>
      </c>
      <c r="I17" s="13"/>
      <c r="J17" s="27" t="s">
        <v>133</v>
      </c>
      <c r="K17" s="25" t="s">
        <v>25</v>
      </c>
      <c r="L17" s="26">
        <v>2</v>
      </c>
      <c r="M17" s="87" t="s">
        <v>68</v>
      </c>
      <c r="N17" s="17">
        <v>600</v>
      </c>
      <c r="O17" s="120">
        <f t="shared" si="6"/>
        <v>1200</v>
      </c>
      <c r="P17" s="18">
        <v>0.1</v>
      </c>
      <c r="Q17" s="13"/>
      <c r="R17" s="27" t="s">
        <v>133</v>
      </c>
      <c r="S17" s="25" t="s">
        <v>25</v>
      </c>
      <c r="T17" s="26">
        <v>2</v>
      </c>
      <c r="U17" s="87" t="s">
        <v>68</v>
      </c>
      <c r="V17" s="17">
        <v>600</v>
      </c>
      <c r="W17" s="120">
        <f t="shared" si="7"/>
        <v>1200</v>
      </c>
      <c r="X17" s="18">
        <v>0.1</v>
      </c>
      <c r="Y17" s="13"/>
      <c r="Z17" s="27" t="s">
        <v>133</v>
      </c>
      <c r="AA17" s="25" t="s">
        <v>25</v>
      </c>
      <c r="AB17" s="26">
        <v>2</v>
      </c>
      <c r="AC17" s="87" t="s">
        <v>68</v>
      </c>
      <c r="AD17" s="17">
        <v>600</v>
      </c>
      <c r="AE17" s="120">
        <f t="shared" si="8"/>
        <v>1200</v>
      </c>
      <c r="AF17" s="18">
        <v>0.1</v>
      </c>
      <c r="AG17" s="13"/>
      <c r="AH17" s="27" t="s">
        <v>133</v>
      </c>
      <c r="AI17" s="25" t="s">
        <v>25</v>
      </c>
      <c r="AJ17" s="26">
        <v>2</v>
      </c>
      <c r="AK17" s="87" t="s">
        <v>68</v>
      </c>
      <c r="AL17" s="17">
        <v>600</v>
      </c>
      <c r="AM17" s="120">
        <f t="shared" si="9"/>
        <v>1200</v>
      </c>
      <c r="AN17" s="18">
        <v>0.1</v>
      </c>
      <c r="AP17" s="82"/>
      <c r="AQ17" s="42"/>
      <c r="AT17" s="141" t="s">
        <v>74</v>
      </c>
      <c r="AU17" s="345">
        <f>SUM(AU15:AU16)</f>
        <v>477792.7</v>
      </c>
      <c r="AV17" s="346"/>
    </row>
    <row r="18" spans="1:48" ht="27.75" customHeight="1" x14ac:dyDescent="0.15">
      <c r="A18" s="13"/>
      <c r="B18" s="27" t="s">
        <v>26</v>
      </c>
      <c r="C18" s="25"/>
      <c r="D18" s="26">
        <v>10</v>
      </c>
      <c r="E18" s="87" t="s">
        <v>68</v>
      </c>
      <c r="F18" s="17">
        <v>150</v>
      </c>
      <c r="G18" s="120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7" t="s">
        <v>68</v>
      </c>
      <c r="N18" s="17">
        <v>150</v>
      </c>
      <c r="O18" s="120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7" t="s">
        <v>68</v>
      </c>
      <c r="V18" s="17">
        <v>150</v>
      </c>
      <c r="W18" s="120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7" t="s">
        <v>68</v>
      </c>
      <c r="AD18" s="17">
        <v>150</v>
      </c>
      <c r="AE18" s="120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7" t="s">
        <v>68</v>
      </c>
      <c r="AL18" s="17">
        <v>150</v>
      </c>
      <c r="AM18" s="120">
        <f t="shared" si="9"/>
        <v>1500</v>
      </c>
      <c r="AN18" s="18">
        <v>0.1</v>
      </c>
    </row>
    <row r="19" spans="1:48" ht="27.75" customHeight="1" x14ac:dyDescent="0.15">
      <c r="A19" s="13"/>
      <c r="B19" s="24" t="s">
        <v>27</v>
      </c>
      <c r="C19" s="25"/>
      <c r="D19" s="26">
        <v>4</v>
      </c>
      <c r="E19" s="87" t="s">
        <v>78</v>
      </c>
      <c r="F19" s="17">
        <v>700</v>
      </c>
      <c r="G19" s="120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7" t="s">
        <v>78</v>
      </c>
      <c r="N19" s="17">
        <v>700</v>
      </c>
      <c r="O19" s="120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7" t="s">
        <v>78</v>
      </c>
      <c r="V19" s="17">
        <v>700</v>
      </c>
      <c r="W19" s="120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7" t="s">
        <v>78</v>
      </c>
      <c r="AD19" s="17">
        <v>700</v>
      </c>
      <c r="AE19" s="120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7" t="s">
        <v>78</v>
      </c>
      <c r="AL19" s="17">
        <v>700</v>
      </c>
      <c r="AM19" s="120">
        <f t="shared" si="9"/>
        <v>1400</v>
      </c>
      <c r="AN19" s="18">
        <v>0.1</v>
      </c>
    </row>
    <row r="20" spans="1:48" ht="27.75" customHeight="1" x14ac:dyDescent="0.15">
      <c r="A20" s="13"/>
      <c r="B20" s="209" t="s">
        <v>28</v>
      </c>
      <c r="C20" s="210"/>
      <c r="D20" s="211">
        <v>4</v>
      </c>
      <c r="E20" s="212" t="s">
        <v>125</v>
      </c>
      <c r="F20" s="213">
        <v>700</v>
      </c>
      <c r="G20" s="214">
        <f>D20*F20</f>
        <v>2800</v>
      </c>
      <c r="H20" s="18">
        <v>0.1</v>
      </c>
      <c r="I20" s="13"/>
      <c r="J20" s="209" t="s">
        <v>28</v>
      </c>
      <c r="K20" s="210"/>
      <c r="L20" s="211">
        <v>4</v>
      </c>
      <c r="M20" s="212" t="s">
        <v>125</v>
      </c>
      <c r="N20" s="213">
        <v>700</v>
      </c>
      <c r="O20" s="214">
        <f>L20*N20</f>
        <v>2800</v>
      </c>
      <c r="P20" s="18">
        <v>0.1</v>
      </c>
      <c r="Q20" s="13"/>
      <c r="R20" s="209" t="s">
        <v>28</v>
      </c>
      <c r="S20" s="210"/>
      <c r="T20" s="211">
        <v>4</v>
      </c>
      <c r="U20" s="212" t="s">
        <v>125</v>
      </c>
      <c r="V20" s="213">
        <v>700</v>
      </c>
      <c r="W20" s="214">
        <f>T20*V20</f>
        <v>2800</v>
      </c>
      <c r="X20" s="18">
        <v>0.1</v>
      </c>
      <c r="Y20" s="13"/>
      <c r="Z20" s="209" t="s">
        <v>28</v>
      </c>
      <c r="AA20" s="210"/>
      <c r="AB20" s="211">
        <v>4</v>
      </c>
      <c r="AC20" s="212" t="s">
        <v>125</v>
      </c>
      <c r="AD20" s="213">
        <v>700</v>
      </c>
      <c r="AE20" s="214">
        <f>AB20*AD20</f>
        <v>2800</v>
      </c>
      <c r="AF20" s="18">
        <v>0.1</v>
      </c>
      <c r="AG20" s="13"/>
      <c r="AH20" s="209" t="s">
        <v>28</v>
      </c>
      <c r="AI20" s="210"/>
      <c r="AJ20" s="211">
        <v>4</v>
      </c>
      <c r="AK20" s="212" t="s">
        <v>125</v>
      </c>
      <c r="AL20" s="213">
        <v>700</v>
      </c>
      <c r="AM20" s="214">
        <f>AJ20*AL20</f>
        <v>2800</v>
      </c>
      <c r="AN20" s="18">
        <v>0.1</v>
      </c>
    </row>
    <row r="21" spans="1:48" ht="27.75" customHeight="1" x14ac:dyDescent="0.15">
      <c r="A21" s="19"/>
      <c r="B21" s="21" t="s">
        <v>39</v>
      </c>
      <c r="C21" s="22"/>
      <c r="D21" s="20">
        <v>2</v>
      </c>
      <c r="E21" s="88" t="s">
        <v>65</v>
      </c>
      <c r="F21" s="23">
        <v>1500</v>
      </c>
      <c r="G21" s="121">
        <f t="shared" si="0"/>
        <v>3000</v>
      </c>
      <c r="H21" s="18">
        <v>0.1</v>
      </c>
      <c r="I21" s="19"/>
      <c r="J21" s="21" t="s">
        <v>39</v>
      </c>
      <c r="K21" s="22"/>
      <c r="L21" s="20">
        <v>1</v>
      </c>
      <c r="M21" s="88" t="s">
        <v>65</v>
      </c>
      <c r="N21" s="23">
        <v>1500</v>
      </c>
      <c r="O21" s="121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8" t="s">
        <v>65</v>
      </c>
      <c r="V21" s="23">
        <v>1500</v>
      </c>
      <c r="W21" s="121">
        <f t="shared" si="7"/>
        <v>1500</v>
      </c>
      <c r="X21" s="18">
        <v>0.1</v>
      </c>
      <c r="Y21" s="19"/>
      <c r="Z21" s="21" t="s">
        <v>39</v>
      </c>
      <c r="AA21" s="22"/>
      <c r="AB21" s="20">
        <v>1</v>
      </c>
      <c r="AC21" s="88" t="s">
        <v>65</v>
      </c>
      <c r="AD21" s="23">
        <v>1500</v>
      </c>
      <c r="AE21" s="121">
        <f t="shared" si="8"/>
        <v>1500</v>
      </c>
      <c r="AF21" s="18">
        <v>0.1</v>
      </c>
      <c r="AG21" s="19"/>
      <c r="AH21" s="21" t="s">
        <v>39</v>
      </c>
      <c r="AI21" s="22"/>
      <c r="AJ21" s="20">
        <v>1</v>
      </c>
      <c r="AK21" s="88" t="s">
        <v>65</v>
      </c>
      <c r="AL21" s="23">
        <v>1500</v>
      </c>
      <c r="AM21" s="121">
        <f t="shared" si="9"/>
        <v>1500</v>
      </c>
      <c r="AN21" s="18">
        <v>0.1</v>
      </c>
    </row>
    <row r="22" spans="1:48" ht="27.75" customHeight="1" x14ac:dyDescent="0.15">
      <c r="A22" s="19"/>
      <c r="B22" s="21" t="s">
        <v>40</v>
      </c>
      <c r="C22" s="22"/>
      <c r="D22" s="20">
        <v>2</v>
      </c>
      <c r="E22" s="88" t="s">
        <v>65</v>
      </c>
      <c r="F22" s="23">
        <v>1500</v>
      </c>
      <c r="G22" s="121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8" t="s">
        <v>65</v>
      </c>
      <c r="N22" s="23">
        <v>1500</v>
      </c>
      <c r="O22" s="121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8" t="s">
        <v>65</v>
      </c>
      <c r="V22" s="23">
        <v>1500</v>
      </c>
      <c r="W22" s="121">
        <f t="shared" si="7"/>
        <v>3000</v>
      </c>
      <c r="X22" s="18">
        <v>0.1</v>
      </c>
      <c r="Y22" s="19"/>
      <c r="Z22" s="21" t="s">
        <v>40</v>
      </c>
      <c r="AA22" s="22"/>
      <c r="AB22" s="20">
        <v>2</v>
      </c>
      <c r="AC22" s="88" t="s">
        <v>65</v>
      </c>
      <c r="AD22" s="23">
        <v>1500</v>
      </c>
      <c r="AE22" s="121">
        <f t="shared" si="8"/>
        <v>3000</v>
      </c>
      <c r="AF22" s="18">
        <v>0.1</v>
      </c>
      <c r="AG22" s="19"/>
      <c r="AH22" s="21" t="s">
        <v>40</v>
      </c>
      <c r="AI22" s="22"/>
      <c r="AJ22" s="20">
        <v>2</v>
      </c>
      <c r="AK22" s="88" t="s">
        <v>65</v>
      </c>
      <c r="AL22" s="23">
        <v>1500</v>
      </c>
      <c r="AM22" s="121">
        <f t="shared" si="9"/>
        <v>3000</v>
      </c>
      <c r="AN22" s="18">
        <v>0.1</v>
      </c>
    </row>
    <row r="23" spans="1:48" ht="27.75" customHeight="1" x14ac:dyDescent="0.15">
      <c r="A23" s="19"/>
      <c r="B23" s="21" t="s">
        <v>41</v>
      </c>
      <c r="C23" s="15"/>
      <c r="D23" s="20">
        <v>2</v>
      </c>
      <c r="E23" s="88" t="s">
        <v>65</v>
      </c>
      <c r="F23" s="23">
        <v>800</v>
      </c>
      <c r="G23" s="121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8" t="s">
        <v>65</v>
      </c>
      <c r="N23" s="23">
        <v>800</v>
      </c>
      <c r="O23" s="121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8" t="s">
        <v>65</v>
      </c>
      <c r="V23" s="23">
        <v>800</v>
      </c>
      <c r="W23" s="121">
        <f t="shared" si="7"/>
        <v>1600</v>
      </c>
      <c r="X23" s="18">
        <v>0.1</v>
      </c>
      <c r="Y23" s="19"/>
      <c r="Z23" s="21" t="s">
        <v>41</v>
      </c>
      <c r="AA23" s="22"/>
      <c r="AB23" s="20">
        <v>2</v>
      </c>
      <c r="AC23" s="88" t="s">
        <v>65</v>
      </c>
      <c r="AD23" s="23">
        <v>800</v>
      </c>
      <c r="AE23" s="121">
        <f t="shared" si="8"/>
        <v>1600</v>
      </c>
      <c r="AF23" s="18">
        <v>0.1</v>
      </c>
      <c r="AG23" s="19"/>
      <c r="AH23" s="21" t="s">
        <v>41</v>
      </c>
      <c r="AI23" s="22"/>
      <c r="AJ23" s="20">
        <v>2</v>
      </c>
      <c r="AK23" s="88" t="s">
        <v>65</v>
      </c>
      <c r="AL23" s="23">
        <v>800</v>
      </c>
      <c r="AM23" s="121">
        <f t="shared" si="9"/>
        <v>1600</v>
      </c>
      <c r="AN23" s="18">
        <v>0.1</v>
      </c>
    </row>
    <row r="24" spans="1:48" ht="27.75" customHeight="1" x14ac:dyDescent="0.15">
      <c r="A24" s="13"/>
      <c r="B24" s="14" t="s">
        <v>42</v>
      </c>
      <c r="C24" s="15"/>
      <c r="D24" s="16">
        <v>2</v>
      </c>
      <c r="E24" s="86" t="s">
        <v>65</v>
      </c>
      <c r="F24" s="17">
        <v>800</v>
      </c>
      <c r="G24" s="120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8" t="s">
        <v>65</v>
      </c>
      <c r="N24" s="17">
        <v>800</v>
      </c>
      <c r="O24" s="121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8" t="s">
        <v>65</v>
      </c>
      <c r="V24" s="17">
        <v>800</v>
      </c>
      <c r="W24" s="121">
        <f t="shared" si="7"/>
        <v>1600</v>
      </c>
      <c r="X24" s="18">
        <v>0.1</v>
      </c>
      <c r="Y24" s="19"/>
      <c r="Z24" s="21" t="s">
        <v>42</v>
      </c>
      <c r="AA24" s="22"/>
      <c r="AB24" s="20">
        <v>2</v>
      </c>
      <c r="AC24" s="88" t="s">
        <v>65</v>
      </c>
      <c r="AD24" s="17">
        <v>800</v>
      </c>
      <c r="AE24" s="121">
        <f t="shared" si="8"/>
        <v>1600</v>
      </c>
      <c r="AF24" s="18">
        <v>0.1</v>
      </c>
      <c r="AG24" s="19"/>
      <c r="AH24" s="21" t="s">
        <v>42</v>
      </c>
      <c r="AI24" s="22"/>
      <c r="AJ24" s="20">
        <v>2</v>
      </c>
      <c r="AK24" s="88" t="s">
        <v>65</v>
      </c>
      <c r="AL24" s="17">
        <v>800</v>
      </c>
      <c r="AM24" s="121">
        <f t="shared" si="9"/>
        <v>1600</v>
      </c>
      <c r="AN24" s="18">
        <v>0.1</v>
      </c>
    </row>
    <row r="25" spans="1:48" ht="27.75" customHeight="1" x14ac:dyDescent="0.15">
      <c r="A25" s="39"/>
      <c r="B25" s="92" t="s">
        <v>43</v>
      </c>
      <c r="C25" s="93"/>
      <c r="D25" s="94">
        <v>4</v>
      </c>
      <c r="E25" s="95" t="s">
        <v>65</v>
      </c>
      <c r="F25" s="96">
        <v>180</v>
      </c>
      <c r="G25" s="122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6" t="s">
        <v>65</v>
      </c>
      <c r="N25" s="96">
        <v>180</v>
      </c>
      <c r="O25" s="120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6" t="s">
        <v>65</v>
      </c>
      <c r="V25" s="96">
        <v>180</v>
      </c>
      <c r="W25" s="120">
        <f t="shared" si="7"/>
        <v>720</v>
      </c>
      <c r="X25" s="18">
        <v>0.1</v>
      </c>
      <c r="Y25" s="13"/>
      <c r="Z25" s="14" t="s">
        <v>43</v>
      </c>
      <c r="AA25" s="15"/>
      <c r="AB25" s="16">
        <v>4</v>
      </c>
      <c r="AC25" s="86" t="s">
        <v>65</v>
      </c>
      <c r="AD25" s="96">
        <v>180</v>
      </c>
      <c r="AE25" s="120">
        <f t="shared" si="8"/>
        <v>720</v>
      </c>
      <c r="AF25" s="18">
        <v>0.1</v>
      </c>
      <c r="AG25" s="13"/>
      <c r="AH25" s="14" t="s">
        <v>43</v>
      </c>
      <c r="AI25" s="15"/>
      <c r="AJ25" s="16">
        <v>4</v>
      </c>
      <c r="AK25" s="86" t="s">
        <v>65</v>
      </c>
      <c r="AL25" s="96">
        <v>180</v>
      </c>
      <c r="AM25" s="120">
        <f t="shared" si="9"/>
        <v>720</v>
      </c>
      <c r="AN25" s="18">
        <v>0.1</v>
      </c>
    </row>
    <row r="26" spans="1:48" ht="27.75" customHeight="1" x14ac:dyDescent="0.15">
      <c r="A26" s="19"/>
      <c r="B26" s="21" t="s">
        <v>44</v>
      </c>
      <c r="C26" s="22"/>
      <c r="D26" s="35">
        <v>1</v>
      </c>
      <c r="E26" s="88" t="s">
        <v>89</v>
      </c>
      <c r="F26" s="23">
        <v>120</v>
      </c>
      <c r="G26" s="121">
        <f t="shared" si="0"/>
        <v>120</v>
      </c>
      <c r="H26" s="18">
        <v>0.1</v>
      </c>
      <c r="I26" s="39"/>
      <c r="J26" s="92" t="s">
        <v>44</v>
      </c>
      <c r="K26" s="93"/>
      <c r="L26" s="3">
        <v>1</v>
      </c>
      <c r="M26" s="95" t="s">
        <v>89</v>
      </c>
      <c r="N26" s="23">
        <v>120</v>
      </c>
      <c r="O26" s="122">
        <f t="shared" si="6"/>
        <v>120</v>
      </c>
      <c r="P26" s="12">
        <v>0.1</v>
      </c>
      <c r="Q26" s="39"/>
      <c r="R26" s="92" t="s">
        <v>44</v>
      </c>
      <c r="S26" s="93"/>
      <c r="T26" s="3">
        <v>1</v>
      </c>
      <c r="U26" s="95" t="s">
        <v>89</v>
      </c>
      <c r="V26" s="23">
        <v>120</v>
      </c>
      <c r="W26" s="122">
        <f t="shared" si="7"/>
        <v>120</v>
      </c>
      <c r="X26" s="12">
        <v>0.1</v>
      </c>
      <c r="Y26" s="39"/>
      <c r="Z26" s="92" t="s">
        <v>44</v>
      </c>
      <c r="AA26" s="93"/>
      <c r="AB26" s="3">
        <v>1</v>
      </c>
      <c r="AC26" s="95" t="s">
        <v>89</v>
      </c>
      <c r="AD26" s="23">
        <v>120</v>
      </c>
      <c r="AE26" s="122">
        <f t="shared" si="8"/>
        <v>120</v>
      </c>
      <c r="AF26" s="12">
        <v>0.1</v>
      </c>
      <c r="AG26" s="39"/>
      <c r="AH26" s="92" t="s">
        <v>44</v>
      </c>
      <c r="AI26" s="93"/>
      <c r="AJ26" s="3">
        <v>1</v>
      </c>
      <c r="AK26" s="95" t="s">
        <v>89</v>
      </c>
      <c r="AL26" s="23">
        <v>120</v>
      </c>
      <c r="AM26" s="122">
        <f t="shared" si="9"/>
        <v>120</v>
      </c>
      <c r="AN26" s="12">
        <v>0.1</v>
      </c>
    </row>
    <row r="27" spans="1:48" ht="27.75" customHeight="1" x14ac:dyDescent="0.15">
      <c r="A27" s="19"/>
      <c r="B27" s="21" t="s">
        <v>45</v>
      </c>
      <c r="C27" s="22"/>
      <c r="D27" s="35">
        <v>1</v>
      </c>
      <c r="E27" s="88" t="s">
        <v>89</v>
      </c>
      <c r="F27" s="23">
        <v>120</v>
      </c>
      <c r="G27" s="121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8" t="s">
        <v>89</v>
      </c>
      <c r="N27" s="23">
        <v>120</v>
      </c>
      <c r="O27" s="121">
        <f t="shared" si="6"/>
        <v>120</v>
      </c>
      <c r="P27" s="18">
        <v>0.1</v>
      </c>
      <c r="Q27" s="19"/>
      <c r="R27" s="21" t="s">
        <v>45</v>
      </c>
      <c r="S27" s="22"/>
      <c r="T27" s="20">
        <v>1</v>
      </c>
      <c r="U27" s="88" t="s">
        <v>89</v>
      </c>
      <c r="V27" s="23">
        <v>120</v>
      </c>
      <c r="W27" s="121">
        <f t="shared" si="7"/>
        <v>120</v>
      </c>
      <c r="X27" s="18">
        <v>0.1</v>
      </c>
      <c r="Y27" s="19"/>
      <c r="Z27" s="21" t="s">
        <v>45</v>
      </c>
      <c r="AA27" s="22"/>
      <c r="AB27" s="20">
        <v>1</v>
      </c>
      <c r="AC27" s="88" t="s">
        <v>89</v>
      </c>
      <c r="AD27" s="23">
        <v>120</v>
      </c>
      <c r="AE27" s="121">
        <f t="shared" si="8"/>
        <v>120</v>
      </c>
      <c r="AF27" s="18">
        <v>0.1</v>
      </c>
      <c r="AG27" s="19"/>
      <c r="AH27" s="21" t="s">
        <v>45</v>
      </c>
      <c r="AI27" s="22"/>
      <c r="AJ27" s="20">
        <v>1</v>
      </c>
      <c r="AK27" s="88" t="s">
        <v>89</v>
      </c>
      <c r="AL27" s="23">
        <v>120</v>
      </c>
      <c r="AM27" s="121">
        <f t="shared" si="9"/>
        <v>120</v>
      </c>
      <c r="AN27" s="18">
        <v>0.1</v>
      </c>
    </row>
    <row r="28" spans="1:48" ht="27.75" customHeight="1" x14ac:dyDescent="0.15">
      <c r="A28" s="19"/>
      <c r="B28" s="21" t="s">
        <v>46</v>
      </c>
      <c r="C28" s="22"/>
      <c r="D28" s="35">
        <v>1</v>
      </c>
      <c r="E28" s="88" t="s">
        <v>89</v>
      </c>
      <c r="F28" s="23">
        <v>160</v>
      </c>
      <c r="G28" s="121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8" t="s">
        <v>89</v>
      </c>
      <c r="N28" s="23">
        <v>160</v>
      </c>
      <c r="O28" s="121">
        <f t="shared" si="6"/>
        <v>160</v>
      </c>
      <c r="P28" s="18">
        <v>0.1</v>
      </c>
      <c r="Q28" s="19"/>
      <c r="R28" s="21" t="s">
        <v>46</v>
      </c>
      <c r="S28" s="22"/>
      <c r="T28" s="20">
        <v>1</v>
      </c>
      <c r="U28" s="88" t="s">
        <v>89</v>
      </c>
      <c r="V28" s="23">
        <v>160</v>
      </c>
      <c r="W28" s="121">
        <f t="shared" si="7"/>
        <v>160</v>
      </c>
      <c r="X28" s="18">
        <v>0.1</v>
      </c>
      <c r="Y28" s="19"/>
      <c r="Z28" s="21" t="s">
        <v>46</v>
      </c>
      <c r="AA28" s="22"/>
      <c r="AB28" s="20">
        <v>1</v>
      </c>
      <c r="AC28" s="88" t="s">
        <v>89</v>
      </c>
      <c r="AD28" s="23">
        <v>160</v>
      </c>
      <c r="AE28" s="121">
        <f t="shared" si="8"/>
        <v>160</v>
      </c>
      <c r="AF28" s="18">
        <v>0.1</v>
      </c>
      <c r="AG28" s="19"/>
      <c r="AH28" s="21" t="s">
        <v>46</v>
      </c>
      <c r="AI28" s="22"/>
      <c r="AJ28" s="20">
        <v>1</v>
      </c>
      <c r="AK28" s="88" t="s">
        <v>89</v>
      </c>
      <c r="AL28" s="23">
        <v>160</v>
      </c>
      <c r="AM28" s="121">
        <f t="shared" si="9"/>
        <v>160</v>
      </c>
      <c r="AN28" s="18">
        <v>0.1</v>
      </c>
    </row>
    <row r="29" spans="1:48" ht="27.75" customHeight="1" x14ac:dyDescent="0.15">
      <c r="A29" s="19"/>
      <c r="B29" s="215" t="s">
        <v>81</v>
      </c>
      <c r="C29" s="216"/>
      <c r="D29" s="217">
        <v>20</v>
      </c>
      <c r="E29" s="218"/>
      <c r="F29" s="219">
        <v>40</v>
      </c>
      <c r="G29" s="220">
        <f t="shared" si="0"/>
        <v>800</v>
      </c>
      <c r="H29" s="18">
        <v>0.1</v>
      </c>
      <c r="I29" s="13"/>
      <c r="J29" s="215" t="s">
        <v>81</v>
      </c>
      <c r="K29" s="216"/>
      <c r="L29" s="217">
        <v>20</v>
      </c>
      <c r="M29" s="218"/>
      <c r="N29" s="219">
        <v>40</v>
      </c>
      <c r="O29" s="220">
        <f t="shared" si="6"/>
        <v>800</v>
      </c>
      <c r="P29" s="18">
        <v>0.1</v>
      </c>
      <c r="Q29" s="19"/>
      <c r="R29" s="215" t="s">
        <v>81</v>
      </c>
      <c r="S29" s="216"/>
      <c r="T29" s="217">
        <v>20</v>
      </c>
      <c r="U29" s="218"/>
      <c r="V29" s="219">
        <v>40</v>
      </c>
      <c r="W29" s="220">
        <f t="shared" si="7"/>
        <v>800</v>
      </c>
      <c r="X29" s="18">
        <v>0.1</v>
      </c>
      <c r="Y29" s="19"/>
      <c r="Z29" s="215" t="s">
        <v>81</v>
      </c>
      <c r="AA29" s="216"/>
      <c r="AB29" s="217">
        <v>20</v>
      </c>
      <c r="AC29" s="218"/>
      <c r="AD29" s="219">
        <v>40</v>
      </c>
      <c r="AE29" s="220">
        <f t="shared" si="8"/>
        <v>800</v>
      </c>
      <c r="AF29" s="18">
        <v>0.1</v>
      </c>
      <c r="AG29" s="19"/>
      <c r="AH29" s="215" t="s">
        <v>81</v>
      </c>
      <c r="AI29" s="216"/>
      <c r="AJ29" s="217">
        <v>20</v>
      </c>
      <c r="AK29" s="218"/>
      <c r="AL29" s="219">
        <v>40</v>
      </c>
      <c r="AM29" s="220">
        <f t="shared" si="9"/>
        <v>800</v>
      </c>
      <c r="AN29" s="18">
        <v>0.1</v>
      </c>
    </row>
    <row r="30" spans="1:48" ht="27.75" customHeight="1" x14ac:dyDescent="0.15">
      <c r="A30" s="19"/>
      <c r="B30" s="21" t="s">
        <v>83</v>
      </c>
      <c r="C30" s="22"/>
      <c r="D30" s="35">
        <v>1</v>
      </c>
      <c r="E30" s="88" t="s">
        <v>82</v>
      </c>
      <c r="F30" s="17">
        <v>125</v>
      </c>
      <c r="G30" s="120">
        <f t="shared" si="0"/>
        <v>125</v>
      </c>
      <c r="H30" s="18">
        <v>0.1</v>
      </c>
      <c r="I30" s="13"/>
      <c r="J30" s="14" t="s">
        <v>83</v>
      </c>
      <c r="K30" s="15"/>
      <c r="L30" s="16">
        <v>1</v>
      </c>
      <c r="M30" s="86" t="s">
        <v>82</v>
      </c>
      <c r="N30" s="17">
        <v>125</v>
      </c>
      <c r="O30" s="120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6" t="s">
        <v>82</v>
      </c>
      <c r="V30" s="17">
        <v>125</v>
      </c>
      <c r="W30" s="120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6" t="s">
        <v>82</v>
      </c>
      <c r="AD30" s="17">
        <v>125</v>
      </c>
      <c r="AE30" s="120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6" t="s">
        <v>82</v>
      </c>
      <c r="AL30" s="17">
        <v>125</v>
      </c>
      <c r="AM30" s="120">
        <f t="shared" si="9"/>
        <v>125</v>
      </c>
      <c r="AN30" s="18">
        <v>0.1</v>
      </c>
    </row>
    <row r="31" spans="1:48" ht="27.75" customHeight="1" x14ac:dyDescent="0.15">
      <c r="A31" s="19"/>
      <c r="B31" s="21" t="s">
        <v>154</v>
      </c>
      <c r="C31" s="22"/>
      <c r="D31" s="142"/>
      <c r="E31" s="88" t="s">
        <v>68</v>
      </c>
      <c r="F31" s="96"/>
      <c r="G31" s="122">
        <f t="shared" si="0"/>
        <v>0</v>
      </c>
      <c r="H31" s="12">
        <v>0.1</v>
      </c>
      <c r="I31" s="13"/>
      <c r="J31" s="14" t="s">
        <v>154</v>
      </c>
      <c r="K31" s="15"/>
      <c r="L31" s="142"/>
      <c r="M31" s="86" t="s">
        <v>68</v>
      </c>
      <c r="N31" s="96"/>
      <c r="O31" s="120">
        <f t="shared" si="6"/>
        <v>0</v>
      </c>
      <c r="P31" s="18">
        <v>0.1</v>
      </c>
      <c r="Q31" s="19"/>
      <c r="R31" s="14" t="s">
        <v>154</v>
      </c>
      <c r="S31" s="15"/>
      <c r="T31" s="142"/>
      <c r="U31" s="86" t="s">
        <v>68</v>
      </c>
      <c r="V31" s="96"/>
      <c r="W31" s="120">
        <f t="shared" si="7"/>
        <v>0</v>
      </c>
      <c r="X31" s="18">
        <v>0.1</v>
      </c>
      <c r="Y31" s="19"/>
      <c r="Z31" s="14" t="s">
        <v>154</v>
      </c>
      <c r="AA31" s="15"/>
      <c r="AB31" s="142"/>
      <c r="AC31" s="86" t="s">
        <v>68</v>
      </c>
      <c r="AD31" s="96"/>
      <c r="AE31" s="120">
        <f t="shared" ref="AE31:AE32" si="10">AB31*AD31</f>
        <v>0</v>
      </c>
      <c r="AF31" s="18">
        <v>0.1</v>
      </c>
      <c r="AG31" s="13"/>
      <c r="AH31" s="14" t="s">
        <v>154</v>
      </c>
      <c r="AI31" s="15"/>
      <c r="AJ31" s="142"/>
      <c r="AK31" s="86" t="s">
        <v>68</v>
      </c>
      <c r="AL31" s="96"/>
      <c r="AM31" s="120">
        <f t="shared" si="9"/>
        <v>0</v>
      </c>
      <c r="AN31" s="18">
        <v>0.1</v>
      </c>
    </row>
    <row r="32" spans="1:48" ht="27.75" customHeight="1" thickBot="1" x14ac:dyDescent="0.2">
      <c r="A32" s="19"/>
      <c r="B32" s="21" t="s">
        <v>155</v>
      </c>
      <c r="C32" s="22"/>
      <c r="D32" s="143"/>
      <c r="E32" s="88" t="s">
        <v>65</v>
      </c>
      <c r="F32" s="23"/>
      <c r="G32" s="123">
        <f t="shared" si="0"/>
        <v>0</v>
      </c>
      <c r="H32" s="18">
        <v>0.1</v>
      </c>
      <c r="I32" s="30"/>
      <c r="J32" s="31" t="s">
        <v>155</v>
      </c>
      <c r="K32" s="32"/>
      <c r="L32" s="143"/>
      <c r="M32" s="89" t="s">
        <v>65</v>
      </c>
      <c r="N32" s="33"/>
      <c r="O32" s="123">
        <f t="shared" si="6"/>
        <v>0</v>
      </c>
      <c r="P32" s="34">
        <v>0.1</v>
      </c>
      <c r="Q32" s="19"/>
      <c r="R32" s="31" t="s">
        <v>155</v>
      </c>
      <c r="S32" s="32"/>
      <c r="T32" s="143"/>
      <c r="U32" s="89" t="s">
        <v>65</v>
      </c>
      <c r="V32" s="23"/>
      <c r="W32" s="123">
        <f t="shared" si="7"/>
        <v>0</v>
      </c>
      <c r="X32" s="34">
        <v>0.1</v>
      </c>
      <c r="Y32" s="19"/>
      <c r="Z32" s="31" t="s">
        <v>155</v>
      </c>
      <c r="AA32" s="32"/>
      <c r="AB32" s="143"/>
      <c r="AC32" s="89" t="s">
        <v>65</v>
      </c>
      <c r="AD32" s="23"/>
      <c r="AE32" s="123">
        <f t="shared" si="10"/>
        <v>0</v>
      </c>
      <c r="AF32" s="34">
        <v>0.1</v>
      </c>
      <c r="AG32" s="30"/>
      <c r="AH32" s="31" t="s">
        <v>155</v>
      </c>
      <c r="AI32" s="32"/>
      <c r="AJ32" s="143"/>
      <c r="AK32" s="89" t="s">
        <v>65</v>
      </c>
      <c r="AL32" s="23"/>
      <c r="AM32" s="123">
        <f t="shared" si="9"/>
        <v>0</v>
      </c>
      <c r="AN32" s="34">
        <v>0.1</v>
      </c>
    </row>
    <row r="33" spans="1:48" s="176" customFormat="1" ht="21" customHeight="1" thickBot="1" x14ac:dyDescent="0.45">
      <c r="A33" s="228"/>
      <c r="B33" s="228"/>
      <c r="C33" s="228"/>
      <c r="D33" s="228"/>
      <c r="E33" s="228"/>
      <c r="F33" s="229" t="s">
        <v>104</v>
      </c>
      <c r="G33" s="230">
        <f>SUM(G5:G32)</f>
        <v>123665</v>
      </c>
      <c r="H33" s="228"/>
      <c r="O33" s="230">
        <f>SUM(O5:O32)</f>
        <v>101365</v>
      </c>
      <c r="Q33" s="228"/>
      <c r="R33" s="228"/>
      <c r="S33" s="228"/>
      <c r="T33" s="228"/>
      <c r="U33" s="228"/>
      <c r="V33" s="228"/>
      <c r="W33" s="230">
        <f>SUM(W5:W32)</f>
        <v>101365</v>
      </c>
      <c r="X33" s="228"/>
      <c r="Y33" s="228"/>
      <c r="Z33" s="228"/>
      <c r="AA33" s="228"/>
      <c r="AB33" s="228"/>
      <c r="AC33" s="228"/>
      <c r="AD33" s="228"/>
      <c r="AE33" s="230">
        <f>SUM(AE5:AE32)</f>
        <v>101365</v>
      </c>
      <c r="AF33" s="228"/>
      <c r="AG33" s="228"/>
      <c r="AH33" s="228"/>
      <c r="AI33" s="228"/>
      <c r="AJ33" s="228"/>
      <c r="AK33" s="228"/>
      <c r="AL33" s="228"/>
      <c r="AM33" s="230">
        <f>SUM(AM5:AM32)</f>
        <v>99965</v>
      </c>
      <c r="AN33" s="228"/>
      <c r="AS33" s="231"/>
    </row>
    <row r="34" spans="1:48" s="176" customFormat="1" ht="19.5" customHeight="1" x14ac:dyDescent="0.15">
      <c r="A34" s="321" t="s">
        <v>127</v>
      </c>
      <c r="B34" s="321"/>
      <c r="C34" s="321"/>
      <c r="D34" s="321"/>
      <c r="E34" s="321"/>
      <c r="F34" s="321"/>
      <c r="G34" s="321"/>
      <c r="H34" s="321"/>
      <c r="I34" s="321" t="s">
        <v>216</v>
      </c>
      <c r="J34" s="321"/>
      <c r="K34" s="321"/>
      <c r="L34" s="321"/>
      <c r="M34" s="321"/>
      <c r="N34" s="321"/>
      <c r="O34" s="321"/>
      <c r="P34" s="321"/>
      <c r="Q34" s="321" t="s">
        <v>136</v>
      </c>
      <c r="R34" s="321"/>
      <c r="S34" s="321"/>
      <c r="T34" s="321"/>
      <c r="U34" s="321"/>
      <c r="V34" s="321"/>
      <c r="W34" s="321"/>
      <c r="X34" s="321"/>
      <c r="Y34" s="321" t="s">
        <v>138</v>
      </c>
      <c r="Z34" s="321"/>
      <c r="AA34" s="321"/>
      <c r="AB34" s="321"/>
      <c r="AC34" s="321"/>
      <c r="AD34" s="321"/>
      <c r="AE34" s="321"/>
      <c r="AF34" s="321"/>
      <c r="AG34" s="321" t="s">
        <v>142</v>
      </c>
      <c r="AH34" s="321"/>
      <c r="AI34" s="321"/>
      <c r="AJ34" s="321"/>
      <c r="AK34" s="321"/>
      <c r="AL34" s="321"/>
      <c r="AM34" s="321"/>
      <c r="AN34" s="321"/>
      <c r="AS34" s="177"/>
    </row>
    <row r="35" spans="1:48" s="176" customFormat="1" ht="10.5" customHeight="1" x14ac:dyDescent="0.15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S35" s="177"/>
    </row>
    <row r="36" spans="1:48" ht="26.25" customHeight="1" thickBot="1" x14ac:dyDescent="0.45">
      <c r="A36" s="291" t="s">
        <v>72</v>
      </c>
      <c r="B36" s="291"/>
      <c r="C36" s="114"/>
      <c r="D36" s="114"/>
      <c r="E36" s="114"/>
      <c r="F36" s="114"/>
      <c r="G36" s="114"/>
      <c r="H36" s="114"/>
      <c r="I36" s="291" t="s">
        <v>156</v>
      </c>
      <c r="J36" s="291"/>
      <c r="K36" s="291"/>
      <c r="L36" s="114"/>
      <c r="M36" s="114"/>
      <c r="N36" s="114"/>
      <c r="O36" s="114"/>
      <c r="P36" s="114"/>
      <c r="Q36" s="291" t="s">
        <v>139</v>
      </c>
      <c r="R36" s="291"/>
      <c r="S36" s="291"/>
      <c r="T36" s="291"/>
      <c r="U36" s="291"/>
      <c r="V36" s="291"/>
      <c r="W36" s="291"/>
      <c r="X36" s="291"/>
      <c r="Y36" s="291" t="s">
        <v>140</v>
      </c>
      <c r="Z36" s="291"/>
      <c r="AA36" s="291"/>
      <c r="AB36" s="291"/>
      <c r="AC36" s="291"/>
      <c r="AD36" s="291"/>
      <c r="AE36" s="291"/>
      <c r="AF36" s="291"/>
      <c r="AG36" s="291" t="s">
        <v>132</v>
      </c>
      <c r="AH36" s="291"/>
      <c r="AI36" s="291"/>
      <c r="AJ36" s="291"/>
      <c r="AK36" s="291"/>
      <c r="AL36" s="291"/>
      <c r="AM36" s="291"/>
      <c r="AN36" s="291"/>
      <c r="AO36" s="314"/>
      <c r="AP36" s="314"/>
      <c r="AQ36" s="314"/>
      <c r="AR36" s="314"/>
      <c r="AS36" s="314"/>
      <c r="AT36" s="314"/>
      <c r="AU36" s="314"/>
      <c r="AV36" s="314"/>
    </row>
    <row r="37" spans="1:48" ht="26.25" customHeight="1" thickBot="1" x14ac:dyDescent="0.2">
      <c r="A37" s="292" t="s">
        <v>0</v>
      </c>
      <c r="B37" s="295"/>
      <c r="C37" s="4" t="s">
        <v>1</v>
      </c>
      <c r="D37" s="294" t="s">
        <v>2</v>
      </c>
      <c r="E37" s="295"/>
      <c r="F37" s="4" t="s">
        <v>3</v>
      </c>
      <c r="G37" s="4" t="s">
        <v>4</v>
      </c>
      <c r="H37" s="119" t="s">
        <v>32</v>
      </c>
      <c r="I37" s="292" t="s">
        <v>0</v>
      </c>
      <c r="J37" s="295"/>
      <c r="K37" s="4" t="s">
        <v>1</v>
      </c>
      <c r="L37" s="294" t="s">
        <v>2</v>
      </c>
      <c r="M37" s="295"/>
      <c r="N37" s="4" t="s">
        <v>3</v>
      </c>
      <c r="O37" s="4" t="s">
        <v>4</v>
      </c>
      <c r="P37" s="119" t="s">
        <v>32</v>
      </c>
      <c r="Q37" s="292" t="s">
        <v>0</v>
      </c>
      <c r="R37" s="295"/>
      <c r="S37" s="4" t="s">
        <v>1</v>
      </c>
      <c r="T37" s="294" t="s">
        <v>2</v>
      </c>
      <c r="U37" s="295"/>
      <c r="V37" s="4" t="s">
        <v>3</v>
      </c>
      <c r="W37" s="4" t="s">
        <v>4</v>
      </c>
      <c r="X37" s="119" t="s">
        <v>32</v>
      </c>
      <c r="Y37" s="292" t="s">
        <v>0</v>
      </c>
      <c r="Z37" s="295"/>
      <c r="AA37" s="4" t="s">
        <v>1</v>
      </c>
      <c r="AB37" s="294" t="s">
        <v>2</v>
      </c>
      <c r="AC37" s="295"/>
      <c r="AD37" s="4" t="s">
        <v>3</v>
      </c>
      <c r="AE37" s="4" t="s">
        <v>4</v>
      </c>
      <c r="AF37" s="119" t="s">
        <v>32</v>
      </c>
      <c r="AG37" s="292" t="s">
        <v>0</v>
      </c>
      <c r="AH37" s="295"/>
      <c r="AI37" s="4" t="s">
        <v>1</v>
      </c>
      <c r="AJ37" s="294" t="s">
        <v>2</v>
      </c>
      <c r="AK37" s="295"/>
      <c r="AL37" s="4" t="s">
        <v>3</v>
      </c>
      <c r="AM37" s="4" t="s">
        <v>4</v>
      </c>
      <c r="AN37" s="119" t="s">
        <v>32</v>
      </c>
    </row>
    <row r="38" spans="1:48" ht="26.25" customHeight="1" x14ac:dyDescent="0.15">
      <c r="A38" s="19"/>
      <c r="B38" s="21" t="s">
        <v>47</v>
      </c>
      <c r="C38" s="22"/>
      <c r="D38" s="35">
        <v>1</v>
      </c>
      <c r="E38" s="88" t="s">
        <v>67</v>
      </c>
      <c r="F38" s="23">
        <v>125</v>
      </c>
      <c r="G38" s="121">
        <f t="shared" si="0"/>
        <v>125</v>
      </c>
      <c r="H38" s="18">
        <v>0.1</v>
      </c>
      <c r="I38" s="19"/>
      <c r="J38" s="21" t="s">
        <v>47</v>
      </c>
      <c r="K38" s="22"/>
      <c r="L38" s="20">
        <v>1</v>
      </c>
      <c r="M38" s="88" t="s">
        <v>67</v>
      </c>
      <c r="N38" s="23">
        <v>125</v>
      </c>
      <c r="O38" s="121">
        <f t="shared" ref="O38:O58" si="11">L38*N38</f>
        <v>125</v>
      </c>
      <c r="P38" s="18">
        <v>0.1</v>
      </c>
      <c r="Q38" s="19"/>
      <c r="R38" s="21" t="s">
        <v>47</v>
      </c>
      <c r="S38" s="22"/>
      <c r="T38" s="20">
        <v>1</v>
      </c>
      <c r="U38" s="88" t="s">
        <v>67</v>
      </c>
      <c r="V38" s="23">
        <v>125</v>
      </c>
      <c r="W38" s="121">
        <f t="shared" ref="W38:W58" si="12">T38*V38</f>
        <v>125</v>
      </c>
      <c r="X38" s="18">
        <v>0.1</v>
      </c>
      <c r="Y38" s="19"/>
      <c r="Z38" s="21" t="s">
        <v>47</v>
      </c>
      <c r="AA38" s="22"/>
      <c r="AB38" s="20">
        <v>1</v>
      </c>
      <c r="AC38" s="88" t="s">
        <v>67</v>
      </c>
      <c r="AD38" s="23">
        <v>125</v>
      </c>
      <c r="AE38" s="121">
        <f t="shared" ref="AE38:AE58" si="13">AB38*AD38</f>
        <v>125</v>
      </c>
      <c r="AF38" s="18">
        <v>0.1</v>
      </c>
      <c r="AG38" s="19"/>
      <c r="AH38" s="21" t="s">
        <v>47</v>
      </c>
      <c r="AI38" s="22"/>
      <c r="AJ38" s="20">
        <v>1</v>
      </c>
      <c r="AK38" s="88" t="s">
        <v>67</v>
      </c>
      <c r="AL38" s="23">
        <v>125</v>
      </c>
      <c r="AM38" s="121">
        <f t="shared" ref="AM38:AM58" si="14">AJ38*AL38</f>
        <v>125</v>
      </c>
      <c r="AN38" s="18">
        <v>0.1</v>
      </c>
    </row>
    <row r="39" spans="1:48" ht="26.25" customHeight="1" x14ac:dyDescent="0.15">
      <c r="A39" s="19"/>
      <c r="B39" s="21" t="s">
        <v>48</v>
      </c>
      <c r="C39" s="22"/>
      <c r="D39" s="35">
        <v>1</v>
      </c>
      <c r="E39" s="88" t="s">
        <v>64</v>
      </c>
      <c r="F39" s="23">
        <v>125</v>
      </c>
      <c r="G39" s="121">
        <f t="shared" si="0"/>
        <v>125</v>
      </c>
      <c r="H39" s="18">
        <v>0.1</v>
      </c>
      <c r="I39" s="19"/>
      <c r="J39" s="21" t="s">
        <v>48</v>
      </c>
      <c r="K39" s="22"/>
      <c r="L39" s="20">
        <v>1</v>
      </c>
      <c r="M39" s="88" t="s">
        <v>64</v>
      </c>
      <c r="N39" s="23">
        <v>125</v>
      </c>
      <c r="O39" s="121">
        <f t="shared" si="11"/>
        <v>125</v>
      </c>
      <c r="P39" s="18">
        <v>0.1</v>
      </c>
      <c r="Q39" s="19"/>
      <c r="R39" s="21" t="s">
        <v>48</v>
      </c>
      <c r="S39" s="22"/>
      <c r="T39" s="20">
        <v>1</v>
      </c>
      <c r="U39" s="88" t="s">
        <v>64</v>
      </c>
      <c r="V39" s="23">
        <v>125</v>
      </c>
      <c r="W39" s="121">
        <f t="shared" si="12"/>
        <v>125</v>
      </c>
      <c r="X39" s="18">
        <v>0.1</v>
      </c>
      <c r="Y39" s="19"/>
      <c r="Z39" s="21" t="s">
        <v>48</v>
      </c>
      <c r="AA39" s="22"/>
      <c r="AB39" s="20">
        <v>1</v>
      </c>
      <c r="AC39" s="88" t="s">
        <v>64</v>
      </c>
      <c r="AD39" s="23">
        <v>125</v>
      </c>
      <c r="AE39" s="121">
        <f t="shared" si="13"/>
        <v>125</v>
      </c>
      <c r="AF39" s="18">
        <v>0.1</v>
      </c>
      <c r="AG39" s="19"/>
      <c r="AH39" s="21" t="s">
        <v>48</v>
      </c>
      <c r="AI39" s="22"/>
      <c r="AJ39" s="20">
        <v>1</v>
      </c>
      <c r="AK39" s="88" t="s">
        <v>64</v>
      </c>
      <c r="AL39" s="23">
        <v>125</v>
      </c>
      <c r="AM39" s="121">
        <f t="shared" si="14"/>
        <v>125</v>
      </c>
      <c r="AN39" s="18">
        <v>0.1</v>
      </c>
      <c r="AO39" s="314"/>
      <c r="AP39" s="314"/>
      <c r="AQ39" s="314"/>
      <c r="AR39" s="314"/>
      <c r="AS39" s="314"/>
      <c r="AT39" s="314"/>
      <c r="AU39" s="314"/>
      <c r="AV39" s="314"/>
    </row>
    <row r="40" spans="1:48" ht="26.25" customHeight="1" x14ac:dyDescent="0.15">
      <c r="A40" s="19"/>
      <c r="B40" s="21" t="s">
        <v>84</v>
      </c>
      <c r="C40" s="22"/>
      <c r="D40" s="35">
        <v>1</v>
      </c>
      <c r="E40" s="88" t="s">
        <v>69</v>
      </c>
      <c r="F40" s="23">
        <v>125</v>
      </c>
      <c r="G40" s="121">
        <f t="shared" si="0"/>
        <v>125</v>
      </c>
      <c r="H40" s="18">
        <v>0.1</v>
      </c>
      <c r="I40" s="19"/>
      <c r="J40" s="21" t="s">
        <v>84</v>
      </c>
      <c r="K40" s="22"/>
      <c r="L40" s="20">
        <v>1</v>
      </c>
      <c r="M40" s="88" t="s">
        <v>69</v>
      </c>
      <c r="N40" s="23">
        <v>125</v>
      </c>
      <c r="O40" s="121">
        <f t="shared" si="11"/>
        <v>125</v>
      </c>
      <c r="P40" s="18">
        <v>0.1</v>
      </c>
      <c r="Q40" s="19"/>
      <c r="R40" s="21" t="s">
        <v>84</v>
      </c>
      <c r="S40" s="22"/>
      <c r="T40" s="20">
        <v>1</v>
      </c>
      <c r="U40" s="88" t="s">
        <v>69</v>
      </c>
      <c r="V40" s="23">
        <v>125</v>
      </c>
      <c r="W40" s="121">
        <f t="shared" si="12"/>
        <v>125</v>
      </c>
      <c r="X40" s="18">
        <v>0.1</v>
      </c>
      <c r="Y40" s="19"/>
      <c r="Z40" s="21" t="s">
        <v>84</v>
      </c>
      <c r="AA40" s="22"/>
      <c r="AB40" s="20">
        <v>1</v>
      </c>
      <c r="AC40" s="88" t="s">
        <v>69</v>
      </c>
      <c r="AD40" s="23">
        <v>125</v>
      </c>
      <c r="AE40" s="121">
        <f t="shared" si="13"/>
        <v>125</v>
      </c>
      <c r="AF40" s="18">
        <v>0.1</v>
      </c>
      <c r="AG40" s="19"/>
      <c r="AH40" s="21" t="s">
        <v>84</v>
      </c>
      <c r="AI40" s="22"/>
      <c r="AJ40" s="20">
        <v>1</v>
      </c>
      <c r="AK40" s="88" t="s">
        <v>69</v>
      </c>
      <c r="AL40" s="23">
        <v>125</v>
      </c>
      <c r="AM40" s="121">
        <f t="shared" si="14"/>
        <v>125</v>
      </c>
      <c r="AN40" s="18">
        <v>0.1</v>
      </c>
    </row>
    <row r="41" spans="1:48" ht="26.25" customHeight="1" x14ac:dyDescent="0.15">
      <c r="A41" s="97"/>
      <c r="B41" s="221" t="s">
        <v>85</v>
      </c>
      <c r="C41" s="222"/>
      <c r="D41" s="223">
        <v>20</v>
      </c>
      <c r="E41" s="224" t="s">
        <v>64</v>
      </c>
      <c r="F41" s="225">
        <v>4</v>
      </c>
      <c r="G41" s="226">
        <f t="shared" si="0"/>
        <v>80</v>
      </c>
      <c r="H41" s="103">
        <v>0.1</v>
      </c>
      <c r="I41" s="97"/>
      <c r="J41" s="221" t="s">
        <v>85</v>
      </c>
      <c r="K41" s="222"/>
      <c r="L41" s="223">
        <v>20</v>
      </c>
      <c r="M41" s="224" t="s">
        <v>64</v>
      </c>
      <c r="N41" s="225">
        <v>4</v>
      </c>
      <c r="O41" s="226">
        <f t="shared" si="11"/>
        <v>80</v>
      </c>
      <c r="P41" s="103">
        <v>0.1</v>
      </c>
      <c r="Q41" s="97"/>
      <c r="R41" s="221" t="s">
        <v>85</v>
      </c>
      <c r="S41" s="222"/>
      <c r="T41" s="223">
        <v>20</v>
      </c>
      <c r="U41" s="224" t="s">
        <v>64</v>
      </c>
      <c r="V41" s="225">
        <v>4</v>
      </c>
      <c r="W41" s="226">
        <f t="shared" si="12"/>
        <v>80</v>
      </c>
      <c r="X41" s="103">
        <v>0.1</v>
      </c>
      <c r="Y41" s="97"/>
      <c r="Z41" s="221" t="s">
        <v>85</v>
      </c>
      <c r="AA41" s="222"/>
      <c r="AB41" s="223">
        <v>20</v>
      </c>
      <c r="AC41" s="224" t="s">
        <v>64</v>
      </c>
      <c r="AD41" s="225">
        <v>4</v>
      </c>
      <c r="AE41" s="226">
        <f t="shared" si="13"/>
        <v>80</v>
      </c>
      <c r="AF41" s="103">
        <v>0.1</v>
      </c>
      <c r="AG41" s="97"/>
      <c r="AH41" s="221" t="s">
        <v>85</v>
      </c>
      <c r="AI41" s="222"/>
      <c r="AJ41" s="223">
        <v>20</v>
      </c>
      <c r="AK41" s="224" t="s">
        <v>64</v>
      </c>
      <c r="AL41" s="225">
        <v>4</v>
      </c>
      <c r="AM41" s="226">
        <f t="shared" si="14"/>
        <v>80</v>
      </c>
      <c r="AN41" s="103">
        <v>0.1</v>
      </c>
    </row>
    <row r="42" spans="1:48" ht="26.25" customHeight="1" x14ac:dyDescent="0.15">
      <c r="A42" s="315" t="s">
        <v>134</v>
      </c>
      <c r="B42" s="104" t="s">
        <v>49</v>
      </c>
      <c r="C42" s="105"/>
      <c r="D42" s="106">
        <v>1</v>
      </c>
      <c r="E42" s="107" t="s">
        <v>65</v>
      </c>
      <c r="F42" s="108">
        <v>380</v>
      </c>
      <c r="G42" s="125">
        <f t="shared" si="0"/>
        <v>380</v>
      </c>
      <c r="H42" s="109">
        <v>0.1</v>
      </c>
      <c r="I42" s="352" t="s">
        <v>134</v>
      </c>
      <c r="J42" s="104" t="s">
        <v>49</v>
      </c>
      <c r="K42" s="105"/>
      <c r="L42" s="112">
        <v>1</v>
      </c>
      <c r="M42" s="107" t="s">
        <v>65</v>
      </c>
      <c r="N42" s="108">
        <v>380</v>
      </c>
      <c r="O42" s="125">
        <f t="shared" si="11"/>
        <v>380</v>
      </c>
      <c r="P42" s="109">
        <v>0.1</v>
      </c>
      <c r="Q42" s="352" t="s">
        <v>134</v>
      </c>
      <c r="R42" s="104" t="s">
        <v>49</v>
      </c>
      <c r="S42" s="105"/>
      <c r="T42" s="112">
        <v>1</v>
      </c>
      <c r="U42" s="107" t="s">
        <v>65</v>
      </c>
      <c r="V42" s="108">
        <v>380</v>
      </c>
      <c r="W42" s="125">
        <f t="shared" si="12"/>
        <v>380</v>
      </c>
      <c r="X42" s="109">
        <v>0.1</v>
      </c>
      <c r="Y42" s="352" t="s">
        <v>134</v>
      </c>
      <c r="Z42" s="104" t="s">
        <v>49</v>
      </c>
      <c r="AA42" s="105"/>
      <c r="AB42" s="112">
        <v>1</v>
      </c>
      <c r="AC42" s="107" t="s">
        <v>65</v>
      </c>
      <c r="AD42" s="108">
        <v>380</v>
      </c>
      <c r="AE42" s="125">
        <f t="shared" si="13"/>
        <v>380</v>
      </c>
      <c r="AF42" s="109">
        <v>0.1</v>
      </c>
      <c r="AG42" s="352" t="s">
        <v>134</v>
      </c>
      <c r="AH42" s="104" t="s">
        <v>49</v>
      </c>
      <c r="AI42" s="105"/>
      <c r="AJ42" s="112">
        <v>1</v>
      </c>
      <c r="AK42" s="107" t="s">
        <v>65</v>
      </c>
      <c r="AL42" s="108">
        <v>380</v>
      </c>
      <c r="AM42" s="125">
        <f t="shared" si="14"/>
        <v>380</v>
      </c>
      <c r="AN42" s="109">
        <v>0.1</v>
      </c>
    </row>
    <row r="43" spans="1:48" ht="26.25" customHeight="1" x14ac:dyDescent="0.15">
      <c r="A43" s="316"/>
      <c r="B43" s="215" t="s">
        <v>86</v>
      </c>
      <c r="C43" s="216"/>
      <c r="D43" s="217">
        <v>20</v>
      </c>
      <c r="E43" s="218" t="s">
        <v>65</v>
      </c>
      <c r="F43" s="219">
        <v>20</v>
      </c>
      <c r="G43" s="220">
        <f t="shared" si="0"/>
        <v>400</v>
      </c>
      <c r="H43" s="18">
        <v>0.1</v>
      </c>
      <c r="I43" s="353"/>
      <c r="J43" s="215" t="s">
        <v>86</v>
      </c>
      <c r="K43" s="216"/>
      <c r="L43" s="217">
        <v>20</v>
      </c>
      <c r="M43" s="218" t="s">
        <v>65</v>
      </c>
      <c r="N43" s="219">
        <v>20</v>
      </c>
      <c r="O43" s="220">
        <f t="shared" si="11"/>
        <v>400</v>
      </c>
      <c r="P43" s="18">
        <v>0.1</v>
      </c>
      <c r="Q43" s="353"/>
      <c r="R43" s="215" t="s">
        <v>86</v>
      </c>
      <c r="S43" s="216"/>
      <c r="T43" s="217">
        <v>20</v>
      </c>
      <c r="U43" s="218" t="s">
        <v>65</v>
      </c>
      <c r="V43" s="219">
        <v>20</v>
      </c>
      <c r="W43" s="220">
        <f t="shared" si="12"/>
        <v>400</v>
      </c>
      <c r="X43" s="18">
        <v>0.1</v>
      </c>
      <c r="Y43" s="353"/>
      <c r="Z43" s="215" t="s">
        <v>86</v>
      </c>
      <c r="AA43" s="216"/>
      <c r="AB43" s="217">
        <v>20</v>
      </c>
      <c r="AC43" s="218" t="s">
        <v>65</v>
      </c>
      <c r="AD43" s="219">
        <v>20</v>
      </c>
      <c r="AE43" s="220">
        <f t="shared" si="13"/>
        <v>400</v>
      </c>
      <c r="AF43" s="18">
        <v>0.1</v>
      </c>
      <c r="AG43" s="353"/>
      <c r="AH43" s="215" t="s">
        <v>86</v>
      </c>
      <c r="AI43" s="216"/>
      <c r="AJ43" s="217">
        <v>20</v>
      </c>
      <c r="AK43" s="218" t="s">
        <v>65</v>
      </c>
      <c r="AL43" s="219">
        <v>20</v>
      </c>
      <c r="AM43" s="220">
        <f t="shared" si="14"/>
        <v>400</v>
      </c>
      <c r="AN43" s="18">
        <v>0.1</v>
      </c>
    </row>
    <row r="44" spans="1:48" ht="26.25" customHeight="1" x14ac:dyDescent="0.15">
      <c r="A44" s="316"/>
      <c r="B44" s="21" t="s">
        <v>63</v>
      </c>
      <c r="C44" s="22"/>
      <c r="D44" s="35">
        <v>3</v>
      </c>
      <c r="E44" s="88" t="s">
        <v>65</v>
      </c>
      <c r="F44" s="23">
        <v>120</v>
      </c>
      <c r="G44" s="121">
        <f t="shared" si="0"/>
        <v>360</v>
      </c>
      <c r="H44" s="18">
        <v>0.1</v>
      </c>
      <c r="I44" s="353"/>
      <c r="J44" s="21" t="s">
        <v>63</v>
      </c>
      <c r="K44" s="22"/>
      <c r="L44" s="20">
        <v>3</v>
      </c>
      <c r="M44" s="88" t="s">
        <v>65</v>
      </c>
      <c r="N44" s="23">
        <v>120</v>
      </c>
      <c r="O44" s="121">
        <f t="shared" si="11"/>
        <v>360</v>
      </c>
      <c r="P44" s="18">
        <v>0.1</v>
      </c>
      <c r="Q44" s="353"/>
      <c r="R44" s="21" t="s">
        <v>63</v>
      </c>
      <c r="S44" s="22"/>
      <c r="T44" s="20">
        <v>3</v>
      </c>
      <c r="U44" s="88" t="s">
        <v>65</v>
      </c>
      <c r="V44" s="23">
        <v>120</v>
      </c>
      <c r="W44" s="121">
        <f t="shared" si="12"/>
        <v>360</v>
      </c>
      <c r="X44" s="18">
        <v>0.1</v>
      </c>
      <c r="Y44" s="353"/>
      <c r="Z44" s="21" t="s">
        <v>63</v>
      </c>
      <c r="AA44" s="22"/>
      <c r="AB44" s="20">
        <v>3</v>
      </c>
      <c r="AC44" s="88" t="s">
        <v>65</v>
      </c>
      <c r="AD44" s="23">
        <v>120</v>
      </c>
      <c r="AE44" s="121">
        <f t="shared" si="13"/>
        <v>360</v>
      </c>
      <c r="AF44" s="18">
        <v>0.1</v>
      </c>
      <c r="AG44" s="353"/>
      <c r="AH44" s="21" t="s">
        <v>63</v>
      </c>
      <c r="AI44" s="22"/>
      <c r="AJ44" s="20">
        <v>3</v>
      </c>
      <c r="AK44" s="88" t="s">
        <v>65</v>
      </c>
      <c r="AL44" s="23">
        <v>120</v>
      </c>
      <c r="AM44" s="121">
        <f t="shared" si="14"/>
        <v>360</v>
      </c>
      <c r="AN44" s="18">
        <v>0.1</v>
      </c>
    </row>
    <row r="45" spans="1:48" ht="26.25" customHeight="1" x14ac:dyDescent="0.15">
      <c r="A45" s="316"/>
      <c r="B45" s="215" t="s">
        <v>50</v>
      </c>
      <c r="C45" s="216"/>
      <c r="D45" s="217">
        <v>3</v>
      </c>
      <c r="E45" s="218" t="s">
        <v>65</v>
      </c>
      <c r="F45" s="219">
        <v>40</v>
      </c>
      <c r="G45" s="220">
        <f t="shared" si="0"/>
        <v>120</v>
      </c>
      <c r="H45" s="18">
        <v>0.1</v>
      </c>
      <c r="I45" s="353"/>
      <c r="J45" s="215" t="s">
        <v>50</v>
      </c>
      <c r="K45" s="216"/>
      <c r="L45" s="217">
        <v>3</v>
      </c>
      <c r="M45" s="218" t="s">
        <v>65</v>
      </c>
      <c r="N45" s="219">
        <v>40</v>
      </c>
      <c r="O45" s="220">
        <f t="shared" si="11"/>
        <v>120</v>
      </c>
      <c r="P45" s="18">
        <v>0.1</v>
      </c>
      <c r="Q45" s="353"/>
      <c r="R45" s="215" t="s">
        <v>50</v>
      </c>
      <c r="S45" s="216"/>
      <c r="T45" s="217">
        <v>3</v>
      </c>
      <c r="U45" s="218" t="s">
        <v>65</v>
      </c>
      <c r="V45" s="219">
        <v>40</v>
      </c>
      <c r="W45" s="220">
        <f t="shared" si="12"/>
        <v>120</v>
      </c>
      <c r="X45" s="18">
        <v>0.1</v>
      </c>
      <c r="Y45" s="353"/>
      <c r="Z45" s="215" t="s">
        <v>50</v>
      </c>
      <c r="AA45" s="216"/>
      <c r="AB45" s="217">
        <v>3</v>
      </c>
      <c r="AC45" s="218" t="s">
        <v>65</v>
      </c>
      <c r="AD45" s="219">
        <v>40</v>
      </c>
      <c r="AE45" s="220">
        <f t="shared" si="13"/>
        <v>120</v>
      </c>
      <c r="AF45" s="18">
        <v>0.1</v>
      </c>
      <c r="AG45" s="353"/>
      <c r="AH45" s="215" t="s">
        <v>50</v>
      </c>
      <c r="AI45" s="216"/>
      <c r="AJ45" s="217">
        <v>3</v>
      </c>
      <c r="AK45" s="218" t="s">
        <v>65</v>
      </c>
      <c r="AL45" s="219">
        <v>40</v>
      </c>
      <c r="AM45" s="220">
        <f t="shared" si="14"/>
        <v>120</v>
      </c>
      <c r="AN45" s="18">
        <v>0.1</v>
      </c>
    </row>
    <row r="46" spans="1:48" ht="26.25" customHeight="1" x14ac:dyDescent="0.15">
      <c r="A46" s="316"/>
      <c r="B46" s="215" t="s">
        <v>51</v>
      </c>
      <c r="C46" s="216"/>
      <c r="D46" s="217">
        <v>3</v>
      </c>
      <c r="E46" s="218" t="s">
        <v>65</v>
      </c>
      <c r="F46" s="219">
        <v>38</v>
      </c>
      <c r="G46" s="220">
        <f t="shared" si="0"/>
        <v>114</v>
      </c>
      <c r="H46" s="18">
        <v>0.1</v>
      </c>
      <c r="I46" s="353"/>
      <c r="J46" s="215" t="s">
        <v>51</v>
      </c>
      <c r="K46" s="216"/>
      <c r="L46" s="217">
        <v>3</v>
      </c>
      <c r="M46" s="218" t="s">
        <v>65</v>
      </c>
      <c r="N46" s="219">
        <v>38</v>
      </c>
      <c r="O46" s="220">
        <f t="shared" si="11"/>
        <v>114</v>
      </c>
      <c r="P46" s="18">
        <v>0.1</v>
      </c>
      <c r="Q46" s="353"/>
      <c r="R46" s="215" t="s">
        <v>51</v>
      </c>
      <c r="S46" s="216"/>
      <c r="T46" s="217">
        <v>3</v>
      </c>
      <c r="U46" s="218" t="s">
        <v>65</v>
      </c>
      <c r="V46" s="219">
        <v>38</v>
      </c>
      <c r="W46" s="220">
        <f t="shared" si="12"/>
        <v>114</v>
      </c>
      <c r="X46" s="18">
        <v>0.1</v>
      </c>
      <c r="Y46" s="353"/>
      <c r="Z46" s="215" t="s">
        <v>51</v>
      </c>
      <c r="AA46" s="216"/>
      <c r="AB46" s="217">
        <v>3</v>
      </c>
      <c r="AC46" s="218" t="s">
        <v>65</v>
      </c>
      <c r="AD46" s="219">
        <v>38</v>
      </c>
      <c r="AE46" s="220">
        <f t="shared" si="13"/>
        <v>114</v>
      </c>
      <c r="AF46" s="18">
        <v>0.1</v>
      </c>
      <c r="AG46" s="353"/>
      <c r="AH46" s="215" t="s">
        <v>51</v>
      </c>
      <c r="AI46" s="216"/>
      <c r="AJ46" s="217">
        <v>3</v>
      </c>
      <c r="AK46" s="218" t="s">
        <v>65</v>
      </c>
      <c r="AL46" s="219">
        <v>38</v>
      </c>
      <c r="AM46" s="220">
        <f t="shared" si="14"/>
        <v>114</v>
      </c>
      <c r="AN46" s="18">
        <v>0.1</v>
      </c>
    </row>
    <row r="47" spans="1:48" ht="26.25" customHeight="1" x14ac:dyDescent="0.15">
      <c r="A47" s="316"/>
      <c r="B47" s="215" t="s">
        <v>52</v>
      </c>
      <c r="C47" s="216"/>
      <c r="D47" s="217">
        <v>1</v>
      </c>
      <c r="E47" s="218" t="s">
        <v>64</v>
      </c>
      <c r="F47" s="219">
        <v>130</v>
      </c>
      <c r="G47" s="220">
        <f t="shared" si="0"/>
        <v>130</v>
      </c>
      <c r="H47" s="18">
        <v>0.1</v>
      </c>
      <c r="I47" s="353"/>
      <c r="J47" s="215" t="s">
        <v>52</v>
      </c>
      <c r="K47" s="216"/>
      <c r="L47" s="217">
        <v>1</v>
      </c>
      <c r="M47" s="218" t="s">
        <v>64</v>
      </c>
      <c r="N47" s="219">
        <v>130</v>
      </c>
      <c r="O47" s="220">
        <f t="shared" si="11"/>
        <v>130</v>
      </c>
      <c r="P47" s="18">
        <v>0.1</v>
      </c>
      <c r="Q47" s="353"/>
      <c r="R47" s="215" t="s">
        <v>52</v>
      </c>
      <c r="S47" s="216"/>
      <c r="T47" s="217">
        <v>1</v>
      </c>
      <c r="U47" s="218" t="s">
        <v>64</v>
      </c>
      <c r="V47" s="219">
        <v>130</v>
      </c>
      <c r="W47" s="220">
        <f t="shared" si="12"/>
        <v>130</v>
      </c>
      <c r="X47" s="18">
        <v>0.1</v>
      </c>
      <c r="Y47" s="353"/>
      <c r="Z47" s="215" t="s">
        <v>52</v>
      </c>
      <c r="AA47" s="216"/>
      <c r="AB47" s="217">
        <v>1</v>
      </c>
      <c r="AC47" s="218" t="s">
        <v>64</v>
      </c>
      <c r="AD47" s="219">
        <v>130</v>
      </c>
      <c r="AE47" s="220">
        <f t="shared" si="13"/>
        <v>130</v>
      </c>
      <c r="AF47" s="18">
        <v>0.1</v>
      </c>
      <c r="AG47" s="353"/>
      <c r="AH47" s="215" t="s">
        <v>52</v>
      </c>
      <c r="AI47" s="216"/>
      <c r="AJ47" s="217">
        <v>1</v>
      </c>
      <c r="AK47" s="218" t="s">
        <v>64</v>
      </c>
      <c r="AL47" s="219">
        <v>130</v>
      </c>
      <c r="AM47" s="220">
        <f t="shared" si="14"/>
        <v>130</v>
      </c>
      <c r="AN47" s="18">
        <v>0.1</v>
      </c>
    </row>
    <row r="48" spans="1:48" ht="26.25" customHeight="1" x14ac:dyDescent="0.15">
      <c r="A48" s="316"/>
      <c r="B48" s="215" t="s">
        <v>53</v>
      </c>
      <c r="C48" s="216"/>
      <c r="D48" s="217">
        <v>1</v>
      </c>
      <c r="E48" s="218" t="s">
        <v>64</v>
      </c>
      <c r="F48" s="219">
        <v>130</v>
      </c>
      <c r="G48" s="220">
        <f t="shared" si="0"/>
        <v>130</v>
      </c>
      <c r="H48" s="18">
        <v>0.1</v>
      </c>
      <c r="I48" s="353"/>
      <c r="J48" s="215" t="s">
        <v>53</v>
      </c>
      <c r="K48" s="216"/>
      <c r="L48" s="217">
        <v>1</v>
      </c>
      <c r="M48" s="218" t="s">
        <v>64</v>
      </c>
      <c r="N48" s="219">
        <v>130</v>
      </c>
      <c r="O48" s="220">
        <f t="shared" si="11"/>
        <v>130</v>
      </c>
      <c r="P48" s="18">
        <v>0.1</v>
      </c>
      <c r="Q48" s="353"/>
      <c r="R48" s="215" t="s">
        <v>53</v>
      </c>
      <c r="S48" s="216"/>
      <c r="T48" s="217">
        <v>1</v>
      </c>
      <c r="U48" s="218" t="s">
        <v>64</v>
      </c>
      <c r="V48" s="219">
        <v>130</v>
      </c>
      <c r="W48" s="220">
        <f t="shared" si="12"/>
        <v>130</v>
      </c>
      <c r="X48" s="18">
        <v>0.1</v>
      </c>
      <c r="Y48" s="353"/>
      <c r="Z48" s="215" t="s">
        <v>53</v>
      </c>
      <c r="AA48" s="216"/>
      <c r="AB48" s="217">
        <v>1</v>
      </c>
      <c r="AC48" s="218" t="s">
        <v>64</v>
      </c>
      <c r="AD48" s="219">
        <v>130</v>
      </c>
      <c r="AE48" s="220">
        <f t="shared" si="13"/>
        <v>130</v>
      </c>
      <c r="AF48" s="18">
        <v>0.1</v>
      </c>
      <c r="AG48" s="353"/>
      <c r="AH48" s="215" t="s">
        <v>53</v>
      </c>
      <c r="AI48" s="216"/>
      <c r="AJ48" s="217">
        <v>1</v>
      </c>
      <c r="AK48" s="218" t="s">
        <v>64</v>
      </c>
      <c r="AL48" s="219">
        <v>130</v>
      </c>
      <c r="AM48" s="220">
        <f t="shared" si="14"/>
        <v>130</v>
      </c>
      <c r="AN48" s="18">
        <v>0.1</v>
      </c>
    </row>
    <row r="49" spans="1:40" ht="26.25" customHeight="1" x14ac:dyDescent="0.15">
      <c r="A49" s="316"/>
      <c r="B49" s="215" t="s">
        <v>88</v>
      </c>
      <c r="C49" s="227" t="s">
        <v>87</v>
      </c>
      <c r="D49" s="217">
        <v>10</v>
      </c>
      <c r="E49" s="218" t="s">
        <v>65</v>
      </c>
      <c r="F49" s="219">
        <v>10</v>
      </c>
      <c r="G49" s="220">
        <f t="shared" si="0"/>
        <v>100</v>
      </c>
      <c r="H49" s="18">
        <v>0.1</v>
      </c>
      <c r="I49" s="353"/>
      <c r="J49" s="215" t="s">
        <v>88</v>
      </c>
      <c r="K49" s="227" t="s">
        <v>87</v>
      </c>
      <c r="L49" s="217">
        <v>10</v>
      </c>
      <c r="M49" s="218" t="s">
        <v>65</v>
      </c>
      <c r="N49" s="219">
        <v>10</v>
      </c>
      <c r="O49" s="220">
        <f t="shared" si="11"/>
        <v>100</v>
      </c>
      <c r="P49" s="18">
        <v>0.1</v>
      </c>
      <c r="Q49" s="353"/>
      <c r="R49" s="215" t="s">
        <v>88</v>
      </c>
      <c r="S49" s="227" t="s">
        <v>87</v>
      </c>
      <c r="T49" s="217">
        <v>10</v>
      </c>
      <c r="U49" s="218" t="s">
        <v>65</v>
      </c>
      <c r="V49" s="219">
        <v>10</v>
      </c>
      <c r="W49" s="220">
        <f t="shared" si="12"/>
        <v>100</v>
      </c>
      <c r="X49" s="18">
        <v>0.1</v>
      </c>
      <c r="Y49" s="353"/>
      <c r="Z49" s="215" t="s">
        <v>88</v>
      </c>
      <c r="AA49" s="227" t="s">
        <v>87</v>
      </c>
      <c r="AB49" s="217">
        <v>10</v>
      </c>
      <c r="AC49" s="218" t="s">
        <v>65</v>
      </c>
      <c r="AD49" s="219">
        <v>10</v>
      </c>
      <c r="AE49" s="220">
        <f t="shared" si="13"/>
        <v>100</v>
      </c>
      <c r="AF49" s="18">
        <v>0.1</v>
      </c>
      <c r="AG49" s="353"/>
      <c r="AH49" s="215" t="s">
        <v>88</v>
      </c>
      <c r="AI49" s="227" t="s">
        <v>87</v>
      </c>
      <c r="AJ49" s="217">
        <v>10</v>
      </c>
      <c r="AK49" s="218" t="s">
        <v>65</v>
      </c>
      <c r="AL49" s="219">
        <v>10</v>
      </c>
      <c r="AM49" s="220">
        <f t="shared" si="14"/>
        <v>100</v>
      </c>
      <c r="AN49" s="18">
        <v>0.1</v>
      </c>
    </row>
    <row r="50" spans="1:40" ht="26.25" customHeight="1" x14ac:dyDescent="0.15">
      <c r="A50" s="316"/>
      <c r="B50" s="21" t="s">
        <v>54</v>
      </c>
      <c r="C50" s="22"/>
      <c r="D50" s="35">
        <v>3</v>
      </c>
      <c r="E50" s="88" t="s">
        <v>64</v>
      </c>
      <c r="F50" s="23">
        <v>125</v>
      </c>
      <c r="G50" s="121">
        <f t="shared" si="0"/>
        <v>375</v>
      </c>
      <c r="H50" s="18">
        <v>0.1</v>
      </c>
      <c r="I50" s="353"/>
      <c r="J50" s="21" t="s">
        <v>54</v>
      </c>
      <c r="K50" s="22"/>
      <c r="L50" s="20">
        <v>3</v>
      </c>
      <c r="M50" s="88" t="s">
        <v>64</v>
      </c>
      <c r="N50" s="23">
        <v>125</v>
      </c>
      <c r="O50" s="121">
        <f t="shared" si="11"/>
        <v>375</v>
      </c>
      <c r="P50" s="18">
        <v>0.1</v>
      </c>
      <c r="Q50" s="353"/>
      <c r="R50" s="21" t="s">
        <v>54</v>
      </c>
      <c r="S50" s="22"/>
      <c r="T50" s="20">
        <v>3</v>
      </c>
      <c r="U50" s="88" t="s">
        <v>64</v>
      </c>
      <c r="V50" s="23">
        <v>125</v>
      </c>
      <c r="W50" s="121">
        <f t="shared" si="12"/>
        <v>375</v>
      </c>
      <c r="X50" s="18">
        <v>0.1</v>
      </c>
      <c r="Y50" s="353"/>
      <c r="Z50" s="21" t="s">
        <v>54</v>
      </c>
      <c r="AA50" s="22"/>
      <c r="AB50" s="20">
        <v>3</v>
      </c>
      <c r="AC50" s="88" t="s">
        <v>64</v>
      </c>
      <c r="AD50" s="23">
        <v>125</v>
      </c>
      <c r="AE50" s="121">
        <f t="shared" si="13"/>
        <v>375</v>
      </c>
      <c r="AF50" s="18">
        <v>0.1</v>
      </c>
      <c r="AG50" s="353"/>
      <c r="AH50" s="21" t="s">
        <v>54</v>
      </c>
      <c r="AI50" s="22"/>
      <c r="AJ50" s="20">
        <v>3</v>
      </c>
      <c r="AK50" s="88" t="s">
        <v>64</v>
      </c>
      <c r="AL50" s="23">
        <v>125</v>
      </c>
      <c r="AM50" s="121">
        <f t="shared" si="14"/>
        <v>375</v>
      </c>
      <c r="AN50" s="18">
        <v>0.1</v>
      </c>
    </row>
    <row r="51" spans="1:40" ht="26.25" customHeight="1" x14ac:dyDescent="0.15">
      <c r="A51" s="316"/>
      <c r="B51" s="215" t="s">
        <v>55</v>
      </c>
      <c r="C51" s="216"/>
      <c r="D51" s="217">
        <v>20</v>
      </c>
      <c r="E51" s="218" t="s">
        <v>65</v>
      </c>
      <c r="F51" s="219">
        <v>125</v>
      </c>
      <c r="G51" s="220">
        <f t="shared" si="0"/>
        <v>2500</v>
      </c>
      <c r="H51" s="18">
        <v>0.1</v>
      </c>
      <c r="I51" s="353"/>
      <c r="J51" s="215" t="s">
        <v>55</v>
      </c>
      <c r="K51" s="216"/>
      <c r="L51" s="217">
        <v>20</v>
      </c>
      <c r="M51" s="218" t="s">
        <v>65</v>
      </c>
      <c r="N51" s="219">
        <v>125</v>
      </c>
      <c r="O51" s="220">
        <f t="shared" si="11"/>
        <v>2500</v>
      </c>
      <c r="P51" s="18">
        <v>0.1</v>
      </c>
      <c r="Q51" s="353"/>
      <c r="R51" s="215" t="s">
        <v>55</v>
      </c>
      <c r="S51" s="216"/>
      <c r="T51" s="217">
        <v>20</v>
      </c>
      <c r="U51" s="218" t="s">
        <v>65</v>
      </c>
      <c r="V51" s="219">
        <v>125</v>
      </c>
      <c r="W51" s="220">
        <f t="shared" si="12"/>
        <v>2500</v>
      </c>
      <c r="X51" s="18">
        <v>0.1</v>
      </c>
      <c r="Y51" s="353"/>
      <c r="Z51" s="215" t="s">
        <v>55</v>
      </c>
      <c r="AA51" s="216"/>
      <c r="AB51" s="217">
        <v>20</v>
      </c>
      <c r="AC51" s="218" t="s">
        <v>65</v>
      </c>
      <c r="AD51" s="219">
        <v>125</v>
      </c>
      <c r="AE51" s="220">
        <f t="shared" si="13"/>
        <v>2500</v>
      </c>
      <c r="AF51" s="18">
        <v>0.1</v>
      </c>
      <c r="AG51" s="353"/>
      <c r="AH51" s="215" t="s">
        <v>55</v>
      </c>
      <c r="AI51" s="216"/>
      <c r="AJ51" s="217">
        <v>20</v>
      </c>
      <c r="AK51" s="218" t="s">
        <v>65</v>
      </c>
      <c r="AL51" s="219">
        <v>125</v>
      </c>
      <c r="AM51" s="220">
        <f t="shared" si="14"/>
        <v>2500</v>
      </c>
      <c r="AN51" s="18">
        <v>0.1</v>
      </c>
    </row>
    <row r="52" spans="1:40" ht="26.25" customHeight="1" x14ac:dyDescent="0.15">
      <c r="A52" s="316"/>
      <c r="B52" s="21" t="s">
        <v>56</v>
      </c>
      <c r="C52" s="22"/>
      <c r="D52" s="35">
        <v>1</v>
      </c>
      <c r="E52" s="88" t="s">
        <v>65</v>
      </c>
      <c r="F52" s="23">
        <v>380</v>
      </c>
      <c r="G52" s="121">
        <f t="shared" si="0"/>
        <v>380</v>
      </c>
      <c r="H52" s="18">
        <v>0.1</v>
      </c>
      <c r="I52" s="353"/>
      <c r="J52" s="21" t="s">
        <v>56</v>
      </c>
      <c r="K52" s="22"/>
      <c r="L52" s="20">
        <v>1</v>
      </c>
      <c r="M52" s="88" t="s">
        <v>65</v>
      </c>
      <c r="N52" s="23">
        <v>380</v>
      </c>
      <c r="O52" s="121">
        <f t="shared" si="11"/>
        <v>380</v>
      </c>
      <c r="P52" s="18">
        <v>0.1</v>
      </c>
      <c r="Q52" s="353"/>
      <c r="R52" s="21" t="s">
        <v>56</v>
      </c>
      <c r="S52" s="22"/>
      <c r="T52" s="20">
        <v>1</v>
      </c>
      <c r="U52" s="88" t="s">
        <v>65</v>
      </c>
      <c r="V52" s="23">
        <v>380</v>
      </c>
      <c r="W52" s="121">
        <f t="shared" si="12"/>
        <v>380</v>
      </c>
      <c r="X52" s="18">
        <v>0.1</v>
      </c>
      <c r="Y52" s="353"/>
      <c r="Z52" s="21" t="s">
        <v>56</v>
      </c>
      <c r="AA52" s="22"/>
      <c r="AB52" s="20">
        <v>1</v>
      </c>
      <c r="AC52" s="88" t="s">
        <v>65</v>
      </c>
      <c r="AD52" s="23">
        <v>380</v>
      </c>
      <c r="AE52" s="121">
        <f t="shared" si="13"/>
        <v>380</v>
      </c>
      <c r="AF52" s="18">
        <v>0.1</v>
      </c>
      <c r="AG52" s="353"/>
      <c r="AH52" s="21" t="s">
        <v>56</v>
      </c>
      <c r="AI52" s="22"/>
      <c r="AJ52" s="20">
        <v>1</v>
      </c>
      <c r="AK52" s="88" t="s">
        <v>65</v>
      </c>
      <c r="AL52" s="23">
        <v>380</v>
      </c>
      <c r="AM52" s="121">
        <f t="shared" si="14"/>
        <v>380</v>
      </c>
      <c r="AN52" s="18">
        <v>0.1</v>
      </c>
    </row>
    <row r="53" spans="1:40" ht="26.25" customHeight="1" x14ac:dyDescent="0.15">
      <c r="A53" s="316"/>
      <c r="B53" s="21" t="s">
        <v>57</v>
      </c>
      <c r="C53" s="22"/>
      <c r="D53" s="35">
        <v>1</v>
      </c>
      <c r="E53" s="88" t="s">
        <v>66</v>
      </c>
      <c r="F53" s="23">
        <v>900</v>
      </c>
      <c r="G53" s="121">
        <f t="shared" si="0"/>
        <v>900</v>
      </c>
      <c r="H53" s="18">
        <v>0.1</v>
      </c>
      <c r="I53" s="353"/>
      <c r="J53" s="21" t="s">
        <v>57</v>
      </c>
      <c r="K53" s="22"/>
      <c r="L53" s="20">
        <v>1</v>
      </c>
      <c r="M53" s="88" t="s">
        <v>66</v>
      </c>
      <c r="N53" s="23">
        <v>900</v>
      </c>
      <c r="O53" s="121">
        <f t="shared" si="11"/>
        <v>900</v>
      </c>
      <c r="P53" s="18">
        <v>0.1</v>
      </c>
      <c r="Q53" s="353"/>
      <c r="R53" s="21" t="s">
        <v>57</v>
      </c>
      <c r="S53" s="22"/>
      <c r="T53" s="20">
        <v>1</v>
      </c>
      <c r="U53" s="88" t="s">
        <v>66</v>
      </c>
      <c r="V53" s="23">
        <v>900</v>
      </c>
      <c r="W53" s="121">
        <f t="shared" si="12"/>
        <v>900</v>
      </c>
      <c r="X53" s="18">
        <v>0.1</v>
      </c>
      <c r="Y53" s="353"/>
      <c r="Z53" s="21" t="s">
        <v>57</v>
      </c>
      <c r="AA53" s="22"/>
      <c r="AB53" s="20">
        <v>1</v>
      </c>
      <c r="AC53" s="88" t="s">
        <v>66</v>
      </c>
      <c r="AD53" s="23">
        <v>900</v>
      </c>
      <c r="AE53" s="121">
        <f t="shared" si="13"/>
        <v>900</v>
      </c>
      <c r="AF53" s="18">
        <v>0.1</v>
      </c>
      <c r="AG53" s="353"/>
      <c r="AH53" s="21" t="s">
        <v>57</v>
      </c>
      <c r="AI53" s="22"/>
      <c r="AJ53" s="20">
        <v>1</v>
      </c>
      <c r="AK53" s="88" t="s">
        <v>66</v>
      </c>
      <c r="AL53" s="23">
        <v>900</v>
      </c>
      <c r="AM53" s="121">
        <f t="shared" si="14"/>
        <v>900</v>
      </c>
      <c r="AN53" s="18">
        <v>0.1</v>
      </c>
    </row>
    <row r="54" spans="1:40" ht="26.25" customHeight="1" x14ac:dyDescent="0.15">
      <c r="A54" s="316"/>
      <c r="B54" s="21" t="s">
        <v>58</v>
      </c>
      <c r="C54" s="22"/>
      <c r="D54" s="35">
        <v>1</v>
      </c>
      <c r="E54" s="88" t="s">
        <v>64</v>
      </c>
      <c r="F54" s="23">
        <v>125</v>
      </c>
      <c r="G54" s="121">
        <f t="shared" si="0"/>
        <v>125</v>
      </c>
      <c r="H54" s="18">
        <v>0.1</v>
      </c>
      <c r="I54" s="353"/>
      <c r="J54" s="21" t="s">
        <v>58</v>
      </c>
      <c r="K54" s="22"/>
      <c r="L54" s="20">
        <v>1</v>
      </c>
      <c r="M54" s="88" t="s">
        <v>64</v>
      </c>
      <c r="N54" s="23">
        <v>125</v>
      </c>
      <c r="O54" s="121">
        <f t="shared" si="11"/>
        <v>125</v>
      </c>
      <c r="P54" s="18">
        <v>0.1</v>
      </c>
      <c r="Q54" s="353"/>
      <c r="R54" s="21" t="s">
        <v>58</v>
      </c>
      <c r="S54" s="22"/>
      <c r="T54" s="20">
        <v>1</v>
      </c>
      <c r="U54" s="88" t="s">
        <v>64</v>
      </c>
      <c r="V54" s="23">
        <v>125</v>
      </c>
      <c r="W54" s="121">
        <f t="shared" si="12"/>
        <v>125</v>
      </c>
      <c r="X54" s="18">
        <v>0.1</v>
      </c>
      <c r="Y54" s="353"/>
      <c r="Z54" s="21" t="s">
        <v>58</v>
      </c>
      <c r="AA54" s="22"/>
      <c r="AB54" s="20">
        <v>1</v>
      </c>
      <c r="AC54" s="88" t="s">
        <v>64</v>
      </c>
      <c r="AD54" s="23">
        <v>125</v>
      </c>
      <c r="AE54" s="121">
        <f t="shared" si="13"/>
        <v>125</v>
      </c>
      <c r="AF54" s="18">
        <v>0.1</v>
      </c>
      <c r="AG54" s="353"/>
      <c r="AH54" s="21" t="s">
        <v>58</v>
      </c>
      <c r="AI54" s="22"/>
      <c r="AJ54" s="20">
        <v>1</v>
      </c>
      <c r="AK54" s="88" t="s">
        <v>64</v>
      </c>
      <c r="AL54" s="23">
        <v>125</v>
      </c>
      <c r="AM54" s="121">
        <f t="shared" si="14"/>
        <v>125</v>
      </c>
      <c r="AN54" s="18">
        <v>0.1</v>
      </c>
    </row>
    <row r="55" spans="1:40" ht="26.25" customHeight="1" x14ac:dyDescent="0.15">
      <c r="A55" s="316"/>
      <c r="B55" s="21" t="s">
        <v>59</v>
      </c>
      <c r="C55" s="22"/>
      <c r="D55" s="35">
        <v>1</v>
      </c>
      <c r="E55" s="88" t="s">
        <v>64</v>
      </c>
      <c r="F55" s="23">
        <v>125</v>
      </c>
      <c r="G55" s="121">
        <f t="shared" si="0"/>
        <v>125</v>
      </c>
      <c r="H55" s="18">
        <v>0.1</v>
      </c>
      <c r="I55" s="353"/>
      <c r="J55" s="21" t="s">
        <v>59</v>
      </c>
      <c r="K55" s="22"/>
      <c r="L55" s="20">
        <v>1</v>
      </c>
      <c r="M55" s="88" t="s">
        <v>64</v>
      </c>
      <c r="N55" s="23">
        <v>125</v>
      </c>
      <c r="O55" s="121">
        <f t="shared" si="11"/>
        <v>125</v>
      </c>
      <c r="P55" s="18">
        <v>0.1</v>
      </c>
      <c r="Q55" s="353"/>
      <c r="R55" s="21" t="s">
        <v>59</v>
      </c>
      <c r="S55" s="22"/>
      <c r="T55" s="20">
        <v>1</v>
      </c>
      <c r="U55" s="88" t="s">
        <v>64</v>
      </c>
      <c r="V55" s="23">
        <v>125</v>
      </c>
      <c r="W55" s="121">
        <f t="shared" si="12"/>
        <v>125</v>
      </c>
      <c r="X55" s="18">
        <v>0.1</v>
      </c>
      <c r="Y55" s="353"/>
      <c r="Z55" s="21" t="s">
        <v>59</v>
      </c>
      <c r="AA55" s="22"/>
      <c r="AB55" s="20">
        <v>1</v>
      </c>
      <c r="AC55" s="88" t="s">
        <v>64</v>
      </c>
      <c r="AD55" s="23">
        <v>125</v>
      </c>
      <c r="AE55" s="121">
        <f t="shared" si="13"/>
        <v>125</v>
      </c>
      <c r="AF55" s="18">
        <v>0.1</v>
      </c>
      <c r="AG55" s="353"/>
      <c r="AH55" s="21" t="s">
        <v>59</v>
      </c>
      <c r="AI55" s="22"/>
      <c r="AJ55" s="20">
        <v>1</v>
      </c>
      <c r="AK55" s="88" t="s">
        <v>64</v>
      </c>
      <c r="AL55" s="23">
        <v>125</v>
      </c>
      <c r="AM55" s="121">
        <f t="shared" si="14"/>
        <v>125</v>
      </c>
      <c r="AN55" s="18">
        <v>0.1</v>
      </c>
    </row>
    <row r="56" spans="1:40" ht="26.25" customHeight="1" x14ac:dyDescent="0.15">
      <c r="A56" s="316"/>
      <c r="B56" s="215" t="s">
        <v>90</v>
      </c>
      <c r="C56" s="216"/>
      <c r="D56" s="217">
        <v>20</v>
      </c>
      <c r="E56" s="218" t="s">
        <v>64</v>
      </c>
      <c r="F56" s="219">
        <v>3</v>
      </c>
      <c r="G56" s="220">
        <f t="shared" si="0"/>
        <v>60</v>
      </c>
      <c r="H56" s="18">
        <v>0.1</v>
      </c>
      <c r="I56" s="353"/>
      <c r="J56" s="215" t="s">
        <v>90</v>
      </c>
      <c r="K56" s="216"/>
      <c r="L56" s="217">
        <v>20</v>
      </c>
      <c r="M56" s="218" t="s">
        <v>64</v>
      </c>
      <c r="N56" s="219">
        <v>3</v>
      </c>
      <c r="O56" s="220">
        <f t="shared" si="11"/>
        <v>60</v>
      </c>
      <c r="P56" s="18">
        <v>0.1</v>
      </c>
      <c r="Q56" s="353"/>
      <c r="R56" s="215" t="s">
        <v>90</v>
      </c>
      <c r="S56" s="216"/>
      <c r="T56" s="217">
        <v>20</v>
      </c>
      <c r="U56" s="218" t="s">
        <v>64</v>
      </c>
      <c r="V56" s="219">
        <v>3</v>
      </c>
      <c r="W56" s="220">
        <f t="shared" si="12"/>
        <v>60</v>
      </c>
      <c r="X56" s="18">
        <v>0.1</v>
      </c>
      <c r="Y56" s="353"/>
      <c r="Z56" s="215" t="s">
        <v>90</v>
      </c>
      <c r="AA56" s="216"/>
      <c r="AB56" s="217">
        <v>20</v>
      </c>
      <c r="AC56" s="218" t="s">
        <v>64</v>
      </c>
      <c r="AD56" s="219">
        <v>3</v>
      </c>
      <c r="AE56" s="220">
        <f t="shared" si="13"/>
        <v>60</v>
      </c>
      <c r="AF56" s="18">
        <v>0.1</v>
      </c>
      <c r="AG56" s="353"/>
      <c r="AH56" s="215" t="s">
        <v>90</v>
      </c>
      <c r="AI56" s="216"/>
      <c r="AJ56" s="217">
        <v>20</v>
      </c>
      <c r="AK56" s="218" t="s">
        <v>64</v>
      </c>
      <c r="AL56" s="219">
        <v>3</v>
      </c>
      <c r="AM56" s="220">
        <f t="shared" si="14"/>
        <v>60</v>
      </c>
      <c r="AN56" s="18">
        <v>0.1</v>
      </c>
    </row>
    <row r="57" spans="1:40" ht="26.25" customHeight="1" x14ac:dyDescent="0.15">
      <c r="A57" s="316"/>
      <c r="B57" s="215" t="s">
        <v>60</v>
      </c>
      <c r="C57" s="216"/>
      <c r="D57" s="217">
        <v>2</v>
      </c>
      <c r="E57" s="218" t="s">
        <v>69</v>
      </c>
      <c r="F57" s="219">
        <v>80</v>
      </c>
      <c r="G57" s="220">
        <f t="shared" si="0"/>
        <v>160</v>
      </c>
      <c r="H57" s="18">
        <v>0.1</v>
      </c>
      <c r="I57" s="353"/>
      <c r="J57" s="215" t="s">
        <v>60</v>
      </c>
      <c r="K57" s="216"/>
      <c r="L57" s="217">
        <v>2</v>
      </c>
      <c r="M57" s="218" t="s">
        <v>69</v>
      </c>
      <c r="N57" s="219">
        <v>80</v>
      </c>
      <c r="O57" s="220">
        <f t="shared" si="11"/>
        <v>160</v>
      </c>
      <c r="P57" s="18">
        <v>0.1</v>
      </c>
      <c r="Q57" s="353"/>
      <c r="R57" s="215" t="s">
        <v>60</v>
      </c>
      <c r="S57" s="216"/>
      <c r="T57" s="217">
        <v>2</v>
      </c>
      <c r="U57" s="218" t="s">
        <v>69</v>
      </c>
      <c r="V57" s="219">
        <v>80</v>
      </c>
      <c r="W57" s="220">
        <f t="shared" si="12"/>
        <v>160</v>
      </c>
      <c r="X57" s="18">
        <v>0.1</v>
      </c>
      <c r="Y57" s="353"/>
      <c r="Z57" s="215" t="s">
        <v>60</v>
      </c>
      <c r="AA57" s="216"/>
      <c r="AB57" s="217">
        <v>2</v>
      </c>
      <c r="AC57" s="218" t="s">
        <v>69</v>
      </c>
      <c r="AD57" s="219">
        <v>80</v>
      </c>
      <c r="AE57" s="220">
        <f t="shared" si="13"/>
        <v>160</v>
      </c>
      <c r="AF57" s="18">
        <v>0.1</v>
      </c>
      <c r="AG57" s="353"/>
      <c r="AH57" s="215" t="s">
        <v>60</v>
      </c>
      <c r="AI57" s="216"/>
      <c r="AJ57" s="217">
        <v>2</v>
      </c>
      <c r="AK57" s="218" t="s">
        <v>69</v>
      </c>
      <c r="AL57" s="219">
        <v>80</v>
      </c>
      <c r="AM57" s="220">
        <f t="shared" si="14"/>
        <v>160</v>
      </c>
      <c r="AN57" s="18">
        <v>0.1</v>
      </c>
    </row>
    <row r="58" spans="1:40" ht="26.25" customHeight="1" x14ac:dyDescent="0.15">
      <c r="A58" s="316"/>
      <c r="B58" s="21" t="s">
        <v>61</v>
      </c>
      <c r="C58" s="22"/>
      <c r="D58" s="35">
        <v>1</v>
      </c>
      <c r="E58" s="88" t="s">
        <v>66</v>
      </c>
      <c r="F58" s="23">
        <v>460</v>
      </c>
      <c r="G58" s="121">
        <f t="shared" si="0"/>
        <v>460</v>
      </c>
      <c r="H58" s="18">
        <v>0.1</v>
      </c>
      <c r="I58" s="353"/>
      <c r="J58" s="21" t="s">
        <v>61</v>
      </c>
      <c r="K58" s="22"/>
      <c r="L58" s="35">
        <v>1</v>
      </c>
      <c r="M58" s="88" t="s">
        <v>66</v>
      </c>
      <c r="N58" s="23">
        <v>460</v>
      </c>
      <c r="O58" s="121">
        <f t="shared" si="11"/>
        <v>460</v>
      </c>
      <c r="P58" s="18">
        <v>0.1</v>
      </c>
      <c r="Q58" s="353"/>
      <c r="R58" s="21" t="s">
        <v>61</v>
      </c>
      <c r="S58" s="22"/>
      <c r="T58" s="35">
        <v>1</v>
      </c>
      <c r="U58" s="88" t="s">
        <v>66</v>
      </c>
      <c r="V58" s="23">
        <v>460</v>
      </c>
      <c r="W58" s="121">
        <f t="shared" si="12"/>
        <v>460</v>
      </c>
      <c r="X58" s="18">
        <v>0.1</v>
      </c>
      <c r="Y58" s="353"/>
      <c r="Z58" s="21" t="s">
        <v>61</v>
      </c>
      <c r="AA58" s="22"/>
      <c r="AB58" s="35">
        <v>1</v>
      </c>
      <c r="AC58" s="88" t="s">
        <v>66</v>
      </c>
      <c r="AD58" s="23">
        <v>460</v>
      </c>
      <c r="AE58" s="121">
        <f t="shared" si="13"/>
        <v>460</v>
      </c>
      <c r="AF58" s="18">
        <v>0.1</v>
      </c>
      <c r="AG58" s="353"/>
      <c r="AH58" s="21" t="s">
        <v>61</v>
      </c>
      <c r="AI58" s="22"/>
      <c r="AJ58" s="35">
        <v>1</v>
      </c>
      <c r="AK58" s="88" t="s">
        <v>66</v>
      </c>
      <c r="AL58" s="23">
        <v>460</v>
      </c>
      <c r="AM58" s="121">
        <f t="shared" si="14"/>
        <v>460</v>
      </c>
      <c r="AN58" s="18">
        <v>0.1</v>
      </c>
    </row>
    <row r="59" spans="1:40" ht="26.25" customHeight="1" x14ac:dyDescent="0.15">
      <c r="A59" s="316"/>
      <c r="B59" s="14" t="s">
        <v>10</v>
      </c>
      <c r="C59" s="15"/>
      <c r="D59" s="16">
        <v>1</v>
      </c>
      <c r="E59" s="86" t="s">
        <v>68</v>
      </c>
      <c r="F59" s="17">
        <v>2500</v>
      </c>
      <c r="G59" s="120">
        <f>D59*F59</f>
        <v>2500</v>
      </c>
      <c r="H59" s="18">
        <v>0.1</v>
      </c>
      <c r="I59" s="353"/>
      <c r="J59" s="14" t="s">
        <v>10</v>
      </c>
      <c r="K59" s="15"/>
      <c r="L59" s="16">
        <v>1</v>
      </c>
      <c r="M59" s="86" t="s">
        <v>68</v>
      </c>
      <c r="N59" s="17">
        <v>2500</v>
      </c>
      <c r="O59" s="120">
        <f>L59*N59</f>
        <v>2500</v>
      </c>
      <c r="P59" s="18">
        <v>0.1</v>
      </c>
      <c r="Q59" s="353"/>
      <c r="R59" s="14" t="s">
        <v>10</v>
      </c>
      <c r="S59" s="15"/>
      <c r="T59" s="16">
        <v>1</v>
      </c>
      <c r="U59" s="86" t="s">
        <v>68</v>
      </c>
      <c r="V59" s="17">
        <v>2500</v>
      </c>
      <c r="W59" s="120">
        <f>T59*V59</f>
        <v>2500</v>
      </c>
      <c r="X59" s="18">
        <v>0.1</v>
      </c>
      <c r="Y59" s="353"/>
      <c r="Z59" s="14" t="s">
        <v>10</v>
      </c>
      <c r="AA59" s="15"/>
      <c r="AB59" s="16">
        <v>1</v>
      </c>
      <c r="AC59" s="86" t="s">
        <v>68</v>
      </c>
      <c r="AD59" s="17">
        <v>2500</v>
      </c>
      <c r="AE59" s="120">
        <f>AB59*AD59</f>
        <v>2500</v>
      </c>
      <c r="AF59" s="18">
        <v>0.1</v>
      </c>
      <c r="AG59" s="353"/>
      <c r="AH59" s="14" t="s">
        <v>10</v>
      </c>
      <c r="AI59" s="15"/>
      <c r="AJ59" s="16">
        <v>1</v>
      </c>
      <c r="AK59" s="86" t="s">
        <v>68</v>
      </c>
      <c r="AL59" s="17">
        <v>2500</v>
      </c>
      <c r="AM59" s="120">
        <f>AJ59*AL59</f>
        <v>2500</v>
      </c>
      <c r="AN59" s="18">
        <v>0.1</v>
      </c>
    </row>
    <row r="60" spans="1:40" ht="26.25" customHeight="1" x14ac:dyDescent="0.15">
      <c r="A60" s="317"/>
      <c r="B60" s="98" t="s">
        <v>62</v>
      </c>
      <c r="C60" s="99"/>
      <c r="D60" s="100">
        <v>2</v>
      </c>
      <c r="E60" s="101" t="s">
        <v>65</v>
      </c>
      <c r="F60" s="102">
        <v>320</v>
      </c>
      <c r="G60" s="124">
        <f t="shared" si="0"/>
        <v>640</v>
      </c>
      <c r="H60" s="103">
        <v>0.1</v>
      </c>
      <c r="I60" s="354"/>
      <c r="J60" s="98" t="s">
        <v>62</v>
      </c>
      <c r="K60" s="99"/>
      <c r="L60" s="111">
        <v>2</v>
      </c>
      <c r="M60" s="101" t="s">
        <v>65</v>
      </c>
      <c r="N60" s="102">
        <v>320</v>
      </c>
      <c r="O60" s="124">
        <f t="shared" ref="O60:O64" si="15">L60*N60</f>
        <v>640</v>
      </c>
      <c r="P60" s="103">
        <v>0.1</v>
      </c>
      <c r="Q60" s="354"/>
      <c r="R60" s="98" t="s">
        <v>62</v>
      </c>
      <c r="S60" s="99"/>
      <c r="T60" s="111">
        <v>2</v>
      </c>
      <c r="U60" s="101" t="s">
        <v>65</v>
      </c>
      <c r="V60" s="102">
        <v>320</v>
      </c>
      <c r="W60" s="124">
        <f t="shared" ref="W60:W64" si="16">T60*V60</f>
        <v>640</v>
      </c>
      <c r="X60" s="103">
        <v>0.1</v>
      </c>
      <c r="Y60" s="354"/>
      <c r="Z60" s="98" t="s">
        <v>62</v>
      </c>
      <c r="AA60" s="99"/>
      <c r="AB60" s="111">
        <v>2</v>
      </c>
      <c r="AC60" s="101" t="s">
        <v>65</v>
      </c>
      <c r="AD60" s="102">
        <v>320</v>
      </c>
      <c r="AE60" s="124">
        <f t="shared" ref="AE60:AE64" si="17">AB60*AD60</f>
        <v>640</v>
      </c>
      <c r="AF60" s="103">
        <v>0.1</v>
      </c>
      <c r="AG60" s="354"/>
      <c r="AH60" s="98" t="s">
        <v>62</v>
      </c>
      <c r="AI60" s="99"/>
      <c r="AJ60" s="111">
        <v>2</v>
      </c>
      <c r="AK60" s="101" t="s">
        <v>65</v>
      </c>
      <c r="AL60" s="102">
        <v>320</v>
      </c>
      <c r="AM60" s="124">
        <f t="shared" ref="AM60:AM64" si="18">AJ60*AL60</f>
        <v>640</v>
      </c>
      <c r="AN60" s="103">
        <v>0.1</v>
      </c>
    </row>
    <row r="61" spans="1:40" ht="26.25" customHeight="1" x14ac:dyDescent="0.15">
      <c r="A61" s="7"/>
      <c r="B61" s="28" t="s">
        <v>5</v>
      </c>
      <c r="C61" s="9" t="s">
        <v>36</v>
      </c>
      <c r="D61" s="10">
        <v>1</v>
      </c>
      <c r="E61" s="85" t="s">
        <v>68</v>
      </c>
      <c r="F61" s="11">
        <v>13200</v>
      </c>
      <c r="G61" s="126">
        <f t="shared" si="0"/>
        <v>13200</v>
      </c>
      <c r="H61" s="12">
        <v>0.1</v>
      </c>
      <c r="I61" s="7"/>
      <c r="J61" s="28" t="s">
        <v>5</v>
      </c>
      <c r="K61" s="9" t="s">
        <v>36</v>
      </c>
      <c r="L61" s="10">
        <v>1</v>
      </c>
      <c r="M61" s="85" t="s">
        <v>68</v>
      </c>
      <c r="N61" s="11">
        <v>13200</v>
      </c>
      <c r="O61" s="126">
        <f t="shared" si="15"/>
        <v>13200</v>
      </c>
      <c r="P61" s="12">
        <v>0.1</v>
      </c>
      <c r="Q61" s="7"/>
      <c r="R61" s="28" t="s">
        <v>5</v>
      </c>
      <c r="S61" s="9" t="s">
        <v>36</v>
      </c>
      <c r="T61" s="10">
        <v>1</v>
      </c>
      <c r="U61" s="85" t="s">
        <v>68</v>
      </c>
      <c r="V61" s="11">
        <v>13200</v>
      </c>
      <c r="W61" s="126">
        <f t="shared" si="16"/>
        <v>13200</v>
      </c>
      <c r="X61" s="12">
        <v>0.1</v>
      </c>
      <c r="Y61" s="7"/>
      <c r="Z61" s="28" t="s">
        <v>5</v>
      </c>
      <c r="AA61" s="9" t="s">
        <v>36</v>
      </c>
      <c r="AB61" s="10">
        <v>1</v>
      </c>
      <c r="AC61" s="85" t="s">
        <v>68</v>
      </c>
      <c r="AD61" s="11">
        <v>13200</v>
      </c>
      <c r="AE61" s="126">
        <f t="shared" si="17"/>
        <v>13200</v>
      </c>
      <c r="AF61" s="12">
        <v>0.1</v>
      </c>
      <c r="AG61" s="7"/>
      <c r="AH61" s="28" t="s">
        <v>5</v>
      </c>
      <c r="AI61" s="9" t="s">
        <v>36</v>
      </c>
      <c r="AJ61" s="10">
        <v>1</v>
      </c>
      <c r="AK61" s="85" t="s">
        <v>68</v>
      </c>
      <c r="AL61" s="11">
        <v>13200</v>
      </c>
      <c r="AM61" s="126">
        <f t="shared" si="18"/>
        <v>13200</v>
      </c>
      <c r="AN61" s="12">
        <v>0.1</v>
      </c>
    </row>
    <row r="62" spans="1:40" ht="26.25" customHeight="1" x14ac:dyDescent="0.15">
      <c r="A62" s="7"/>
      <c r="B62" s="28" t="s">
        <v>6</v>
      </c>
      <c r="C62" s="15"/>
      <c r="D62" s="16">
        <v>1</v>
      </c>
      <c r="E62" s="86" t="s">
        <v>68</v>
      </c>
      <c r="F62" s="17">
        <v>1200</v>
      </c>
      <c r="G62" s="120">
        <f t="shared" si="0"/>
        <v>1200</v>
      </c>
      <c r="H62" s="18">
        <v>0.1</v>
      </c>
      <c r="I62" s="7"/>
      <c r="J62" s="28" t="s">
        <v>6</v>
      </c>
      <c r="K62" s="15"/>
      <c r="L62" s="16">
        <v>1</v>
      </c>
      <c r="M62" s="86" t="s">
        <v>68</v>
      </c>
      <c r="N62" s="17">
        <v>1200</v>
      </c>
      <c r="O62" s="120">
        <f t="shared" si="15"/>
        <v>1200</v>
      </c>
      <c r="P62" s="18">
        <v>0.1</v>
      </c>
      <c r="Q62" s="7"/>
      <c r="R62" s="28" t="s">
        <v>6</v>
      </c>
      <c r="S62" s="15"/>
      <c r="T62" s="16">
        <v>1</v>
      </c>
      <c r="U62" s="86" t="s">
        <v>68</v>
      </c>
      <c r="V62" s="17">
        <v>1200</v>
      </c>
      <c r="W62" s="120">
        <f t="shared" si="16"/>
        <v>1200</v>
      </c>
      <c r="X62" s="18">
        <v>0.1</v>
      </c>
      <c r="Y62" s="7"/>
      <c r="Z62" s="28" t="s">
        <v>6</v>
      </c>
      <c r="AA62" s="15"/>
      <c r="AB62" s="16">
        <v>1</v>
      </c>
      <c r="AC62" s="86" t="s">
        <v>68</v>
      </c>
      <c r="AD62" s="17">
        <v>1200</v>
      </c>
      <c r="AE62" s="120">
        <f t="shared" si="17"/>
        <v>1200</v>
      </c>
      <c r="AF62" s="18">
        <v>0.1</v>
      </c>
      <c r="AG62" s="7"/>
      <c r="AH62" s="28" t="s">
        <v>6</v>
      </c>
      <c r="AI62" s="15"/>
      <c r="AJ62" s="16">
        <v>1</v>
      </c>
      <c r="AK62" s="86" t="s">
        <v>68</v>
      </c>
      <c r="AL62" s="17">
        <v>1200</v>
      </c>
      <c r="AM62" s="120">
        <f t="shared" si="18"/>
        <v>1200</v>
      </c>
      <c r="AN62" s="18">
        <v>0.1</v>
      </c>
    </row>
    <row r="63" spans="1:40" ht="26.25" customHeight="1" x14ac:dyDescent="0.15">
      <c r="A63" s="7"/>
      <c r="B63" s="28" t="s">
        <v>7</v>
      </c>
      <c r="C63" s="15"/>
      <c r="D63" s="16">
        <v>4</v>
      </c>
      <c r="E63" s="86" t="s">
        <v>79</v>
      </c>
      <c r="F63" s="17">
        <v>300</v>
      </c>
      <c r="G63" s="120">
        <f t="shared" si="0"/>
        <v>1200</v>
      </c>
      <c r="H63" s="18">
        <v>0.1</v>
      </c>
      <c r="I63" s="7"/>
      <c r="J63" s="28" t="s">
        <v>7</v>
      </c>
      <c r="K63" s="15"/>
      <c r="L63" s="16">
        <v>4</v>
      </c>
      <c r="M63" s="86" t="s">
        <v>79</v>
      </c>
      <c r="N63" s="17">
        <v>300</v>
      </c>
      <c r="O63" s="120">
        <f t="shared" si="15"/>
        <v>1200</v>
      </c>
      <c r="P63" s="18">
        <v>0.1</v>
      </c>
      <c r="Q63" s="7"/>
      <c r="R63" s="28" t="s">
        <v>7</v>
      </c>
      <c r="S63" s="15"/>
      <c r="T63" s="16">
        <v>4</v>
      </c>
      <c r="U63" s="86" t="s">
        <v>79</v>
      </c>
      <c r="V63" s="17">
        <v>300</v>
      </c>
      <c r="W63" s="120">
        <f t="shared" si="16"/>
        <v>1200</v>
      </c>
      <c r="X63" s="18">
        <v>0.1</v>
      </c>
      <c r="Y63" s="7"/>
      <c r="Z63" s="28" t="s">
        <v>7</v>
      </c>
      <c r="AA63" s="15"/>
      <c r="AB63" s="16">
        <v>4</v>
      </c>
      <c r="AC63" s="86" t="s">
        <v>79</v>
      </c>
      <c r="AD63" s="17">
        <v>300</v>
      </c>
      <c r="AE63" s="120">
        <f t="shared" si="17"/>
        <v>1200</v>
      </c>
      <c r="AF63" s="18">
        <v>0.1</v>
      </c>
      <c r="AG63" s="7"/>
      <c r="AH63" s="28" t="s">
        <v>7</v>
      </c>
      <c r="AI63" s="15"/>
      <c r="AJ63" s="16">
        <v>4</v>
      </c>
      <c r="AK63" s="86" t="s">
        <v>79</v>
      </c>
      <c r="AL63" s="17">
        <v>300</v>
      </c>
      <c r="AM63" s="120">
        <f t="shared" si="18"/>
        <v>1200</v>
      </c>
      <c r="AN63" s="18">
        <v>0.1</v>
      </c>
    </row>
    <row r="64" spans="1:40" ht="26.25" customHeight="1" x14ac:dyDescent="0.15">
      <c r="A64" s="13"/>
      <c r="B64" s="14" t="s">
        <v>12</v>
      </c>
      <c r="C64" s="15"/>
      <c r="D64" s="16">
        <v>1</v>
      </c>
      <c r="E64" s="86" t="s">
        <v>68</v>
      </c>
      <c r="F64" s="17">
        <v>6000</v>
      </c>
      <c r="G64" s="120">
        <f t="shared" si="0"/>
        <v>6000</v>
      </c>
      <c r="H64" s="18">
        <v>0.1</v>
      </c>
      <c r="I64" s="13"/>
      <c r="J64" s="14" t="s">
        <v>12</v>
      </c>
      <c r="K64" s="15"/>
      <c r="L64" s="16">
        <v>1</v>
      </c>
      <c r="M64" s="86" t="s">
        <v>68</v>
      </c>
      <c r="N64" s="17">
        <v>6000</v>
      </c>
      <c r="O64" s="120">
        <f t="shared" si="15"/>
        <v>6000</v>
      </c>
      <c r="P64" s="18">
        <v>0.1</v>
      </c>
      <c r="Q64" s="13"/>
      <c r="R64" s="14" t="s">
        <v>12</v>
      </c>
      <c r="S64" s="15"/>
      <c r="T64" s="16">
        <v>1</v>
      </c>
      <c r="U64" s="86" t="s">
        <v>68</v>
      </c>
      <c r="V64" s="17">
        <v>6000</v>
      </c>
      <c r="W64" s="120">
        <f t="shared" si="16"/>
        <v>6000</v>
      </c>
      <c r="X64" s="18">
        <v>0.1</v>
      </c>
      <c r="Y64" s="13"/>
      <c r="Z64" s="14" t="s">
        <v>12</v>
      </c>
      <c r="AA64" s="15"/>
      <c r="AB64" s="16">
        <v>1</v>
      </c>
      <c r="AC64" s="86" t="s">
        <v>68</v>
      </c>
      <c r="AD64" s="17">
        <v>6000</v>
      </c>
      <c r="AE64" s="120">
        <f t="shared" si="17"/>
        <v>6000</v>
      </c>
      <c r="AF64" s="18">
        <v>0.1</v>
      </c>
      <c r="AG64" s="13"/>
      <c r="AH64" s="14" t="s">
        <v>12</v>
      </c>
      <c r="AI64" s="15"/>
      <c r="AJ64" s="16">
        <v>1</v>
      </c>
      <c r="AK64" s="86" t="s">
        <v>68</v>
      </c>
      <c r="AL64" s="17">
        <v>6000</v>
      </c>
      <c r="AM64" s="120">
        <f t="shared" si="18"/>
        <v>6000</v>
      </c>
      <c r="AN64" s="18">
        <v>0.1</v>
      </c>
    </row>
    <row r="65" spans="1:40" ht="26.25" customHeight="1" x14ac:dyDescent="0.15">
      <c r="A65" s="13"/>
      <c r="B65" s="14" t="s">
        <v>215</v>
      </c>
      <c r="C65" s="15"/>
      <c r="D65" s="331" t="s">
        <v>37</v>
      </c>
      <c r="E65" s="332"/>
      <c r="F65" s="17">
        <v>14000</v>
      </c>
      <c r="G65" s="120">
        <v>14000</v>
      </c>
      <c r="H65" s="18">
        <v>0.1</v>
      </c>
      <c r="I65" s="13"/>
      <c r="J65" s="14" t="s">
        <v>215</v>
      </c>
      <c r="K65" s="15"/>
      <c r="L65" s="331" t="s">
        <v>37</v>
      </c>
      <c r="M65" s="332"/>
      <c r="N65" s="17">
        <v>14000</v>
      </c>
      <c r="O65" s="120">
        <v>14000</v>
      </c>
      <c r="P65" s="18">
        <v>0.1</v>
      </c>
      <c r="Q65" s="13"/>
      <c r="R65" s="14" t="s">
        <v>215</v>
      </c>
      <c r="S65" s="15"/>
      <c r="T65" s="331" t="s">
        <v>37</v>
      </c>
      <c r="U65" s="332"/>
      <c r="V65" s="17">
        <v>14000</v>
      </c>
      <c r="W65" s="120">
        <v>14000</v>
      </c>
      <c r="X65" s="18">
        <v>0.1</v>
      </c>
      <c r="Y65" s="13"/>
      <c r="Z65" s="14" t="s">
        <v>215</v>
      </c>
      <c r="AA65" s="15"/>
      <c r="AB65" s="331" t="s">
        <v>37</v>
      </c>
      <c r="AC65" s="332"/>
      <c r="AD65" s="17">
        <v>14000</v>
      </c>
      <c r="AE65" s="120">
        <v>14000</v>
      </c>
      <c r="AF65" s="18">
        <v>0.1</v>
      </c>
      <c r="AG65" s="13"/>
      <c r="AH65" s="14" t="s">
        <v>215</v>
      </c>
      <c r="AI65" s="15"/>
      <c r="AJ65" s="331" t="s">
        <v>37</v>
      </c>
      <c r="AK65" s="332"/>
      <c r="AL65" s="17">
        <v>14000</v>
      </c>
      <c r="AM65" s="120">
        <v>14000</v>
      </c>
      <c r="AN65" s="18">
        <v>0.1</v>
      </c>
    </row>
    <row r="66" spans="1:40" ht="26.25" customHeight="1" x14ac:dyDescent="0.15">
      <c r="A66" s="13"/>
      <c r="B66" s="14" t="s">
        <v>13</v>
      </c>
      <c r="C66" s="15"/>
      <c r="D66" s="331" t="s">
        <v>37</v>
      </c>
      <c r="E66" s="332"/>
      <c r="F66" s="17">
        <v>8000</v>
      </c>
      <c r="G66" s="120">
        <v>8000</v>
      </c>
      <c r="H66" s="18">
        <v>0.1</v>
      </c>
      <c r="I66" s="13"/>
      <c r="J66" s="14" t="s">
        <v>13</v>
      </c>
      <c r="K66" s="15"/>
      <c r="L66" s="331" t="s">
        <v>37</v>
      </c>
      <c r="M66" s="332"/>
      <c r="N66" s="17">
        <v>8000</v>
      </c>
      <c r="O66" s="120">
        <v>8000</v>
      </c>
      <c r="P66" s="18">
        <v>0.1</v>
      </c>
      <c r="Q66" s="13"/>
      <c r="R66" s="14" t="s">
        <v>13</v>
      </c>
      <c r="S66" s="15"/>
      <c r="T66" s="331" t="s">
        <v>37</v>
      </c>
      <c r="U66" s="332"/>
      <c r="V66" s="17">
        <v>8000</v>
      </c>
      <c r="W66" s="120">
        <v>8000</v>
      </c>
      <c r="X66" s="18">
        <v>0.1</v>
      </c>
      <c r="Y66" s="13"/>
      <c r="Z66" s="14" t="s">
        <v>13</v>
      </c>
      <c r="AA66" s="15"/>
      <c r="AB66" s="331" t="s">
        <v>37</v>
      </c>
      <c r="AC66" s="332"/>
      <c r="AD66" s="17">
        <v>8000</v>
      </c>
      <c r="AE66" s="120">
        <v>8000</v>
      </c>
      <c r="AF66" s="18">
        <v>0.1</v>
      </c>
      <c r="AG66" s="13"/>
      <c r="AH66" s="14" t="s">
        <v>13</v>
      </c>
      <c r="AI66" s="15"/>
      <c r="AJ66" s="331" t="s">
        <v>37</v>
      </c>
      <c r="AK66" s="332"/>
      <c r="AL66" s="17">
        <v>8000</v>
      </c>
      <c r="AM66" s="120">
        <v>8000</v>
      </c>
      <c r="AN66" s="18">
        <v>0.1</v>
      </c>
    </row>
    <row r="67" spans="1:40" ht="26.25" customHeight="1" thickBot="1" x14ac:dyDescent="0.2">
      <c r="A67" s="97"/>
      <c r="B67" s="98" t="s">
        <v>14</v>
      </c>
      <c r="C67" s="99"/>
      <c r="D67" s="329" t="s">
        <v>37</v>
      </c>
      <c r="E67" s="330"/>
      <c r="F67" s="23">
        <v>5000</v>
      </c>
      <c r="G67" s="123">
        <v>5000</v>
      </c>
      <c r="H67" s="29">
        <v>0.1</v>
      </c>
      <c r="I67" s="30"/>
      <c r="J67" s="31" t="s">
        <v>14</v>
      </c>
      <c r="K67" s="32"/>
      <c r="L67" s="355" t="s">
        <v>37</v>
      </c>
      <c r="M67" s="311"/>
      <c r="N67" s="23">
        <v>5000</v>
      </c>
      <c r="O67" s="123">
        <v>5000</v>
      </c>
      <c r="P67" s="34">
        <v>0.1</v>
      </c>
      <c r="Q67" s="30"/>
      <c r="R67" s="31" t="s">
        <v>14</v>
      </c>
      <c r="S67" s="32"/>
      <c r="T67" s="355" t="s">
        <v>37</v>
      </c>
      <c r="U67" s="311"/>
      <c r="V67" s="23">
        <v>5000</v>
      </c>
      <c r="W67" s="123">
        <v>5000</v>
      </c>
      <c r="X67" s="34">
        <v>0.1</v>
      </c>
      <c r="Y67" s="30"/>
      <c r="Z67" s="31" t="s">
        <v>14</v>
      </c>
      <c r="AA67" s="32"/>
      <c r="AB67" s="355" t="s">
        <v>37</v>
      </c>
      <c r="AC67" s="311"/>
      <c r="AD67" s="23">
        <v>5000</v>
      </c>
      <c r="AE67" s="123">
        <v>5000</v>
      </c>
      <c r="AF67" s="34">
        <v>0.1</v>
      </c>
      <c r="AG67" s="30"/>
      <c r="AH67" s="31" t="s">
        <v>14</v>
      </c>
      <c r="AI67" s="32"/>
      <c r="AJ67" s="355" t="s">
        <v>37</v>
      </c>
      <c r="AK67" s="311"/>
      <c r="AL67" s="23">
        <v>5000</v>
      </c>
      <c r="AM67" s="123">
        <v>5000</v>
      </c>
      <c r="AN67" s="18">
        <v>0.1</v>
      </c>
    </row>
    <row r="68" spans="1:40" ht="21.75" customHeight="1" thickBot="1" x14ac:dyDescent="0.2">
      <c r="E68" s="80"/>
      <c r="F68" s="232" t="s">
        <v>106</v>
      </c>
      <c r="G68" s="327">
        <f>SUM(G38:G67)</f>
        <v>59014</v>
      </c>
      <c r="H68" s="326"/>
      <c r="M68" s="80"/>
      <c r="N68" s="232" t="s">
        <v>106</v>
      </c>
      <c r="O68" s="327">
        <f>SUM(O38:O67)</f>
        <v>59014</v>
      </c>
      <c r="P68" s="326"/>
      <c r="U68" s="80"/>
      <c r="V68" s="232" t="s">
        <v>106</v>
      </c>
      <c r="W68" s="327">
        <f>SUM(W38:W67)</f>
        <v>59014</v>
      </c>
      <c r="X68" s="326"/>
      <c r="AC68" s="80"/>
      <c r="AD68" s="232" t="s">
        <v>106</v>
      </c>
      <c r="AE68" s="327">
        <f>SUM(AE38:AE67)</f>
        <v>59014</v>
      </c>
      <c r="AF68" s="326"/>
      <c r="AK68" s="80"/>
      <c r="AL68" s="232" t="s">
        <v>106</v>
      </c>
      <c r="AM68" s="327">
        <f>SUM(AM38:AM67)</f>
        <v>59014</v>
      </c>
      <c r="AN68" s="326"/>
    </row>
    <row r="69" spans="1:40" ht="26.25" customHeight="1" x14ac:dyDescent="0.15">
      <c r="A69" s="180"/>
      <c r="B69" s="180"/>
      <c r="C69" s="321" t="s">
        <v>128</v>
      </c>
      <c r="D69" s="321"/>
      <c r="E69" s="321"/>
      <c r="F69" s="356" t="s">
        <v>74</v>
      </c>
      <c r="G69" s="357">
        <f>G68+G33</f>
        <v>182679</v>
      </c>
      <c r="H69" s="358"/>
      <c r="J69" s="180"/>
      <c r="K69" s="321" t="s">
        <v>135</v>
      </c>
      <c r="L69" s="321"/>
      <c r="M69" s="321"/>
      <c r="N69" s="356" t="s">
        <v>74</v>
      </c>
      <c r="O69" s="357">
        <f>O68+O33</f>
        <v>160379</v>
      </c>
      <c r="P69" s="358"/>
      <c r="R69" s="180"/>
      <c r="S69" s="321" t="s">
        <v>137</v>
      </c>
      <c r="T69" s="321"/>
      <c r="U69" s="321"/>
      <c r="V69" s="356" t="s">
        <v>74</v>
      </c>
      <c r="W69" s="357">
        <f>W68+W33</f>
        <v>160379</v>
      </c>
      <c r="X69" s="358"/>
      <c r="Z69" s="180"/>
      <c r="AA69" s="321" t="s">
        <v>141</v>
      </c>
      <c r="AB69" s="321"/>
      <c r="AC69" s="321"/>
      <c r="AD69" s="356" t="s">
        <v>74</v>
      </c>
      <c r="AE69" s="357">
        <f>AE68+AE33</f>
        <v>160379</v>
      </c>
      <c r="AF69" s="358"/>
      <c r="AH69" s="180"/>
      <c r="AI69" s="321" t="s">
        <v>143</v>
      </c>
      <c r="AJ69" s="321"/>
      <c r="AK69" s="321"/>
      <c r="AL69" s="356" t="s">
        <v>74</v>
      </c>
      <c r="AM69" s="357">
        <f>AM68+AM33</f>
        <v>158979</v>
      </c>
      <c r="AN69" s="358"/>
    </row>
    <row r="70" spans="1:40" ht="12" customHeight="1" thickBot="1" x14ac:dyDescent="0.2">
      <c r="A70" s="180"/>
      <c r="B70" s="180"/>
      <c r="C70" s="321"/>
      <c r="D70" s="321"/>
      <c r="E70" s="321"/>
      <c r="F70" s="356"/>
      <c r="G70" s="359"/>
      <c r="H70" s="360"/>
      <c r="I70" s="180"/>
      <c r="J70" s="180"/>
      <c r="K70" s="321"/>
      <c r="L70" s="321"/>
      <c r="M70" s="321"/>
      <c r="N70" s="356"/>
      <c r="O70" s="359"/>
      <c r="P70" s="360"/>
      <c r="Q70" s="180"/>
      <c r="R70" s="180"/>
      <c r="S70" s="321"/>
      <c r="T70" s="321"/>
      <c r="U70" s="321"/>
      <c r="V70" s="356"/>
      <c r="W70" s="359"/>
      <c r="X70" s="360"/>
      <c r="Y70" s="180"/>
      <c r="Z70" s="180"/>
      <c r="AA70" s="321"/>
      <c r="AB70" s="321"/>
      <c r="AC70" s="321"/>
      <c r="AD70" s="356"/>
      <c r="AE70" s="359"/>
      <c r="AF70" s="360"/>
      <c r="AG70" s="180"/>
      <c r="AH70" s="180"/>
      <c r="AI70" s="321"/>
      <c r="AJ70" s="321"/>
      <c r="AK70" s="321"/>
      <c r="AL70" s="356"/>
      <c r="AM70" s="359"/>
      <c r="AN70" s="360"/>
    </row>
  </sheetData>
  <mergeCells count="92">
    <mergeCell ref="AD69:AD70"/>
    <mergeCell ref="AE69:AF70"/>
    <mergeCell ref="AL69:AL70"/>
    <mergeCell ref="AM69:AN70"/>
    <mergeCell ref="C69:E70"/>
    <mergeCell ref="K69:M70"/>
    <mergeCell ref="S69:U70"/>
    <mergeCell ref="AA69:AC70"/>
    <mergeCell ref="AI69:AK70"/>
    <mergeCell ref="W69:X70"/>
    <mergeCell ref="G69:H70"/>
    <mergeCell ref="D65:E65"/>
    <mergeCell ref="L65:M65"/>
    <mergeCell ref="T65:U65"/>
    <mergeCell ref="AB65:AC65"/>
    <mergeCell ref="AJ65:AK65"/>
    <mergeCell ref="A34:H34"/>
    <mergeCell ref="AG34:AN34"/>
    <mergeCell ref="Y34:AF34"/>
    <mergeCell ref="Q34:X34"/>
    <mergeCell ref="I34:P34"/>
    <mergeCell ref="D66:E66"/>
    <mergeCell ref="L66:M66"/>
    <mergeCell ref="T66:U66"/>
    <mergeCell ref="AB66:AC66"/>
    <mergeCell ref="D67:E67"/>
    <mergeCell ref="L67:M67"/>
    <mergeCell ref="T67:U67"/>
    <mergeCell ref="AB67:AC67"/>
    <mergeCell ref="G68:H68"/>
    <mergeCell ref="F69:F70"/>
    <mergeCell ref="N69:N70"/>
    <mergeCell ref="O69:P70"/>
    <mergeCell ref="V69:V70"/>
    <mergeCell ref="O68:P68"/>
    <mergeCell ref="AO39:AV39"/>
    <mergeCell ref="W68:X68"/>
    <mergeCell ref="AE68:AF68"/>
    <mergeCell ref="AM68:AN68"/>
    <mergeCell ref="AJ66:AK66"/>
    <mergeCell ref="AJ67:AK67"/>
    <mergeCell ref="A42:A60"/>
    <mergeCell ref="I42:I60"/>
    <mergeCell ref="Q42:Q60"/>
    <mergeCell ref="Y42:Y60"/>
    <mergeCell ref="AG42:AG60"/>
    <mergeCell ref="AO13:AS13"/>
    <mergeCell ref="AU13:AV13"/>
    <mergeCell ref="T37:U37"/>
    <mergeCell ref="A36:B36"/>
    <mergeCell ref="I36:K36"/>
    <mergeCell ref="Q36:X36"/>
    <mergeCell ref="Y36:AF36"/>
    <mergeCell ref="A37:B37"/>
    <mergeCell ref="D37:E37"/>
    <mergeCell ref="I37:J37"/>
    <mergeCell ref="L37:M37"/>
    <mergeCell ref="Q37:R37"/>
    <mergeCell ref="Y37:Z37"/>
    <mergeCell ref="AB37:AC37"/>
    <mergeCell ref="AG37:AH37"/>
    <mergeCell ref="AJ37:AK37"/>
    <mergeCell ref="AG36:AN36"/>
    <mergeCell ref="AO36:AV36"/>
    <mergeCell ref="AU17:AV17"/>
    <mergeCell ref="AO14:AQ14"/>
    <mergeCell ref="AU14:AV14"/>
    <mergeCell ref="AO15:AT15"/>
    <mergeCell ref="AU15:AV15"/>
    <mergeCell ref="AO16:AQ16"/>
    <mergeCell ref="AU16:AV16"/>
    <mergeCell ref="AG4:AH4"/>
    <mergeCell ref="AG3:AN3"/>
    <mergeCell ref="AJ4:AK4"/>
    <mergeCell ref="AR8:AS8"/>
    <mergeCell ref="AU9:AV9"/>
    <mergeCell ref="AO5:AP5"/>
    <mergeCell ref="AR5:AS5"/>
    <mergeCell ref="AO3:AV3"/>
    <mergeCell ref="A2:F2"/>
    <mergeCell ref="A3:H3"/>
    <mergeCell ref="I3:P3"/>
    <mergeCell ref="Q3:X3"/>
    <mergeCell ref="Y3:AF3"/>
    <mergeCell ref="T4:U4"/>
    <mergeCell ref="Y4:Z4"/>
    <mergeCell ref="AB4:AC4"/>
    <mergeCell ref="A4:B4"/>
    <mergeCell ref="D4:E4"/>
    <mergeCell ref="I4:J4"/>
    <mergeCell ref="L4:M4"/>
    <mergeCell ref="Q4:R4"/>
  </mergeCells>
  <phoneticPr fontId="2"/>
  <pageMargins left="0.4" right="0.16" top="0.22" bottom="0.16" header="0.18" footer="0.18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74B6-1F5F-463C-9147-0F518DE0A50A}">
  <dimension ref="A1:AV68"/>
  <sheetViews>
    <sheetView zoomScale="71" zoomScaleNormal="71" zoomScaleSheetLayoutView="89" workbookViewId="0">
      <selection activeCell="I2" sqref="I2:P2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1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1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1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1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1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1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27" customHeight="1" x14ac:dyDescent="0.15">
      <c r="A1" s="290" t="s">
        <v>110</v>
      </c>
      <c r="B1" s="290"/>
      <c r="C1" s="290"/>
      <c r="D1" s="290"/>
      <c r="E1" s="290"/>
      <c r="F1" s="290"/>
      <c r="I1" s="66"/>
      <c r="J1" s="66"/>
      <c r="K1" s="66"/>
      <c r="L1" s="66"/>
      <c r="M1" s="66"/>
      <c r="N1" s="66"/>
      <c r="O1" s="66"/>
      <c r="P1" s="66"/>
    </row>
    <row r="2" spans="1:48" ht="27" customHeight="1" thickBot="1" x14ac:dyDescent="0.45">
      <c r="A2" s="291" t="s">
        <v>71</v>
      </c>
      <c r="B2" s="291"/>
      <c r="C2" s="291"/>
      <c r="D2" s="291"/>
      <c r="E2" s="291"/>
      <c r="F2" s="291"/>
      <c r="G2" s="291"/>
      <c r="H2" s="291"/>
      <c r="I2" s="291" t="s">
        <v>73</v>
      </c>
      <c r="J2" s="291"/>
      <c r="K2" s="291"/>
      <c r="L2" s="291"/>
      <c r="M2" s="291"/>
      <c r="N2" s="291"/>
      <c r="O2" s="291"/>
      <c r="P2" s="291"/>
      <c r="Q2" s="290" t="s">
        <v>118</v>
      </c>
      <c r="R2" s="290"/>
      <c r="S2" s="290"/>
      <c r="T2" s="290"/>
      <c r="U2" s="290"/>
      <c r="V2" s="290"/>
      <c r="W2" s="290"/>
      <c r="X2" s="290"/>
      <c r="Y2" s="291" t="s">
        <v>130</v>
      </c>
      <c r="Z2" s="291"/>
      <c r="AA2" s="291"/>
      <c r="AB2" s="291"/>
      <c r="AC2" s="291"/>
      <c r="AD2" s="291"/>
      <c r="AE2" s="291"/>
      <c r="AF2" s="291"/>
      <c r="AG2" s="291" t="s">
        <v>131</v>
      </c>
      <c r="AH2" s="291"/>
      <c r="AI2" s="291"/>
      <c r="AJ2" s="291"/>
      <c r="AK2" s="291"/>
      <c r="AL2" s="291"/>
      <c r="AM2" s="291"/>
      <c r="AN2" s="291"/>
      <c r="AO2" s="290" t="s">
        <v>144</v>
      </c>
      <c r="AP2" s="290"/>
      <c r="AQ2" s="290"/>
      <c r="AR2" s="290"/>
      <c r="AS2" s="290"/>
      <c r="AT2" s="290"/>
      <c r="AU2" s="290"/>
      <c r="AV2" s="290"/>
    </row>
    <row r="3" spans="1:48" ht="25.5" customHeight="1" thickBot="1" x14ac:dyDescent="0.2">
      <c r="A3" s="292" t="s">
        <v>0</v>
      </c>
      <c r="B3" s="295"/>
      <c r="C3" s="4" t="s">
        <v>1</v>
      </c>
      <c r="D3" s="342" t="s">
        <v>2</v>
      </c>
      <c r="E3" s="295"/>
      <c r="F3" s="4" t="s">
        <v>3</v>
      </c>
      <c r="G3" s="4" t="s">
        <v>4</v>
      </c>
      <c r="H3" s="119" t="s">
        <v>32</v>
      </c>
      <c r="I3" s="292" t="s">
        <v>0</v>
      </c>
      <c r="J3" s="295"/>
      <c r="K3" s="4" t="s">
        <v>1</v>
      </c>
      <c r="L3" s="294" t="s">
        <v>2</v>
      </c>
      <c r="M3" s="295"/>
      <c r="N3" s="4" t="s">
        <v>3</v>
      </c>
      <c r="O3" s="4" t="s">
        <v>4</v>
      </c>
      <c r="P3" s="119" t="s">
        <v>32</v>
      </c>
      <c r="Q3" s="292" t="s">
        <v>0</v>
      </c>
      <c r="R3" s="295"/>
      <c r="S3" s="4" t="s">
        <v>1</v>
      </c>
      <c r="T3" s="294" t="s">
        <v>2</v>
      </c>
      <c r="U3" s="295"/>
      <c r="V3" s="4" t="s">
        <v>3</v>
      </c>
      <c r="W3" s="4" t="s">
        <v>4</v>
      </c>
      <c r="X3" s="119" t="s">
        <v>32</v>
      </c>
      <c r="Y3" s="292" t="s">
        <v>0</v>
      </c>
      <c r="Z3" s="295"/>
      <c r="AA3" s="4" t="s">
        <v>1</v>
      </c>
      <c r="AB3" s="294" t="s">
        <v>2</v>
      </c>
      <c r="AC3" s="295"/>
      <c r="AD3" s="4" t="s">
        <v>3</v>
      </c>
      <c r="AE3" s="4" t="s">
        <v>4</v>
      </c>
      <c r="AF3" s="119" t="s">
        <v>32</v>
      </c>
      <c r="AG3" s="292" t="s">
        <v>0</v>
      </c>
      <c r="AH3" s="295"/>
      <c r="AI3" s="4" t="s">
        <v>1</v>
      </c>
      <c r="AJ3" s="294" t="s">
        <v>2</v>
      </c>
      <c r="AK3" s="295"/>
      <c r="AL3" s="4" t="s">
        <v>3</v>
      </c>
      <c r="AM3" s="4" t="s">
        <v>4</v>
      </c>
      <c r="AN3" s="119" t="s">
        <v>32</v>
      </c>
      <c r="AO3" s="115"/>
      <c r="AP3" s="115"/>
      <c r="AQ3" s="115"/>
      <c r="AR3" s="115"/>
      <c r="AS3" s="115"/>
      <c r="AT3" s="115"/>
      <c r="AU3" s="115"/>
      <c r="AV3" s="115"/>
    </row>
    <row r="4" spans="1:48" ht="25.5" customHeight="1" thickBot="1" x14ac:dyDescent="0.2">
      <c r="A4" s="7"/>
      <c r="B4" s="8" t="s">
        <v>34</v>
      </c>
      <c r="C4" s="9" t="s">
        <v>35</v>
      </c>
      <c r="D4" s="10">
        <v>9</v>
      </c>
      <c r="E4" s="85" t="s">
        <v>77</v>
      </c>
      <c r="F4" s="11">
        <v>5200</v>
      </c>
      <c r="G4" s="120">
        <f t="shared" ref="G4:G63" si="0">D4*F4</f>
        <v>46800</v>
      </c>
      <c r="H4" s="12">
        <v>0.1</v>
      </c>
      <c r="I4" s="7"/>
      <c r="J4" s="8" t="s">
        <v>34</v>
      </c>
      <c r="K4" s="9" t="s">
        <v>119</v>
      </c>
      <c r="L4" s="10">
        <v>5</v>
      </c>
      <c r="M4" s="85" t="s">
        <v>77</v>
      </c>
      <c r="N4" s="11">
        <v>5200</v>
      </c>
      <c r="O4" s="120">
        <f>L4*N4</f>
        <v>26000</v>
      </c>
      <c r="P4" s="12">
        <v>0.1</v>
      </c>
      <c r="Q4" s="7"/>
      <c r="R4" s="8" t="s">
        <v>34</v>
      </c>
      <c r="S4" s="9" t="s">
        <v>119</v>
      </c>
      <c r="T4" s="10">
        <v>5</v>
      </c>
      <c r="U4" s="85" t="s">
        <v>77</v>
      </c>
      <c r="V4" s="11">
        <v>4920</v>
      </c>
      <c r="W4" s="120">
        <f t="shared" ref="W4:W5" si="1">T4*V4</f>
        <v>24600</v>
      </c>
      <c r="X4" s="12">
        <v>0.1</v>
      </c>
      <c r="Y4" s="7"/>
      <c r="Z4" s="8" t="s">
        <v>34</v>
      </c>
      <c r="AA4" s="9" t="s">
        <v>119</v>
      </c>
      <c r="AB4" s="10">
        <v>5</v>
      </c>
      <c r="AC4" s="85" t="s">
        <v>77</v>
      </c>
      <c r="AD4" s="11">
        <v>4920</v>
      </c>
      <c r="AE4" s="120">
        <f t="shared" ref="AE4:AE5" si="2">AB4*AD4</f>
        <v>24600</v>
      </c>
      <c r="AF4" s="12">
        <v>0.1</v>
      </c>
      <c r="AG4" s="7"/>
      <c r="AH4" s="8" t="s">
        <v>34</v>
      </c>
      <c r="AI4" s="9" t="s">
        <v>119</v>
      </c>
      <c r="AJ4" s="10">
        <v>5</v>
      </c>
      <c r="AK4" s="85" t="s">
        <v>77</v>
      </c>
      <c r="AL4" s="11">
        <v>4920</v>
      </c>
      <c r="AM4" s="120">
        <f t="shared" ref="AM4:AM5" si="3">AJ4*AL4</f>
        <v>24600</v>
      </c>
      <c r="AN4" s="12">
        <v>0.1</v>
      </c>
      <c r="AO4" s="292" t="s">
        <v>0</v>
      </c>
      <c r="AP4" s="295"/>
      <c r="AQ4" s="4" t="s">
        <v>1</v>
      </c>
      <c r="AR4" s="294" t="s">
        <v>2</v>
      </c>
      <c r="AS4" s="295"/>
      <c r="AT4" s="4" t="s">
        <v>3</v>
      </c>
      <c r="AU4" s="5" t="s">
        <v>4</v>
      </c>
      <c r="AV4" s="6" t="s">
        <v>32</v>
      </c>
    </row>
    <row r="5" spans="1:48" ht="25.5" customHeight="1" x14ac:dyDescent="0.15">
      <c r="A5" s="13"/>
      <c r="B5" s="14" t="s">
        <v>8</v>
      </c>
      <c r="C5" s="15"/>
      <c r="D5" s="16">
        <v>1</v>
      </c>
      <c r="E5" s="86" t="s">
        <v>68</v>
      </c>
      <c r="F5" s="17">
        <v>18000</v>
      </c>
      <c r="G5" s="120">
        <f t="shared" si="0"/>
        <v>18000</v>
      </c>
      <c r="H5" s="18">
        <v>0.1</v>
      </c>
      <c r="I5" s="13"/>
      <c r="J5" s="14" t="s">
        <v>8</v>
      </c>
      <c r="K5" s="15"/>
      <c r="L5" s="16">
        <v>1</v>
      </c>
      <c r="M5" s="86" t="s">
        <v>68</v>
      </c>
      <c r="N5" s="17">
        <v>18000</v>
      </c>
      <c r="O5" s="120">
        <f t="shared" ref="O5" si="4">L5*N5</f>
        <v>18000</v>
      </c>
      <c r="P5" s="18">
        <v>0.1</v>
      </c>
      <c r="Q5" s="13"/>
      <c r="R5" s="14" t="s">
        <v>8</v>
      </c>
      <c r="S5" s="15"/>
      <c r="T5" s="16">
        <v>1</v>
      </c>
      <c r="U5" s="86" t="s">
        <v>68</v>
      </c>
      <c r="V5" s="17">
        <v>18000</v>
      </c>
      <c r="W5" s="120">
        <f t="shared" si="1"/>
        <v>18000</v>
      </c>
      <c r="X5" s="18">
        <v>0.1</v>
      </c>
      <c r="Y5" s="13"/>
      <c r="Z5" s="14" t="s">
        <v>8</v>
      </c>
      <c r="AA5" s="15"/>
      <c r="AB5" s="16">
        <v>1</v>
      </c>
      <c r="AC5" s="86" t="s">
        <v>68</v>
      </c>
      <c r="AD5" s="17">
        <v>18000</v>
      </c>
      <c r="AE5" s="120">
        <f t="shared" si="2"/>
        <v>18000</v>
      </c>
      <c r="AF5" s="18">
        <v>0.1</v>
      </c>
      <c r="AG5" s="13"/>
      <c r="AH5" s="14" t="s">
        <v>8</v>
      </c>
      <c r="AI5" s="15"/>
      <c r="AJ5" s="16">
        <v>1</v>
      </c>
      <c r="AK5" s="86" t="s">
        <v>68</v>
      </c>
      <c r="AL5" s="17">
        <v>18000</v>
      </c>
      <c r="AM5" s="120">
        <f t="shared" si="3"/>
        <v>18000</v>
      </c>
      <c r="AN5" s="18">
        <v>0.1</v>
      </c>
      <c r="AO5" s="19"/>
      <c r="AP5" s="21" t="s">
        <v>145</v>
      </c>
      <c r="AQ5" s="22"/>
      <c r="AR5" s="20">
        <v>9</v>
      </c>
      <c r="AS5" s="88" t="s">
        <v>77</v>
      </c>
      <c r="AT5" s="23">
        <v>5200</v>
      </c>
      <c r="AU5" s="127">
        <f t="shared" ref="AU5:AU6" si="5">AR5*AT5</f>
        <v>46800</v>
      </c>
      <c r="AV5" s="18">
        <v>0.1</v>
      </c>
    </row>
    <row r="6" spans="1:48" ht="25.5" customHeight="1" x14ac:dyDescent="0.15">
      <c r="A6" s="19"/>
      <c r="B6" s="21" t="s">
        <v>38</v>
      </c>
      <c r="C6" s="22"/>
      <c r="D6" s="20">
        <v>1</v>
      </c>
      <c r="E6" s="88" t="s">
        <v>68</v>
      </c>
      <c r="F6" s="23">
        <v>2000</v>
      </c>
      <c r="G6" s="121">
        <f>D6*F6</f>
        <v>2000</v>
      </c>
      <c r="H6" s="18">
        <v>0.1</v>
      </c>
      <c r="I6" s="19"/>
      <c r="J6" s="21" t="s">
        <v>38</v>
      </c>
      <c r="K6" s="22"/>
      <c r="L6" s="20">
        <v>1</v>
      </c>
      <c r="M6" s="88" t="s">
        <v>68</v>
      </c>
      <c r="N6" s="23">
        <v>2000</v>
      </c>
      <c r="O6" s="121">
        <f>L6*N6</f>
        <v>2000</v>
      </c>
      <c r="P6" s="18">
        <v>0.1</v>
      </c>
      <c r="Q6" s="19"/>
      <c r="R6" s="21" t="s">
        <v>38</v>
      </c>
      <c r="S6" s="22"/>
      <c r="T6" s="20">
        <v>1</v>
      </c>
      <c r="U6" s="88" t="s">
        <v>68</v>
      </c>
      <c r="V6" s="23">
        <v>2000</v>
      </c>
      <c r="W6" s="121">
        <f>T6*V6</f>
        <v>2000</v>
      </c>
      <c r="X6" s="18">
        <v>0.1</v>
      </c>
      <c r="Y6" s="19"/>
      <c r="Z6" s="21" t="s">
        <v>38</v>
      </c>
      <c r="AA6" s="22"/>
      <c r="AB6" s="20">
        <v>1</v>
      </c>
      <c r="AC6" s="88" t="s">
        <v>68</v>
      </c>
      <c r="AD6" s="23">
        <v>2000</v>
      </c>
      <c r="AE6" s="121">
        <f>AB6*AD6</f>
        <v>2000</v>
      </c>
      <c r="AF6" s="18">
        <v>0.1</v>
      </c>
      <c r="AG6" s="19"/>
      <c r="AH6" s="21" t="s">
        <v>38</v>
      </c>
      <c r="AI6" s="22"/>
      <c r="AJ6" s="20">
        <v>1</v>
      </c>
      <c r="AK6" s="88" t="s">
        <v>68</v>
      </c>
      <c r="AL6" s="23">
        <v>2000</v>
      </c>
      <c r="AM6" s="121">
        <f>AJ6*AL6</f>
        <v>2000</v>
      </c>
      <c r="AN6" s="18">
        <v>0.1</v>
      </c>
      <c r="AO6" s="19"/>
      <c r="AP6" s="21" t="s">
        <v>146</v>
      </c>
      <c r="AQ6" s="22"/>
      <c r="AR6" s="20">
        <v>1</v>
      </c>
      <c r="AS6" s="88" t="s">
        <v>123</v>
      </c>
      <c r="AT6" s="23">
        <v>32000</v>
      </c>
      <c r="AU6" s="121">
        <f t="shared" si="5"/>
        <v>32000</v>
      </c>
      <c r="AV6" s="18">
        <v>0.1</v>
      </c>
    </row>
    <row r="7" spans="1:48" ht="25.5" customHeight="1" thickBot="1" x14ac:dyDescent="0.2">
      <c r="A7" s="13"/>
      <c r="B7" s="14" t="s">
        <v>9</v>
      </c>
      <c r="C7" s="15"/>
      <c r="D7" s="16">
        <v>1</v>
      </c>
      <c r="E7" s="86" t="s">
        <v>68</v>
      </c>
      <c r="F7" s="17">
        <v>2500</v>
      </c>
      <c r="G7" s="120">
        <f t="shared" si="0"/>
        <v>2500</v>
      </c>
      <c r="H7" s="18">
        <v>0.1</v>
      </c>
      <c r="I7" s="13"/>
      <c r="J7" s="14" t="s">
        <v>9</v>
      </c>
      <c r="K7" s="15"/>
      <c r="L7" s="16">
        <v>1</v>
      </c>
      <c r="M7" s="86" t="s">
        <v>68</v>
      </c>
      <c r="N7" s="17">
        <v>2500</v>
      </c>
      <c r="O7" s="120">
        <f t="shared" ref="O7:O32" si="6">L7*N7</f>
        <v>2500</v>
      </c>
      <c r="P7" s="18">
        <v>0.1</v>
      </c>
      <c r="Q7" s="13"/>
      <c r="R7" s="14" t="s">
        <v>9</v>
      </c>
      <c r="S7" s="15"/>
      <c r="T7" s="16">
        <v>1</v>
      </c>
      <c r="U7" s="86" t="s">
        <v>68</v>
      </c>
      <c r="V7" s="17">
        <v>2500</v>
      </c>
      <c r="W7" s="120">
        <f t="shared" ref="W7:W32" si="7">T7*V7</f>
        <v>2500</v>
      </c>
      <c r="X7" s="18">
        <v>0.1</v>
      </c>
      <c r="Y7" s="13"/>
      <c r="Z7" s="14" t="s">
        <v>9</v>
      </c>
      <c r="AA7" s="15"/>
      <c r="AB7" s="16">
        <v>1</v>
      </c>
      <c r="AC7" s="86" t="s">
        <v>68</v>
      </c>
      <c r="AD7" s="17">
        <v>2500</v>
      </c>
      <c r="AE7" s="120">
        <f t="shared" ref="AE7:AE29" si="8">AB7*AD7</f>
        <v>2500</v>
      </c>
      <c r="AF7" s="18">
        <v>0.1</v>
      </c>
      <c r="AG7" s="13"/>
      <c r="AH7" s="14" t="s">
        <v>9</v>
      </c>
      <c r="AI7" s="15"/>
      <c r="AJ7" s="16">
        <v>1</v>
      </c>
      <c r="AK7" s="86" t="s">
        <v>68</v>
      </c>
      <c r="AL7" s="17">
        <v>2500</v>
      </c>
      <c r="AM7" s="120">
        <f t="shared" ref="AM7:AM32" si="9">AJ7*AL7</f>
        <v>2500</v>
      </c>
      <c r="AN7" s="18">
        <v>0.1</v>
      </c>
      <c r="AO7" s="30"/>
      <c r="AP7" s="31" t="s">
        <v>147</v>
      </c>
      <c r="AQ7" s="32"/>
      <c r="AR7" s="310" t="s">
        <v>37</v>
      </c>
      <c r="AS7" s="311"/>
      <c r="AT7" s="33">
        <v>21000</v>
      </c>
      <c r="AU7" s="123">
        <v>21000</v>
      </c>
      <c r="AV7" s="34">
        <v>0.1</v>
      </c>
    </row>
    <row r="8" spans="1:48" ht="25.5" customHeight="1" thickBot="1" x14ac:dyDescent="0.2">
      <c r="A8" s="13"/>
      <c r="B8" s="14" t="s">
        <v>11</v>
      </c>
      <c r="C8" s="15"/>
      <c r="D8" s="16">
        <v>1</v>
      </c>
      <c r="E8" s="86" t="s">
        <v>68</v>
      </c>
      <c r="F8" s="17">
        <v>5200</v>
      </c>
      <c r="G8" s="120">
        <f t="shared" si="0"/>
        <v>5200</v>
      </c>
      <c r="H8" s="18">
        <v>0.1</v>
      </c>
      <c r="I8" s="13"/>
      <c r="J8" s="14" t="s">
        <v>11</v>
      </c>
      <c r="K8" s="15"/>
      <c r="L8" s="16">
        <v>1</v>
      </c>
      <c r="M8" s="86" t="s">
        <v>68</v>
      </c>
      <c r="N8" s="17">
        <v>5200</v>
      </c>
      <c r="O8" s="120">
        <f t="shared" si="6"/>
        <v>5200</v>
      </c>
      <c r="P8" s="18">
        <v>0.1</v>
      </c>
      <c r="Q8" s="13"/>
      <c r="R8" s="14" t="s">
        <v>11</v>
      </c>
      <c r="S8" s="15"/>
      <c r="T8" s="16">
        <v>1</v>
      </c>
      <c r="U8" s="86" t="s">
        <v>68</v>
      </c>
      <c r="V8" s="17">
        <v>5200</v>
      </c>
      <c r="W8" s="120">
        <f t="shared" si="7"/>
        <v>5200</v>
      </c>
      <c r="X8" s="18">
        <v>0.1</v>
      </c>
      <c r="Y8" s="13"/>
      <c r="Z8" s="14" t="s">
        <v>11</v>
      </c>
      <c r="AA8" s="15"/>
      <c r="AB8" s="16">
        <v>1</v>
      </c>
      <c r="AC8" s="86" t="s">
        <v>68</v>
      </c>
      <c r="AD8" s="17">
        <v>5200</v>
      </c>
      <c r="AE8" s="120">
        <f t="shared" si="8"/>
        <v>5200</v>
      </c>
      <c r="AF8" s="18">
        <v>0.1</v>
      </c>
      <c r="AG8" s="13"/>
      <c r="AH8" s="14" t="s">
        <v>11</v>
      </c>
      <c r="AI8" s="15"/>
      <c r="AJ8" s="16">
        <v>1</v>
      </c>
      <c r="AK8" s="86" t="s">
        <v>68</v>
      </c>
      <c r="AL8" s="17">
        <v>5200</v>
      </c>
      <c r="AM8" s="120">
        <f t="shared" si="9"/>
        <v>5200</v>
      </c>
      <c r="AN8" s="18">
        <v>0.1</v>
      </c>
      <c r="AO8" s="40"/>
      <c r="AP8" s="40"/>
      <c r="AQ8" s="41"/>
      <c r="AR8" s="40"/>
      <c r="AS8" s="90"/>
      <c r="AT8" s="116" t="s">
        <v>148</v>
      </c>
      <c r="AU8" s="343">
        <f>SUM(AU5:AU7)</f>
        <v>99800</v>
      </c>
      <c r="AV8" s="344"/>
    </row>
    <row r="9" spans="1:48" ht="25.5" customHeight="1" x14ac:dyDescent="0.15">
      <c r="A9" s="19"/>
      <c r="B9" s="14" t="s">
        <v>15</v>
      </c>
      <c r="C9" s="15"/>
      <c r="D9" s="20">
        <v>1</v>
      </c>
      <c r="E9" s="86" t="s">
        <v>68</v>
      </c>
      <c r="F9" s="17">
        <v>3000</v>
      </c>
      <c r="G9" s="120">
        <f t="shared" si="0"/>
        <v>3000</v>
      </c>
      <c r="H9" s="18">
        <v>0.1</v>
      </c>
      <c r="I9" s="19"/>
      <c r="J9" s="14" t="s">
        <v>15</v>
      </c>
      <c r="K9" s="15"/>
      <c r="L9" s="20">
        <v>1</v>
      </c>
      <c r="M9" s="86" t="s">
        <v>68</v>
      </c>
      <c r="N9" s="17">
        <v>3000</v>
      </c>
      <c r="O9" s="120">
        <f t="shared" si="6"/>
        <v>3000</v>
      </c>
      <c r="P9" s="18">
        <v>0.1</v>
      </c>
      <c r="Q9" s="19"/>
      <c r="R9" s="14" t="s">
        <v>15</v>
      </c>
      <c r="S9" s="15"/>
      <c r="T9" s="20">
        <v>1</v>
      </c>
      <c r="U9" s="86" t="s">
        <v>68</v>
      </c>
      <c r="V9" s="17">
        <v>3600</v>
      </c>
      <c r="W9" s="120">
        <f t="shared" si="7"/>
        <v>3600</v>
      </c>
      <c r="X9" s="18">
        <v>0.1</v>
      </c>
      <c r="Y9" s="19"/>
      <c r="Z9" s="14" t="s">
        <v>15</v>
      </c>
      <c r="AA9" s="15"/>
      <c r="AB9" s="20">
        <v>1</v>
      </c>
      <c r="AC9" s="86" t="s">
        <v>68</v>
      </c>
      <c r="AD9" s="17">
        <v>3600</v>
      </c>
      <c r="AE9" s="120">
        <f t="shared" si="8"/>
        <v>3600</v>
      </c>
      <c r="AF9" s="18">
        <v>0.1</v>
      </c>
      <c r="AG9" s="19"/>
      <c r="AH9" s="14" t="s">
        <v>15</v>
      </c>
      <c r="AI9" s="15"/>
      <c r="AJ9" s="20">
        <v>1</v>
      </c>
      <c r="AK9" s="86" t="s">
        <v>68</v>
      </c>
      <c r="AL9" s="17">
        <v>3600</v>
      </c>
      <c r="AM9" s="120">
        <f t="shared" si="9"/>
        <v>3600</v>
      </c>
      <c r="AN9" s="18">
        <v>0.1</v>
      </c>
      <c r="AO9" s="66"/>
      <c r="AP9" s="66"/>
      <c r="AQ9" s="66"/>
      <c r="AR9" s="66"/>
      <c r="AS9" s="66"/>
      <c r="AT9" s="66"/>
      <c r="AU9" s="66"/>
      <c r="AV9" s="66"/>
    </row>
    <row r="10" spans="1:48" ht="25.5" customHeight="1" x14ac:dyDescent="0.15">
      <c r="A10" s="19"/>
      <c r="B10" s="14" t="s">
        <v>16</v>
      </c>
      <c r="C10" s="15"/>
      <c r="D10" s="20">
        <v>1</v>
      </c>
      <c r="E10" s="86" t="s">
        <v>68</v>
      </c>
      <c r="F10" s="17">
        <v>14000</v>
      </c>
      <c r="G10" s="120">
        <f t="shared" si="0"/>
        <v>14000</v>
      </c>
      <c r="H10" s="18">
        <v>0.1</v>
      </c>
      <c r="I10" s="19"/>
      <c r="J10" s="14" t="s">
        <v>16</v>
      </c>
      <c r="K10" s="15"/>
      <c r="L10" s="20">
        <v>1</v>
      </c>
      <c r="M10" s="86" t="s">
        <v>68</v>
      </c>
      <c r="N10" s="17">
        <v>14000</v>
      </c>
      <c r="O10" s="120">
        <f t="shared" si="6"/>
        <v>14000</v>
      </c>
      <c r="P10" s="18">
        <v>0.1</v>
      </c>
      <c r="Q10" s="19"/>
      <c r="R10" s="14" t="s">
        <v>16</v>
      </c>
      <c r="S10" s="15"/>
      <c r="T10" s="20">
        <v>1</v>
      </c>
      <c r="U10" s="86" t="s">
        <v>68</v>
      </c>
      <c r="V10" s="17">
        <v>14000</v>
      </c>
      <c r="W10" s="120">
        <f t="shared" si="7"/>
        <v>14000</v>
      </c>
      <c r="X10" s="18">
        <v>0.1</v>
      </c>
      <c r="Y10" s="19"/>
      <c r="Z10" s="14" t="s">
        <v>16</v>
      </c>
      <c r="AA10" s="15"/>
      <c r="AB10" s="20">
        <v>1</v>
      </c>
      <c r="AC10" s="86" t="s">
        <v>68</v>
      </c>
      <c r="AD10" s="17">
        <v>14000</v>
      </c>
      <c r="AE10" s="120">
        <f t="shared" si="8"/>
        <v>14000</v>
      </c>
      <c r="AF10" s="18">
        <v>0.1</v>
      </c>
      <c r="AG10" s="19"/>
      <c r="AH10" s="14" t="s">
        <v>16</v>
      </c>
      <c r="AI10" s="15"/>
      <c r="AJ10" s="20">
        <v>1</v>
      </c>
      <c r="AK10" s="86" t="s">
        <v>68</v>
      </c>
      <c r="AL10" s="17">
        <v>14000</v>
      </c>
      <c r="AM10" s="120">
        <f t="shared" si="9"/>
        <v>14000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5.5" customHeight="1" x14ac:dyDescent="0.15">
      <c r="A11" s="19"/>
      <c r="B11" s="14" t="s">
        <v>17</v>
      </c>
      <c r="C11" s="15"/>
      <c r="D11" s="20">
        <v>2</v>
      </c>
      <c r="E11" s="86" t="s">
        <v>68</v>
      </c>
      <c r="F11" s="17">
        <v>4000</v>
      </c>
      <c r="G11" s="120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6" t="s">
        <v>68</v>
      </c>
      <c r="N11" s="17">
        <v>4000</v>
      </c>
      <c r="O11" s="120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6" t="s">
        <v>68</v>
      </c>
      <c r="V11" s="17">
        <v>4000</v>
      </c>
      <c r="W11" s="120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6" t="s">
        <v>68</v>
      </c>
      <c r="AD11" s="17">
        <v>4000</v>
      </c>
      <c r="AE11" s="120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6" t="s">
        <v>68</v>
      </c>
      <c r="AL11" s="17">
        <v>4000</v>
      </c>
      <c r="AM11" s="120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5.5" customHeight="1" thickBot="1" x14ac:dyDescent="0.2">
      <c r="A12" s="19"/>
      <c r="B12" s="21" t="s">
        <v>18</v>
      </c>
      <c r="C12" s="22"/>
      <c r="D12" s="20">
        <v>2</v>
      </c>
      <c r="E12" s="86" t="s">
        <v>68</v>
      </c>
      <c r="F12" s="23">
        <v>4000</v>
      </c>
      <c r="G12" s="121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6" t="s">
        <v>68</v>
      </c>
      <c r="N12" s="23">
        <v>4000</v>
      </c>
      <c r="O12" s="121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6" t="s">
        <v>68</v>
      </c>
      <c r="V12" s="23">
        <v>4000</v>
      </c>
      <c r="W12" s="121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6" t="s">
        <v>68</v>
      </c>
      <c r="AD12" s="23">
        <v>4000</v>
      </c>
      <c r="AE12" s="121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6" t="s">
        <v>68</v>
      </c>
      <c r="AL12" s="23">
        <v>4000</v>
      </c>
      <c r="AM12" s="121">
        <f t="shared" si="9"/>
        <v>8000</v>
      </c>
      <c r="AN12" s="18">
        <v>0.1</v>
      </c>
      <c r="AO12" s="113"/>
      <c r="AP12" s="113"/>
      <c r="AQ12" s="113"/>
      <c r="AR12" s="113"/>
      <c r="AS12" s="113"/>
      <c r="AT12" s="113"/>
      <c r="AU12" s="113"/>
      <c r="AV12" s="113"/>
    </row>
    <row r="13" spans="1:48" ht="25.5" customHeight="1" thickBot="1" x14ac:dyDescent="0.2">
      <c r="A13" s="13"/>
      <c r="B13" s="24" t="s">
        <v>19</v>
      </c>
      <c r="C13" s="25" t="s">
        <v>20</v>
      </c>
      <c r="D13" s="26">
        <v>24</v>
      </c>
      <c r="E13" s="87" t="s">
        <v>64</v>
      </c>
      <c r="F13" s="17">
        <v>80</v>
      </c>
      <c r="G13" s="120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7" t="s">
        <v>64</v>
      </c>
      <c r="N13" s="17">
        <v>80</v>
      </c>
      <c r="O13" s="120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7" t="s">
        <v>64</v>
      </c>
      <c r="V13" s="17">
        <v>80</v>
      </c>
      <c r="W13" s="120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7" t="s">
        <v>64</v>
      </c>
      <c r="AD13" s="17">
        <v>80</v>
      </c>
      <c r="AE13" s="120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7" t="s">
        <v>64</v>
      </c>
      <c r="AL13" s="17">
        <v>80</v>
      </c>
      <c r="AM13" s="120">
        <f t="shared" si="9"/>
        <v>1920</v>
      </c>
      <c r="AN13" s="18">
        <v>0.1</v>
      </c>
      <c r="AO13" s="292"/>
      <c r="AP13" s="342"/>
      <c r="AQ13" s="342"/>
      <c r="AR13" s="342"/>
      <c r="AS13" s="342"/>
      <c r="AT13" s="79" t="s">
        <v>30</v>
      </c>
      <c r="AU13" s="350">
        <f>G66+O66+W66+AE66+AM66</f>
        <v>793504</v>
      </c>
      <c r="AV13" s="351"/>
    </row>
    <row r="14" spans="1:48" ht="25.5" customHeight="1" thickBot="1" x14ac:dyDescent="0.2">
      <c r="A14" s="13"/>
      <c r="B14" s="24" t="s">
        <v>21</v>
      </c>
      <c r="C14" s="25" t="s">
        <v>33</v>
      </c>
      <c r="D14" s="26">
        <v>10</v>
      </c>
      <c r="E14" s="87" t="s">
        <v>64</v>
      </c>
      <c r="F14" s="17">
        <v>205</v>
      </c>
      <c r="G14" s="120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7" t="s">
        <v>64</v>
      </c>
      <c r="N14" s="17">
        <v>205</v>
      </c>
      <c r="O14" s="120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7" t="s">
        <v>64</v>
      </c>
      <c r="V14" s="17">
        <v>205</v>
      </c>
      <c r="W14" s="120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7" t="s">
        <v>64</v>
      </c>
      <c r="AD14" s="17">
        <v>205</v>
      </c>
      <c r="AE14" s="120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7" t="s">
        <v>64</v>
      </c>
      <c r="AL14" s="17">
        <v>205</v>
      </c>
      <c r="AM14" s="120">
        <f t="shared" si="9"/>
        <v>2050</v>
      </c>
      <c r="AN14" s="18">
        <v>0.1</v>
      </c>
      <c r="AO14" s="292"/>
      <c r="AP14" s="342"/>
      <c r="AQ14" s="342"/>
      <c r="AR14" s="79"/>
      <c r="AS14" s="117"/>
      <c r="AT14" s="79" t="s">
        <v>149</v>
      </c>
      <c r="AU14" s="347">
        <f>AU13*0.1</f>
        <v>79350.400000000009</v>
      </c>
      <c r="AV14" s="348"/>
    </row>
    <row r="15" spans="1:48" ht="25.5" customHeight="1" thickBot="1" x14ac:dyDescent="0.2">
      <c r="A15" s="13"/>
      <c r="B15" s="24" t="s">
        <v>80</v>
      </c>
      <c r="C15" s="15" t="s">
        <v>22</v>
      </c>
      <c r="D15" s="26">
        <v>10</v>
      </c>
      <c r="E15" s="87" t="s">
        <v>64</v>
      </c>
      <c r="F15" s="17">
        <v>185</v>
      </c>
      <c r="G15" s="120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7" t="s">
        <v>64</v>
      </c>
      <c r="N15" s="17">
        <v>185</v>
      </c>
      <c r="O15" s="120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7" t="s">
        <v>64</v>
      </c>
      <c r="V15" s="17">
        <v>185</v>
      </c>
      <c r="W15" s="120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7" t="s">
        <v>64</v>
      </c>
      <c r="AD15" s="17">
        <v>185</v>
      </c>
      <c r="AE15" s="120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7" t="s">
        <v>64</v>
      </c>
      <c r="AL15" s="17">
        <v>185</v>
      </c>
      <c r="AM15" s="120">
        <f t="shared" si="9"/>
        <v>1850</v>
      </c>
      <c r="AN15" s="18">
        <v>0.1</v>
      </c>
      <c r="AO15" s="349" t="s">
        <v>126</v>
      </c>
      <c r="AP15" s="349"/>
      <c r="AQ15" s="349"/>
      <c r="AR15" s="349"/>
      <c r="AS15" s="349"/>
      <c r="AT15" s="349"/>
      <c r="AU15" s="347">
        <f>SUM(AU13:AU14)</f>
        <v>872854.4</v>
      </c>
      <c r="AV15" s="348"/>
    </row>
    <row r="16" spans="1:48" ht="25.5" customHeight="1" thickBot="1" x14ac:dyDescent="0.2">
      <c r="A16" s="13"/>
      <c r="B16" s="24" t="s">
        <v>23</v>
      </c>
      <c r="C16" s="25" t="s">
        <v>24</v>
      </c>
      <c r="D16" s="26">
        <v>3</v>
      </c>
      <c r="E16" s="87" t="s">
        <v>68</v>
      </c>
      <c r="F16" s="17">
        <v>1600</v>
      </c>
      <c r="G16" s="120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7" t="s">
        <v>68</v>
      </c>
      <c r="N16" s="17">
        <v>1600</v>
      </c>
      <c r="O16" s="120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7" t="s">
        <v>68</v>
      </c>
      <c r="V16" s="17">
        <v>1600</v>
      </c>
      <c r="W16" s="120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7" t="s">
        <v>68</v>
      </c>
      <c r="AD16" s="17">
        <v>1600</v>
      </c>
      <c r="AE16" s="120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7" t="s">
        <v>68</v>
      </c>
      <c r="AL16" s="17">
        <v>1600</v>
      </c>
      <c r="AM16" s="120">
        <f t="shared" si="9"/>
        <v>4800</v>
      </c>
      <c r="AN16" s="18">
        <v>0.1</v>
      </c>
      <c r="AO16" s="314"/>
      <c r="AP16" s="314"/>
      <c r="AQ16" s="314"/>
      <c r="AR16" s="118"/>
      <c r="AT16" s="118" t="s">
        <v>31</v>
      </c>
      <c r="AU16" s="350">
        <f>AU15*0.1</f>
        <v>87285.440000000002</v>
      </c>
      <c r="AV16" s="351"/>
    </row>
    <row r="17" spans="1:48" ht="25.5" customHeight="1" thickBot="1" x14ac:dyDescent="0.2">
      <c r="A17" s="13"/>
      <c r="B17" s="27" t="s">
        <v>133</v>
      </c>
      <c r="C17" s="25" t="s">
        <v>25</v>
      </c>
      <c r="D17" s="26">
        <v>2</v>
      </c>
      <c r="E17" s="87" t="s">
        <v>68</v>
      </c>
      <c r="F17" s="17">
        <v>600</v>
      </c>
      <c r="G17" s="120">
        <f t="shared" si="0"/>
        <v>1200</v>
      </c>
      <c r="H17" s="18">
        <v>0.1</v>
      </c>
      <c r="I17" s="13"/>
      <c r="J17" s="27" t="s">
        <v>133</v>
      </c>
      <c r="K17" s="25" t="s">
        <v>25</v>
      </c>
      <c r="L17" s="26">
        <v>2</v>
      </c>
      <c r="M17" s="87" t="s">
        <v>68</v>
      </c>
      <c r="N17" s="17">
        <v>600</v>
      </c>
      <c r="O17" s="120">
        <f t="shared" si="6"/>
        <v>1200</v>
      </c>
      <c r="P17" s="18">
        <v>0.1</v>
      </c>
      <c r="Q17" s="13"/>
      <c r="R17" s="27" t="s">
        <v>133</v>
      </c>
      <c r="S17" s="25" t="s">
        <v>25</v>
      </c>
      <c r="T17" s="26">
        <v>2</v>
      </c>
      <c r="U17" s="87" t="s">
        <v>68</v>
      </c>
      <c r="V17" s="17">
        <v>600</v>
      </c>
      <c r="W17" s="120">
        <f t="shared" si="7"/>
        <v>1200</v>
      </c>
      <c r="X17" s="18">
        <v>0.1</v>
      </c>
      <c r="Y17" s="13"/>
      <c r="Z17" s="27" t="s">
        <v>133</v>
      </c>
      <c r="AA17" s="25" t="s">
        <v>25</v>
      </c>
      <c r="AB17" s="26">
        <v>2</v>
      </c>
      <c r="AC17" s="87" t="s">
        <v>68</v>
      </c>
      <c r="AD17" s="17">
        <v>600</v>
      </c>
      <c r="AE17" s="120">
        <f t="shared" si="8"/>
        <v>1200</v>
      </c>
      <c r="AF17" s="18">
        <v>0.1</v>
      </c>
      <c r="AG17" s="13"/>
      <c r="AH17" s="27" t="s">
        <v>133</v>
      </c>
      <c r="AI17" s="25" t="s">
        <v>25</v>
      </c>
      <c r="AJ17" s="26">
        <v>2</v>
      </c>
      <c r="AK17" s="87" t="s">
        <v>68</v>
      </c>
      <c r="AL17" s="17">
        <v>600</v>
      </c>
      <c r="AM17" s="120">
        <f t="shared" si="9"/>
        <v>1200</v>
      </c>
      <c r="AN17" s="18">
        <v>0.1</v>
      </c>
      <c r="AP17" s="82"/>
      <c r="AQ17" s="42"/>
      <c r="AT17" s="141" t="s">
        <v>74</v>
      </c>
      <c r="AU17" s="345">
        <f>SUM(AU15:AU16)</f>
        <v>960139.84000000008</v>
      </c>
      <c r="AV17" s="346"/>
    </row>
    <row r="18" spans="1:48" ht="25.5" customHeight="1" x14ac:dyDescent="0.15">
      <c r="A18" s="13"/>
      <c r="B18" s="27" t="s">
        <v>26</v>
      </c>
      <c r="C18" s="25"/>
      <c r="D18" s="26">
        <v>10</v>
      </c>
      <c r="E18" s="87" t="s">
        <v>68</v>
      </c>
      <c r="F18" s="17">
        <v>150</v>
      </c>
      <c r="G18" s="120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7" t="s">
        <v>68</v>
      </c>
      <c r="N18" s="17">
        <v>150</v>
      </c>
      <c r="O18" s="120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7" t="s">
        <v>68</v>
      </c>
      <c r="V18" s="17">
        <v>150</v>
      </c>
      <c r="W18" s="120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7" t="s">
        <v>68</v>
      </c>
      <c r="AD18" s="17">
        <v>150</v>
      </c>
      <c r="AE18" s="120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7" t="s">
        <v>68</v>
      </c>
      <c r="AL18" s="17">
        <v>150</v>
      </c>
      <c r="AM18" s="120">
        <f t="shared" si="9"/>
        <v>1500</v>
      </c>
      <c r="AN18" s="18">
        <v>0.1</v>
      </c>
    </row>
    <row r="19" spans="1:48" ht="25.5" customHeight="1" x14ac:dyDescent="0.15">
      <c r="A19" s="13"/>
      <c r="B19" s="24" t="s">
        <v>27</v>
      </c>
      <c r="C19" s="25"/>
      <c r="D19" s="26">
        <v>4</v>
      </c>
      <c r="E19" s="87" t="s">
        <v>78</v>
      </c>
      <c r="F19" s="17">
        <v>700</v>
      </c>
      <c r="G19" s="120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7" t="s">
        <v>78</v>
      </c>
      <c r="N19" s="17">
        <v>700</v>
      </c>
      <c r="O19" s="120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7" t="s">
        <v>78</v>
      </c>
      <c r="V19" s="17">
        <v>700</v>
      </c>
      <c r="W19" s="120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7" t="s">
        <v>78</v>
      </c>
      <c r="AD19" s="17">
        <v>700</v>
      </c>
      <c r="AE19" s="120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7" t="s">
        <v>78</v>
      </c>
      <c r="AL19" s="17">
        <v>700</v>
      </c>
      <c r="AM19" s="120">
        <f t="shared" si="9"/>
        <v>1400</v>
      </c>
      <c r="AN19" s="18">
        <v>0.1</v>
      </c>
    </row>
    <row r="20" spans="1:48" ht="25.5" customHeight="1" x14ac:dyDescent="0.15">
      <c r="A20" s="13"/>
      <c r="B20" s="24" t="s">
        <v>28</v>
      </c>
      <c r="C20" s="25"/>
      <c r="D20" s="26">
        <v>2</v>
      </c>
      <c r="E20" s="87" t="s">
        <v>125</v>
      </c>
      <c r="F20" s="17">
        <v>700</v>
      </c>
      <c r="G20" s="120">
        <f t="shared" si="0"/>
        <v>1400</v>
      </c>
      <c r="H20" s="18">
        <v>0.1</v>
      </c>
      <c r="I20" s="13"/>
      <c r="J20" s="24" t="s">
        <v>28</v>
      </c>
      <c r="K20" s="25"/>
      <c r="L20" s="26">
        <v>2</v>
      </c>
      <c r="M20" s="87" t="s">
        <v>125</v>
      </c>
      <c r="N20" s="17">
        <v>700</v>
      </c>
      <c r="O20" s="120">
        <f t="shared" si="6"/>
        <v>1400</v>
      </c>
      <c r="P20" s="18">
        <v>0.1</v>
      </c>
      <c r="Q20" s="13"/>
      <c r="R20" s="24" t="s">
        <v>28</v>
      </c>
      <c r="S20" s="25"/>
      <c r="T20" s="26">
        <v>2</v>
      </c>
      <c r="U20" s="87" t="s">
        <v>68</v>
      </c>
      <c r="V20" s="17">
        <v>700</v>
      </c>
      <c r="W20" s="120">
        <f t="shared" si="7"/>
        <v>1400</v>
      </c>
      <c r="X20" s="18">
        <v>0.1</v>
      </c>
      <c r="Y20" s="13"/>
      <c r="Z20" s="24" t="s">
        <v>28</v>
      </c>
      <c r="AA20" s="25"/>
      <c r="AB20" s="26">
        <v>2</v>
      </c>
      <c r="AC20" s="87" t="s">
        <v>125</v>
      </c>
      <c r="AD20" s="17">
        <v>700</v>
      </c>
      <c r="AE20" s="120">
        <f t="shared" si="8"/>
        <v>1400</v>
      </c>
      <c r="AF20" s="18">
        <v>0.1</v>
      </c>
      <c r="AG20" s="13"/>
      <c r="AH20" s="24" t="s">
        <v>28</v>
      </c>
      <c r="AI20" s="25"/>
      <c r="AJ20" s="26">
        <v>4</v>
      </c>
      <c r="AK20" s="87" t="s">
        <v>68</v>
      </c>
      <c r="AL20" s="17">
        <v>700</v>
      </c>
      <c r="AM20" s="120">
        <f t="shared" si="9"/>
        <v>2800</v>
      </c>
      <c r="AN20" s="18">
        <v>0.1</v>
      </c>
    </row>
    <row r="21" spans="1:48" ht="25.5" customHeight="1" x14ac:dyDescent="0.15">
      <c r="A21" s="19"/>
      <c r="B21" s="21" t="s">
        <v>39</v>
      </c>
      <c r="C21" s="22"/>
      <c r="D21" s="20">
        <v>1</v>
      </c>
      <c r="E21" s="88" t="s">
        <v>65</v>
      </c>
      <c r="F21" s="23">
        <v>1500</v>
      </c>
      <c r="G21" s="121">
        <f t="shared" si="0"/>
        <v>1500</v>
      </c>
      <c r="H21" s="18">
        <v>0.1</v>
      </c>
      <c r="I21" s="19"/>
      <c r="J21" s="21" t="s">
        <v>39</v>
      </c>
      <c r="K21" s="22"/>
      <c r="L21" s="20">
        <v>1</v>
      </c>
      <c r="M21" s="88" t="s">
        <v>65</v>
      </c>
      <c r="N21" s="23">
        <v>1500</v>
      </c>
      <c r="O21" s="121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8" t="s">
        <v>65</v>
      </c>
      <c r="V21" s="23">
        <v>1200</v>
      </c>
      <c r="W21" s="121">
        <f t="shared" si="7"/>
        <v>1200</v>
      </c>
      <c r="X21" s="18">
        <v>0.1</v>
      </c>
      <c r="Y21" s="19"/>
      <c r="Z21" s="21" t="s">
        <v>39</v>
      </c>
      <c r="AA21" s="22"/>
      <c r="AB21" s="20">
        <v>1</v>
      </c>
      <c r="AC21" s="88" t="s">
        <v>65</v>
      </c>
      <c r="AD21" s="23">
        <v>1200</v>
      </c>
      <c r="AE21" s="121">
        <f t="shared" si="8"/>
        <v>1200</v>
      </c>
      <c r="AF21" s="18">
        <v>0.1</v>
      </c>
      <c r="AG21" s="19"/>
      <c r="AH21" s="21" t="s">
        <v>39</v>
      </c>
      <c r="AI21" s="22"/>
      <c r="AJ21" s="20">
        <v>1</v>
      </c>
      <c r="AK21" s="88" t="s">
        <v>65</v>
      </c>
      <c r="AL21" s="23">
        <v>1200</v>
      </c>
      <c r="AM21" s="121">
        <f t="shared" si="9"/>
        <v>1200</v>
      </c>
      <c r="AN21" s="18">
        <v>0.1</v>
      </c>
    </row>
    <row r="22" spans="1:48" ht="25.5" customHeight="1" x14ac:dyDescent="0.15">
      <c r="A22" s="19"/>
      <c r="B22" s="21" t="s">
        <v>40</v>
      </c>
      <c r="C22" s="22"/>
      <c r="D22" s="20">
        <v>2</v>
      </c>
      <c r="E22" s="88" t="s">
        <v>65</v>
      </c>
      <c r="F22" s="23">
        <v>1500</v>
      </c>
      <c r="G22" s="121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8" t="s">
        <v>65</v>
      </c>
      <c r="N22" s="23">
        <v>1500</v>
      </c>
      <c r="O22" s="121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8" t="s">
        <v>65</v>
      </c>
      <c r="V22" s="23">
        <v>800</v>
      </c>
      <c r="W22" s="121">
        <f t="shared" si="7"/>
        <v>1600</v>
      </c>
      <c r="X22" s="18">
        <v>0.1</v>
      </c>
      <c r="Y22" s="19"/>
      <c r="Z22" s="21" t="s">
        <v>40</v>
      </c>
      <c r="AA22" s="22"/>
      <c r="AB22" s="20">
        <v>2</v>
      </c>
      <c r="AC22" s="88" t="s">
        <v>65</v>
      </c>
      <c r="AD22" s="23">
        <v>800</v>
      </c>
      <c r="AE22" s="121">
        <f t="shared" si="8"/>
        <v>1600</v>
      </c>
      <c r="AF22" s="18">
        <v>0.1</v>
      </c>
      <c r="AG22" s="19"/>
      <c r="AH22" s="21" t="s">
        <v>40</v>
      </c>
      <c r="AI22" s="22"/>
      <c r="AJ22" s="20">
        <v>2</v>
      </c>
      <c r="AK22" s="88" t="s">
        <v>65</v>
      </c>
      <c r="AL22" s="23">
        <v>800</v>
      </c>
      <c r="AM22" s="121">
        <f t="shared" si="9"/>
        <v>1600</v>
      </c>
      <c r="AN22" s="18">
        <v>0.1</v>
      </c>
    </row>
    <row r="23" spans="1:48" ht="25.5" customHeight="1" x14ac:dyDescent="0.15">
      <c r="A23" s="19"/>
      <c r="B23" s="21" t="s">
        <v>41</v>
      </c>
      <c r="C23" s="15"/>
      <c r="D23" s="20">
        <v>2</v>
      </c>
      <c r="E23" s="88" t="s">
        <v>65</v>
      </c>
      <c r="F23" s="23">
        <v>800</v>
      </c>
      <c r="G23" s="121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8" t="s">
        <v>65</v>
      </c>
      <c r="N23" s="23">
        <v>800</v>
      </c>
      <c r="O23" s="121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8" t="s">
        <v>65</v>
      </c>
      <c r="V23" s="23">
        <v>600</v>
      </c>
      <c r="W23" s="121">
        <f t="shared" si="7"/>
        <v>1200</v>
      </c>
      <c r="X23" s="18">
        <v>0.1</v>
      </c>
      <c r="Y23" s="19"/>
      <c r="Z23" s="21" t="s">
        <v>41</v>
      </c>
      <c r="AA23" s="22"/>
      <c r="AB23" s="20">
        <v>2</v>
      </c>
      <c r="AC23" s="88" t="s">
        <v>65</v>
      </c>
      <c r="AD23" s="23">
        <v>600</v>
      </c>
      <c r="AE23" s="121">
        <f t="shared" si="8"/>
        <v>1200</v>
      </c>
      <c r="AF23" s="18">
        <v>0.1</v>
      </c>
      <c r="AG23" s="19"/>
      <c r="AH23" s="21" t="s">
        <v>41</v>
      </c>
      <c r="AI23" s="22"/>
      <c r="AJ23" s="20">
        <v>2</v>
      </c>
      <c r="AK23" s="88" t="s">
        <v>65</v>
      </c>
      <c r="AL23" s="23">
        <v>600</v>
      </c>
      <c r="AM23" s="121">
        <f t="shared" si="9"/>
        <v>1200</v>
      </c>
      <c r="AN23" s="18">
        <v>0.1</v>
      </c>
    </row>
    <row r="24" spans="1:48" ht="25.5" customHeight="1" x14ac:dyDescent="0.15">
      <c r="A24" s="13"/>
      <c r="B24" s="14" t="s">
        <v>42</v>
      </c>
      <c r="C24" s="15"/>
      <c r="D24" s="16">
        <v>2</v>
      </c>
      <c r="E24" s="86" t="s">
        <v>65</v>
      </c>
      <c r="F24" s="17">
        <v>800</v>
      </c>
      <c r="G24" s="120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8" t="s">
        <v>65</v>
      </c>
      <c r="N24" s="23">
        <v>800</v>
      </c>
      <c r="O24" s="121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8" t="s">
        <v>65</v>
      </c>
      <c r="V24" s="23">
        <v>600</v>
      </c>
      <c r="W24" s="121">
        <f t="shared" si="7"/>
        <v>1200</v>
      </c>
      <c r="X24" s="18">
        <v>0.1</v>
      </c>
      <c r="Y24" s="19"/>
      <c r="Z24" s="21" t="s">
        <v>42</v>
      </c>
      <c r="AA24" s="22"/>
      <c r="AB24" s="20">
        <v>2</v>
      </c>
      <c r="AC24" s="88" t="s">
        <v>65</v>
      </c>
      <c r="AD24" s="23">
        <v>600</v>
      </c>
      <c r="AE24" s="121">
        <f t="shared" si="8"/>
        <v>1200</v>
      </c>
      <c r="AF24" s="18">
        <v>0.1</v>
      </c>
      <c r="AG24" s="19"/>
      <c r="AH24" s="21" t="s">
        <v>42</v>
      </c>
      <c r="AI24" s="22"/>
      <c r="AJ24" s="20">
        <v>2</v>
      </c>
      <c r="AK24" s="88" t="s">
        <v>65</v>
      </c>
      <c r="AL24" s="23">
        <v>600</v>
      </c>
      <c r="AM24" s="121">
        <f t="shared" si="9"/>
        <v>1200</v>
      </c>
      <c r="AN24" s="18">
        <v>0.1</v>
      </c>
    </row>
    <row r="25" spans="1:48" ht="25.5" customHeight="1" x14ac:dyDescent="0.15">
      <c r="A25" s="39"/>
      <c r="B25" s="92" t="s">
        <v>43</v>
      </c>
      <c r="C25" s="93"/>
      <c r="D25" s="94">
        <v>4</v>
      </c>
      <c r="E25" s="95" t="s">
        <v>65</v>
      </c>
      <c r="F25" s="96">
        <v>180</v>
      </c>
      <c r="G25" s="122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6" t="s">
        <v>65</v>
      </c>
      <c r="N25" s="17">
        <v>180</v>
      </c>
      <c r="O25" s="120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6" t="s">
        <v>65</v>
      </c>
      <c r="V25" s="17">
        <v>160</v>
      </c>
      <c r="W25" s="120">
        <f t="shared" si="7"/>
        <v>640</v>
      </c>
      <c r="X25" s="18">
        <v>0.1</v>
      </c>
      <c r="Y25" s="13"/>
      <c r="Z25" s="14" t="s">
        <v>43</v>
      </c>
      <c r="AA25" s="15"/>
      <c r="AB25" s="16">
        <v>4</v>
      </c>
      <c r="AC25" s="86" t="s">
        <v>65</v>
      </c>
      <c r="AD25" s="17">
        <v>160</v>
      </c>
      <c r="AE25" s="120">
        <f t="shared" si="8"/>
        <v>640</v>
      </c>
      <c r="AF25" s="18">
        <v>0.1</v>
      </c>
      <c r="AG25" s="13"/>
      <c r="AH25" s="14" t="s">
        <v>43</v>
      </c>
      <c r="AI25" s="15"/>
      <c r="AJ25" s="16">
        <v>4</v>
      </c>
      <c r="AK25" s="86" t="s">
        <v>65</v>
      </c>
      <c r="AL25" s="17">
        <v>160</v>
      </c>
      <c r="AM25" s="120">
        <f t="shared" si="9"/>
        <v>640</v>
      </c>
      <c r="AN25" s="18">
        <v>0.1</v>
      </c>
    </row>
    <row r="26" spans="1:48" ht="25.5" customHeight="1" x14ac:dyDescent="0.15">
      <c r="A26" s="19"/>
      <c r="B26" s="21" t="s">
        <v>44</v>
      </c>
      <c r="C26" s="22"/>
      <c r="D26" s="35">
        <v>1</v>
      </c>
      <c r="E26" s="88" t="s">
        <v>89</v>
      </c>
      <c r="F26" s="23">
        <v>120</v>
      </c>
      <c r="G26" s="121">
        <f t="shared" si="0"/>
        <v>120</v>
      </c>
      <c r="H26" s="18">
        <v>0.1</v>
      </c>
      <c r="I26" s="39"/>
      <c r="J26" s="92" t="s">
        <v>44</v>
      </c>
      <c r="K26" s="93"/>
      <c r="L26" s="3">
        <v>1</v>
      </c>
      <c r="M26" s="95" t="s">
        <v>89</v>
      </c>
      <c r="N26" s="96">
        <v>250</v>
      </c>
      <c r="O26" s="122">
        <f t="shared" si="6"/>
        <v>250</v>
      </c>
      <c r="P26" s="12">
        <v>0.1</v>
      </c>
      <c r="Q26" s="39"/>
      <c r="R26" s="92" t="s">
        <v>44</v>
      </c>
      <c r="S26" s="93"/>
      <c r="T26" s="3">
        <v>1</v>
      </c>
      <c r="U26" s="95" t="s">
        <v>89</v>
      </c>
      <c r="V26" s="96">
        <v>250</v>
      </c>
      <c r="W26" s="122">
        <f t="shared" si="7"/>
        <v>250</v>
      </c>
      <c r="X26" s="12">
        <v>0.1</v>
      </c>
      <c r="Y26" s="39"/>
      <c r="Z26" s="92" t="s">
        <v>44</v>
      </c>
      <c r="AA26" s="93"/>
      <c r="AB26" s="3">
        <v>1</v>
      </c>
      <c r="AC26" s="95" t="s">
        <v>89</v>
      </c>
      <c r="AD26" s="96">
        <v>250</v>
      </c>
      <c r="AE26" s="122">
        <f t="shared" si="8"/>
        <v>250</v>
      </c>
      <c r="AF26" s="12">
        <v>0.1</v>
      </c>
      <c r="AG26" s="39"/>
      <c r="AH26" s="92" t="s">
        <v>44</v>
      </c>
      <c r="AI26" s="93"/>
      <c r="AJ26" s="3">
        <v>1</v>
      </c>
      <c r="AK26" s="95" t="s">
        <v>89</v>
      </c>
      <c r="AL26" s="96">
        <v>250</v>
      </c>
      <c r="AM26" s="122">
        <f t="shared" si="9"/>
        <v>250</v>
      </c>
      <c r="AN26" s="12">
        <v>0.1</v>
      </c>
    </row>
    <row r="27" spans="1:48" ht="25.5" customHeight="1" x14ac:dyDescent="0.15">
      <c r="A27" s="19"/>
      <c r="B27" s="21" t="s">
        <v>45</v>
      </c>
      <c r="C27" s="22"/>
      <c r="D27" s="35">
        <v>1</v>
      </c>
      <c r="E27" s="88" t="s">
        <v>89</v>
      </c>
      <c r="F27" s="23">
        <v>120</v>
      </c>
      <c r="G27" s="121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8" t="s">
        <v>89</v>
      </c>
      <c r="N27" s="23">
        <v>151</v>
      </c>
      <c r="O27" s="121">
        <f t="shared" si="6"/>
        <v>151</v>
      </c>
      <c r="P27" s="18">
        <v>0.1</v>
      </c>
      <c r="Q27" s="19"/>
      <c r="R27" s="21" t="s">
        <v>45</v>
      </c>
      <c r="S27" s="22"/>
      <c r="T27" s="20">
        <v>1</v>
      </c>
      <c r="U27" s="88" t="s">
        <v>89</v>
      </c>
      <c r="V27" s="23">
        <v>151</v>
      </c>
      <c r="W27" s="121">
        <f t="shared" si="7"/>
        <v>151</v>
      </c>
      <c r="X27" s="18">
        <v>0.1</v>
      </c>
      <c r="Y27" s="19"/>
      <c r="Z27" s="21" t="s">
        <v>45</v>
      </c>
      <c r="AA27" s="22"/>
      <c r="AB27" s="20">
        <v>1</v>
      </c>
      <c r="AC27" s="88" t="s">
        <v>89</v>
      </c>
      <c r="AD27" s="23">
        <v>151</v>
      </c>
      <c r="AE27" s="121">
        <f t="shared" si="8"/>
        <v>151</v>
      </c>
      <c r="AF27" s="18">
        <v>0.1</v>
      </c>
      <c r="AG27" s="19"/>
      <c r="AH27" s="21" t="s">
        <v>45</v>
      </c>
      <c r="AI27" s="22"/>
      <c r="AJ27" s="20">
        <v>1</v>
      </c>
      <c r="AK27" s="88" t="s">
        <v>89</v>
      </c>
      <c r="AL27" s="23">
        <v>151</v>
      </c>
      <c r="AM27" s="121">
        <f t="shared" si="9"/>
        <v>151</v>
      </c>
      <c r="AN27" s="18">
        <v>0.1</v>
      </c>
    </row>
    <row r="28" spans="1:48" ht="25.5" customHeight="1" x14ac:dyDescent="0.15">
      <c r="A28" s="19"/>
      <c r="B28" s="21" t="s">
        <v>46</v>
      </c>
      <c r="C28" s="22"/>
      <c r="D28" s="35">
        <v>1</v>
      </c>
      <c r="E28" s="88" t="s">
        <v>89</v>
      </c>
      <c r="F28" s="23">
        <v>160</v>
      </c>
      <c r="G28" s="121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8" t="s">
        <v>89</v>
      </c>
      <c r="N28" s="23">
        <v>125</v>
      </c>
      <c r="O28" s="121">
        <f t="shared" si="6"/>
        <v>125</v>
      </c>
      <c r="P28" s="18">
        <v>0.1</v>
      </c>
      <c r="Q28" s="19"/>
      <c r="R28" s="21" t="s">
        <v>46</v>
      </c>
      <c r="S28" s="22"/>
      <c r="T28" s="20">
        <v>1</v>
      </c>
      <c r="U28" s="88" t="s">
        <v>89</v>
      </c>
      <c r="V28" s="23">
        <v>125</v>
      </c>
      <c r="W28" s="121">
        <f t="shared" si="7"/>
        <v>125</v>
      </c>
      <c r="X28" s="18">
        <v>0.1</v>
      </c>
      <c r="Y28" s="19"/>
      <c r="Z28" s="21" t="s">
        <v>46</v>
      </c>
      <c r="AA28" s="22"/>
      <c r="AB28" s="20">
        <v>1</v>
      </c>
      <c r="AC28" s="88" t="s">
        <v>89</v>
      </c>
      <c r="AD28" s="23">
        <v>125</v>
      </c>
      <c r="AE28" s="121">
        <f t="shared" si="8"/>
        <v>125</v>
      </c>
      <c r="AF28" s="18">
        <v>0.1</v>
      </c>
      <c r="AG28" s="19"/>
      <c r="AH28" s="21" t="s">
        <v>46</v>
      </c>
      <c r="AI28" s="22"/>
      <c r="AJ28" s="20">
        <v>1</v>
      </c>
      <c r="AK28" s="88" t="s">
        <v>89</v>
      </c>
      <c r="AL28" s="23">
        <v>125</v>
      </c>
      <c r="AM28" s="121">
        <f t="shared" si="9"/>
        <v>125</v>
      </c>
      <c r="AN28" s="18">
        <v>0.1</v>
      </c>
    </row>
    <row r="29" spans="1:48" ht="25.5" customHeight="1" x14ac:dyDescent="0.15">
      <c r="A29" s="19"/>
      <c r="B29" s="21" t="s">
        <v>81</v>
      </c>
      <c r="C29" s="22"/>
      <c r="D29" s="35">
        <v>1</v>
      </c>
      <c r="E29" s="88" t="s">
        <v>69</v>
      </c>
      <c r="F29" s="23">
        <v>125</v>
      </c>
      <c r="G29" s="121">
        <f t="shared" ref="G29:G30" si="10">D29*F29</f>
        <v>125</v>
      </c>
      <c r="H29" s="18">
        <v>0.1</v>
      </c>
      <c r="I29" s="13"/>
      <c r="J29" s="14" t="s">
        <v>81</v>
      </c>
      <c r="K29" s="15"/>
      <c r="L29" s="16">
        <v>1</v>
      </c>
      <c r="M29" s="86" t="s">
        <v>69</v>
      </c>
      <c r="N29" s="17">
        <v>125</v>
      </c>
      <c r="O29" s="120">
        <f t="shared" si="6"/>
        <v>125</v>
      </c>
      <c r="P29" s="18">
        <v>0.1</v>
      </c>
      <c r="Q29" s="19"/>
      <c r="R29" s="21" t="s">
        <v>81</v>
      </c>
      <c r="S29" s="22"/>
      <c r="T29" s="20">
        <v>1</v>
      </c>
      <c r="U29" s="88" t="s">
        <v>69</v>
      </c>
      <c r="V29" s="23">
        <v>125</v>
      </c>
      <c r="W29" s="121">
        <f t="shared" si="7"/>
        <v>125</v>
      </c>
      <c r="X29" s="18">
        <v>0.1</v>
      </c>
      <c r="Y29" s="19"/>
      <c r="Z29" s="21" t="s">
        <v>81</v>
      </c>
      <c r="AA29" s="22"/>
      <c r="AB29" s="20">
        <v>1</v>
      </c>
      <c r="AC29" s="88" t="s">
        <v>69</v>
      </c>
      <c r="AD29" s="23">
        <v>125</v>
      </c>
      <c r="AE29" s="121">
        <f t="shared" si="8"/>
        <v>125</v>
      </c>
      <c r="AF29" s="18">
        <v>0.1</v>
      </c>
      <c r="AG29" s="19"/>
      <c r="AH29" s="21" t="s">
        <v>81</v>
      </c>
      <c r="AI29" s="22"/>
      <c r="AJ29" s="20">
        <v>1</v>
      </c>
      <c r="AK29" s="88" t="s">
        <v>69</v>
      </c>
      <c r="AL29" s="23">
        <v>125</v>
      </c>
      <c r="AM29" s="121">
        <f t="shared" si="9"/>
        <v>125</v>
      </c>
      <c r="AN29" s="18">
        <v>0.1</v>
      </c>
    </row>
    <row r="30" spans="1:48" ht="25.5" customHeight="1" x14ac:dyDescent="0.15">
      <c r="A30" s="19"/>
      <c r="B30" s="21" t="s">
        <v>83</v>
      </c>
      <c r="C30" s="22"/>
      <c r="D30" s="35">
        <v>1</v>
      </c>
      <c r="E30" s="88" t="s">
        <v>82</v>
      </c>
      <c r="F30" s="17">
        <v>125</v>
      </c>
      <c r="G30" s="120">
        <f t="shared" si="10"/>
        <v>125</v>
      </c>
      <c r="H30" s="18">
        <v>0.1</v>
      </c>
      <c r="I30" s="13"/>
      <c r="J30" s="14" t="s">
        <v>83</v>
      </c>
      <c r="K30" s="15"/>
      <c r="L30" s="16">
        <v>1</v>
      </c>
      <c r="M30" s="86" t="s">
        <v>82</v>
      </c>
      <c r="N30" s="17">
        <v>125</v>
      </c>
      <c r="O30" s="120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6" t="s">
        <v>82</v>
      </c>
      <c r="V30" s="17">
        <v>125</v>
      </c>
      <c r="W30" s="120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6" t="s">
        <v>82</v>
      </c>
      <c r="AD30" s="17">
        <v>125</v>
      </c>
      <c r="AE30" s="120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6" t="s">
        <v>82</v>
      </c>
      <c r="AL30" s="17">
        <v>125</v>
      </c>
      <c r="AM30" s="120">
        <f t="shared" si="9"/>
        <v>125</v>
      </c>
      <c r="AN30" s="18">
        <v>0.1</v>
      </c>
    </row>
    <row r="31" spans="1:48" ht="25.5" customHeight="1" x14ac:dyDescent="0.15">
      <c r="A31" s="19"/>
      <c r="B31" s="21" t="s">
        <v>154</v>
      </c>
      <c r="C31" s="22"/>
      <c r="D31" s="142"/>
      <c r="E31" s="88" t="s">
        <v>68</v>
      </c>
      <c r="F31" s="96"/>
      <c r="G31" s="122">
        <f t="shared" si="0"/>
        <v>0</v>
      </c>
      <c r="H31" s="12">
        <v>0.1</v>
      </c>
      <c r="I31" s="13"/>
      <c r="J31" s="14" t="s">
        <v>154</v>
      </c>
      <c r="K31" s="15"/>
      <c r="L31" s="142"/>
      <c r="M31" s="86" t="s">
        <v>68</v>
      </c>
      <c r="N31" s="17"/>
      <c r="O31" s="120">
        <f t="shared" si="6"/>
        <v>0</v>
      </c>
      <c r="P31" s="18">
        <v>0.1</v>
      </c>
      <c r="Q31" s="19"/>
      <c r="R31" s="14" t="s">
        <v>154</v>
      </c>
      <c r="S31" s="15"/>
      <c r="T31" s="142"/>
      <c r="U31" s="86" t="s">
        <v>68</v>
      </c>
      <c r="V31" s="17"/>
      <c r="W31" s="120">
        <f t="shared" si="7"/>
        <v>0</v>
      </c>
      <c r="X31" s="18">
        <v>0.1</v>
      </c>
      <c r="Y31" s="19"/>
      <c r="Z31" s="14" t="s">
        <v>154</v>
      </c>
      <c r="AA31" s="15"/>
      <c r="AB31" s="142"/>
      <c r="AC31" s="86" t="s">
        <v>68</v>
      </c>
      <c r="AD31" s="17"/>
      <c r="AE31" s="120">
        <f t="shared" ref="AE31:AE32" si="11">AB31*AD31</f>
        <v>0</v>
      </c>
      <c r="AF31" s="18">
        <v>0.1</v>
      </c>
      <c r="AG31" s="13"/>
      <c r="AH31" s="14" t="s">
        <v>154</v>
      </c>
      <c r="AI31" s="15"/>
      <c r="AJ31" s="142"/>
      <c r="AK31" s="86" t="s">
        <v>68</v>
      </c>
      <c r="AL31" s="17"/>
      <c r="AM31" s="120">
        <f t="shared" si="9"/>
        <v>0</v>
      </c>
      <c r="AN31" s="18">
        <v>0.1</v>
      </c>
    </row>
    <row r="32" spans="1:48" ht="25.5" customHeight="1" thickBot="1" x14ac:dyDescent="0.2">
      <c r="A32" s="19"/>
      <c r="B32" s="21" t="s">
        <v>155</v>
      </c>
      <c r="C32" s="22"/>
      <c r="D32" s="143"/>
      <c r="E32" s="88" t="s">
        <v>65</v>
      </c>
      <c r="F32" s="23"/>
      <c r="G32" s="123">
        <f t="shared" si="0"/>
        <v>0</v>
      </c>
      <c r="H32" s="18">
        <v>0.1</v>
      </c>
      <c r="I32" s="30"/>
      <c r="J32" s="31" t="s">
        <v>155</v>
      </c>
      <c r="K32" s="32"/>
      <c r="L32" s="143"/>
      <c r="M32" s="89" t="s">
        <v>65</v>
      </c>
      <c r="N32" s="33"/>
      <c r="O32" s="123">
        <f t="shared" si="6"/>
        <v>0</v>
      </c>
      <c r="P32" s="34">
        <v>0.1</v>
      </c>
      <c r="Q32" s="19"/>
      <c r="R32" s="31" t="s">
        <v>155</v>
      </c>
      <c r="S32" s="32"/>
      <c r="T32" s="143"/>
      <c r="U32" s="89" t="s">
        <v>65</v>
      </c>
      <c r="V32" s="33"/>
      <c r="W32" s="123">
        <f t="shared" si="7"/>
        <v>0</v>
      </c>
      <c r="X32" s="34">
        <v>0.1</v>
      </c>
      <c r="Y32" s="19"/>
      <c r="Z32" s="31" t="s">
        <v>155</v>
      </c>
      <c r="AA32" s="32"/>
      <c r="AB32" s="143"/>
      <c r="AC32" s="89" t="s">
        <v>65</v>
      </c>
      <c r="AD32" s="33"/>
      <c r="AE32" s="123">
        <f t="shared" si="11"/>
        <v>0</v>
      </c>
      <c r="AF32" s="34">
        <v>0.1</v>
      </c>
      <c r="AG32" s="30"/>
      <c r="AH32" s="31" t="s">
        <v>155</v>
      </c>
      <c r="AI32" s="32"/>
      <c r="AJ32" s="143"/>
      <c r="AK32" s="89" t="s">
        <v>65</v>
      </c>
      <c r="AL32" s="33"/>
      <c r="AM32" s="123">
        <f t="shared" si="9"/>
        <v>0</v>
      </c>
      <c r="AN32" s="34">
        <v>0.1</v>
      </c>
    </row>
    <row r="33" spans="1:48" s="176" customFormat="1" ht="25.5" customHeight="1" x14ac:dyDescent="0.15">
      <c r="A33" s="322" t="s">
        <v>127</v>
      </c>
      <c r="B33" s="322"/>
      <c r="C33" s="322"/>
      <c r="D33" s="322"/>
      <c r="E33" s="322"/>
      <c r="F33" s="322"/>
      <c r="G33" s="322"/>
      <c r="H33" s="322"/>
      <c r="I33" s="321" t="s">
        <v>129</v>
      </c>
      <c r="J33" s="321"/>
      <c r="K33" s="321"/>
      <c r="L33" s="321"/>
      <c r="M33" s="321"/>
      <c r="N33" s="321"/>
      <c r="O33" s="321"/>
      <c r="P33" s="321"/>
      <c r="Q33" s="322" t="s">
        <v>136</v>
      </c>
      <c r="R33" s="322"/>
      <c r="S33" s="322"/>
      <c r="T33" s="322"/>
      <c r="U33" s="322"/>
      <c r="V33" s="322"/>
      <c r="W33" s="322"/>
      <c r="X33" s="322"/>
      <c r="Y33" s="322" t="s">
        <v>138</v>
      </c>
      <c r="Z33" s="322"/>
      <c r="AA33" s="322"/>
      <c r="AB33" s="322"/>
      <c r="AC33" s="322"/>
      <c r="AD33" s="322"/>
      <c r="AE33" s="322"/>
      <c r="AF33" s="322"/>
      <c r="AG33" s="322" t="s">
        <v>142</v>
      </c>
      <c r="AH33" s="322"/>
      <c r="AI33" s="322"/>
      <c r="AJ33" s="322"/>
      <c r="AK33" s="322"/>
      <c r="AL33" s="322"/>
      <c r="AM33" s="322"/>
      <c r="AN33" s="322"/>
      <c r="AS33" s="177"/>
    </row>
    <row r="34" spans="1:48" s="176" customFormat="1" ht="25.5" customHeight="1" x14ac:dyDescent="0.15">
      <c r="A34" s="321"/>
      <c r="B34" s="321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  <c r="AE34" s="321"/>
      <c r="AF34" s="321"/>
      <c r="AG34" s="321"/>
      <c r="AH34" s="321"/>
      <c r="AI34" s="321"/>
      <c r="AJ34" s="321"/>
      <c r="AK34" s="321"/>
      <c r="AL34" s="321"/>
      <c r="AM34" s="321"/>
      <c r="AN34" s="321"/>
      <c r="AS34" s="177"/>
    </row>
    <row r="35" spans="1:48" ht="26.25" customHeight="1" thickBot="1" x14ac:dyDescent="0.45">
      <c r="A35" s="291" t="s">
        <v>72</v>
      </c>
      <c r="B35" s="291"/>
      <c r="C35" s="114"/>
      <c r="D35" s="114"/>
      <c r="E35" s="114"/>
      <c r="F35" s="114"/>
      <c r="G35" s="114"/>
      <c r="H35" s="114"/>
      <c r="I35" s="291" t="s">
        <v>156</v>
      </c>
      <c r="J35" s="291"/>
      <c r="K35" s="291"/>
      <c r="L35" s="114"/>
      <c r="M35" s="114"/>
      <c r="N35" s="114"/>
      <c r="O35" s="114"/>
      <c r="P35" s="114"/>
      <c r="Q35" s="291" t="s">
        <v>139</v>
      </c>
      <c r="R35" s="291"/>
      <c r="S35" s="291"/>
      <c r="T35" s="291"/>
      <c r="U35" s="291"/>
      <c r="V35" s="291"/>
      <c r="W35" s="291"/>
      <c r="X35" s="291"/>
      <c r="Y35" s="291" t="s">
        <v>140</v>
      </c>
      <c r="Z35" s="291"/>
      <c r="AA35" s="291"/>
      <c r="AB35" s="291"/>
      <c r="AC35" s="291"/>
      <c r="AD35" s="291"/>
      <c r="AE35" s="291"/>
      <c r="AF35" s="291"/>
      <c r="AG35" s="291" t="s">
        <v>132</v>
      </c>
      <c r="AH35" s="291"/>
      <c r="AI35" s="291"/>
      <c r="AJ35" s="291"/>
      <c r="AK35" s="291"/>
      <c r="AL35" s="291"/>
      <c r="AM35" s="291"/>
      <c r="AN35" s="291"/>
      <c r="AO35" s="314"/>
      <c r="AP35" s="314"/>
      <c r="AQ35" s="314"/>
      <c r="AR35" s="314"/>
      <c r="AS35" s="314"/>
      <c r="AT35" s="314"/>
      <c r="AU35" s="314"/>
      <c r="AV35" s="314"/>
    </row>
    <row r="36" spans="1:48" ht="26.25" customHeight="1" thickBot="1" x14ac:dyDescent="0.2">
      <c r="A36" s="292" t="s">
        <v>0</v>
      </c>
      <c r="B36" s="295"/>
      <c r="C36" s="4" t="s">
        <v>1</v>
      </c>
      <c r="D36" s="294" t="s">
        <v>2</v>
      </c>
      <c r="E36" s="295"/>
      <c r="F36" s="4" t="s">
        <v>3</v>
      </c>
      <c r="G36" s="4" t="s">
        <v>4</v>
      </c>
      <c r="H36" s="119" t="s">
        <v>32</v>
      </c>
      <c r="I36" s="292" t="s">
        <v>0</v>
      </c>
      <c r="J36" s="295"/>
      <c r="K36" s="4" t="s">
        <v>1</v>
      </c>
      <c r="L36" s="294" t="s">
        <v>2</v>
      </c>
      <c r="M36" s="295"/>
      <c r="N36" s="4" t="s">
        <v>3</v>
      </c>
      <c r="O36" s="4" t="s">
        <v>4</v>
      </c>
      <c r="P36" s="119" t="s">
        <v>32</v>
      </c>
      <c r="Q36" s="292" t="s">
        <v>0</v>
      </c>
      <c r="R36" s="295"/>
      <c r="S36" s="4" t="s">
        <v>1</v>
      </c>
      <c r="T36" s="294" t="s">
        <v>2</v>
      </c>
      <c r="U36" s="295"/>
      <c r="V36" s="4" t="s">
        <v>3</v>
      </c>
      <c r="W36" s="4" t="s">
        <v>4</v>
      </c>
      <c r="X36" s="119" t="s">
        <v>32</v>
      </c>
      <c r="Y36" s="292" t="s">
        <v>0</v>
      </c>
      <c r="Z36" s="295"/>
      <c r="AA36" s="4" t="s">
        <v>1</v>
      </c>
      <c r="AB36" s="294" t="s">
        <v>2</v>
      </c>
      <c r="AC36" s="295"/>
      <c r="AD36" s="4" t="s">
        <v>3</v>
      </c>
      <c r="AE36" s="4" t="s">
        <v>4</v>
      </c>
      <c r="AF36" s="119" t="s">
        <v>32</v>
      </c>
      <c r="AG36" s="292" t="s">
        <v>0</v>
      </c>
      <c r="AH36" s="295"/>
      <c r="AI36" s="4" t="s">
        <v>1</v>
      </c>
      <c r="AJ36" s="294" t="s">
        <v>2</v>
      </c>
      <c r="AK36" s="295"/>
      <c r="AL36" s="4" t="s">
        <v>3</v>
      </c>
      <c r="AM36" s="4" t="s">
        <v>4</v>
      </c>
      <c r="AN36" s="119" t="s">
        <v>32</v>
      </c>
    </row>
    <row r="37" spans="1:48" ht="26.25" customHeight="1" x14ac:dyDescent="0.15">
      <c r="A37" s="19"/>
      <c r="B37" s="21" t="s">
        <v>47</v>
      </c>
      <c r="C37" s="22"/>
      <c r="D37" s="35">
        <v>1</v>
      </c>
      <c r="E37" s="88" t="s">
        <v>67</v>
      </c>
      <c r="F37" s="23">
        <v>125</v>
      </c>
      <c r="G37" s="121">
        <f t="shared" si="0"/>
        <v>125</v>
      </c>
      <c r="H37" s="18">
        <v>0.1</v>
      </c>
      <c r="I37" s="19"/>
      <c r="J37" s="21" t="s">
        <v>47</v>
      </c>
      <c r="K37" s="22"/>
      <c r="L37" s="20">
        <v>1</v>
      </c>
      <c r="M37" s="88" t="s">
        <v>67</v>
      </c>
      <c r="N37" s="23">
        <v>125</v>
      </c>
      <c r="O37" s="121">
        <f t="shared" ref="O37:O57" si="12">L37*N37</f>
        <v>125</v>
      </c>
      <c r="P37" s="18">
        <v>0.1</v>
      </c>
      <c r="Q37" s="19"/>
      <c r="R37" s="21" t="s">
        <v>47</v>
      </c>
      <c r="S37" s="22"/>
      <c r="T37" s="20">
        <v>1</v>
      </c>
      <c r="U37" s="88" t="s">
        <v>67</v>
      </c>
      <c r="V37" s="23">
        <v>125</v>
      </c>
      <c r="W37" s="121">
        <f t="shared" ref="W37:W57" si="13">T37*V37</f>
        <v>125</v>
      </c>
      <c r="X37" s="18">
        <v>0.1</v>
      </c>
      <c r="Y37" s="19"/>
      <c r="Z37" s="21" t="s">
        <v>47</v>
      </c>
      <c r="AA37" s="22"/>
      <c r="AB37" s="20">
        <v>1</v>
      </c>
      <c r="AC37" s="88" t="s">
        <v>67</v>
      </c>
      <c r="AD37" s="23">
        <v>125</v>
      </c>
      <c r="AE37" s="121">
        <f t="shared" ref="AE37:AE57" si="14">AB37*AD37</f>
        <v>125</v>
      </c>
      <c r="AF37" s="18">
        <v>0.1</v>
      </c>
      <c r="AG37" s="19"/>
      <c r="AH37" s="21" t="s">
        <v>47</v>
      </c>
      <c r="AI37" s="22"/>
      <c r="AJ37" s="20">
        <v>1</v>
      </c>
      <c r="AK37" s="88" t="s">
        <v>67</v>
      </c>
      <c r="AL37" s="23">
        <v>125</v>
      </c>
      <c r="AM37" s="121">
        <f t="shared" ref="AM37:AM57" si="15">AJ37*AL37</f>
        <v>125</v>
      </c>
      <c r="AN37" s="18">
        <v>0.1</v>
      </c>
    </row>
    <row r="38" spans="1:48" ht="26.25" customHeight="1" x14ac:dyDescent="0.15">
      <c r="A38" s="19"/>
      <c r="B38" s="21" t="s">
        <v>48</v>
      </c>
      <c r="C38" s="22"/>
      <c r="D38" s="35">
        <v>1</v>
      </c>
      <c r="E38" s="88" t="s">
        <v>64</v>
      </c>
      <c r="F38" s="23">
        <v>125</v>
      </c>
      <c r="G38" s="121">
        <f t="shared" si="0"/>
        <v>125</v>
      </c>
      <c r="H38" s="18">
        <v>0.1</v>
      </c>
      <c r="I38" s="19"/>
      <c r="J38" s="21" t="s">
        <v>48</v>
      </c>
      <c r="K38" s="22"/>
      <c r="L38" s="20">
        <v>1</v>
      </c>
      <c r="M38" s="88" t="s">
        <v>64</v>
      </c>
      <c r="N38" s="23">
        <v>125</v>
      </c>
      <c r="O38" s="121">
        <f t="shared" si="12"/>
        <v>125</v>
      </c>
      <c r="P38" s="18">
        <v>0.1</v>
      </c>
      <c r="Q38" s="19"/>
      <c r="R38" s="21" t="s">
        <v>48</v>
      </c>
      <c r="S38" s="22"/>
      <c r="T38" s="20">
        <v>1</v>
      </c>
      <c r="U38" s="88" t="s">
        <v>64</v>
      </c>
      <c r="V38" s="23">
        <v>125</v>
      </c>
      <c r="W38" s="121">
        <f t="shared" si="13"/>
        <v>125</v>
      </c>
      <c r="X38" s="18">
        <v>0.1</v>
      </c>
      <c r="Y38" s="19"/>
      <c r="Z38" s="21" t="s">
        <v>48</v>
      </c>
      <c r="AA38" s="22"/>
      <c r="AB38" s="20">
        <v>1</v>
      </c>
      <c r="AC38" s="88" t="s">
        <v>64</v>
      </c>
      <c r="AD38" s="23">
        <v>125</v>
      </c>
      <c r="AE38" s="121">
        <f t="shared" si="14"/>
        <v>125</v>
      </c>
      <c r="AF38" s="18">
        <v>0.1</v>
      </c>
      <c r="AG38" s="19"/>
      <c r="AH38" s="21" t="s">
        <v>48</v>
      </c>
      <c r="AI38" s="22"/>
      <c r="AJ38" s="20">
        <v>1</v>
      </c>
      <c r="AK38" s="88" t="s">
        <v>64</v>
      </c>
      <c r="AL38" s="23">
        <v>125</v>
      </c>
      <c r="AM38" s="121">
        <f t="shared" si="15"/>
        <v>125</v>
      </c>
      <c r="AN38" s="18">
        <v>0.1</v>
      </c>
      <c r="AO38" s="314"/>
      <c r="AP38" s="314"/>
      <c r="AQ38" s="314"/>
      <c r="AR38" s="314"/>
      <c r="AS38" s="314"/>
      <c r="AT38" s="314"/>
      <c r="AU38" s="314"/>
      <c r="AV38" s="314"/>
    </row>
    <row r="39" spans="1:48" ht="26.25" customHeight="1" x14ac:dyDescent="0.15">
      <c r="A39" s="19"/>
      <c r="B39" s="21" t="s">
        <v>84</v>
      </c>
      <c r="C39" s="22"/>
      <c r="D39" s="35">
        <v>1</v>
      </c>
      <c r="E39" s="88" t="s">
        <v>69</v>
      </c>
      <c r="F39" s="23">
        <v>125</v>
      </c>
      <c r="G39" s="121">
        <f t="shared" si="0"/>
        <v>125</v>
      </c>
      <c r="H39" s="18">
        <v>0.1</v>
      </c>
      <c r="I39" s="19"/>
      <c r="J39" s="21" t="s">
        <v>84</v>
      </c>
      <c r="K39" s="22"/>
      <c r="L39" s="20">
        <v>1</v>
      </c>
      <c r="M39" s="88" t="s">
        <v>69</v>
      </c>
      <c r="N39" s="23">
        <v>125</v>
      </c>
      <c r="O39" s="121">
        <f t="shared" si="12"/>
        <v>125</v>
      </c>
      <c r="P39" s="18">
        <v>0.1</v>
      </c>
      <c r="Q39" s="19"/>
      <c r="R39" s="21" t="s">
        <v>84</v>
      </c>
      <c r="S39" s="22"/>
      <c r="T39" s="20">
        <v>1</v>
      </c>
      <c r="U39" s="88" t="s">
        <v>69</v>
      </c>
      <c r="V39" s="23">
        <v>125</v>
      </c>
      <c r="W39" s="121">
        <f t="shared" si="13"/>
        <v>125</v>
      </c>
      <c r="X39" s="18">
        <v>0.1</v>
      </c>
      <c r="Y39" s="19"/>
      <c r="Z39" s="21" t="s">
        <v>84</v>
      </c>
      <c r="AA39" s="22"/>
      <c r="AB39" s="20">
        <v>1</v>
      </c>
      <c r="AC39" s="88" t="s">
        <v>69</v>
      </c>
      <c r="AD39" s="23">
        <v>125</v>
      </c>
      <c r="AE39" s="121">
        <f t="shared" si="14"/>
        <v>125</v>
      </c>
      <c r="AF39" s="18">
        <v>0.1</v>
      </c>
      <c r="AG39" s="19"/>
      <c r="AH39" s="21" t="s">
        <v>84</v>
      </c>
      <c r="AI39" s="22"/>
      <c r="AJ39" s="20">
        <v>1</v>
      </c>
      <c r="AK39" s="88" t="s">
        <v>69</v>
      </c>
      <c r="AL39" s="23">
        <v>125</v>
      </c>
      <c r="AM39" s="121">
        <f t="shared" si="15"/>
        <v>125</v>
      </c>
      <c r="AN39" s="18">
        <v>0.1</v>
      </c>
    </row>
    <row r="40" spans="1:48" ht="26.25" customHeight="1" x14ac:dyDescent="0.15">
      <c r="A40" s="97"/>
      <c r="B40" s="98" t="s">
        <v>85</v>
      </c>
      <c r="C40" s="99"/>
      <c r="D40" s="100">
        <v>1</v>
      </c>
      <c r="E40" s="101" t="s">
        <v>69</v>
      </c>
      <c r="F40" s="102">
        <v>125</v>
      </c>
      <c r="G40" s="124">
        <f t="shared" si="0"/>
        <v>125</v>
      </c>
      <c r="H40" s="103">
        <v>0.1</v>
      </c>
      <c r="I40" s="97"/>
      <c r="J40" s="98" t="s">
        <v>85</v>
      </c>
      <c r="K40" s="99"/>
      <c r="L40" s="111">
        <v>1</v>
      </c>
      <c r="M40" s="101" t="s">
        <v>69</v>
      </c>
      <c r="N40" s="102">
        <v>125</v>
      </c>
      <c r="O40" s="124">
        <f t="shared" si="12"/>
        <v>125</v>
      </c>
      <c r="P40" s="103">
        <v>0.1</v>
      </c>
      <c r="Q40" s="97"/>
      <c r="R40" s="98" t="s">
        <v>85</v>
      </c>
      <c r="S40" s="99"/>
      <c r="T40" s="111">
        <v>1</v>
      </c>
      <c r="U40" s="101" t="s">
        <v>69</v>
      </c>
      <c r="V40" s="102">
        <v>125</v>
      </c>
      <c r="W40" s="124">
        <f t="shared" si="13"/>
        <v>125</v>
      </c>
      <c r="X40" s="103">
        <v>0.1</v>
      </c>
      <c r="Y40" s="97"/>
      <c r="Z40" s="98" t="s">
        <v>85</v>
      </c>
      <c r="AA40" s="99"/>
      <c r="AB40" s="111">
        <v>1</v>
      </c>
      <c r="AC40" s="101" t="s">
        <v>69</v>
      </c>
      <c r="AD40" s="102">
        <v>125</v>
      </c>
      <c r="AE40" s="124">
        <f t="shared" si="14"/>
        <v>125</v>
      </c>
      <c r="AF40" s="103">
        <v>0.1</v>
      </c>
      <c r="AG40" s="97"/>
      <c r="AH40" s="98" t="s">
        <v>85</v>
      </c>
      <c r="AI40" s="99"/>
      <c r="AJ40" s="111">
        <v>1</v>
      </c>
      <c r="AK40" s="101" t="s">
        <v>69</v>
      </c>
      <c r="AL40" s="102">
        <v>125</v>
      </c>
      <c r="AM40" s="124">
        <f t="shared" si="15"/>
        <v>125</v>
      </c>
      <c r="AN40" s="103">
        <v>0.1</v>
      </c>
    </row>
    <row r="41" spans="1:48" ht="26.25" customHeight="1" x14ac:dyDescent="0.15">
      <c r="A41" s="315" t="s">
        <v>134</v>
      </c>
      <c r="B41" s="104" t="s">
        <v>49</v>
      </c>
      <c r="C41" s="105"/>
      <c r="D41" s="106">
        <v>1</v>
      </c>
      <c r="E41" s="107" t="s">
        <v>65</v>
      </c>
      <c r="F41" s="108">
        <v>380</v>
      </c>
      <c r="G41" s="125">
        <f t="shared" si="0"/>
        <v>380</v>
      </c>
      <c r="H41" s="109">
        <v>0.1</v>
      </c>
      <c r="I41" s="352" t="s">
        <v>134</v>
      </c>
      <c r="J41" s="104" t="s">
        <v>49</v>
      </c>
      <c r="K41" s="105"/>
      <c r="L41" s="112">
        <v>1</v>
      </c>
      <c r="M41" s="107" t="s">
        <v>65</v>
      </c>
      <c r="N41" s="108">
        <v>380</v>
      </c>
      <c r="O41" s="125">
        <f t="shared" si="12"/>
        <v>380</v>
      </c>
      <c r="P41" s="109">
        <v>0.1</v>
      </c>
      <c r="Q41" s="352" t="s">
        <v>134</v>
      </c>
      <c r="R41" s="104" t="s">
        <v>49</v>
      </c>
      <c r="S41" s="105"/>
      <c r="T41" s="112">
        <v>1</v>
      </c>
      <c r="U41" s="107" t="s">
        <v>65</v>
      </c>
      <c r="V41" s="108">
        <v>380</v>
      </c>
      <c r="W41" s="125">
        <f t="shared" si="13"/>
        <v>380</v>
      </c>
      <c r="X41" s="109">
        <v>0.1</v>
      </c>
      <c r="Y41" s="352" t="s">
        <v>134</v>
      </c>
      <c r="Z41" s="104" t="s">
        <v>49</v>
      </c>
      <c r="AA41" s="105"/>
      <c r="AB41" s="112">
        <v>1</v>
      </c>
      <c r="AC41" s="107" t="s">
        <v>65</v>
      </c>
      <c r="AD41" s="108">
        <v>380</v>
      </c>
      <c r="AE41" s="125">
        <f t="shared" si="14"/>
        <v>380</v>
      </c>
      <c r="AF41" s="109">
        <v>0.1</v>
      </c>
      <c r="AG41" s="352" t="s">
        <v>134</v>
      </c>
      <c r="AH41" s="104" t="s">
        <v>49</v>
      </c>
      <c r="AI41" s="105"/>
      <c r="AJ41" s="112">
        <v>1</v>
      </c>
      <c r="AK41" s="107" t="s">
        <v>65</v>
      </c>
      <c r="AL41" s="108">
        <v>380</v>
      </c>
      <c r="AM41" s="125">
        <f t="shared" si="15"/>
        <v>380</v>
      </c>
      <c r="AN41" s="109">
        <v>0.1</v>
      </c>
    </row>
    <row r="42" spans="1:48" ht="26.25" customHeight="1" x14ac:dyDescent="0.15">
      <c r="A42" s="316"/>
      <c r="B42" s="21" t="s">
        <v>86</v>
      </c>
      <c r="C42" s="22"/>
      <c r="D42" s="35">
        <v>1</v>
      </c>
      <c r="E42" s="88" t="s">
        <v>69</v>
      </c>
      <c r="F42" s="23">
        <v>200</v>
      </c>
      <c r="G42" s="121">
        <f t="shared" si="0"/>
        <v>200</v>
      </c>
      <c r="H42" s="18">
        <v>0.1</v>
      </c>
      <c r="I42" s="353"/>
      <c r="J42" s="21" t="s">
        <v>86</v>
      </c>
      <c r="K42" s="22"/>
      <c r="L42" s="20">
        <v>1</v>
      </c>
      <c r="M42" s="88" t="s">
        <v>69</v>
      </c>
      <c r="N42" s="23">
        <v>200</v>
      </c>
      <c r="O42" s="121">
        <f t="shared" si="12"/>
        <v>200</v>
      </c>
      <c r="P42" s="18">
        <v>0.1</v>
      </c>
      <c r="Q42" s="353"/>
      <c r="R42" s="21" t="s">
        <v>86</v>
      </c>
      <c r="S42" s="22"/>
      <c r="T42" s="20">
        <v>1</v>
      </c>
      <c r="U42" s="88" t="s">
        <v>69</v>
      </c>
      <c r="V42" s="23">
        <v>200</v>
      </c>
      <c r="W42" s="121">
        <f t="shared" si="13"/>
        <v>200</v>
      </c>
      <c r="X42" s="18">
        <v>0.1</v>
      </c>
      <c r="Y42" s="353"/>
      <c r="Z42" s="21" t="s">
        <v>86</v>
      </c>
      <c r="AA42" s="22"/>
      <c r="AB42" s="20">
        <v>1</v>
      </c>
      <c r="AC42" s="88" t="s">
        <v>69</v>
      </c>
      <c r="AD42" s="23">
        <v>200</v>
      </c>
      <c r="AE42" s="121">
        <f t="shared" si="14"/>
        <v>200</v>
      </c>
      <c r="AF42" s="18">
        <v>0.1</v>
      </c>
      <c r="AG42" s="353"/>
      <c r="AH42" s="21" t="s">
        <v>86</v>
      </c>
      <c r="AI42" s="22"/>
      <c r="AJ42" s="20">
        <v>1</v>
      </c>
      <c r="AK42" s="88" t="s">
        <v>69</v>
      </c>
      <c r="AL42" s="23">
        <v>200</v>
      </c>
      <c r="AM42" s="121">
        <f t="shared" si="15"/>
        <v>200</v>
      </c>
      <c r="AN42" s="18">
        <v>0.1</v>
      </c>
    </row>
    <row r="43" spans="1:48" ht="26.25" customHeight="1" x14ac:dyDescent="0.15">
      <c r="A43" s="316"/>
      <c r="B43" s="21" t="s">
        <v>63</v>
      </c>
      <c r="C43" s="22"/>
      <c r="D43" s="35">
        <v>3</v>
      </c>
      <c r="E43" s="88" t="s">
        <v>65</v>
      </c>
      <c r="F43" s="23">
        <v>120</v>
      </c>
      <c r="G43" s="121">
        <f t="shared" si="0"/>
        <v>360</v>
      </c>
      <c r="H43" s="18">
        <v>0.1</v>
      </c>
      <c r="I43" s="353"/>
      <c r="J43" s="21" t="s">
        <v>63</v>
      </c>
      <c r="K43" s="22"/>
      <c r="L43" s="20">
        <v>3</v>
      </c>
      <c r="M43" s="88" t="s">
        <v>65</v>
      </c>
      <c r="N43" s="23">
        <v>120</v>
      </c>
      <c r="O43" s="121">
        <f t="shared" si="12"/>
        <v>360</v>
      </c>
      <c r="P43" s="18">
        <v>0.1</v>
      </c>
      <c r="Q43" s="353"/>
      <c r="R43" s="21" t="s">
        <v>63</v>
      </c>
      <c r="S43" s="22"/>
      <c r="T43" s="20">
        <v>3</v>
      </c>
      <c r="U43" s="88" t="s">
        <v>65</v>
      </c>
      <c r="V43" s="23">
        <v>120</v>
      </c>
      <c r="W43" s="121">
        <f t="shared" si="13"/>
        <v>360</v>
      </c>
      <c r="X43" s="18">
        <v>0.1</v>
      </c>
      <c r="Y43" s="353"/>
      <c r="Z43" s="21" t="s">
        <v>63</v>
      </c>
      <c r="AA43" s="22"/>
      <c r="AB43" s="20">
        <v>3</v>
      </c>
      <c r="AC43" s="88" t="s">
        <v>65</v>
      </c>
      <c r="AD43" s="23">
        <v>120</v>
      </c>
      <c r="AE43" s="121">
        <f t="shared" si="14"/>
        <v>360</v>
      </c>
      <c r="AF43" s="18">
        <v>0.1</v>
      </c>
      <c r="AG43" s="353"/>
      <c r="AH43" s="21" t="s">
        <v>63</v>
      </c>
      <c r="AI43" s="22"/>
      <c r="AJ43" s="20">
        <v>3</v>
      </c>
      <c r="AK43" s="88" t="s">
        <v>65</v>
      </c>
      <c r="AL43" s="23">
        <v>120</v>
      </c>
      <c r="AM43" s="121">
        <f t="shared" si="15"/>
        <v>360</v>
      </c>
      <c r="AN43" s="18">
        <v>0.1</v>
      </c>
    </row>
    <row r="44" spans="1:48" ht="26.25" customHeight="1" x14ac:dyDescent="0.15">
      <c r="A44" s="316"/>
      <c r="B44" s="21" t="s">
        <v>50</v>
      </c>
      <c r="C44" s="22"/>
      <c r="D44" s="35">
        <v>3</v>
      </c>
      <c r="E44" s="88" t="s">
        <v>65</v>
      </c>
      <c r="F44" s="23">
        <v>40</v>
      </c>
      <c r="G44" s="121">
        <f t="shared" si="0"/>
        <v>120</v>
      </c>
      <c r="H44" s="18">
        <v>0.1</v>
      </c>
      <c r="I44" s="353"/>
      <c r="J44" s="21" t="s">
        <v>50</v>
      </c>
      <c r="K44" s="22"/>
      <c r="L44" s="20">
        <v>3</v>
      </c>
      <c r="M44" s="88" t="s">
        <v>65</v>
      </c>
      <c r="N44" s="23">
        <v>40</v>
      </c>
      <c r="O44" s="121">
        <f t="shared" si="12"/>
        <v>120</v>
      </c>
      <c r="P44" s="18">
        <v>0.1</v>
      </c>
      <c r="Q44" s="353"/>
      <c r="R44" s="21" t="s">
        <v>50</v>
      </c>
      <c r="S44" s="22"/>
      <c r="T44" s="20">
        <v>3</v>
      </c>
      <c r="U44" s="88" t="s">
        <v>65</v>
      </c>
      <c r="V44" s="23">
        <v>40</v>
      </c>
      <c r="W44" s="121">
        <f t="shared" si="13"/>
        <v>120</v>
      </c>
      <c r="X44" s="18">
        <v>0.1</v>
      </c>
      <c r="Y44" s="353"/>
      <c r="Z44" s="21" t="s">
        <v>50</v>
      </c>
      <c r="AA44" s="22"/>
      <c r="AB44" s="20">
        <v>3</v>
      </c>
      <c r="AC44" s="88" t="s">
        <v>65</v>
      </c>
      <c r="AD44" s="23">
        <v>40</v>
      </c>
      <c r="AE44" s="121">
        <f t="shared" si="14"/>
        <v>120</v>
      </c>
      <c r="AF44" s="18">
        <v>0.1</v>
      </c>
      <c r="AG44" s="353"/>
      <c r="AH44" s="21" t="s">
        <v>50</v>
      </c>
      <c r="AI44" s="22"/>
      <c r="AJ44" s="20">
        <v>3</v>
      </c>
      <c r="AK44" s="88" t="s">
        <v>65</v>
      </c>
      <c r="AL44" s="23">
        <v>40</v>
      </c>
      <c r="AM44" s="121">
        <f t="shared" si="15"/>
        <v>120</v>
      </c>
      <c r="AN44" s="18">
        <v>0.1</v>
      </c>
    </row>
    <row r="45" spans="1:48" ht="26.25" customHeight="1" x14ac:dyDescent="0.15">
      <c r="A45" s="316"/>
      <c r="B45" s="21" t="s">
        <v>51</v>
      </c>
      <c r="C45" s="22"/>
      <c r="D45" s="35">
        <v>3</v>
      </c>
      <c r="E45" s="88" t="s">
        <v>65</v>
      </c>
      <c r="F45" s="23">
        <v>40</v>
      </c>
      <c r="G45" s="121">
        <f t="shared" si="0"/>
        <v>120</v>
      </c>
      <c r="H45" s="18">
        <v>0.1</v>
      </c>
      <c r="I45" s="353"/>
      <c r="J45" s="21" t="s">
        <v>51</v>
      </c>
      <c r="K45" s="22"/>
      <c r="L45" s="20">
        <v>3</v>
      </c>
      <c r="M45" s="88" t="s">
        <v>65</v>
      </c>
      <c r="N45" s="23">
        <v>40</v>
      </c>
      <c r="O45" s="121">
        <f t="shared" si="12"/>
        <v>120</v>
      </c>
      <c r="P45" s="18">
        <v>0.1</v>
      </c>
      <c r="Q45" s="353"/>
      <c r="R45" s="21" t="s">
        <v>51</v>
      </c>
      <c r="S45" s="22"/>
      <c r="T45" s="20">
        <v>3</v>
      </c>
      <c r="U45" s="88" t="s">
        <v>65</v>
      </c>
      <c r="V45" s="23">
        <v>40</v>
      </c>
      <c r="W45" s="121">
        <f t="shared" si="13"/>
        <v>120</v>
      </c>
      <c r="X45" s="18">
        <v>0.1</v>
      </c>
      <c r="Y45" s="353"/>
      <c r="Z45" s="21" t="s">
        <v>51</v>
      </c>
      <c r="AA45" s="22"/>
      <c r="AB45" s="20">
        <v>3</v>
      </c>
      <c r="AC45" s="88" t="s">
        <v>65</v>
      </c>
      <c r="AD45" s="23">
        <v>40</v>
      </c>
      <c r="AE45" s="121">
        <f t="shared" si="14"/>
        <v>120</v>
      </c>
      <c r="AF45" s="18">
        <v>0.1</v>
      </c>
      <c r="AG45" s="353"/>
      <c r="AH45" s="21" t="s">
        <v>51</v>
      </c>
      <c r="AI45" s="22"/>
      <c r="AJ45" s="20">
        <v>3</v>
      </c>
      <c r="AK45" s="88" t="s">
        <v>65</v>
      </c>
      <c r="AL45" s="23">
        <v>40</v>
      </c>
      <c r="AM45" s="121">
        <f t="shared" si="15"/>
        <v>120</v>
      </c>
      <c r="AN45" s="18">
        <v>0.1</v>
      </c>
    </row>
    <row r="46" spans="1:48" ht="26.25" customHeight="1" x14ac:dyDescent="0.15">
      <c r="A46" s="316"/>
      <c r="B46" s="21" t="s">
        <v>52</v>
      </c>
      <c r="C46" s="22"/>
      <c r="D46" s="35">
        <v>1</v>
      </c>
      <c r="E46" s="88" t="s">
        <v>64</v>
      </c>
      <c r="F46" s="23">
        <v>125</v>
      </c>
      <c r="G46" s="121">
        <f t="shared" si="0"/>
        <v>125</v>
      </c>
      <c r="H46" s="18">
        <v>0.1</v>
      </c>
      <c r="I46" s="353"/>
      <c r="J46" s="21" t="s">
        <v>52</v>
      </c>
      <c r="K46" s="22"/>
      <c r="L46" s="20">
        <v>1</v>
      </c>
      <c r="M46" s="88" t="s">
        <v>64</v>
      </c>
      <c r="N46" s="23">
        <v>125</v>
      </c>
      <c r="O46" s="121">
        <f t="shared" si="12"/>
        <v>125</v>
      </c>
      <c r="P46" s="18">
        <v>0.1</v>
      </c>
      <c r="Q46" s="353"/>
      <c r="R46" s="21" t="s">
        <v>52</v>
      </c>
      <c r="S46" s="22"/>
      <c r="T46" s="20">
        <v>1</v>
      </c>
      <c r="U46" s="88" t="s">
        <v>64</v>
      </c>
      <c r="V46" s="23">
        <v>125</v>
      </c>
      <c r="W46" s="121">
        <f t="shared" si="13"/>
        <v>125</v>
      </c>
      <c r="X46" s="18">
        <v>0.1</v>
      </c>
      <c r="Y46" s="353"/>
      <c r="Z46" s="21" t="s">
        <v>52</v>
      </c>
      <c r="AA46" s="22"/>
      <c r="AB46" s="20">
        <v>1</v>
      </c>
      <c r="AC46" s="88" t="s">
        <v>64</v>
      </c>
      <c r="AD46" s="23">
        <v>125</v>
      </c>
      <c r="AE46" s="121">
        <f t="shared" si="14"/>
        <v>125</v>
      </c>
      <c r="AF46" s="18">
        <v>0.1</v>
      </c>
      <c r="AG46" s="353"/>
      <c r="AH46" s="21" t="s">
        <v>52</v>
      </c>
      <c r="AI46" s="22"/>
      <c r="AJ46" s="20">
        <v>1</v>
      </c>
      <c r="AK46" s="88" t="s">
        <v>64</v>
      </c>
      <c r="AL46" s="23">
        <v>125</v>
      </c>
      <c r="AM46" s="121">
        <f t="shared" si="15"/>
        <v>125</v>
      </c>
      <c r="AN46" s="18">
        <v>0.1</v>
      </c>
    </row>
    <row r="47" spans="1:48" ht="26.25" customHeight="1" x14ac:dyDescent="0.15">
      <c r="A47" s="316"/>
      <c r="B47" s="21" t="s">
        <v>53</v>
      </c>
      <c r="C47" s="22"/>
      <c r="D47" s="35">
        <v>1</v>
      </c>
      <c r="E47" s="88" t="s">
        <v>64</v>
      </c>
      <c r="F47" s="23">
        <v>133</v>
      </c>
      <c r="G47" s="121">
        <f t="shared" si="0"/>
        <v>133</v>
      </c>
      <c r="H47" s="18">
        <v>0.1</v>
      </c>
      <c r="I47" s="353"/>
      <c r="J47" s="21" t="s">
        <v>53</v>
      </c>
      <c r="K47" s="22"/>
      <c r="L47" s="20">
        <v>1</v>
      </c>
      <c r="M47" s="88" t="s">
        <v>64</v>
      </c>
      <c r="N47" s="23">
        <v>133</v>
      </c>
      <c r="O47" s="121">
        <f t="shared" si="12"/>
        <v>133</v>
      </c>
      <c r="P47" s="18">
        <v>0.1</v>
      </c>
      <c r="Q47" s="353"/>
      <c r="R47" s="21" t="s">
        <v>53</v>
      </c>
      <c r="S47" s="22"/>
      <c r="T47" s="20">
        <v>1</v>
      </c>
      <c r="U47" s="88" t="s">
        <v>64</v>
      </c>
      <c r="V47" s="23">
        <v>133</v>
      </c>
      <c r="W47" s="121">
        <f t="shared" si="13"/>
        <v>133</v>
      </c>
      <c r="X47" s="18">
        <v>0.1</v>
      </c>
      <c r="Y47" s="353"/>
      <c r="Z47" s="21" t="s">
        <v>53</v>
      </c>
      <c r="AA47" s="22"/>
      <c r="AB47" s="20">
        <v>1</v>
      </c>
      <c r="AC47" s="88" t="s">
        <v>64</v>
      </c>
      <c r="AD47" s="23">
        <v>133</v>
      </c>
      <c r="AE47" s="121">
        <f t="shared" si="14"/>
        <v>133</v>
      </c>
      <c r="AF47" s="18">
        <v>0.1</v>
      </c>
      <c r="AG47" s="353"/>
      <c r="AH47" s="21" t="s">
        <v>53</v>
      </c>
      <c r="AI47" s="22"/>
      <c r="AJ47" s="20">
        <v>1</v>
      </c>
      <c r="AK47" s="88" t="s">
        <v>64</v>
      </c>
      <c r="AL47" s="23">
        <v>133</v>
      </c>
      <c r="AM47" s="121">
        <f t="shared" si="15"/>
        <v>133</v>
      </c>
      <c r="AN47" s="18">
        <v>0.1</v>
      </c>
    </row>
    <row r="48" spans="1:48" ht="26.25" customHeight="1" x14ac:dyDescent="0.15">
      <c r="A48" s="316"/>
      <c r="B48" s="21" t="s">
        <v>88</v>
      </c>
      <c r="C48" s="36" t="s">
        <v>87</v>
      </c>
      <c r="D48" s="35">
        <v>1</v>
      </c>
      <c r="E48" s="88" t="s">
        <v>69</v>
      </c>
      <c r="F48" s="23">
        <v>125</v>
      </c>
      <c r="G48" s="121">
        <f t="shared" si="0"/>
        <v>125</v>
      </c>
      <c r="H48" s="18">
        <v>0.1</v>
      </c>
      <c r="I48" s="353"/>
      <c r="J48" s="21" t="s">
        <v>88</v>
      </c>
      <c r="K48" s="36" t="s">
        <v>87</v>
      </c>
      <c r="L48" s="20">
        <v>1</v>
      </c>
      <c r="M48" s="88" t="s">
        <v>69</v>
      </c>
      <c r="N48" s="23">
        <v>125</v>
      </c>
      <c r="O48" s="121">
        <f t="shared" si="12"/>
        <v>125</v>
      </c>
      <c r="P48" s="18">
        <v>0.1</v>
      </c>
      <c r="Q48" s="353"/>
      <c r="R48" s="21" t="s">
        <v>88</v>
      </c>
      <c r="S48" s="36" t="s">
        <v>87</v>
      </c>
      <c r="T48" s="20">
        <v>1</v>
      </c>
      <c r="U48" s="88" t="s">
        <v>69</v>
      </c>
      <c r="V48" s="23">
        <v>125</v>
      </c>
      <c r="W48" s="121">
        <f t="shared" si="13"/>
        <v>125</v>
      </c>
      <c r="X48" s="18">
        <v>0.1</v>
      </c>
      <c r="Y48" s="353"/>
      <c r="Z48" s="21" t="s">
        <v>88</v>
      </c>
      <c r="AA48" s="36" t="s">
        <v>87</v>
      </c>
      <c r="AB48" s="20">
        <v>1</v>
      </c>
      <c r="AC48" s="88" t="s">
        <v>69</v>
      </c>
      <c r="AD48" s="23">
        <v>125</v>
      </c>
      <c r="AE48" s="121">
        <f t="shared" si="14"/>
        <v>125</v>
      </c>
      <c r="AF48" s="18">
        <v>0.1</v>
      </c>
      <c r="AG48" s="353"/>
      <c r="AH48" s="21" t="s">
        <v>88</v>
      </c>
      <c r="AI48" s="36" t="s">
        <v>87</v>
      </c>
      <c r="AJ48" s="20">
        <v>1</v>
      </c>
      <c r="AK48" s="88" t="s">
        <v>69</v>
      </c>
      <c r="AL48" s="23">
        <v>125</v>
      </c>
      <c r="AM48" s="121">
        <f t="shared" si="15"/>
        <v>125</v>
      </c>
      <c r="AN48" s="18">
        <v>0.1</v>
      </c>
    </row>
    <row r="49" spans="1:40" ht="26.25" customHeight="1" x14ac:dyDescent="0.15">
      <c r="A49" s="316"/>
      <c r="B49" s="21" t="s">
        <v>54</v>
      </c>
      <c r="C49" s="22"/>
      <c r="D49" s="35">
        <v>3</v>
      </c>
      <c r="E49" s="88" t="s">
        <v>64</v>
      </c>
      <c r="F49" s="23">
        <v>125</v>
      </c>
      <c r="G49" s="121">
        <f t="shared" si="0"/>
        <v>375</v>
      </c>
      <c r="H49" s="18">
        <v>0.1</v>
      </c>
      <c r="I49" s="353"/>
      <c r="J49" s="21" t="s">
        <v>54</v>
      </c>
      <c r="K49" s="22"/>
      <c r="L49" s="20">
        <v>3</v>
      </c>
      <c r="M49" s="88" t="s">
        <v>64</v>
      </c>
      <c r="N49" s="23">
        <v>125</v>
      </c>
      <c r="O49" s="121">
        <f t="shared" si="12"/>
        <v>375</v>
      </c>
      <c r="P49" s="18">
        <v>0.1</v>
      </c>
      <c r="Q49" s="353"/>
      <c r="R49" s="21" t="s">
        <v>54</v>
      </c>
      <c r="S49" s="22"/>
      <c r="T49" s="20">
        <v>3</v>
      </c>
      <c r="U49" s="88" t="s">
        <v>64</v>
      </c>
      <c r="V49" s="23">
        <v>125</v>
      </c>
      <c r="W49" s="121">
        <f t="shared" si="13"/>
        <v>375</v>
      </c>
      <c r="X49" s="18">
        <v>0.1</v>
      </c>
      <c r="Y49" s="353"/>
      <c r="Z49" s="21" t="s">
        <v>54</v>
      </c>
      <c r="AA49" s="22"/>
      <c r="AB49" s="20">
        <v>3</v>
      </c>
      <c r="AC49" s="88" t="s">
        <v>64</v>
      </c>
      <c r="AD49" s="23">
        <v>125</v>
      </c>
      <c r="AE49" s="121">
        <f t="shared" si="14"/>
        <v>375</v>
      </c>
      <c r="AF49" s="18">
        <v>0.1</v>
      </c>
      <c r="AG49" s="353"/>
      <c r="AH49" s="21" t="s">
        <v>54</v>
      </c>
      <c r="AI49" s="22"/>
      <c r="AJ49" s="20">
        <v>3</v>
      </c>
      <c r="AK49" s="88" t="s">
        <v>64</v>
      </c>
      <c r="AL49" s="23">
        <v>125</v>
      </c>
      <c r="AM49" s="121">
        <f t="shared" si="15"/>
        <v>375</v>
      </c>
      <c r="AN49" s="18">
        <v>0.1</v>
      </c>
    </row>
    <row r="50" spans="1:40" ht="26.25" customHeight="1" x14ac:dyDescent="0.15">
      <c r="A50" s="316"/>
      <c r="B50" s="21" t="s">
        <v>55</v>
      </c>
      <c r="C50" s="22"/>
      <c r="D50" s="35">
        <v>1</v>
      </c>
      <c r="E50" s="88" t="s">
        <v>89</v>
      </c>
      <c r="F50" s="23">
        <v>125</v>
      </c>
      <c r="G50" s="121">
        <f t="shared" si="0"/>
        <v>125</v>
      </c>
      <c r="H50" s="18">
        <v>0.1</v>
      </c>
      <c r="I50" s="353"/>
      <c r="J50" s="21" t="s">
        <v>55</v>
      </c>
      <c r="K50" s="22"/>
      <c r="L50" s="20">
        <v>1</v>
      </c>
      <c r="M50" s="88" t="s">
        <v>89</v>
      </c>
      <c r="N50" s="23">
        <v>125</v>
      </c>
      <c r="O50" s="121">
        <f t="shared" si="12"/>
        <v>125</v>
      </c>
      <c r="P50" s="18">
        <v>0.1</v>
      </c>
      <c r="Q50" s="353"/>
      <c r="R50" s="21" t="s">
        <v>55</v>
      </c>
      <c r="S50" s="22"/>
      <c r="T50" s="20">
        <v>1</v>
      </c>
      <c r="U50" s="88" t="s">
        <v>89</v>
      </c>
      <c r="V50" s="23">
        <v>125</v>
      </c>
      <c r="W50" s="121">
        <f t="shared" si="13"/>
        <v>125</v>
      </c>
      <c r="X50" s="18">
        <v>0.1</v>
      </c>
      <c r="Y50" s="353"/>
      <c r="Z50" s="21" t="s">
        <v>55</v>
      </c>
      <c r="AA50" s="22"/>
      <c r="AB50" s="20">
        <v>1</v>
      </c>
      <c r="AC50" s="88" t="s">
        <v>89</v>
      </c>
      <c r="AD50" s="23">
        <v>125</v>
      </c>
      <c r="AE50" s="121">
        <f t="shared" si="14"/>
        <v>125</v>
      </c>
      <c r="AF50" s="18">
        <v>0.1</v>
      </c>
      <c r="AG50" s="353"/>
      <c r="AH50" s="21" t="s">
        <v>55</v>
      </c>
      <c r="AI50" s="22"/>
      <c r="AJ50" s="20">
        <v>1</v>
      </c>
      <c r="AK50" s="88" t="s">
        <v>89</v>
      </c>
      <c r="AL50" s="23">
        <v>125</v>
      </c>
      <c r="AM50" s="121">
        <f t="shared" si="15"/>
        <v>125</v>
      </c>
      <c r="AN50" s="18">
        <v>0.1</v>
      </c>
    </row>
    <row r="51" spans="1:40" ht="26.25" customHeight="1" x14ac:dyDescent="0.15">
      <c r="A51" s="316"/>
      <c r="B51" s="21" t="s">
        <v>56</v>
      </c>
      <c r="C51" s="22"/>
      <c r="D51" s="35">
        <v>1</v>
      </c>
      <c r="E51" s="88" t="s">
        <v>65</v>
      </c>
      <c r="F51" s="23">
        <v>380</v>
      </c>
      <c r="G51" s="121">
        <f t="shared" si="0"/>
        <v>380</v>
      </c>
      <c r="H51" s="18">
        <v>0.1</v>
      </c>
      <c r="I51" s="353"/>
      <c r="J51" s="21" t="s">
        <v>56</v>
      </c>
      <c r="K51" s="22"/>
      <c r="L51" s="20">
        <v>1</v>
      </c>
      <c r="M51" s="88" t="s">
        <v>65</v>
      </c>
      <c r="N51" s="23">
        <v>380</v>
      </c>
      <c r="O51" s="121">
        <f t="shared" si="12"/>
        <v>380</v>
      </c>
      <c r="P51" s="18">
        <v>0.1</v>
      </c>
      <c r="Q51" s="353"/>
      <c r="R51" s="21" t="s">
        <v>56</v>
      </c>
      <c r="S51" s="22"/>
      <c r="T51" s="20">
        <v>1</v>
      </c>
      <c r="U51" s="88" t="s">
        <v>65</v>
      </c>
      <c r="V51" s="23">
        <v>380</v>
      </c>
      <c r="W51" s="121">
        <f t="shared" si="13"/>
        <v>380</v>
      </c>
      <c r="X51" s="18">
        <v>0.1</v>
      </c>
      <c r="Y51" s="353"/>
      <c r="Z51" s="21" t="s">
        <v>56</v>
      </c>
      <c r="AA51" s="22"/>
      <c r="AB51" s="20">
        <v>1</v>
      </c>
      <c r="AC51" s="88" t="s">
        <v>65</v>
      </c>
      <c r="AD51" s="23">
        <v>380</v>
      </c>
      <c r="AE51" s="121">
        <f t="shared" si="14"/>
        <v>380</v>
      </c>
      <c r="AF51" s="18">
        <v>0.1</v>
      </c>
      <c r="AG51" s="353"/>
      <c r="AH51" s="21" t="s">
        <v>56</v>
      </c>
      <c r="AI51" s="22"/>
      <c r="AJ51" s="20">
        <v>1</v>
      </c>
      <c r="AK51" s="88" t="s">
        <v>65</v>
      </c>
      <c r="AL51" s="23">
        <v>380</v>
      </c>
      <c r="AM51" s="121">
        <f t="shared" si="15"/>
        <v>380</v>
      </c>
      <c r="AN51" s="18">
        <v>0.1</v>
      </c>
    </row>
    <row r="52" spans="1:40" ht="26.25" customHeight="1" x14ac:dyDescent="0.15">
      <c r="A52" s="316"/>
      <c r="B52" s="21" t="s">
        <v>57</v>
      </c>
      <c r="C52" s="22"/>
      <c r="D52" s="35">
        <v>1</v>
      </c>
      <c r="E52" s="88" t="s">
        <v>66</v>
      </c>
      <c r="F52" s="23">
        <v>900</v>
      </c>
      <c r="G52" s="121">
        <f t="shared" si="0"/>
        <v>900</v>
      </c>
      <c r="H52" s="18">
        <v>0.1</v>
      </c>
      <c r="I52" s="353"/>
      <c r="J52" s="21" t="s">
        <v>57</v>
      </c>
      <c r="K52" s="22"/>
      <c r="L52" s="20">
        <v>1</v>
      </c>
      <c r="M52" s="88" t="s">
        <v>66</v>
      </c>
      <c r="N52" s="23">
        <v>900</v>
      </c>
      <c r="O52" s="121">
        <f t="shared" si="12"/>
        <v>900</v>
      </c>
      <c r="P52" s="18">
        <v>0.1</v>
      </c>
      <c r="Q52" s="353"/>
      <c r="R52" s="21" t="s">
        <v>57</v>
      </c>
      <c r="S52" s="22"/>
      <c r="T52" s="20">
        <v>1</v>
      </c>
      <c r="U52" s="88" t="s">
        <v>66</v>
      </c>
      <c r="V52" s="23">
        <v>900</v>
      </c>
      <c r="W52" s="121">
        <f t="shared" si="13"/>
        <v>900</v>
      </c>
      <c r="X52" s="18">
        <v>0.1</v>
      </c>
      <c r="Y52" s="353"/>
      <c r="Z52" s="21" t="s">
        <v>57</v>
      </c>
      <c r="AA52" s="22"/>
      <c r="AB52" s="20">
        <v>1</v>
      </c>
      <c r="AC52" s="88" t="s">
        <v>66</v>
      </c>
      <c r="AD52" s="23">
        <v>900</v>
      </c>
      <c r="AE52" s="121">
        <f t="shared" si="14"/>
        <v>900</v>
      </c>
      <c r="AF52" s="18">
        <v>0.1</v>
      </c>
      <c r="AG52" s="353"/>
      <c r="AH52" s="21" t="s">
        <v>57</v>
      </c>
      <c r="AI52" s="22"/>
      <c r="AJ52" s="20">
        <v>1</v>
      </c>
      <c r="AK52" s="88" t="s">
        <v>66</v>
      </c>
      <c r="AL52" s="23">
        <v>900</v>
      </c>
      <c r="AM52" s="121">
        <f t="shared" si="15"/>
        <v>900</v>
      </c>
      <c r="AN52" s="18">
        <v>0.1</v>
      </c>
    </row>
    <row r="53" spans="1:40" ht="26.25" customHeight="1" x14ac:dyDescent="0.15">
      <c r="A53" s="316"/>
      <c r="B53" s="21" t="s">
        <v>58</v>
      </c>
      <c r="C53" s="22"/>
      <c r="D53" s="35">
        <v>1</v>
      </c>
      <c r="E53" s="88" t="s">
        <v>64</v>
      </c>
      <c r="F53" s="23">
        <v>125</v>
      </c>
      <c r="G53" s="121">
        <f t="shared" si="0"/>
        <v>125</v>
      </c>
      <c r="H53" s="18">
        <v>0.1</v>
      </c>
      <c r="I53" s="353"/>
      <c r="J53" s="21" t="s">
        <v>58</v>
      </c>
      <c r="K53" s="22"/>
      <c r="L53" s="20">
        <v>1</v>
      </c>
      <c r="M53" s="88" t="s">
        <v>64</v>
      </c>
      <c r="N53" s="23">
        <v>125</v>
      </c>
      <c r="O53" s="121">
        <f t="shared" si="12"/>
        <v>125</v>
      </c>
      <c r="P53" s="18">
        <v>0.1</v>
      </c>
      <c r="Q53" s="353"/>
      <c r="R53" s="21" t="s">
        <v>58</v>
      </c>
      <c r="S53" s="22"/>
      <c r="T53" s="20">
        <v>1</v>
      </c>
      <c r="U53" s="88" t="s">
        <v>64</v>
      </c>
      <c r="V53" s="23">
        <v>125</v>
      </c>
      <c r="W53" s="121">
        <f t="shared" si="13"/>
        <v>125</v>
      </c>
      <c r="X53" s="18">
        <v>0.1</v>
      </c>
      <c r="Y53" s="353"/>
      <c r="Z53" s="21" t="s">
        <v>58</v>
      </c>
      <c r="AA53" s="22"/>
      <c r="AB53" s="20">
        <v>1</v>
      </c>
      <c r="AC53" s="88" t="s">
        <v>64</v>
      </c>
      <c r="AD53" s="23">
        <v>125</v>
      </c>
      <c r="AE53" s="121">
        <f t="shared" si="14"/>
        <v>125</v>
      </c>
      <c r="AF53" s="18">
        <v>0.1</v>
      </c>
      <c r="AG53" s="353"/>
      <c r="AH53" s="21" t="s">
        <v>58</v>
      </c>
      <c r="AI53" s="22"/>
      <c r="AJ53" s="20">
        <v>1</v>
      </c>
      <c r="AK53" s="88" t="s">
        <v>64</v>
      </c>
      <c r="AL53" s="23">
        <v>125</v>
      </c>
      <c r="AM53" s="121">
        <f t="shared" si="15"/>
        <v>125</v>
      </c>
      <c r="AN53" s="18">
        <v>0.1</v>
      </c>
    </row>
    <row r="54" spans="1:40" ht="26.25" customHeight="1" x14ac:dyDescent="0.15">
      <c r="A54" s="316"/>
      <c r="B54" s="21" t="s">
        <v>59</v>
      </c>
      <c r="C54" s="22"/>
      <c r="D54" s="35">
        <v>1</v>
      </c>
      <c r="E54" s="88" t="s">
        <v>64</v>
      </c>
      <c r="F54" s="23">
        <v>125</v>
      </c>
      <c r="G54" s="121">
        <f t="shared" si="0"/>
        <v>125</v>
      </c>
      <c r="H54" s="18">
        <v>0.1</v>
      </c>
      <c r="I54" s="353"/>
      <c r="J54" s="21" t="s">
        <v>59</v>
      </c>
      <c r="K54" s="22"/>
      <c r="L54" s="20">
        <v>1</v>
      </c>
      <c r="M54" s="88" t="s">
        <v>64</v>
      </c>
      <c r="N54" s="23">
        <v>125</v>
      </c>
      <c r="O54" s="121">
        <f t="shared" si="12"/>
        <v>125</v>
      </c>
      <c r="P54" s="18">
        <v>0.1</v>
      </c>
      <c r="Q54" s="353"/>
      <c r="R54" s="21" t="s">
        <v>59</v>
      </c>
      <c r="S54" s="22"/>
      <c r="T54" s="20">
        <v>1</v>
      </c>
      <c r="U54" s="88" t="s">
        <v>64</v>
      </c>
      <c r="V54" s="23">
        <v>125</v>
      </c>
      <c r="W54" s="121">
        <f t="shared" si="13"/>
        <v>125</v>
      </c>
      <c r="X54" s="18">
        <v>0.1</v>
      </c>
      <c r="Y54" s="353"/>
      <c r="Z54" s="21" t="s">
        <v>59</v>
      </c>
      <c r="AA54" s="22"/>
      <c r="AB54" s="20">
        <v>1</v>
      </c>
      <c r="AC54" s="88" t="s">
        <v>64</v>
      </c>
      <c r="AD54" s="23">
        <v>125</v>
      </c>
      <c r="AE54" s="121">
        <f t="shared" si="14"/>
        <v>125</v>
      </c>
      <c r="AF54" s="18">
        <v>0.1</v>
      </c>
      <c r="AG54" s="353"/>
      <c r="AH54" s="21" t="s">
        <v>59</v>
      </c>
      <c r="AI54" s="22"/>
      <c r="AJ54" s="20">
        <v>1</v>
      </c>
      <c r="AK54" s="88" t="s">
        <v>64</v>
      </c>
      <c r="AL54" s="23">
        <v>125</v>
      </c>
      <c r="AM54" s="121">
        <f t="shared" si="15"/>
        <v>125</v>
      </c>
      <c r="AN54" s="18">
        <v>0.1</v>
      </c>
    </row>
    <row r="55" spans="1:40" ht="26.25" customHeight="1" x14ac:dyDescent="0.15">
      <c r="A55" s="316"/>
      <c r="B55" s="21" t="s">
        <v>90</v>
      </c>
      <c r="C55" s="22"/>
      <c r="D55" s="35">
        <v>1</v>
      </c>
      <c r="E55" s="88" t="s">
        <v>82</v>
      </c>
      <c r="F55" s="23">
        <v>125</v>
      </c>
      <c r="G55" s="121">
        <f t="shared" si="0"/>
        <v>125</v>
      </c>
      <c r="H55" s="18">
        <v>0.1</v>
      </c>
      <c r="I55" s="353"/>
      <c r="J55" s="21" t="s">
        <v>90</v>
      </c>
      <c r="K55" s="22"/>
      <c r="L55" s="20">
        <v>1</v>
      </c>
      <c r="M55" s="88" t="s">
        <v>82</v>
      </c>
      <c r="N55" s="23">
        <v>125</v>
      </c>
      <c r="O55" s="121">
        <f t="shared" si="12"/>
        <v>125</v>
      </c>
      <c r="P55" s="18">
        <v>0.1</v>
      </c>
      <c r="Q55" s="353"/>
      <c r="R55" s="21" t="s">
        <v>90</v>
      </c>
      <c r="S55" s="22"/>
      <c r="T55" s="20">
        <v>1</v>
      </c>
      <c r="U55" s="88" t="s">
        <v>82</v>
      </c>
      <c r="V55" s="23">
        <v>125</v>
      </c>
      <c r="W55" s="121">
        <f t="shared" si="13"/>
        <v>125</v>
      </c>
      <c r="X55" s="18">
        <v>0.1</v>
      </c>
      <c r="Y55" s="353"/>
      <c r="Z55" s="21" t="s">
        <v>90</v>
      </c>
      <c r="AA55" s="22"/>
      <c r="AB55" s="20">
        <v>1</v>
      </c>
      <c r="AC55" s="88" t="s">
        <v>82</v>
      </c>
      <c r="AD55" s="23">
        <v>125</v>
      </c>
      <c r="AE55" s="121">
        <f t="shared" si="14"/>
        <v>125</v>
      </c>
      <c r="AF55" s="18">
        <v>0.1</v>
      </c>
      <c r="AG55" s="353"/>
      <c r="AH55" s="21" t="s">
        <v>90</v>
      </c>
      <c r="AI55" s="22"/>
      <c r="AJ55" s="20">
        <v>1</v>
      </c>
      <c r="AK55" s="88" t="s">
        <v>82</v>
      </c>
      <c r="AL55" s="23">
        <v>125</v>
      </c>
      <c r="AM55" s="121">
        <f t="shared" si="15"/>
        <v>125</v>
      </c>
      <c r="AN55" s="18">
        <v>0.1</v>
      </c>
    </row>
    <row r="56" spans="1:40" ht="26.25" customHeight="1" x14ac:dyDescent="0.15">
      <c r="A56" s="316"/>
      <c r="B56" s="21" t="s">
        <v>60</v>
      </c>
      <c r="C56" s="22"/>
      <c r="D56" s="35">
        <v>2</v>
      </c>
      <c r="E56" s="88" t="s">
        <v>69</v>
      </c>
      <c r="F56" s="23">
        <v>80</v>
      </c>
      <c r="G56" s="121">
        <f t="shared" si="0"/>
        <v>160</v>
      </c>
      <c r="H56" s="18">
        <v>0.1</v>
      </c>
      <c r="I56" s="353"/>
      <c r="J56" s="21" t="s">
        <v>60</v>
      </c>
      <c r="K56" s="22"/>
      <c r="L56" s="20">
        <v>2</v>
      </c>
      <c r="M56" s="88" t="s">
        <v>69</v>
      </c>
      <c r="N56" s="23">
        <v>80</v>
      </c>
      <c r="O56" s="121">
        <f t="shared" si="12"/>
        <v>160</v>
      </c>
      <c r="P56" s="18">
        <v>0.1</v>
      </c>
      <c r="Q56" s="353"/>
      <c r="R56" s="21" t="s">
        <v>91</v>
      </c>
      <c r="S56" s="22"/>
      <c r="T56" s="20">
        <v>2</v>
      </c>
      <c r="U56" s="88" t="s">
        <v>69</v>
      </c>
      <c r="V56" s="23">
        <v>80</v>
      </c>
      <c r="W56" s="121">
        <f t="shared" si="13"/>
        <v>160</v>
      </c>
      <c r="X56" s="18">
        <v>0.1</v>
      </c>
      <c r="Y56" s="353"/>
      <c r="Z56" s="21" t="s">
        <v>91</v>
      </c>
      <c r="AA56" s="22"/>
      <c r="AB56" s="20">
        <v>2</v>
      </c>
      <c r="AC56" s="88" t="s">
        <v>69</v>
      </c>
      <c r="AD56" s="23">
        <v>80</v>
      </c>
      <c r="AE56" s="121">
        <f t="shared" si="14"/>
        <v>160</v>
      </c>
      <c r="AF56" s="18">
        <v>0.1</v>
      </c>
      <c r="AG56" s="353"/>
      <c r="AH56" s="21" t="s">
        <v>91</v>
      </c>
      <c r="AI56" s="22"/>
      <c r="AJ56" s="20">
        <v>2</v>
      </c>
      <c r="AK56" s="88" t="s">
        <v>69</v>
      </c>
      <c r="AL56" s="23">
        <v>80</v>
      </c>
      <c r="AM56" s="121">
        <f t="shared" si="15"/>
        <v>160</v>
      </c>
      <c r="AN56" s="18">
        <v>0.1</v>
      </c>
    </row>
    <row r="57" spans="1:40" ht="26.25" customHeight="1" x14ac:dyDescent="0.15">
      <c r="A57" s="316"/>
      <c r="B57" s="21" t="s">
        <v>61</v>
      </c>
      <c r="C57" s="22"/>
      <c r="D57" s="35">
        <v>1</v>
      </c>
      <c r="E57" s="88" t="s">
        <v>66</v>
      </c>
      <c r="F57" s="23">
        <v>460</v>
      </c>
      <c r="G57" s="121">
        <f t="shared" si="0"/>
        <v>460</v>
      </c>
      <c r="H57" s="18">
        <v>0.1</v>
      </c>
      <c r="I57" s="353"/>
      <c r="J57" s="21" t="s">
        <v>61</v>
      </c>
      <c r="K57" s="22"/>
      <c r="L57" s="35">
        <v>1</v>
      </c>
      <c r="M57" s="88" t="s">
        <v>66</v>
      </c>
      <c r="N57" s="23">
        <v>460</v>
      </c>
      <c r="O57" s="121">
        <f t="shared" si="12"/>
        <v>460</v>
      </c>
      <c r="P57" s="18">
        <v>0.1</v>
      </c>
      <c r="Q57" s="353"/>
      <c r="R57" s="21" t="s">
        <v>61</v>
      </c>
      <c r="S57" s="22"/>
      <c r="T57" s="35">
        <v>1</v>
      </c>
      <c r="U57" s="88" t="s">
        <v>66</v>
      </c>
      <c r="V57" s="23">
        <v>460</v>
      </c>
      <c r="W57" s="121">
        <f t="shared" si="13"/>
        <v>460</v>
      </c>
      <c r="X57" s="18">
        <v>0.1</v>
      </c>
      <c r="Y57" s="353"/>
      <c r="Z57" s="21" t="s">
        <v>61</v>
      </c>
      <c r="AA57" s="22"/>
      <c r="AB57" s="35">
        <v>1</v>
      </c>
      <c r="AC57" s="88" t="s">
        <v>66</v>
      </c>
      <c r="AD57" s="23">
        <v>460</v>
      </c>
      <c r="AE57" s="121">
        <f t="shared" si="14"/>
        <v>460</v>
      </c>
      <c r="AF57" s="18">
        <v>0.1</v>
      </c>
      <c r="AG57" s="353"/>
      <c r="AH57" s="21" t="s">
        <v>61</v>
      </c>
      <c r="AI57" s="22"/>
      <c r="AJ57" s="35">
        <v>1</v>
      </c>
      <c r="AK57" s="88" t="s">
        <v>66</v>
      </c>
      <c r="AL57" s="23">
        <v>460</v>
      </c>
      <c r="AM57" s="121">
        <f t="shared" si="15"/>
        <v>460</v>
      </c>
      <c r="AN57" s="18">
        <v>0.1</v>
      </c>
    </row>
    <row r="58" spans="1:40" ht="26.25" customHeight="1" x14ac:dyDescent="0.15">
      <c r="A58" s="316"/>
      <c r="B58" s="14" t="s">
        <v>10</v>
      </c>
      <c r="C58" s="15"/>
      <c r="D58" s="16">
        <v>1</v>
      </c>
      <c r="E58" s="86" t="s">
        <v>68</v>
      </c>
      <c r="F58" s="17">
        <v>2500</v>
      </c>
      <c r="G58" s="120">
        <f>D58*F58</f>
        <v>2500</v>
      </c>
      <c r="H58" s="18">
        <v>0.1</v>
      </c>
      <c r="I58" s="353"/>
      <c r="J58" s="14" t="s">
        <v>10</v>
      </c>
      <c r="K58" s="15"/>
      <c r="L58" s="16">
        <v>1</v>
      </c>
      <c r="M58" s="86" t="s">
        <v>68</v>
      </c>
      <c r="N58" s="17">
        <v>2500</v>
      </c>
      <c r="O58" s="120">
        <f>L58*N58</f>
        <v>2500</v>
      </c>
      <c r="P58" s="18">
        <v>0.1</v>
      </c>
      <c r="Q58" s="353"/>
      <c r="R58" s="14" t="s">
        <v>10</v>
      </c>
      <c r="S58" s="15"/>
      <c r="T58" s="16">
        <v>1</v>
      </c>
      <c r="U58" s="86" t="s">
        <v>68</v>
      </c>
      <c r="V58" s="17">
        <v>3500</v>
      </c>
      <c r="W58" s="120">
        <f>T58*V58</f>
        <v>3500</v>
      </c>
      <c r="X58" s="18">
        <v>0.1</v>
      </c>
      <c r="Y58" s="353"/>
      <c r="Z58" s="14" t="s">
        <v>10</v>
      </c>
      <c r="AA58" s="15"/>
      <c r="AB58" s="16">
        <v>1</v>
      </c>
      <c r="AC58" s="86" t="s">
        <v>68</v>
      </c>
      <c r="AD58" s="17">
        <v>3500</v>
      </c>
      <c r="AE58" s="120">
        <f>AB58*AD58</f>
        <v>3500</v>
      </c>
      <c r="AF58" s="18">
        <v>0.1</v>
      </c>
      <c r="AG58" s="353"/>
      <c r="AH58" s="14" t="s">
        <v>10</v>
      </c>
      <c r="AI58" s="15"/>
      <c r="AJ58" s="16">
        <v>1</v>
      </c>
      <c r="AK58" s="86" t="s">
        <v>68</v>
      </c>
      <c r="AL58" s="17">
        <v>3500</v>
      </c>
      <c r="AM58" s="120">
        <f>AJ58*AL58</f>
        <v>3500</v>
      </c>
      <c r="AN58" s="18">
        <v>0.1</v>
      </c>
    </row>
    <row r="59" spans="1:40" ht="26.25" customHeight="1" x14ac:dyDescent="0.15">
      <c r="A59" s="317"/>
      <c r="B59" s="98" t="s">
        <v>62</v>
      </c>
      <c r="C59" s="99"/>
      <c r="D59" s="100">
        <v>2</v>
      </c>
      <c r="E59" s="101" t="s">
        <v>65</v>
      </c>
      <c r="F59" s="102">
        <v>320</v>
      </c>
      <c r="G59" s="124">
        <f t="shared" si="0"/>
        <v>640</v>
      </c>
      <c r="H59" s="103">
        <v>0.1</v>
      </c>
      <c r="I59" s="354"/>
      <c r="J59" s="98" t="s">
        <v>62</v>
      </c>
      <c r="K59" s="99"/>
      <c r="L59" s="111">
        <v>2</v>
      </c>
      <c r="M59" s="101" t="s">
        <v>65</v>
      </c>
      <c r="N59" s="102">
        <v>320</v>
      </c>
      <c r="O59" s="124">
        <f t="shared" ref="O59:O63" si="16">L59*N59</f>
        <v>640</v>
      </c>
      <c r="P59" s="103">
        <v>0.1</v>
      </c>
      <c r="Q59" s="354"/>
      <c r="R59" s="98" t="s">
        <v>62</v>
      </c>
      <c r="S59" s="99"/>
      <c r="T59" s="111">
        <v>2</v>
      </c>
      <c r="U59" s="101" t="s">
        <v>65</v>
      </c>
      <c r="V59" s="102">
        <v>320</v>
      </c>
      <c r="W59" s="124">
        <f t="shared" ref="W59:W63" si="17">T59*V59</f>
        <v>640</v>
      </c>
      <c r="X59" s="103">
        <v>0.1</v>
      </c>
      <c r="Y59" s="354"/>
      <c r="Z59" s="98" t="s">
        <v>62</v>
      </c>
      <c r="AA59" s="99"/>
      <c r="AB59" s="111">
        <v>2</v>
      </c>
      <c r="AC59" s="101" t="s">
        <v>65</v>
      </c>
      <c r="AD59" s="102">
        <v>320</v>
      </c>
      <c r="AE59" s="124">
        <f t="shared" ref="AE59:AE63" si="18">AB59*AD59</f>
        <v>640</v>
      </c>
      <c r="AF59" s="103">
        <v>0.1</v>
      </c>
      <c r="AG59" s="354"/>
      <c r="AH59" s="98" t="s">
        <v>62</v>
      </c>
      <c r="AI59" s="99"/>
      <c r="AJ59" s="111">
        <v>2</v>
      </c>
      <c r="AK59" s="101" t="s">
        <v>65</v>
      </c>
      <c r="AL59" s="102">
        <v>320</v>
      </c>
      <c r="AM59" s="124">
        <f t="shared" ref="AM59:AM63" si="19">AJ59*AL59</f>
        <v>640</v>
      </c>
      <c r="AN59" s="103">
        <v>0.1</v>
      </c>
    </row>
    <row r="60" spans="1:40" ht="26.25" customHeight="1" x14ac:dyDescent="0.15">
      <c r="A60" s="7"/>
      <c r="B60" s="28" t="s">
        <v>5</v>
      </c>
      <c r="C60" s="9" t="s">
        <v>36</v>
      </c>
      <c r="D60" s="10">
        <v>1</v>
      </c>
      <c r="E60" s="85" t="s">
        <v>68</v>
      </c>
      <c r="F60" s="11">
        <v>13200</v>
      </c>
      <c r="G60" s="126">
        <f t="shared" si="0"/>
        <v>13200</v>
      </c>
      <c r="H60" s="12">
        <v>0.1</v>
      </c>
      <c r="I60" s="7"/>
      <c r="J60" s="28" t="s">
        <v>5</v>
      </c>
      <c r="K60" s="9" t="s">
        <v>36</v>
      </c>
      <c r="L60" s="10">
        <v>1</v>
      </c>
      <c r="M60" s="85" t="s">
        <v>68</v>
      </c>
      <c r="N60" s="11">
        <v>13200</v>
      </c>
      <c r="O60" s="126">
        <f t="shared" si="16"/>
        <v>13200</v>
      </c>
      <c r="P60" s="12">
        <v>0.1</v>
      </c>
      <c r="Q60" s="7"/>
      <c r="R60" s="28" t="s">
        <v>5</v>
      </c>
      <c r="S60" s="9" t="s">
        <v>36</v>
      </c>
      <c r="T60" s="10">
        <v>1</v>
      </c>
      <c r="U60" s="85" t="s">
        <v>68</v>
      </c>
      <c r="V60" s="11">
        <v>13200</v>
      </c>
      <c r="W60" s="126">
        <f t="shared" si="17"/>
        <v>13200</v>
      </c>
      <c r="X60" s="12">
        <v>0.1</v>
      </c>
      <c r="Y60" s="7"/>
      <c r="Z60" s="28" t="s">
        <v>5</v>
      </c>
      <c r="AA60" s="9" t="s">
        <v>36</v>
      </c>
      <c r="AB60" s="10">
        <v>1</v>
      </c>
      <c r="AC60" s="85" t="s">
        <v>68</v>
      </c>
      <c r="AD60" s="11">
        <v>13200</v>
      </c>
      <c r="AE60" s="126">
        <f t="shared" si="18"/>
        <v>13200</v>
      </c>
      <c r="AF60" s="12">
        <v>0.1</v>
      </c>
      <c r="AG60" s="7"/>
      <c r="AH60" s="28" t="s">
        <v>5</v>
      </c>
      <c r="AI60" s="9" t="s">
        <v>36</v>
      </c>
      <c r="AJ60" s="10">
        <v>1</v>
      </c>
      <c r="AK60" s="85" t="s">
        <v>68</v>
      </c>
      <c r="AL60" s="11">
        <v>13200</v>
      </c>
      <c r="AM60" s="126">
        <f t="shared" si="19"/>
        <v>13200</v>
      </c>
      <c r="AN60" s="12">
        <v>0.1</v>
      </c>
    </row>
    <row r="61" spans="1:40" ht="26.25" customHeight="1" x14ac:dyDescent="0.15">
      <c r="A61" s="7"/>
      <c r="B61" s="28" t="s">
        <v>6</v>
      </c>
      <c r="C61" s="15"/>
      <c r="D61" s="16">
        <v>1</v>
      </c>
      <c r="E61" s="86" t="s">
        <v>68</v>
      </c>
      <c r="F61" s="17">
        <v>1200</v>
      </c>
      <c r="G61" s="120">
        <f t="shared" si="0"/>
        <v>1200</v>
      </c>
      <c r="H61" s="18">
        <v>0.1</v>
      </c>
      <c r="I61" s="7"/>
      <c r="J61" s="28" t="s">
        <v>6</v>
      </c>
      <c r="K61" s="15"/>
      <c r="L61" s="16">
        <v>1</v>
      </c>
      <c r="M61" s="86" t="s">
        <v>68</v>
      </c>
      <c r="N61" s="17">
        <v>1200</v>
      </c>
      <c r="O61" s="120">
        <f t="shared" si="16"/>
        <v>1200</v>
      </c>
      <c r="P61" s="18">
        <v>0.1</v>
      </c>
      <c r="Q61" s="7"/>
      <c r="R61" s="28" t="s">
        <v>6</v>
      </c>
      <c r="S61" s="15"/>
      <c r="T61" s="16">
        <v>1</v>
      </c>
      <c r="U61" s="86" t="s">
        <v>68</v>
      </c>
      <c r="V61" s="17">
        <v>1200</v>
      </c>
      <c r="W61" s="120">
        <f t="shared" si="17"/>
        <v>1200</v>
      </c>
      <c r="X61" s="18">
        <v>0.1</v>
      </c>
      <c r="Y61" s="7"/>
      <c r="Z61" s="28" t="s">
        <v>6</v>
      </c>
      <c r="AA61" s="15"/>
      <c r="AB61" s="16">
        <v>1</v>
      </c>
      <c r="AC61" s="86" t="s">
        <v>68</v>
      </c>
      <c r="AD61" s="17">
        <v>1200</v>
      </c>
      <c r="AE61" s="120">
        <f t="shared" si="18"/>
        <v>1200</v>
      </c>
      <c r="AF61" s="18">
        <v>0.1</v>
      </c>
      <c r="AG61" s="7"/>
      <c r="AH61" s="28" t="s">
        <v>6</v>
      </c>
      <c r="AI61" s="15"/>
      <c r="AJ61" s="16">
        <v>1</v>
      </c>
      <c r="AK61" s="86" t="s">
        <v>68</v>
      </c>
      <c r="AL61" s="17">
        <v>1200</v>
      </c>
      <c r="AM61" s="120">
        <f t="shared" si="19"/>
        <v>1200</v>
      </c>
      <c r="AN61" s="18">
        <v>0.1</v>
      </c>
    </row>
    <row r="62" spans="1:40" ht="26.25" customHeight="1" x14ac:dyDescent="0.15">
      <c r="A62" s="7"/>
      <c r="B62" s="28" t="s">
        <v>7</v>
      </c>
      <c r="C62" s="15"/>
      <c r="D62" s="16">
        <v>4</v>
      </c>
      <c r="E62" s="86" t="s">
        <v>79</v>
      </c>
      <c r="F62" s="17">
        <v>300</v>
      </c>
      <c r="G62" s="120">
        <f t="shared" si="0"/>
        <v>1200</v>
      </c>
      <c r="H62" s="18">
        <v>0.1</v>
      </c>
      <c r="I62" s="7"/>
      <c r="J62" s="28" t="s">
        <v>7</v>
      </c>
      <c r="K62" s="15"/>
      <c r="L62" s="16">
        <v>4</v>
      </c>
      <c r="M62" s="86" t="s">
        <v>79</v>
      </c>
      <c r="N62" s="17">
        <v>300</v>
      </c>
      <c r="O62" s="120">
        <f t="shared" si="16"/>
        <v>1200</v>
      </c>
      <c r="P62" s="18">
        <v>0.1</v>
      </c>
      <c r="Q62" s="7"/>
      <c r="R62" s="28" t="s">
        <v>7</v>
      </c>
      <c r="S62" s="15"/>
      <c r="T62" s="16">
        <v>4</v>
      </c>
      <c r="U62" s="86" t="s">
        <v>79</v>
      </c>
      <c r="V62" s="17">
        <v>300</v>
      </c>
      <c r="W62" s="120">
        <f t="shared" si="17"/>
        <v>1200</v>
      </c>
      <c r="X62" s="18">
        <v>0.1</v>
      </c>
      <c r="Y62" s="7"/>
      <c r="Z62" s="28" t="s">
        <v>7</v>
      </c>
      <c r="AA62" s="15"/>
      <c r="AB62" s="16">
        <v>4</v>
      </c>
      <c r="AC62" s="86" t="s">
        <v>79</v>
      </c>
      <c r="AD62" s="17">
        <v>300</v>
      </c>
      <c r="AE62" s="120">
        <f t="shared" si="18"/>
        <v>1200</v>
      </c>
      <c r="AF62" s="18">
        <v>0.1</v>
      </c>
      <c r="AG62" s="7"/>
      <c r="AH62" s="28" t="s">
        <v>7</v>
      </c>
      <c r="AI62" s="15"/>
      <c r="AJ62" s="16">
        <v>4</v>
      </c>
      <c r="AK62" s="86" t="s">
        <v>79</v>
      </c>
      <c r="AL62" s="17">
        <v>300</v>
      </c>
      <c r="AM62" s="120">
        <f t="shared" si="19"/>
        <v>1200</v>
      </c>
      <c r="AN62" s="18">
        <v>0.1</v>
      </c>
    </row>
    <row r="63" spans="1:40" ht="26.25" customHeight="1" x14ac:dyDescent="0.15">
      <c r="A63" s="13"/>
      <c r="B63" s="14" t="s">
        <v>12</v>
      </c>
      <c r="C63" s="15"/>
      <c r="D63" s="16">
        <v>1</v>
      </c>
      <c r="E63" s="86" t="s">
        <v>68</v>
      </c>
      <c r="F63" s="17">
        <v>6000</v>
      </c>
      <c r="G63" s="120">
        <f t="shared" si="0"/>
        <v>6000</v>
      </c>
      <c r="H63" s="18">
        <v>0.1</v>
      </c>
      <c r="I63" s="13"/>
      <c r="J63" s="14" t="s">
        <v>12</v>
      </c>
      <c r="K63" s="15"/>
      <c r="L63" s="16">
        <v>1</v>
      </c>
      <c r="M63" s="86" t="s">
        <v>68</v>
      </c>
      <c r="N63" s="17">
        <v>6000</v>
      </c>
      <c r="O63" s="120">
        <f t="shared" si="16"/>
        <v>6000</v>
      </c>
      <c r="P63" s="18">
        <v>0.1</v>
      </c>
      <c r="Q63" s="13"/>
      <c r="R63" s="14" t="s">
        <v>12</v>
      </c>
      <c r="S63" s="15"/>
      <c r="T63" s="16">
        <v>1</v>
      </c>
      <c r="U63" s="86" t="s">
        <v>68</v>
      </c>
      <c r="V63" s="17">
        <v>6000</v>
      </c>
      <c r="W63" s="120">
        <f t="shared" si="17"/>
        <v>6000</v>
      </c>
      <c r="X63" s="18">
        <v>0.1</v>
      </c>
      <c r="Y63" s="13"/>
      <c r="Z63" s="14" t="s">
        <v>12</v>
      </c>
      <c r="AA63" s="15"/>
      <c r="AB63" s="16">
        <v>1</v>
      </c>
      <c r="AC63" s="86" t="s">
        <v>68</v>
      </c>
      <c r="AD63" s="17">
        <v>6000</v>
      </c>
      <c r="AE63" s="120">
        <f t="shared" si="18"/>
        <v>6000</v>
      </c>
      <c r="AF63" s="18">
        <v>0.1</v>
      </c>
      <c r="AG63" s="13"/>
      <c r="AH63" s="14" t="s">
        <v>12</v>
      </c>
      <c r="AI63" s="15"/>
      <c r="AJ63" s="16">
        <v>1</v>
      </c>
      <c r="AK63" s="86" t="s">
        <v>68</v>
      </c>
      <c r="AL63" s="17">
        <v>6000</v>
      </c>
      <c r="AM63" s="120">
        <f t="shared" si="19"/>
        <v>6000</v>
      </c>
      <c r="AN63" s="18">
        <v>0.1</v>
      </c>
    </row>
    <row r="64" spans="1:40" ht="26.25" customHeight="1" x14ac:dyDescent="0.15">
      <c r="A64" s="13"/>
      <c r="B64" s="14" t="s">
        <v>13</v>
      </c>
      <c r="C64" s="15"/>
      <c r="D64" s="331" t="s">
        <v>37</v>
      </c>
      <c r="E64" s="332"/>
      <c r="F64" s="17">
        <v>8000</v>
      </c>
      <c r="G64" s="120">
        <v>8000</v>
      </c>
      <c r="H64" s="18">
        <v>0.1</v>
      </c>
      <c r="I64" s="13"/>
      <c r="J64" s="14" t="s">
        <v>13</v>
      </c>
      <c r="K64" s="15"/>
      <c r="L64" s="331" t="s">
        <v>37</v>
      </c>
      <c r="M64" s="332"/>
      <c r="N64" s="17">
        <v>8000</v>
      </c>
      <c r="O64" s="120">
        <v>8000</v>
      </c>
      <c r="P64" s="18">
        <v>0.1</v>
      </c>
      <c r="Q64" s="13"/>
      <c r="R64" s="14" t="s">
        <v>13</v>
      </c>
      <c r="S64" s="15"/>
      <c r="T64" s="331" t="s">
        <v>37</v>
      </c>
      <c r="U64" s="332"/>
      <c r="V64" s="17">
        <v>8000</v>
      </c>
      <c r="W64" s="120">
        <v>8000</v>
      </c>
      <c r="X64" s="18">
        <v>0.1</v>
      </c>
      <c r="Y64" s="13"/>
      <c r="Z64" s="14" t="s">
        <v>13</v>
      </c>
      <c r="AA64" s="15"/>
      <c r="AB64" s="331" t="s">
        <v>37</v>
      </c>
      <c r="AC64" s="332"/>
      <c r="AD64" s="17">
        <v>8000</v>
      </c>
      <c r="AE64" s="120">
        <v>8000</v>
      </c>
      <c r="AF64" s="18">
        <v>0.1</v>
      </c>
      <c r="AG64" s="13"/>
      <c r="AH64" s="14" t="s">
        <v>13</v>
      </c>
      <c r="AI64" s="15"/>
      <c r="AJ64" s="331" t="s">
        <v>37</v>
      </c>
      <c r="AK64" s="332"/>
      <c r="AL64" s="17">
        <v>8000</v>
      </c>
      <c r="AM64" s="120">
        <v>8000</v>
      </c>
      <c r="AN64" s="18">
        <v>0.1</v>
      </c>
    </row>
    <row r="65" spans="1:40" ht="26.25" customHeight="1" thickBot="1" x14ac:dyDescent="0.2">
      <c r="A65" s="97"/>
      <c r="B65" s="98" t="s">
        <v>14</v>
      </c>
      <c r="C65" s="99"/>
      <c r="D65" s="329" t="s">
        <v>37</v>
      </c>
      <c r="E65" s="330"/>
      <c r="F65" s="23">
        <v>5000</v>
      </c>
      <c r="G65" s="123">
        <v>5000</v>
      </c>
      <c r="H65" s="29">
        <v>0.1</v>
      </c>
      <c r="I65" s="30"/>
      <c r="J65" s="31" t="s">
        <v>14</v>
      </c>
      <c r="K65" s="32"/>
      <c r="L65" s="355" t="s">
        <v>37</v>
      </c>
      <c r="M65" s="311"/>
      <c r="N65" s="33">
        <v>5000</v>
      </c>
      <c r="O65" s="123">
        <v>5000</v>
      </c>
      <c r="P65" s="34">
        <v>0.1</v>
      </c>
      <c r="Q65" s="30"/>
      <c r="R65" s="31" t="s">
        <v>14</v>
      </c>
      <c r="S65" s="32"/>
      <c r="T65" s="355" t="s">
        <v>37</v>
      </c>
      <c r="U65" s="311"/>
      <c r="V65" s="33">
        <v>5000</v>
      </c>
      <c r="W65" s="123">
        <v>5000</v>
      </c>
      <c r="X65" s="34">
        <v>0.1</v>
      </c>
      <c r="Y65" s="30"/>
      <c r="Z65" s="31" t="s">
        <v>14</v>
      </c>
      <c r="AA65" s="32"/>
      <c r="AB65" s="355" t="s">
        <v>37</v>
      </c>
      <c r="AC65" s="311"/>
      <c r="AD65" s="33">
        <v>5000</v>
      </c>
      <c r="AE65" s="123">
        <v>5000</v>
      </c>
      <c r="AF65" s="34">
        <v>0.1</v>
      </c>
      <c r="AG65" s="30"/>
      <c r="AH65" s="31" t="s">
        <v>14</v>
      </c>
      <c r="AI65" s="32"/>
      <c r="AJ65" s="355" t="s">
        <v>37</v>
      </c>
      <c r="AK65" s="311"/>
      <c r="AL65" s="33">
        <v>5000</v>
      </c>
      <c r="AM65" s="123">
        <v>5000</v>
      </c>
      <c r="AN65" s="18">
        <v>0.1</v>
      </c>
    </row>
    <row r="66" spans="1:40" ht="26.25" customHeight="1" thickBot="1" x14ac:dyDescent="0.2">
      <c r="E66" s="80"/>
      <c r="F66" s="67" t="s">
        <v>75</v>
      </c>
      <c r="G66" s="83">
        <f>SUM(G4:G65)</f>
        <v>176668</v>
      </c>
      <c r="H66" s="84"/>
      <c r="M66" s="80"/>
      <c r="N66" s="110" t="s">
        <v>76</v>
      </c>
      <c r="O66" s="312">
        <f>SUM(O4:O65)</f>
        <v>155994</v>
      </c>
      <c r="P66" s="313"/>
      <c r="U66" s="80"/>
      <c r="V66" s="110" t="s">
        <v>76</v>
      </c>
      <c r="W66" s="312">
        <f>SUM(W4:W65)</f>
        <v>153614</v>
      </c>
      <c r="X66" s="313"/>
      <c r="AC66" s="80"/>
      <c r="AD66" s="110" t="s">
        <v>76</v>
      </c>
      <c r="AE66" s="312">
        <f>SUM(AE4:AE65)</f>
        <v>153614</v>
      </c>
      <c r="AF66" s="313"/>
      <c r="AK66" s="80"/>
      <c r="AL66" s="67" t="s">
        <v>76</v>
      </c>
      <c r="AM66" s="312">
        <f>SUM(AM4:AM65)</f>
        <v>153614</v>
      </c>
      <c r="AN66" s="313"/>
    </row>
    <row r="67" spans="1:40" ht="26.25" customHeight="1" x14ac:dyDescent="0.15">
      <c r="A67" s="321" t="s">
        <v>128</v>
      </c>
      <c r="B67" s="321"/>
      <c r="C67" s="321"/>
      <c r="D67" s="321"/>
      <c r="E67" s="321"/>
      <c r="F67" s="321"/>
      <c r="G67" s="321"/>
      <c r="H67" s="321"/>
      <c r="I67" s="321" t="s">
        <v>135</v>
      </c>
      <c r="J67" s="321"/>
      <c r="K67" s="321"/>
      <c r="L67" s="321"/>
      <c r="M67" s="321"/>
      <c r="N67" s="321"/>
      <c r="O67" s="321"/>
      <c r="P67" s="321"/>
      <c r="Q67" s="321" t="s">
        <v>137</v>
      </c>
      <c r="R67" s="321"/>
      <c r="S67" s="321"/>
      <c r="T67" s="321"/>
      <c r="U67" s="321"/>
      <c r="V67" s="321"/>
      <c r="W67" s="321"/>
      <c r="X67" s="321"/>
      <c r="Y67" s="321" t="s">
        <v>141</v>
      </c>
      <c r="Z67" s="321"/>
      <c r="AA67" s="321"/>
      <c r="AB67" s="321"/>
      <c r="AC67" s="321"/>
      <c r="AD67" s="321"/>
      <c r="AE67" s="321"/>
      <c r="AF67" s="321"/>
      <c r="AG67" s="321" t="s">
        <v>143</v>
      </c>
      <c r="AH67" s="321"/>
      <c r="AI67" s="321"/>
      <c r="AJ67" s="321"/>
      <c r="AK67" s="321"/>
      <c r="AL67" s="321"/>
      <c r="AM67" s="321"/>
      <c r="AN67" s="321"/>
    </row>
    <row r="68" spans="1:40" ht="26.25" customHeight="1" x14ac:dyDescent="0.15">
      <c r="A68" s="321"/>
      <c r="B68" s="321"/>
      <c r="C68" s="321"/>
      <c r="D68" s="321"/>
      <c r="E68" s="321"/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321"/>
      <c r="AE68" s="321"/>
      <c r="AF68" s="321"/>
      <c r="AG68" s="321"/>
      <c r="AH68" s="321"/>
      <c r="AI68" s="321"/>
      <c r="AJ68" s="321"/>
      <c r="AK68" s="321"/>
      <c r="AL68" s="321"/>
      <c r="AM68" s="321"/>
      <c r="AN68" s="321"/>
    </row>
  </sheetData>
  <mergeCells count="76">
    <mergeCell ref="AG67:AN68"/>
    <mergeCell ref="Q67:X68"/>
    <mergeCell ref="Y41:Y59"/>
    <mergeCell ref="AB64:AC64"/>
    <mergeCell ref="AB65:AC65"/>
    <mergeCell ref="AE66:AF66"/>
    <mergeCell ref="Y67:AF68"/>
    <mergeCell ref="AJ64:AK64"/>
    <mergeCell ref="AJ65:AK65"/>
    <mergeCell ref="AM66:AN66"/>
    <mergeCell ref="AO16:AQ16"/>
    <mergeCell ref="AU16:AV16"/>
    <mergeCell ref="AU17:AV17"/>
    <mergeCell ref="AO35:AV35"/>
    <mergeCell ref="AO38:AV38"/>
    <mergeCell ref="AG3:AH3"/>
    <mergeCell ref="AJ3:AK3"/>
    <mergeCell ref="AG33:AN34"/>
    <mergeCell ref="AG35:AN35"/>
    <mergeCell ref="AG36:AH36"/>
    <mergeCell ref="AJ36:AK36"/>
    <mergeCell ref="Y35:AF35"/>
    <mergeCell ref="Y36:Z36"/>
    <mergeCell ref="AB36:AC36"/>
    <mergeCell ref="AO2:AV2"/>
    <mergeCell ref="AG41:AG59"/>
    <mergeCell ref="AG2:AN2"/>
    <mergeCell ref="AO4:AP4"/>
    <mergeCell ref="AR4:AS4"/>
    <mergeCell ref="AR7:AS7"/>
    <mergeCell ref="AU8:AV8"/>
    <mergeCell ref="AO13:AS13"/>
    <mergeCell ref="AU13:AV13"/>
    <mergeCell ref="AO14:AQ14"/>
    <mergeCell ref="AU14:AV14"/>
    <mergeCell ref="AO15:AT15"/>
    <mergeCell ref="AU15:AV15"/>
    <mergeCell ref="I67:P68"/>
    <mergeCell ref="Y2:AF2"/>
    <mergeCell ref="Q41:Q59"/>
    <mergeCell ref="T64:U64"/>
    <mergeCell ref="T65:U65"/>
    <mergeCell ref="W66:X66"/>
    <mergeCell ref="Q3:R3"/>
    <mergeCell ref="T3:U3"/>
    <mergeCell ref="Q33:X34"/>
    <mergeCell ref="Q35:X35"/>
    <mergeCell ref="Q36:R36"/>
    <mergeCell ref="T36:U36"/>
    <mergeCell ref="Q2:X2"/>
    <mergeCell ref="Y3:Z3"/>
    <mergeCell ref="AB3:AC3"/>
    <mergeCell ref="Y33:AF34"/>
    <mergeCell ref="I2:P2"/>
    <mergeCell ref="A33:H34"/>
    <mergeCell ref="D64:E64"/>
    <mergeCell ref="D65:E65"/>
    <mergeCell ref="A67:H68"/>
    <mergeCell ref="A41:A59"/>
    <mergeCell ref="I3:J3"/>
    <mergeCell ref="L3:M3"/>
    <mergeCell ref="I33:P34"/>
    <mergeCell ref="I35:K35"/>
    <mergeCell ref="I36:J36"/>
    <mergeCell ref="L36:M36"/>
    <mergeCell ref="I41:I59"/>
    <mergeCell ref="L64:M64"/>
    <mergeCell ref="L65:M65"/>
    <mergeCell ref="O66:P66"/>
    <mergeCell ref="A1:F1"/>
    <mergeCell ref="A2:H2"/>
    <mergeCell ref="D3:E3"/>
    <mergeCell ref="D36:E36"/>
    <mergeCell ref="A36:B36"/>
    <mergeCell ref="A3:B3"/>
    <mergeCell ref="A35:B35"/>
  </mergeCells>
  <phoneticPr fontId="2"/>
  <pageMargins left="0.4" right="0.16" top="0.39" bottom="0.23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26F7-E14D-40F5-BFE0-C9C48F43701C}">
  <dimension ref="A1:BD68"/>
  <sheetViews>
    <sheetView topLeftCell="T1" zoomScale="69" zoomScaleNormal="69" workbookViewId="0">
      <selection activeCell="BC13" sqref="BC13:BD13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16384" width="9" style="43"/>
  </cols>
  <sheetData>
    <row r="1" spans="1:56" ht="24.75" customHeight="1" x14ac:dyDescent="0.4">
      <c r="B1" s="290" t="s">
        <v>110</v>
      </c>
      <c r="C1" s="290"/>
      <c r="D1" s="290"/>
      <c r="E1" s="290"/>
      <c r="F1" s="290"/>
      <c r="G1" s="290"/>
      <c r="H1" s="190"/>
      <c r="J1" s="290" t="s">
        <v>110</v>
      </c>
      <c r="K1" s="290"/>
      <c r="L1" s="290"/>
      <c r="M1" s="290"/>
      <c r="N1" s="290"/>
      <c r="O1" s="290"/>
      <c r="P1" s="190"/>
      <c r="R1" s="290" t="s">
        <v>110</v>
      </c>
      <c r="S1" s="290"/>
      <c r="T1" s="290"/>
      <c r="U1" s="290"/>
      <c r="V1" s="290"/>
      <c r="W1" s="290"/>
      <c r="X1" s="190"/>
      <c r="Z1" s="290" t="s">
        <v>110</v>
      </c>
      <c r="AA1" s="290"/>
      <c r="AB1" s="290"/>
      <c r="AC1" s="290"/>
      <c r="AD1" s="290"/>
      <c r="AE1" s="290"/>
      <c r="AF1" s="190"/>
      <c r="AH1" s="290" t="s">
        <v>110</v>
      </c>
      <c r="AI1" s="290"/>
      <c r="AJ1" s="290"/>
      <c r="AK1" s="290"/>
      <c r="AL1" s="290"/>
      <c r="AM1" s="290"/>
      <c r="AN1" s="190"/>
      <c r="AP1" s="290" t="s">
        <v>110</v>
      </c>
      <c r="AQ1" s="290"/>
      <c r="AR1" s="290"/>
      <c r="AS1" s="290"/>
      <c r="AT1" s="290"/>
      <c r="AU1" s="290"/>
      <c r="AV1" s="190"/>
      <c r="AX1" s="290" t="s">
        <v>110</v>
      </c>
      <c r="AY1" s="290"/>
      <c r="AZ1" s="290"/>
      <c r="BA1" s="290"/>
      <c r="BB1" s="290"/>
      <c r="BC1" s="290"/>
      <c r="BD1" s="190"/>
    </row>
    <row r="2" spans="1:56" ht="24.75" customHeight="1" thickBot="1" x14ac:dyDescent="0.45">
      <c r="A2" s="291" t="s">
        <v>71</v>
      </c>
      <c r="B2" s="291"/>
      <c r="C2" s="291"/>
      <c r="D2" s="291"/>
      <c r="E2" s="291"/>
      <c r="F2" s="291"/>
      <c r="G2" s="291"/>
      <c r="H2" s="291"/>
      <c r="I2" s="291" t="s">
        <v>231</v>
      </c>
      <c r="J2" s="291"/>
      <c r="K2" s="291"/>
      <c r="L2" s="291"/>
      <c r="M2" s="291"/>
      <c r="N2" s="291"/>
      <c r="O2" s="291"/>
      <c r="P2" s="291"/>
      <c r="Q2" s="291" t="s">
        <v>73</v>
      </c>
      <c r="R2" s="291"/>
      <c r="S2" s="291"/>
      <c r="T2" s="291"/>
      <c r="U2" s="291"/>
      <c r="V2" s="291"/>
      <c r="W2" s="291"/>
      <c r="X2" s="291"/>
      <c r="Y2" s="290" t="s">
        <v>118</v>
      </c>
      <c r="Z2" s="290"/>
      <c r="AA2" s="290"/>
      <c r="AB2" s="290"/>
      <c r="AC2" s="290"/>
      <c r="AD2" s="290"/>
      <c r="AE2" s="290"/>
      <c r="AF2" s="290"/>
      <c r="AG2" s="291" t="s">
        <v>130</v>
      </c>
      <c r="AH2" s="291"/>
      <c r="AI2" s="291"/>
      <c r="AJ2" s="291"/>
      <c r="AK2" s="291"/>
      <c r="AL2" s="291"/>
      <c r="AM2" s="291"/>
      <c r="AN2" s="291"/>
      <c r="AO2" s="291" t="s">
        <v>131</v>
      </c>
      <c r="AP2" s="291"/>
      <c r="AQ2" s="291"/>
      <c r="AR2" s="291"/>
      <c r="AS2" s="291"/>
      <c r="AT2" s="291"/>
      <c r="AU2" s="291"/>
      <c r="AV2" s="291"/>
      <c r="AW2" s="290" t="s">
        <v>144</v>
      </c>
      <c r="AX2" s="290"/>
      <c r="AY2" s="290"/>
      <c r="AZ2" s="290"/>
      <c r="BA2" s="290"/>
      <c r="BB2" s="290"/>
      <c r="BC2" s="290"/>
      <c r="BD2" s="290"/>
    </row>
    <row r="3" spans="1:56" ht="24.75" customHeight="1" thickBot="1" x14ac:dyDescent="0.45">
      <c r="A3" s="292" t="s">
        <v>0</v>
      </c>
      <c r="B3" s="293"/>
      <c r="C3" s="5" t="s">
        <v>1</v>
      </c>
      <c r="D3" s="294" t="s">
        <v>2</v>
      </c>
      <c r="E3" s="295"/>
      <c r="F3" s="4" t="s">
        <v>3</v>
      </c>
      <c r="G3" s="4" t="s">
        <v>4</v>
      </c>
      <c r="H3" s="191" t="s">
        <v>32</v>
      </c>
      <c r="I3" s="292" t="s">
        <v>0</v>
      </c>
      <c r="J3" s="293"/>
      <c r="K3" s="5" t="s">
        <v>1</v>
      </c>
      <c r="L3" s="294" t="s">
        <v>2</v>
      </c>
      <c r="M3" s="295"/>
      <c r="N3" s="4" t="s">
        <v>3</v>
      </c>
      <c r="O3" s="4" t="s">
        <v>4</v>
      </c>
      <c r="P3" s="191" t="s">
        <v>32</v>
      </c>
      <c r="Q3" s="292" t="s">
        <v>0</v>
      </c>
      <c r="R3" s="293"/>
      <c r="S3" s="5" t="s">
        <v>1</v>
      </c>
      <c r="T3" s="294" t="s">
        <v>2</v>
      </c>
      <c r="U3" s="295"/>
      <c r="V3" s="4" t="s">
        <v>3</v>
      </c>
      <c r="W3" s="4" t="s">
        <v>4</v>
      </c>
      <c r="X3" s="191" t="s">
        <v>32</v>
      </c>
      <c r="Y3" s="292" t="s">
        <v>0</v>
      </c>
      <c r="Z3" s="293"/>
      <c r="AA3" s="5" t="s">
        <v>1</v>
      </c>
      <c r="AB3" s="294" t="s">
        <v>2</v>
      </c>
      <c r="AC3" s="295"/>
      <c r="AD3" s="4" t="s">
        <v>3</v>
      </c>
      <c r="AE3" s="4" t="s">
        <v>4</v>
      </c>
      <c r="AF3" s="191" t="s">
        <v>32</v>
      </c>
      <c r="AG3" s="292" t="s">
        <v>0</v>
      </c>
      <c r="AH3" s="293"/>
      <c r="AI3" s="5" t="s">
        <v>1</v>
      </c>
      <c r="AJ3" s="294" t="s">
        <v>2</v>
      </c>
      <c r="AK3" s="295"/>
      <c r="AL3" s="4" t="s">
        <v>3</v>
      </c>
      <c r="AM3" s="4" t="s">
        <v>4</v>
      </c>
      <c r="AN3" s="191" t="s">
        <v>32</v>
      </c>
      <c r="AO3" s="292" t="s">
        <v>0</v>
      </c>
      <c r="AP3" s="293"/>
      <c r="AQ3" s="5" t="s">
        <v>1</v>
      </c>
      <c r="AR3" s="294" t="s">
        <v>2</v>
      </c>
      <c r="AS3" s="295"/>
      <c r="AT3" s="4" t="s">
        <v>3</v>
      </c>
      <c r="AU3" s="4" t="s">
        <v>4</v>
      </c>
      <c r="AV3" s="191" t="s">
        <v>32</v>
      </c>
      <c r="AW3" s="292" t="s">
        <v>0</v>
      </c>
      <c r="AX3" s="295"/>
      <c r="AY3" s="4" t="s">
        <v>1</v>
      </c>
      <c r="AZ3" s="294" t="s">
        <v>2</v>
      </c>
      <c r="BA3" s="295"/>
      <c r="BB3" s="4" t="s">
        <v>3</v>
      </c>
      <c r="BC3" s="5" t="s">
        <v>4</v>
      </c>
      <c r="BD3" s="199" t="s">
        <v>32</v>
      </c>
    </row>
    <row r="4" spans="1:56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1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9"/>
      <c r="AX4" s="21" t="s">
        <v>145</v>
      </c>
      <c r="AY4" s="22"/>
      <c r="AZ4" s="20">
        <v>9</v>
      </c>
      <c r="BA4" s="88" t="s">
        <v>77</v>
      </c>
      <c r="BB4" s="23">
        <v>5200</v>
      </c>
      <c r="BC4" s="127">
        <f t="shared" ref="BC4:BC5" si="6">AZ4*BB4</f>
        <v>46800</v>
      </c>
      <c r="BD4" s="193">
        <v>0.1</v>
      </c>
    </row>
    <row r="5" spans="1:56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9"/>
      <c r="AX5" s="21" t="s">
        <v>146</v>
      </c>
      <c r="AY5" s="22"/>
      <c r="AZ5" s="20">
        <v>1</v>
      </c>
      <c r="BA5" s="88" t="s">
        <v>123</v>
      </c>
      <c r="BB5" s="23">
        <v>32000</v>
      </c>
      <c r="BC5" s="121">
        <f t="shared" si="6"/>
        <v>32000</v>
      </c>
      <c r="BD5" s="193">
        <v>0.1</v>
      </c>
    </row>
    <row r="6" spans="1:56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1" si="7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1" si="8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1" si="9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1" si="10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1" si="11">AR6*AT6</f>
        <v>2500</v>
      </c>
      <c r="AV6" s="193">
        <v>0.1</v>
      </c>
      <c r="AW6" s="30"/>
      <c r="AX6" s="31" t="s">
        <v>147</v>
      </c>
      <c r="AY6" s="32"/>
      <c r="AZ6" s="310" t="s">
        <v>37</v>
      </c>
      <c r="BA6" s="311"/>
      <c r="BB6" s="33">
        <v>21000</v>
      </c>
      <c r="BC6" s="123">
        <v>21000</v>
      </c>
      <c r="BD6" s="194">
        <v>0.1</v>
      </c>
    </row>
    <row r="7" spans="1:56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7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8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9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0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1"/>
        <v>5200</v>
      </c>
      <c r="AV7" s="193">
        <v>0.1</v>
      </c>
      <c r="AW7" s="40"/>
      <c r="AX7" s="40"/>
      <c r="AY7" s="41"/>
      <c r="AZ7" s="40"/>
      <c r="BA7" s="90"/>
      <c r="BB7" s="116" t="s">
        <v>148</v>
      </c>
      <c r="BC7" s="343">
        <f>SUM(BC4:BC6)</f>
        <v>99800</v>
      </c>
      <c r="BD7" s="344"/>
    </row>
    <row r="8" spans="1:56" ht="24.75" customHeight="1" x14ac:dyDescent="0.15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7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8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9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0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1"/>
        <v>3000</v>
      </c>
      <c r="AV8" s="193">
        <v>0.1</v>
      </c>
      <c r="AW8" s="66"/>
      <c r="AX8" s="66"/>
      <c r="AY8" s="66"/>
      <c r="AZ8" s="66"/>
      <c r="BA8" s="66"/>
      <c r="BB8" s="66"/>
      <c r="BC8" s="66"/>
      <c r="BD8" s="200"/>
    </row>
    <row r="9" spans="1:56" ht="24.75" customHeight="1" x14ac:dyDescent="0.15">
      <c r="A9" s="188"/>
      <c r="B9" s="14" t="s">
        <v>16</v>
      </c>
      <c r="C9" s="15"/>
      <c r="D9" s="16">
        <v>1</v>
      </c>
      <c r="E9" s="86" t="s">
        <v>68</v>
      </c>
      <c r="F9" s="17">
        <v>14000</v>
      </c>
      <c r="G9" s="120">
        <f t="shared" si="0"/>
        <v>14000</v>
      </c>
      <c r="H9" s="193">
        <v>0.1</v>
      </c>
      <c r="I9" s="188"/>
      <c r="J9" s="14" t="s">
        <v>16</v>
      </c>
      <c r="K9" s="15"/>
      <c r="L9" s="16">
        <v>1</v>
      </c>
      <c r="M9" s="86" t="s">
        <v>68</v>
      </c>
      <c r="N9" s="17">
        <v>14000</v>
      </c>
      <c r="O9" s="120">
        <f t="shared" si="7"/>
        <v>14000</v>
      </c>
      <c r="P9" s="193">
        <v>0.1</v>
      </c>
      <c r="Q9" s="188"/>
      <c r="R9" s="14" t="s">
        <v>16</v>
      </c>
      <c r="S9" s="15"/>
      <c r="T9" s="16">
        <v>1</v>
      </c>
      <c r="U9" s="86" t="s">
        <v>68</v>
      </c>
      <c r="V9" s="17">
        <v>14000</v>
      </c>
      <c r="W9" s="120">
        <f t="shared" si="8"/>
        <v>14000</v>
      </c>
      <c r="X9" s="193">
        <v>0.1</v>
      </c>
      <c r="Y9" s="188"/>
      <c r="Z9" s="14" t="s">
        <v>16</v>
      </c>
      <c r="AA9" s="15"/>
      <c r="AB9" s="16">
        <v>1</v>
      </c>
      <c r="AC9" s="86" t="s">
        <v>68</v>
      </c>
      <c r="AD9" s="17">
        <v>14000</v>
      </c>
      <c r="AE9" s="120">
        <f t="shared" si="9"/>
        <v>14000</v>
      </c>
      <c r="AF9" s="193">
        <v>0.1</v>
      </c>
      <c r="AG9" s="188"/>
      <c r="AH9" s="14" t="s">
        <v>16</v>
      </c>
      <c r="AI9" s="15"/>
      <c r="AJ9" s="16">
        <v>1</v>
      </c>
      <c r="AK9" s="86" t="s">
        <v>68</v>
      </c>
      <c r="AL9" s="17">
        <v>14000</v>
      </c>
      <c r="AM9" s="120">
        <f t="shared" si="10"/>
        <v>14000</v>
      </c>
      <c r="AN9" s="193">
        <v>0.1</v>
      </c>
      <c r="AO9" s="188"/>
      <c r="AP9" s="14" t="s">
        <v>16</v>
      </c>
      <c r="AQ9" s="15"/>
      <c r="AR9" s="16">
        <v>1</v>
      </c>
      <c r="AS9" s="86" t="s">
        <v>68</v>
      </c>
      <c r="AT9" s="17">
        <v>14000</v>
      </c>
      <c r="AU9" s="120">
        <f t="shared" si="11"/>
        <v>14000</v>
      </c>
      <c r="AV9" s="193">
        <v>0.1</v>
      </c>
      <c r="AW9" s="66"/>
      <c r="AX9" s="66"/>
      <c r="AY9" s="66"/>
      <c r="AZ9" s="66"/>
      <c r="BA9" s="66"/>
      <c r="BB9" s="66"/>
      <c r="BC9" s="66"/>
      <c r="BD9" s="200"/>
    </row>
    <row r="10" spans="1:56" ht="24.75" customHeight="1" x14ac:dyDescent="0.15">
      <c r="A10" s="188"/>
      <c r="B10" s="14" t="s">
        <v>17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17</v>
      </c>
      <c r="K10" s="15"/>
      <c r="L10" s="16">
        <v>2</v>
      </c>
      <c r="M10" s="86" t="s">
        <v>68</v>
      </c>
      <c r="N10" s="17">
        <v>4000</v>
      </c>
      <c r="O10" s="120">
        <f t="shared" si="7"/>
        <v>8000</v>
      </c>
      <c r="P10" s="193">
        <v>0.1</v>
      </c>
      <c r="Q10" s="188"/>
      <c r="R10" s="14" t="s">
        <v>17</v>
      </c>
      <c r="S10" s="15"/>
      <c r="T10" s="16">
        <v>2</v>
      </c>
      <c r="U10" s="86" t="s">
        <v>68</v>
      </c>
      <c r="V10" s="17">
        <v>4000</v>
      </c>
      <c r="W10" s="120">
        <f t="shared" si="8"/>
        <v>8000</v>
      </c>
      <c r="X10" s="193">
        <v>0.1</v>
      </c>
      <c r="Y10" s="188"/>
      <c r="Z10" s="14" t="s">
        <v>17</v>
      </c>
      <c r="AA10" s="15"/>
      <c r="AB10" s="16">
        <v>2</v>
      </c>
      <c r="AC10" s="86" t="s">
        <v>68</v>
      </c>
      <c r="AD10" s="17">
        <v>4000</v>
      </c>
      <c r="AE10" s="120">
        <f t="shared" si="9"/>
        <v>8000</v>
      </c>
      <c r="AF10" s="193">
        <v>0.1</v>
      </c>
      <c r="AG10" s="188"/>
      <c r="AH10" s="14" t="s">
        <v>17</v>
      </c>
      <c r="AI10" s="15"/>
      <c r="AJ10" s="16">
        <v>2</v>
      </c>
      <c r="AK10" s="86" t="s">
        <v>68</v>
      </c>
      <c r="AL10" s="17">
        <v>4000</v>
      </c>
      <c r="AM10" s="120">
        <f t="shared" si="10"/>
        <v>8000</v>
      </c>
      <c r="AN10" s="193">
        <v>0.1</v>
      </c>
      <c r="AO10" s="188"/>
      <c r="AP10" s="14" t="s">
        <v>17</v>
      </c>
      <c r="AQ10" s="15"/>
      <c r="AR10" s="16">
        <v>2</v>
      </c>
      <c r="AS10" s="86" t="s">
        <v>68</v>
      </c>
      <c r="AT10" s="17">
        <v>4000</v>
      </c>
      <c r="AU10" s="120">
        <f t="shared" si="11"/>
        <v>8000</v>
      </c>
      <c r="AV10" s="193">
        <v>0.1</v>
      </c>
      <c r="AW10" s="66"/>
      <c r="AX10" s="66"/>
      <c r="AY10" s="66"/>
      <c r="AZ10" s="66"/>
      <c r="BA10" s="66"/>
      <c r="BB10" s="66"/>
      <c r="BC10" s="66"/>
      <c r="BD10" s="200"/>
    </row>
    <row r="11" spans="1:56" ht="24.75" customHeight="1" thickBot="1" x14ac:dyDescent="0.2">
      <c r="A11" s="188"/>
      <c r="B11" s="14" t="s">
        <v>18</v>
      </c>
      <c r="C11" s="15"/>
      <c r="D11" s="16">
        <v>2</v>
      </c>
      <c r="E11" s="86" t="s">
        <v>68</v>
      </c>
      <c r="F11" s="17">
        <v>4000</v>
      </c>
      <c r="G11" s="120">
        <f t="shared" si="0"/>
        <v>8000</v>
      </c>
      <c r="H11" s="193">
        <v>0.1</v>
      </c>
      <c r="I11" s="188"/>
      <c r="J11" s="14" t="s">
        <v>18</v>
      </c>
      <c r="K11" s="15"/>
      <c r="L11" s="16">
        <v>2</v>
      </c>
      <c r="M11" s="86" t="s">
        <v>68</v>
      </c>
      <c r="N11" s="17">
        <v>4000</v>
      </c>
      <c r="O11" s="120">
        <f t="shared" si="7"/>
        <v>8000</v>
      </c>
      <c r="P11" s="193">
        <v>0.1</v>
      </c>
      <c r="Q11" s="188"/>
      <c r="R11" s="14" t="s">
        <v>18</v>
      </c>
      <c r="S11" s="15"/>
      <c r="T11" s="16">
        <v>2</v>
      </c>
      <c r="U11" s="86" t="s">
        <v>68</v>
      </c>
      <c r="V11" s="17">
        <v>4000</v>
      </c>
      <c r="W11" s="120">
        <f t="shared" si="8"/>
        <v>8000</v>
      </c>
      <c r="X11" s="193">
        <v>0.1</v>
      </c>
      <c r="Y11" s="188"/>
      <c r="Z11" s="14" t="s">
        <v>18</v>
      </c>
      <c r="AA11" s="15"/>
      <c r="AB11" s="16">
        <v>4</v>
      </c>
      <c r="AC11" s="86" t="s">
        <v>68</v>
      </c>
      <c r="AD11" s="17">
        <v>4000</v>
      </c>
      <c r="AE11" s="120">
        <f t="shared" si="9"/>
        <v>16000</v>
      </c>
      <c r="AF11" s="193">
        <v>0.1</v>
      </c>
      <c r="AG11" s="188"/>
      <c r="AH11" s="14" t="s">
        <v>18</v>
      </c>
      <c r="AI11" s="15"/>
      <c r="AJ11" s="16">
        <v>3</v>
      </c>
      <c r="AK11" s="86" t="s">
        <v>68</v>
      </c>
      <c r="AL11" s="17">
        <v>4000</v>
      </c>
      <c r="AM11" s="120">
        <f t="shared" si="10"/>
        <v>12000</v>
      </c>
      <c r="AN11" s="193">
        <v>0.1</v>
      </c>
      <c r="AO11" s="188"/>
      <c r="AP11" s="14" t="s">
        <v>18</v>
      </c>
      <c r="AQ11" s="15"/>
      <c r="AR11" s="16">
        <v>2</v>
      </c>
      <c r="AS11" s="86" t="s">
        <v>68</v>
      </c>
      <c r="AT11" s="17">
        <v>4000</v>
      </c>
      <c r="AU11" s="120">
        <f t="shared" si="11"/>
        <v>8000</v>
      </c>
      <c r="AV11" s="193">
        <v>0.1</v>
      </c>
      <c r="AW11" s="113"/>
      <c r="AX11" s="113"/>
      <c r="AY11" s="113"/>
      <c r="AZ11" s="113"/>
      <c r="BA11" s="113"/>
      <c r="BB11" s="113"/>
      <c r="BC11" s="113"/>
      <c r="BD11" s="201"/>
    </row>
    <row r="12" spans="1:56" ht="24.75" customHeight="1" thickBot="1" x14ac:dyDescent="0.2">
      <c r="A12" s="188"/>
      <c r="B12" s="24" t="s">
        <v>19</v>
      </c>
      <c r="C12" s="25" t="s">
        <v>20</v>
      </c>
      <c r="D12" s="26">
        <v>24</v>
      </c>
      <c r="E12" s="87" t="s">
        <v>64</v>
      </c>
      <c r="F12" s="17">
        <v>80</v>
      </c>
      <c r="G12" s="120">
        <f t="shared" si="0"/>
        <v>1920</v>
      </c>
      <c r="H12" s="193">
        <v>0.1</v>
      </c>
      <c r="I12" s="188"/>
      <c r="J12" s="24" t="s">
        <v>19</v>
      </c>
      <c r="K12" s="25" t="s">
        <v>20</v>
      </c>
      <c r="L12" s="26">
        <v>24</v>
      </c>
      <c r="M12" s="87" t="s">
        <v>64</v>
      </c>
      <c r="N12" s="17">
        <v>80</v>
      </c>
      <c r="O12" s="120">
        <f t="shared" si="7"/>
        <v>1920</v>
      </c>
      <c r="P12" s="193">
        <v>0.1</v>
      </c>
      <c r="Q12" s="188"/>
      <c r="R12" s="24" t="s">
        <v>19</v>
      </c>
      <c r="S12" s="25" t="s">
        <v>20</v>
      </c>
      <c r="T12" s="26">
        <v>24</v>
      </c>
      <c r="U12" s="87" t="s">
        <v>64</v>
      </c>
      <c r="V12" s="17">
        <v>80</v>
      </c>
      <c r="W12" s="120">
        <f t="shared" si="8"/>
        <v>1920</v>
      </c>
      <c r="X12" s="193">
        <v>0.1</v>
      </c>
      <c r="Y12" s="188"/>
      <c r="Z12" s="24" t="s">
        <v>19</v>
      </c>
      <c r="AA12" s="25" t="s">
        <v>20</v>
      </c>
      <c r="AB12" s="26">
        <v>24</v>
      </c>
      <c r="AC12" s="87" t="s">
        <v>64</v>
      </c>
      <c r="AD12" s="17">
        <v>80</v>
      </c>
      <c r="AE12" s="120">
        <f t="shared" si="9"/>
        <v>1920</v>
      </c>
      <c r="AF12" s="193">
        <v>0.1</v>
      </c>
      <c r="AG12" s="188"/>
      <c r="AH12" s="24" t="s">
        <v>19</v>
      </c>
      <c r="AI12" s="25" t="s">
        <v>20</v>
      </c>
      <c r="AJ12" s="26">
        <v>24</v>
      </c>
      <c r="AK12" s="87" t="s">
        <v>64</v>
      </c>
      <c r="AL12" s="17">
        <v>80</v>
      </c>
      <c r="AM12" s="120">
        <f t="shared" si="10"/>
        <v>1920</v>
      </c>
      <c r="AN12" s="193">
        <v>0.1</v>
      </c>
      <c r="AO12" s="188"/>
      <c r="AP12" s="24" t="s">
        <v>19</v>
      </c>
      <c r="AQ12" s="25" t="s">
        <v>20</v>
      </c>
      <c r="AR12" s="26">
        <v>24</v>
      </c>
      <c r="AS12" s="87" t="s">
        <v>64</v>
      </c>
      <c r="AT12" s="17">
        <v>80</v>
      </c>
      <c r="AU12" s="120">
        <f t="shared" si="11"/>
        <v>1920</v>
      </c>
      <c r="AV12" s="193">
        <v>0.1</v>
      </c>
      <c r="AW12" s="292"/>
      <c r="AX12" s="342"/>
      <c r="AY12" s="342"/>
      <c r="AZ12" s="342"/>
      <c r="BA12" s="342"/>
      <c r="BB12" s="79" t="s">
        <v>30</v>
      </c>
      <c r="BC12" s="350">
        <f>BC7+AM67+AE67+W67+O67+G67+AU67</f>
        <v>974520</v>
      </c>
      <c r="BD12" s="351"/>
    </row>
    <row r="13" spans="1:56" ht="24.75" customHeight="1" thickBot="1" x14ac:dyDescent="0.2">
      <c r="A13" s="188"/>
      <c r="B13" s="24" t="s">
        <v>21</v>
      </c>
      <c r="C13" s="25" t="s">
        <v>33</v>
      </c>
      <c r="D13" s="26">
        <v>10</v>
      </c>
      <c r="E13" s="87" t="s">
        <v>64</v>
      </c>
      <c r="F13" s="17">
        <v>205</v>
      </c>
      <c r="G13" s="120">
        <f t="shared" si="0"/>
        <v>2050</v>
      </c>
      <c r="H13" s="193">
        <v>0.1</v>
      </c>
      <c r="I13" s="188"/>
      <c r="J13" s="24" t="s">
        <v>21</v>
      </c>
      <c r="K13" s="25" t="s">
        <v>33</v>
      </c>
      <c r="L13" s="26">
        <v>10</v>
      </c>
      <c r="M13" s="87" t="s">
        <v>64</v>
      </c>
      <c r="N13" s="17">
        <v>205</v>
      </c>
      <c r="O13" s="120">
        <f t="shared" si="7"/>
        <v>2050</v>
      </c>
      <c r="P13" s="193">
        <v>0.1</v>
      </c>
      <c r="Q13" s="188"/>
      <c r="R13" s="24" t="s">
        <v>21</v>
      </c>
      <c r="S13" s="25" t="s">
        <v>33</v>
      </c>
      <c r="T13" s="26">
        <v>10</v>
      </c>
      <c r="U13" s="87" t="s">
        <v>64</v>
      </c>
      <c r="V13" s="17">
        <v>205</v>
      </c>
      <c r="W13" s="120">
        <f t="shared" si="8"/>
        <v>2050</v>
      </c>
      <c r="X13" s="193">
        <v>0.1</v>
      </c>
      <c r="Y13" s="188"/>
      <c r="Z13" s="24" t="s">
        <v>21</v>
      </c>
      <c r="AA13" s="25" t="s">
        <v>33</v>
      </c>
      <c r="AB13" s="26">
        <v>10</v>
      </c>
      <c r="AC13" s="87" t="s">
        <v>64</v>
      </c>
      <c r="AD13" s="17">
        <v>205</v>
      </c>
      <c r="AE13" s="120">
        <f t="shared" si="9"/>
        <v>2050</v>
      </c>
      <c r="AF13" s="193">
        <v>0.1</v>
      </c>
      <c r="AG13" s="188"/>
      <c r="AH13" s="24" t="s">
        <v>21</v>
      </c>
      <c r="AI13" s="25" t="s">
        <v>33</v>
      </c>
      <c r="AJ13" s="26">
        <v>10</v>
      </c>
      <c r="AK13" s="87" t="s">
        <v>64</v>
      </c>
      <c r="AL13" s="17">
        <v>205</v>
      </c>
      <c r="AM13" s="120">
        <f t="shared" si="10"/>
        <v>2050</v>
      </c>
      <c r="AN13" s="193">
        <v>0.1</v>
      </c>
      <c r="AO13" s="188"/>
      <c r="AP13" s="24" t="s">
        <v>21</v>
      </c>
      <c r="AQ13" s="25" t="s">
        <v>33</v>
      </c>
      <c r="AR13" s="26">
        <v>10</v>
      </c>
      <c r="AS13" s="87" t="s">
        <v>64</v>
      </c>
      <c r="AT13" s="17">
        <v>205</v>
      </c>
      <c r="AU13" s="120">
        <f t="shared" si="11"/>
        <v>2050</v>
      </c>
      <c r="AV13" s="193">
        <v>0.1</v>
      </c>
      <c r="AW13" s="292"/>
      <c r="AX13" s="342"/>
      <c r="AY13" s="342"/>
      <c r="AZ13" s="79"/>
      <c r="BA13" s="117"/>
      <c r="BB13" s="79" t="s">
        <v>149</v>
      </c>
      <c r="BC13" s="347">
        <f>BC12*0.1</f>
        <v>97452</v>
      </c>
      <c r="BD13" s="348"/>
    </row>
    <row r="14" spans="1:56" ht="24.75" customHeight="1" thickBot="1" x14ac:dyDescent="0.2">
      <c r="A14" s="188"/>
      <c r="B14" s="24" t="s">
        <v>80</v>
      </c>
      <c r="C14" s="15" t="s">
        <v>22</v>
      </c>
      <c r="D14" s="26">
        <v>10</v>
      </c>
      <c r="E14" s="87" t="s">
        <v>64</v>
      </c>
      <c r="F14" s="17">
        <v>185</v>
      </c>
      <c r="G14" s="120">
        <f t="shared" si="0"/>
        <v>1850</v>
      </c>
      <c r="H14" s="193">
        <v>0.1</v>
      </c>
      <c r="I14" s="188"/>
      <c r="J14" s="24" t="s">
        <v>80</v>
      </c>
      <c r="K14" s="15" t="s">
        <v>22</v>
      </c>
      <c r="L14" s="26">
        <v>10</v>
      </c>
      <c r="M14" s="87" t="s">
        <v>64</v>
      </c>
      <c r="N14" s="17">
        <v>185</v>
      </c>
      <c r="O14" s="120">
        <f t="shared" si="7"/>
        <v>1850</v>
      </c>
      <c r="P14" s="193">
        <v>0.1</v>
      </c>
      <c r="Q14" s="188"/>
      <c r="R14" s="24" t="s">
        <v>80</v>
      </c>
      <c r="S14" s="15" t="s">
        <v>22</v>
      </c>
      <c r="T14" s="26">
        <v>10</v>
      </c>
      <c r="U14" s="87" t="s">
        <v>64</v>
      </c>
      <c r="V14" s="17">
        <v>185</v>
      </c>
      <c r="W14" s="120">
        <f t="shared" si="8"/>
        <v>1850</v>
      </c>
      <c r="X14" s="193">
        <v>0.1</v>
      </c>
      <c r="Y14" s="188"/>
      <c r="Z14" s="24" t="s">
        <v>80</v>
      </c>
      <c r="AA14" s="15" t="s">
        <v>22</v>
      </c>
      <c r="AB14" s="26">
        <v>10</v>
      </c>
      <c r="AC14" s="87" t="s">
        <v>64</v>
      </c>
      <c r="AD14" s="17">
        <v>185</v>
      </c>
      <c r="AE14" s="120">
        <f t="shared" si="9"/>
        <v>1850</v>
      </c>
      <c r="AF14" s="193">
        <v>0.1</v>
      </c>
      <c r="AG14" s="188"/>
      <c r="AH14" s="24" t="s">
        <v>80</v>
      </c>
      <c r="AI14" s="15" t="s">
        <v>22</v>
      </c>
      <c r="AJ14" s="26">
        <v>10</v>
      </c>
      <c r="AK14" s="87" t="s">
        <v>64</v>
      </c>
      <c r="AL14" s="17">
        <v>185</v>
      </c>
      <c r="AM14" s="120">
        <f t="shared" si="10"/>
        <v>1850</v>
      </c>
      <c r="AN14" s="193">
        <v>0.1</v>
      </c>
      <c r="AO14" s="188"/>
      <c r="AP14" s="24" t="s">
        <v>80</v>
      </c>
      <c r="AQ14" s="15" t="s">
        <v>22</v>
      </c>
      <c r="AR14" s="26">
        <v>10</v>
      </c>
      <c r="AS14" s="87" t="s">
        <v>64</v>
      </c>
      <c r="AT14" s="17">
        <v>185</v>
      </c>
      <c r="AU14" s="120">
        <f t="shared" si="11"/>
        <v>1850</v>
      </c>
      <c r="AV14" s="193">
        <v>0.1</v>
      </c>
      <c r="AW14" s="349" t="s">
        <v>126</v>
      </c>
      <c r="AX14" s="349"/>
      <c r="AY14" s="349"/>
      <c r="AZ14" s="349"/>
      <c r="BA14" s="349"/>
      <c r="BB14" s="349"/>
      <c r="BC14" s="347">
        <f>SUM(BC12:BC13)</f>
        <v>1071972</v>
      </c>
      <c r="BD14" s="348"/>
    </row>
    <row r="15" spans="1:56" ht="24.75" customHeight="1" thickBot="1" x14ac:dyDescent="0.2">
      <c r="A15" s="188"/>
      <c r="B15" s="24" t="s">
        <v>23</v>
      </c>
      <c r="C15" s="25" t="s">
        <v>24</v>
      </c>
      <c r="D15" s="26">
        <v>3</v>
      </c>
      <c r="E15" s="87" t="s">
        <v>68</v>
      </c>
      <c r="F15" s="17">
        <v>1600</v>
      </c>
      <c r="G15" s="120">
        <f t="shared" si="0"/>
        <v>4800</v>
      </c>
      <c r="H15" s="193">
        <v>0.1</v>
      </c>
      <c r="I15" s="188"/>
      <c r="J15" s="24" t="s">
        <v>23</v>
      </c>
      <c r="K15" s="25" t="s">
        <v>24</v>
      </c>
      <c r="L15" s="26">
        <v>3</v>
      </c>
      <c r="M15" s="87" t="s">
        <v>68</v>
      </c>
      <c r="N15" s="17">
        <v>1600</v>
      </c>
      <c r="O15" s="120">
        <f t="shared" si="7"/>
        <v>4800</v>
      </c>
      <c r="P15" s="193">
        <v>0.1</v>
      </c>
      <c r="Q15" s="188"/>
      <c r="R15" s="24" t="s">
        <v>23</v>
      </c>
      <c r="S15" s="25" t="s">
        <v>24</v>
      </c>
      <c r="T15" s="26">
        <v>3</v>
      </c>
      <c r="U15" s="87" t="s">
        <v>68</v>
      </c>
      <c r="V15" s="17">
        <v>1600</v>
      </c>
      <c r="W15" s="120">
        <f t="shared" si="8"/>
        <v>4800</v>
      </c>
      <c r="X15" s="193">
        <v>0.1</v>
      </c>
      <c r="Y15" s="188"/>
      <c r="Z15" s="24" t="s">
        <v>23</v>
      </c>
      <c r="AA15" s="25" t="s">
        <v>24</v>
      </c>
      <c r="AB15" s="26">
        <v>3</v>
      </c>
      <c r="AC15" s="87" t="s">
        <v>68</v>
      </c>
      <c r="AD15" s="17">
        <v>1600</v>
      </c>
      <c r="AE15" s="120">
        <f t="shared" si="9"/>
        <v>4800</v>
      </c>
      <c r="AF15" s="193">
        <v>0.1</v>
      </c>
      <c r="AG15" s="188"/>
      <c r="AH15" s="24" t="s">
        <v>23</v>
      </c>
      <c r="AI15" s="25" t="s">
        <v>24</v>
      </c>
      <c r="AJ15" s="26">
        <v>3</v>
      </c>
      <c r="AK15" s="87" t="s">
        <v>68</v>
      </c>
      <c r="AL15" s="17">
        <v>1600</v>
      </c>
      <c r="AM15" s="120">
        <f t="shared" si="10"/>
        <v>4800</v>
      </c>
      <c r="AN15" s="193">
        <v>0.1</v>
      </c>
      <c r="AO15" s="188"/>
      <c r="AP15" s="24" t="s">
        <v>23</v>
      </c>
      <c r="AQ15" s="25" t="s">
        <v>24</v>
      </c>
      <c r="AR15" s="26">
        <v>3</v>
      </c>
      <c r="AS15" s="87" t="s">
        <v>68</v>
      </c>
      <c r="AT15" s="17">
        <v>1600</v>
      </c>
      <c r="AU15" s="120">
        <f t="shared" si="11"/>
        <v>4800</v>
      </c>
      <c r="AV15" s="193">
        <v>0.1</v>
      </c>
      <c r="AW15" s="314"/>
      <c r="AX15" s="314"/>
      <c r="AY15" s="314"/>
      <c r="AZ15" s="118"/>
      <c r="BA15" s="91"/>
      <c r="BB15" s="118" t="s">
        <v>31</v>
      </c>
      <c r="BC15" s="350">
        <f>BC14*0.1</f>
        <v>107197.20000000001</v>
      </c>
      <c r="BD15" s="351"/>
    </row>
    <row r="16" spans="1:56" ht="24.75" customHeight="1" thickBot="1" x14ac:dyDescent="0.2">
      <c r="A16" s="188"/>
      <c r="B16" s="27" t="s">
        <v>133</v>
      </c>
      <c r="C16" s="25" t="s">
        <v>25</v>
      </c>
      <c r="D16" s="26">
        <v>2</v>
      </c>
      <c r="E16" s="87" t="s">
        <v>68</v>
      </c>
      <c r="F16" s="17">
        <v>600</v>
      </c>
      <c r="G16" s="120">
        <f t="shared" si="0"/>
        <v>1200</v>
      </c>
      <c r="H16" s="193">
        <v>0.1</v>
      </c>
      <c r="I16" s="188"/>
      <c r="J16" s="27" t="s">
        <v>133</v>
      </c>
      <c r="K16" s="25" t="s">
        <v>25</v>
      </c>
      <c r="L16" s="26">
        <v>2</v>
      </c>
      <c r="M16" s="87" t="s">
        <v>68</v>
      </c>
      <c r="N16" s="17">
        <v>600</v>
      </c>
      <c r="O16" s="120">
        <f t="shared" si="7"/>
        <v>1200</v>
      </c>
      <c r="P16" s="193">
        <v>0.1</v>
      </c>
      <c r="Q16" s="188"/>
      <c r="R16" s="27" t="s">
        <v>133</v>
      </c>
      <c r="S16" s="25" t="s">
        <v>25</v>
      </c>
      <c r="T16" s="26">
        <v>2</v>
      </c>
      <c r="U16" s="87" t="s">
        <v>68</v>
      </c>
      <c r="V16" s="17">
        <v>600</v>
      </c>
      <c r="W16" s="120">
        <f t="shared" si="8"/>
        <v>1200</v>
      </c>
      <c r="X16" s="193">
        <v>0.1</v>
      </c>
      <c r="Y16" s="188"/>
      <c r="Z16" s="27" t="s">
        <v>133</v>
      </c>
      <c r="AA16" s="25" t="s">
        <v>25</v>
      </c>
      <c r="AB16" s="26">
        <v>2</v>
      </c>
      <c r="AC16" s="87" t="s">
        <v>68</v>
      </c>
      <c r="AD16" s="17">
        <v>600</v>
      </c>
      <c r="AE16" s="120">
        <f t="shared" si="9"/>
        <v>1200</v>
      </c>
      <c r="AF16" s="193">
        <v>0.1</v>
      </c>
      <c r="AG16" s="188"/>
      <c r="AH16" s="27" t="s">
        <v>133</v>
      </c>
      <c r="AI16" s="25" t="s">
        <v>25</v>
      </c>
      <c r="AJ16" s="26">
        <v>2</v>
      </c>
      <c r="AK16" s="87" t="s">
        <v>68</v>
      </c>
      <c r="AL16" s="17">
        <v>600</v>
      </c>
      <c r="AM16" s="120">
        <f t="shared" si="10"/>
        <v>1200</v>
      </c>
      <c r="AN16" s="193">
        <v>0.1</v>
      </c>
      <c r="AO16" s="188"/>
      <c r="AP16" s="27" t="s">
        <v>133</v>
      </c>
      <c r="AQ16" s="25" t="s">
        <v>25</v>
      </c>
      <c r="AR16" s="26">
        <v>2</v>
      </c>
      <c r="AS16" s="87" t="s">
        <v>68</v>
      </c>
      <c r="AT16" s="17">
        <v>600</v>
      </c>
      <c r="AU16" s="120">
        <f t="shared" si="11"/>
        <v>1200</v>
      </c>
      <c r="AV16" s="193">
        <v>0.1</v>
      </c>
      <c r="AW16" s="3"/>
      <c r="AX16" s="82"/>
      <c r="AY16" s="42"/>
      <c r="AZ16" s="3"/>
      <c r="BA16" s="91"/>
      <c r="BB16" s="141" t="s">
        <v>74</v>
      </c>
      <c r="BC16" s="345">
        <f>SUM(BC14:BC15)</f>
        <v>1179169.2</v>
      </c>
      <c r="BD16" s="346"/>
    </row>
    <row r="17" spans="1:56" ht="24.75" customHeight="1" x14ac:dyDescent="0.15">
      <c r="A17" s="188"/>
      <c r="B17" s="27" t="s">
        <v>26</v>
      </c>
      <c r="C17" s="25"/>
      <c r="D17" s="26">
        <v>10</v>
      </c>
      <c r="E17" s="87" t="s">
        <v>68</v>
      </c>
      <c r="F17" s="17">
        <v>150</v>
      </c>
      <c r="G17" s="120">
        <f t="shared" si="0"/>
        <v>1500</v>
      </c>
      <c r="H17" s="193">
        <v>0.1</v>
      </c>
      <c r="I17" s="188"/>
      <c r="J17" s="27" t="s">
        <v>26</v>
      </c>
      <c r="K17" s="25"/>
      <c r="L17" s="26">
        <v>10</v>
      </c>
      <c r="M17" s="87" t="s">
        <v>68</v>
      </c>
      <c r="N17" s="17">
        <v>150</v>
      </c>
      <c r="O17" s="120">
        <f t="shared" si="7"/>
        <v>1500</v>
      </c>
      <c r="P17" s="193">
        <v>0.1</v>
      </c>
      <c r="Q17" s="188"/>
      <c r="R17" s="27" t="s">
        <v>26</v>
      </c>
      <c r="S17" s="25"/>
      <c r="T17" s="26">
        <v>10</v>
      </c>
      <c r="U17" s="87" t="s">
        <v>68</v>
      </c>
      <c r="V17" s="17">
        <v>150</v>
      </c>
      <c r="W17" s="120">
        <f t="shared" si="8"/>
        <v>1500</v>
      </c>
      <c r="X17" s="193">
        <v>0.1</v>
      </c>
      <c r="Y17" s="188"/>
      <c r="Z17" s="27" t="s">
        <v>26</v>
      </c>
      <c r="AA17" s="25"/>
      <c r="AB17" s="26">
        <v>10</v>
      </c>
      <c r="AC17" s="87" t="s">
        <v>68</v>
      </c>
      <c r="AD17" s="17">
        <v>150</v>
      </c>
      <c r="AE17" s="120">
        <f t="shared" si="9"/>
        <v>1500</v>
      </c>
      <c r="AF17" s="193">
        <v>0.1</v>
      </c>
      <c r="AG17" s="188"/>
      <c r="AH17" s="27" t="s">
        <v>26</v>
      </c>
      <c r="AI17" s="25"/>
      <c r="AJ17" s="26">
        <v>10</v>
      </c>
      <c r="AK17" s="87" t="s">
        <v>68</v>
      </c>
      <c r="AL17" s="17">
        <v>150</v>
      </c>
      <c r="AM17" s="120">
        <f t="shared" si="10"/>
        <v>1500</v>
      </c>
      <c r="AN17" s="193">
        <v>0.1</v>
      </c>
      <c r="AO17" s="188"/>
      <c r="AP17" s="27" t="s">
        <v>26</v>
      </c>
      <c r="AQ17" s="25"/>
      <c r="AR17" s="26">
        <v>10</v>
      </c>
      <c r="AS17" s="87" t="s">
        <v>68</v>
      </c>
      <c r="AT17" s="17">
        <v>150</v>
      </c>
      <c r="AU17" s="120">
        <f t="shared" si="11"/>
        <v>1500</v>
      </c>
      <c r="AV17" s="193">
        <v>0.1</v>
      </c>
      <c r="AW17" s="3"/>
      <c r="AX17" s="3"/>
      <c r="AY17" s="3"/>
      <c r="AZ17" s="3"/>
      <c r="BA17" s="91"/>
      <c r="BB17" s="3"/>
      <c r="BC17" s="3"/>
      <c r="BD17" s="190"/>
    </row>
    <row r="18" spans="1:56" ht="24.75" customHeight="1" x14ac:dyDescent="0.15">
      <c r="A18" s="188"/>
      <c r="B18" s="24" t="s">
        <v>27</v>
      </c>
      <c r="C18" s="25"/>
      <c r="D18" s="26">
        <v>4</v>
      </c>
      <c r="E18" s="87" t="s">
        <v>78</v>
      </c>
      <c r="F18" s="17">
        <v>700</v>
      </c>
      <c r="G18" s="120">
        <f t="shared" si="0"/>
        <v>2800</v>
      </c>
      <c r="H18" s="193">
        <v>0.1</v>
      </c>
      <c r="I18" s="188"/>
      <c r="J18" s="24" t="s">
        <v>27</v>
      </c>
      <c r="K18" s="25"/>
      <c r="L18" s="26">
        <v>4</v>
      </c>
      <c r="M18" s="87" t="s">
        <v>78</v>
      </c>
      <c r="N18" s="17">
        <v>700</v>
      </c>
      <c r="O18" s="120">
        <f t="shared" si="7"/>
        <v>2800</v>
      </c>
      <c r="P18" s="193">
        <v>0.1</v>
      </c>
      <c r="Q18" s="188"/>
      <c r="R18" s="24" t="s">
        <v>27</v>
      </c>
      <c r="S18" s="25"/>
      <c r="T18" s="26">
        <v>4</v>
      </c>
      <c r="U18" s="87" t="s">
        <v>78</v>
      </c>
      <c r="V18" s="17">
        <v>700</v>
      </c>
      <c r="W18" s="120">
        <f t="shared" si="8"/>
        <v>2800</v>
      </c>
      <c r="X18" s="193">
        <v>0.1</v>
      </c>
      <c r="Y18" s="188"/>
      <c r="Z18" s="24" t="s">
        <v>27</v>
      </c>
      <c r="AA18" s="25"/>
      <c r="AB18" s="26">
        <v>4</v>
      </c>
      <c r="AC18" s="87" t="s">
        <v>78</v>
      </c>
      <c r="AD18" s="17">
        <v>700</v>
      </c>
      <c r="AE18" s="120">
        <f t="shared" si="9"/>
        <v>2800</v>
      </c>
      <c r="AF18" s="193">
        <v>0.1</v>
      </c>
      <c r="AG18" s="188"/>
      <c r="AH18" s="24" t="s">
        <v>27</v>
      </c>
      <c r="AI18" s="25"/>
      <c r="AJ18" s="26">
        <v>4</v>
      </c>
      <c r="AK18" s="87" t="s">
        <v>78</v>
      </c>
      <c r="AL18" s="17">
        <v>700</v>
      </c>
      <c r="AM18" s="120">
        <f t="shared" si="10"/>
        <v>2800</v>
      </c>
      <c r="AN18" s="193">
        <v>0.1</v>
      </c>
      <c r="AO18" s="188"/>
      <c r="AP18" s="24" t="s">
        <v>27</v>
      </c>
      <c r="AQ18" s="25"/>
      <c r="AR18" s="26">
        <v>4</v>
      </c>
      <c r="AS18" s="87" t="s">
        <v>78</v>
      </c>
      <c r="AT18" s="17">
        <v>700</v>
      </c>
      <c r="AU18" s="120">
        <f t="shared" si="11"/>
        <v>2800</v>
      </c>
      <c r="AV18" s="193">
        <v>0.1</v>
      </c>
      <c r="AW18" s="3"/>
      <c r="AX18" s="3"/>
      <c r="AY18" s="3"/>
      <c r="AZ18" s="3"/>
      <c r="BA18" s="91"/>
      <c r="BB18" s="3"/>
      <c r="BC18" s="3"/>
      <c r="BD18" s="190"/>
    </row>
    <row r="19" spans="1:56" ht="24.75" customHeight="1" x14ac:dyDescent="0.15">
      <c r="A19" s="188"/>
      <c r="B19" s="24" t="s">
        <v>28</v>
      </c>
      <c r="C19" s="25"/>
      <c r="D19" s="26">
        <v>2</v>
      </c>
      <c r="E19" s="87" t="s">
        <v>125</v>
      </c>
      <c r="F19" s="17">
        <v>700</v>
      </c>
      <c r="G19" s="120">
        <f t="shared" si="0"/>
        <v>1400</v>
      </c>
      <c r="H19" s="193">
        <v>0.1</v>
      </c>
      <c r="I19" s="188"/>
      <c r="J19" s="24" t="s">
        <v>28</v>
      </c>
      <c r="K19" s="25"/>
      <c r="L19" s="26">
        <v>2</v>
      </c>
      <c r="M19" s="87" t="s">
        <v>125</v>
      </c>
      <c r="N19" s="17">
        <v>700</v>
      </c>
      <c r="O19" s="120">
        <f t="shared" si="7"/>
        <v>1400</v>
      </c>
      <c r="P19" s="193">
        <v>0.1</v>
      </c>
      <c r="Q19" s="188"/>
      <c r="R19" s="24" t="s">
        <v>28</v>
      </c>
      <c r="S19" s="25"/>
      <c r="T19" s="26">
        <v>2</v>
      </c>
      <c r="U19" s="87" t="s">
        <v>125</v>
      </c>
      <c r="V19" s="17">
        <v>700</v>
      </c>
      <c r="W19" s="120">
        <f t="shared" si="8"/>
        <v>1400</v>
      </c>
      <c r="X19" s="193">
        <v>0.1</v>
      </c>
      <c r="Y19" s="188"/>
      <c r="Z19" s="24" t="s">
        <v>28</v>
      </c>
      <c r="AA19" s="25"/>
      <c r="AB19" s="26">
        <v>2</v>
      </c>
      <c r="AC19" s="87" t="s">
        <v>125</v>
      </c>
      <c r="AD19" s="17">
        <v>700</v>
      </c>
      <c r="AE19" s="120">
        <f t="shared" si="9"/>
        <v>1400</v>
      </c>
      <c r="AF19" s="193">
        <v>0.1</v>
      </c>
      <c r="AG19" s="188"/>
      <c r="AH19" s="24" t="s">
        <v>28</v>
      </c>
      <c r="AI19" s="25"/>
      <c r="AJ19" s="26">
        <v>2</v>
      </c>
      <c r="AK19" s="87" t="s">
        <v>125</v>
      </c>
      <c r="AL19" s="17">
        <v>700</v>
      </c>
      <c r="AM19" s="120">
        <f t="shared" si="10"/>
        <v>1400</v>
      </c>
      <c r="AN19" s="193">
        <v>0.1</v>
      </c>
      <c r="AO19" s="188"/>
      <c r="AP19" s="24" t="s">
        <v>28</v>
      </c>
      <c r="AQ19" s="25"/>
      <c r="AR19" s="26">
        <v>2</v>
      </c>
      <c r="AS19" s="87" t="s">
        <v>125</v>
      </c>
      <c r="AT19" s="17">
        <v>700</v>
      </c>
      <c r="AU19" s="120">
        <f t="shared" si="11"/>
        <v>1400</v>
      </c>
      <c r="AV19" s="193">
        <v>0.1</v>
      </c>
      <c r="AW19" s="3"/>
      <c r="AX19" s="3"/>
      <c r="AY19" s="3"/>
      <c r="AZ19" s="3"/>
      <c r="BA19" s="91"/>
      <c r="BB19" s="3"/>
      <c r="BC19" s="3"/>
      <c r="BD19" s="190"/>
    </row>
    <row r="20" spans="1:56" ht="24.75" customHeight="1" x14ac:dyDescent="0.15">
      <c r="A20" s="188"/>
      <c r="B20" s="14" t="s">
        <v>39</v>
      </c>
      <c r="C20" s="15"/>
      <c r="D20" s="16">
        <v>1</v>
      </c>
      <c r="E20" s="86" t="s">
        <v>65</v>
      </c>
      <c r="F20" s="17">
        <v>1500</v>
      </c>
      <c r="G20" s="120">
        <f t="shared" si="0"/>
        <v>1500</v>
      </c>
      <c r="H20" s="193">
        <v>0.1</v>
      </c>
      <c r="I20" s="188"/>
      <c r="J20" s="14" t="s">
        <v>39</v>
      </c>
      <c r="K20" s="15"/>
      <c r="L20" s="16">
        <v>1</v>
      </c>
      <c r="M20" s="86" t="s">
        <v>65</v>
      </c>
      <c r="N20" s="17">
        <v>1500</v>
      </c>
      <c r="O20" s="120">
        <f t="shared" si="7"/>
        <v>1500</v>
      </c>
      <c r="P20" s="193">
        <v>0.1</v>
      </c>
      <c r="Q20" s="188"/>
      <c r="R20" s="14" t="s">
        <v>39</v>
      </c>
      <c r="S20" s="15"/>
      <c r="T20" s="16">
        <v>1</v>
      </c>
      <c r="U20" s="86" t="s">
        <v>65</v>
      </c>
      <c r="V20" s="17">
        <v>1500</v>
      </c>
      <c r="W20" s="120">
        <f t="shared" si="8"/>
        <v>1500</v>
      </c>
      <c r="X20" s="193">
        <v>0.1</v>
      </c>
      <c r="Y20" s="188"/>
      <c r="Z20" s="14" t="s">
        <v>39</v>
      </c>
      <c r="AA20" s="15"/>
      <c r="AB20" s="16">
        <v>1</v>
      </c>
      <c r="AC20" s="86" t="s">
        <v>65</v>
      </c>
      <c r="AD20" s="17">
        <v>1500</v>
      </c>
      <c r="AE20" s="120">
        <f t="shared" si="9"/>
        <v>1500</v>
      </c>
      <c r="AF20" s="193">
        <v>0.1</v>
      </c>
      <c r="AG20" s="188"/>
      <c r="AH20" s="14" t="s">
        <v>39</v>
      </c>
      <c r="AI20" s="15"/>
      <c r="AJ20" s="16">
        <v>1</v>
      </c>
      <c r="AK20" s="86" t="s">
        <v>65</v>
      </c>
      <c r="AL20" s="17">
        <v>1500</v>
      </c>
      <c r="AM20" s="120">
        <f t="shared" si="10"/>
        <v>1500</v>
      </c>
      <c r="AN20" s="193">
        <v>0.1</v>
      </c>
      <c r="AO20" s="188"/>
      <c r="AP20" s="14" t="s">
        <v>39</v>
      </c>
      <c r="AQ20" s="15"/>
      <c r="AR20" s="16">
        <v>1</v>
      </c>
      <c r="AS20" s="86" t="s">
        <v>65</v>
      </c>
      <c r="AT20" s="17">
        <v>1500</v>
      </c>
      <c r="AU20" s="120">
        <f t="shared" si="11"/>
        <v>1500</v>
      </c>
      <c r="AV20" s="193">
        <v>0.1</v>
      </c>
      <c r="AW20" s="3"/>
      <c r="AX20" s="3"/>
      <c r="AY20" s="3"/>
      <c r="AZ20" s="3"/>
      <c r="BA20" s="91"/>
      <c r="BB20" s="3"/>
      <c r="BC20" s="3"/>
      <c r="BD20" s="190"/>
    </row>
    <row r="21" spans="1:56" ht="24.75" customHeight="1" x14ac:dyDescent="0.15">
      <c r="A21" s="188"/>
      <c r="B21" s="14" t="s">
        <v>40</v>
      </c>
      <c r="C21" s="15"/>
      <c r="D21" s="16">
        <v>2</v>
      </c>
      <c r="E21" s="86" t="s">
        <v>65</v>
      </c>
      <c r="F21" s="17">
        <v>1500</v>
      </c>
      <c r="G21" s="120">
        <f t="shared" si="0"/>
        <v>3000</v>
      </c>
      <c r="H21" s="193">
        <v>0.1</v>
      </c>
      <c r="I21" s="188"/>
      <c r="J21" s="14" t="s">
        <v>40</v>
      </c>
      <c r="K21" s="15"/>
      <c r="L21" s="16">
        <v>2</v>
      </c>
      <c r="M21" s="86" t="s">
        <v>65</v>
      </c>
      <c r="N21" s="17">
        <v>1500</v>
      </c>
      <c r="O21" s="120">
        <f t="shared" si="7"/>
        <v>3000</v>
      </c>
      <c r="P21" s="193">
        <v>0.1</v>
      </c>
      <c r="Q21" s="188"/>
      <c r="R21" s="14" t="s">
        <v>40</v>
      </c>
      <c r="S21" s="15"/>
      <c r="T21" s="16">
        <v>2</v>
      </c>
      <c r="U21" s="86" t="s">
        <v>65</v>
      </c>
      <c r="V21" s="17">
        <v>1500</v>
      </c>
      <c r="W21" s="120">
        <f t="shared" si="8"/>
        <v>3000</v>
      </c>
      <c r="X21" s="193">
        <v>0.1</v>
      </c>
      <c r="Y21" s="188"/>
      <c r="Z21" s="14" t="s">
        <v>40</v>
      </c>
      <c r="AA21" s="15"/>
      <c r="AB21" s="16">
        <v>2</v>
      </c>
      <c r="AC21" s="86" t="s">
        <v>65</v>
      </c>
      <c r="AD21" s="17">
        <v>1500</v>
      </c>
      <c r="AE21" s="120">
        <f t="shared" si="9"/>
        <v>3000</v>
      </c>
      <c r="AF21" s="193">
        <v>0.1</v>
      </c>
      <c r="AG21" s="188"/>
      <c r="AH21" s="14" t="s">
        <v>40</v>
      </c>
      <c r="AI21" s="15"/>
      <c r="AJ21" s="16">
        <v>2</v>
      </c>
      <c r="AK21" s="86" t="s">
        <v>65</v>
      </c>
      <c r="AL21" s="17">
        <v>1500</v>
      </c>
      <c r="AM21" s="120">
        <f t="shared" si="10"/>
        <v>3000</v>
      </c>
      <c r="AN21" s="193">
        <v>0.1</v>
      </c>
      <c r="AO21" s="188"/>
      <c r="AP21" s="14" t="s">
        <v>40</v>
      </c>
      <c r="AQ21" s="15"/>
      <c r="AR21" s="16">
        <v>2</v>
      </c>
      <c r="AS21" s="86" t="s">
        <v>65</v>
      </c>
      <c r="AT21" s="17">
        <v>1500</v>
      </c>
      <c r="AU21" s="120">
        <f t="shared" si="11"/>
        <v>3000</v>
      </c>
      <c r="AV21" s="193">
        <v>0.1</v>
      </c>
      <c r="AW21" s="3"/>
      <c r="AX21" s="3"/>
      <c r="AY21" s="3"/>
      <c r="AZ21" s="3"/>
      <c r="BA21" s="91"/>
      <c r="BB21" s="3"/>
      <c r="BC21" s="3"/>
      <c r="BD21" s="190"/>
    </row>
    <row r="22" spans="1:56" ht="24.75" customHeight="1" x14ac:dyDescent="0.15">
      <c r="A22" s="188"/>
      <c r="B22" s="14" t="s">
        <v>41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41</v>
      </c>
      <c r="K22" s="15"/>
      <c r="L22" s="16">
        <v>2</v>
      </c>
      <c r="M22" s="86" t="s">
        <v>65</v>
      </c>
      <c r="N22" s="17">
        <v>800</v>
      </c>
      <c r="O22" s="120">
        <f t="shared" si="7"/>
        <v>1600</v>
      </c>
      <c r="P22" s="193">
        <v>0.1</v>
      </c>
      <c r="Q22" s="188"/>
      <c r="R22" s="14" t="s">
        <v>41</v>
      </c>
      <c r="S22" s="15"/>
      <c r="T22" s="16">
        <v>2</v>
      </c>
      <c r="U22" s="86" t="s">
        <v>65</v>
      </c>
      <c r="V22" s="17">
        <v>800</v>
      </c>
      <c r="W22" s="120">
        <f t="shared" si="8"/>
        <v>1600</v>
      </c>
      <c r="X22" s="193">
        <v>0.1</v>
      </c>
      <c r="Y22" s="188"/>
      <c r="Z22" s="14" t="s">
        <v>41</v>
      </c>
      <c r="AA22" s="15"/>
      <c r="AB22" s="16">
        <v>2</v>
      </c>
      <c r="AC22" s="86" t="s">
        <v>65</v>
      </c>
      <c r="AD22" s="17">
        <v>800</v>
      </c>
      <c r="AE22" s="120">
        <f t="shared" si="9"/>
        <v>1600</v>
      </c>
      <c r="AF22" s="193">
        <v>0.1</v>
      </c>
      <c r="AG22" s="188"/>
      <c r="AH22" s="14" t="s">
        <v>41</v>
      </c>
      <c r="AI22" s="15"/>
      <c r="AJ22" s="16">
        <v>2</v>
      </c>
      <c r="AK22" s="86" t="s">
        <v>65</v>
      </c>
      <c r="AL22" s="17">
        <v>800</v>
      </c>
      <c r="AM22" s="120">
        <f t="shared" si="10"/>
        <v>1600</v>
      </c>
      <c r="AN22" s="193">
        <v>0.1</v>
      </c>
      <c r="AO22" s="188"/>
      <c r="AP22" s="14" t="s">
        <v>41</v>
      </c>
      <c r="AQ22" s="15"/>
      <c r="AR22" s="16">
        <v>2</v>
      </c>
      <c r="AS22" s="86" t="s">
        <v>65</v>
      </c>
      <c r="AT22" s="17">
        <v>800</v>
      </c>
      <c r="AU22" s="120">
        <f t="shared" si="11"/>
        <v>1600</v>
      </c>
      <c r="AV22" s="193">
        <v>0.1</v>
      </c>
      <c r="AW22" s="3"/>
      <c r="AX22" s="3"/>
      <c r="AY22" s="3"/>
      <c r="AZ22" s="3"/>
      <c r="BA22" s="91"/>
      <c r="BB22" s="3"/>
      <c r="BC22" s="3"/>
      <c r="BD22" s="190"/>
    </row>
    <row r="23" spans="1:56" ht="24.75" customHeight="1" x14ac:dyDescent="0.15">
      <c r="A23" s="188"/>
      <c r="B23" s="14" t="s">
        <v>42</v>
      </c>
      <c r="C23" s="15"/>
      <c r="D23" s="16">
        <v>2</v>
      </c>
      <c r="E23" s="86" t="s">
        <v>65</v>
      </c>
      <c r="F23" s="17">
        <v>800</v>
      </c>
      <c r="G23" s="120">
        <f t="shared" si="0"/>
        <v>1600</v>
      </c>
      <c r="H23" s="193">
        <v>0.1</v>
      </c>
      <c r="I23" s="188"/>
      <c r="J23" s="14" t="s">
        <v>42</v>
      </c>
      <c r="K23" s="15"/>
      <c r="L23" s="16">
        <v>2</v>
      </c>
      <c r="M23" s="86" t="s">
        <v>65</v>
      </c>
      <c r="N23" s="17">
        <v>800</v>
      </c>
      <c r="O23" s="120">
        <f t="shared" si="7"/>
        <v>1600</v>
      </c>
      <c r="P23" s="193">
        <v>0.1</v>
      </c>
      <c r="Q23" s="188"/>
      <c r="R23" s="14" t="s">
        <v>42</v>
      </c>
      <c r="S23" s="15"/>
      <c r="T23" s="16">
        <v>2</v>
      </c>
      <c r="U23" s="86" t="s">
        <v>65</v>
      </c>
      <c r="V23" s="17">
        <v>800</v>
      </c>
      <c r="W23" s="120">
        <f t="shared" si="8"/>
        <v>1600</v>
      </c>
      <c r="X23" s="193">
        <v>0.1</v>
      </c>
      <c r="Y23" s="188"/>
      <c r="Z23" s="14" t="s">
        <v>42</v>
      </c>
      <c r="AA23" s="15"/>
      <c r="AB23" s="16">
        <v>2</v>
      </c>
      <c r="AC23" s="86" t="s">
        <v>65</v>
      </c>
      <c r="AD23" s="17">
        <v>800</v>
      </c>
      <c r="AE23" s="120">
        <f t="shared" si="9"/>
        <v>1600</v>
      </c>
      <c r="AF23" s="193">
        <v>0.1</v>
      </c>
      <c r="AG23" s="188"/>
      <c r="AH23" s="14" t="s">
        <v>42</v>
      </c>
      <c r="AI23" s="15"/>
      <c r="AJ23" s="16">
        <v>2</v>
      </c>
      <c r="AK23" s="86" t="s">
        <v>65</v>
      </c>
      <c r="AL23" s="17">
        <v>800</v>
      </c>
      <c r="AM23" s="120">
        <f t="shared" si="10"/>
        <v>1600</v>
      </c>
      <c r="AN23" s="193">
        <v>0.1</v>
      </c>
      <c r="AO23" s="188"/>
      <c r="AP23" s="14" t="s">
        <v>42</v>
      </c>
      <c r="AQ23" s="15"/>
      <c r="AR23" s="16">
        <v>2</v>
      </c>
      <c r="AS23" s="86" t="s">
        <v>65</v>
      </c>
      <c r="AT23" s="17">
        <v>800</v>
      </c>
      <c r="AU23" s="120">
        <f t="shared" si="11"/>
        <v>1600</v>
      </c>
      <c r="AV23" s="193">
        <v>0.1</v>
      </c>
      <c r="AW23" s="3"/>
      <c r="AX23" s="3"/>
      <c r="AY23" s="3"/>
      <c r="AZ23" s="3"/>
      <c r="BA23" s="91"/>
      <c r="BB23" s="3"/>
      <c r="BC23" s="3"/>
      <c r="BD23" s="190"/>
    </row>
    <row r="24" spans="1:56" ht="24.75" customHeight="1" x14ac:dyDescent="0.15">
      <c r="A24" s="188"/>
      <c r="B24" s="14" t="s">
        <v>43</v>
      </c>
      <c r="C24" s="15"/>
      <c r="D24" s="38">
        <v>4</v>
      </c>
      <c r="E24" s="86" t="s">
        <v>65</v>
      </c>
      <c r="F24" s="17">
        <v>180</v>
      </c>
      <c r="G24" s="120">
        <f t="shared" si="0"/>
        <v>720</v>
      </c>
      <c r="H24" s="193">
        <v>0.1</v>
      </c>
      <c r="I24" s="188"/>
      <c r="J24" s="14" t="s">
        <v>43</v>
      </c>
      <c r="K24" s="15"/>
      <c r="L24" s="38">
        <v>4</v>
      </c>
      <c r="M24" s="86" t="s">
        <v>65</v>
      </c>
      <c r="N24" s="17">
        <v>180</v>
      </c>
      <c r="O24" s="120">
        <f t="shared" si="7"/>
        <v>720</v>
      </c>
      <c r="P24" s="193">
        <v>0.1</v>
      </c>
      <c r="Q24" s="188"/>
      <c r="R24" s="14" t="s">
        <v>43</v>
      </c>
      <c r="S24" s="15"/>
      <c r="T24" s="38">
        <v>4</v>
      </c>
      <c r="U24" s="86" t="s">
        <v>65</v>
      </c>
      <c r="V24" s="17">
        <v>180</v>
      </c>
      <c r="W24" s="120">
        <f t="shared" si="8"/>
        <v>720</v>
      </c>
      <c r="X24" s="193">
        <v>0.1</v>
      </c>
      <c r="Y24" s="188"/>
      <c r="Z24" s="14" t="s">
        <v>43</v>
      </c>
      <c r="AA24" s="15"/>
      <c r="AB24" s="38">
        <v>4</v>
      </c>
      <c r="AC24" s="86" t="s">
        <v>65</v>
      </c>
      <c r="AD24" s="17">
        <v>180</v>
      </c>
      <c r="AE24" s="120">
        <f t="shared" si="9"/>
        <v>720</v>
      </c>
      <c r="AF24" s="193">
        <v>0.1</v>
      </c>
      <c r="AG24" s="188"/>
      <c r="AH24" s="14" t="s">
        <v>43</v>
      </c>
      <c r="AI24" s="15"/>
      <c r="AJ24" s="38">
        <v>4</v>
      </c>
      <c r="AK24" s="86" t="s">
        <v>65</v>
      </c>
      <c r="AL24" s="17">
        <v>180</v>
      </c>
      <c r="AM24" s="120">
        <f t="shared" si="10"/>
        <v>720</v>
      </c>
      <c r="AN24" s="193">
        <v>0.1</v>
      </c>
      <c r="AO24" s="188"/>
      <c r="AP24" s="14" t="s">
        <v>43</v>
      </c>
      <c r="AQ24" s="15"/>
      <c r="AR24" s="38">
        <v>4</v>
      </c>
      <c r="AS24" s="86" t="s">
        <v>65</v>
      </c>
      <c r="AT24" s="17">
        <v>180</v>
      </c>
      <c r="AU24" s="120">
        <f t="shared" si="11"/>
        <v>720</v>
      </c>
      <c r="AV24" s="193">
        <v>0.1</v>
      </c>
      <c r="AW24" s="3"/>
      <c r="AX24" s="3"/>
      <c r="AY24" s="3"/>
      <c r="AZ24" s="3"/>
      <c r="BA24" s="91"/>
      <c r="BB24" s="3"/>
      <c r="BC24" s="3"/>
      <c r="BD24" s="190"/>
    </row>
    <row r="25" spans="1:56" ht="24.75" customHeight="1" x14ac:dyDescent="0.15">
      <c r="A25" s="188"/>
      <c r="B25" s="14" t="s">
        <v>44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44</v>
      </c>
      <c r="K25" s="15"/>
      <c r="L25" s="38">
        <v>1</v>
      </c>
      <c r="M25" s="86" t="s">
        <v>89</v>
      </c>
      <c r="N25" s="17">
        <v>120</v>
      </c>
      <c r="O25" s="120">
        <f t="shared" si="7"/>
        <v>120</v>
      </c>
      <c r="P25" s="193">
        <v>0.1</v>
      </c>
      <c r="Q25" s="188"/>
      <c r="R25" s="14" t="s">
        <v>44</v>
      </c>
      <c r="S25" s="15"/>
      <c r="T25" s="38">
        <v>1</v>
      </c>
      <c r="U25" s="86" t="s">
        <v>89</v>
      </c>
      <c r="V25" s="17">
        <v>120</v>
      </c>
      <c r="W25" s="120">
        <f t="shared" si="8"/>
        <v>120</v>
      </c>
      <c r="X25" s="193">
        <v>0.1</v>
      </c>
      <c r="Y25" s="188"/>
      <c r="Z25" s="14" t="s">
        <v>44</v>
      </c>
      <c r="AA25" s="15"/>
      <c r="AB25" s="38">
        <v>1</v>
      </c>
      <c r="AC25" s="86" t="s">
        <v>89</v>
      </c>
      <c r="AD25" s="17">
        <v>120</v>
      </c>
      <c r="AE25" s="120">
        <f t="shared" si="9"/>
        <v>120</v>
      </c>
      <c r="AF25" s="193">
        <v>0.1</v>
      </c>
      <c r="AG25" s="188"/>
      <c r="AH25" s="14" t="s">
        <v>44</v>
      </c>
      <c r="AI25" s="15"/>
      <c r="AJ25" s="38">
        <v>1</v>
      </c>
      <c r="AK25" s="86" t="s">
        <v>89</v>
      </c>
      <c r="AL25" s="17">
        <v>120</v>
      </c>
      <c r="AM25" s="120">
        <f t="shared" si="10"/>
        <v>120</v>
      </c>
      <c r="AN25" s="193">
        <v>0.1</v>
      </c>
      <c r="AO25" s="188"/>
      <c r="AP25" s="14" t="s">
        <v>44</v>
      </c>
      <c r="AQ25" s="15"/>
      <c r="AR25" s="38">
        <v>1</v>
      </c>
      <c r="AS25" s="86" t="s">
        <v>89</v>
      </c>
      <c r="AT25" s="17">
        <v>120</v>
      </c>
      <c r="AU25" s="120">
        <f t="shared" si="11"/>
        <v>120</v>
      </c>
      <c r="AV25" s="193">
        <v>0.1</v>
      </c>
      <c r="AW25" s="3"/>
      <c r="AX25" s="3"/>
      <c r="AY25" s="3"/>
      <c r="AZ25" s="3"/>
      <c r="BA25" s="91"/>
      <c r="BB25" s="3"/>
      <c r="BC25" s="3"/>
      <c r="BD25" s="190"/>
    </row>
    <row r="26" spans="1:56" ht="24.75" customHeight="1" x14ac:dyDescent="0.15">
      <c r="A26" s="188"/>
      <c r="B26" s="14" t="s">
        <v>45</v>
      </c>
      <c r="C26" s="15"/>
      <c r="D26" s="38">
        <v>1</v>
      </c>
      <c r="E26" s="86" t="s">
        <v>89</v>
      </c>
      <c r="F26" s="17">
        <v>120</v>
      </c>
      <c r="G26" s="120">
        <f t="shared" si="0"/>
        <v>120</v>
      </c>
      <c r="H26" s="193">
        <v>0.1</v>
      </c>
      <c r="I26" s="188"/>
      <c r="J26" s="14" t="s">
        <v>45</v>
      </c>
      <c r="K26" s="15"/>
      <c r="L26" s="38">
        <v>1</v>
      </c>
      <c r="M26" s="86" t="s">
        <v>89</v>
      </c>
      <c r="N26" s="17">
        <v>120</v>
      </c>
      <c r="O26" s="120">
        <f t="shared" si="7"/>
        <v>120</v>
      </c>
      <c r="P26" s="193">
        <v>0.1</v>
      </c>
      <c r="Q26" s="188"/>
      <c r="R26" s="14" t="s">
        <v>45</v>
      </c>
      <c r="S26" s="15"/>
      <c r="T26" s="38">
        <v>1</v>
      </c>
      <c r="U26" s="86" t="s">
        <v>89</v>
      </c>
      <c r="V26" s="17">
        <v>120</v>
      </c>
      <c r="W26" s="120">
        <f t="shared" si="8"/>
        <v>120</v>
      </c>
      <c r="X26" s="193">
        <v>0.1</v>
      </c>
      <c r="Y26" s="188"/>
      <c r="Z26" s="14" t="s">
        <v>45</v>
      </c>
      <c r="AA26" s="15"/>
      <c r="AB26" s="38">
        <v>1</v>
      </c>
      <c r="AC26" s="86" t="s">
        <v>89</v>
      </c>
      <c r="AD26" s="17">
        <v>120</v>
      </c>
      <c r="AE26" s="120">
        <f t="shared" si="9"/>
        <v>120</v>
      </c>
      <c r="AF26" s="193">
        <v>0.1</v>
      </c>
      <c r="AG26" s="188"/>
      <c r="AH26" s="14" t="s">
        <v>45</v>
      </c>
      <c r="AI26" s="15"/>
      <c r="AJ26" s="38">
        <v>1</v>
      </c>
      <c r="AK26" s="86" t="s">
        <v>89</v>
      </c>
      <c r="AL26" s="17">
        <v>120</v>
      </c>
      <c r="AM26" s="120">
        <f t="shared" si="10"/>
        <v>120</v>
      </c>
      <c r="AN26" s="193">
        <v>0.1</v>
      </c>
      <c r="AO26" s="188"/>
      <c r="AP26" s="14" t="s">
        <v>45</v>
      </c>
      <c r="AQ26" s="15"/>
      <c r="AR26" s="38">
        <v>1</v>
      </c>
      <c r="AS26" s="86" t="s">
        <v>89</v>
      </c>
      <c r="AT26" s="17">
        <v>120</v>
      </c>
      <c r="AU26" s="120">
        <f t="shared" si="11"/>
        <v>120</v>
      </c>
      <c r="AV26" s="193">
        <v>0.1</v>
      </c>
      <c r="AW26" s="3"/>
      <c r="AX26" s="3"/>
      <c r="AY26" s="3"/>
      <c r="AZ26" s="3"/>
      <c r="BA26" s="91"/>
      <c r="BB26" s="3"/>
      <c r="BC26" s="3"/>
      <c r="BD26" s="190"/>
    </row>
    <row r="27" spans="1:56" ht="24.75" customHeight="1" x14ac:dyDescent="0.15">
      <c r="A27" s="188"/>
      <c r="B27" s="14" t="s">
        <v>46</v>
      </c>
      <c r="C27" s="15"/>
      <c r="D27" s="38">
        <v>1</v>
      </c>
      <c r="E27" s="86" t="s">
        <v>89</v>
      </c>
      <c r="F27" s="17">
        <v>160</v>
      </c>
      <c r="G27" s="120">
        <f t="shared" si="0"/>
        <v>160</v>
      </c>
      <c r="H27" s="193">
        <v>0.1</v>
      </c>
      <c r="I27" s="188"/>
      <c r="J27" s="14" t="s">
        <v>46</v>
      </c>
      <c r="K27" s="15"/>
      <c r="L27" s="38">
        <v>1</v>
      </c>
      <c r="M27" s="86" t="s">
        <v>89</v>
      </c>
      <c r="N27" s="17">
        <v>160</v>
      </c>
      <c r="O27" s="120">
        <f t="shared" si="7"/>
        <v>160</v>
      </c>
      <c r="P27" s="193">
        <v>0.1</v>
      </c>
      <c r="Q27" s="188"/>
      <c r="R27" s="14" t="s">
        <v>46</v>
      </c>
      <c r="S27" s="15"/>
      <c r="T27" s="38">
        <v>1</v>
      </c>
      <c r="U27" s="86" t="s">
        <v>89</v>
      </c>
      <c r="V27" s="17">
        <v>160</v>
      </c>
      <c r="W27" s="120">
        <f t="shared" si="8"/>
        <v>160</v>
      </c>
      <c r="X27" s="193">
        <v>0.1</v>
      </c>
      <c r="Y27" s="188"/>
      <c r="Z27" s="14" t="s">
        <v>46</v>
      </c>
      <c r="AA27" s="15"/>
      <c r="AB27" s="38">
        <v>1</v>
      </c>
      <c r="AC27" s="86" t="s">
        <v>89</v>
      </c>
      <c r="AD27" s="17">
        <v>160</v>
      </c>
      <c r="AE27" s="120">
        <f t="shared" si="9"/>
        <v>160</v>
      </c>
      <c r="AF27" s="193">
        <v>0.1</v>
      </c>
      <c r="AG27" s="188"/>
      <c r="AH27" s="14" t="s">
        <v>46</v>
      </c>
      <c r="AI27" s="15"/>
      <c r="AJ27" s="38">
        <v>1</v>
      </c>
      <c r="AK27" s="86" t="s">
        <v>89</v>
      </c>
      <c r="AL27" s="17">
        <v>160</v>
      </c>
      <c r="AM27" s="120">
        <f t="shared" si="10"/>
        <v>160</v>
      </c>
      <c r="AN27" s="193">
        <v>0.1</v>
      </c>
      <c r="AO27" s="188"/>
      <c r="AP27" s="14" t="s">
        <v>46</v>
      </c>
      <c r="AQ27" s="15"/>
      <c r="AR27" s="38">
        <v>1</v>
      </c>
      <c r="AS27" s="86" t="s">
        <v>89</v>
      </c>
      <c r="AT27" s="17">
        <v>160</v>
      </c>
      <c r="AU27" s="120">
        <f t="shared" si="11"/>
        <v>160</v>
      </c>
      <c r="AV27" s="193">
        <v>0.1</v>
      </c>
      <c r="AW27" s="3"/>
      <c r="AX27" s="3"/>
      <c r="AY27" s="3"/>
      <c r="AZ27" s="3"/>
      <c r="BA27" s="91"/>
      <c r="BB27" s="3"/>
      <c r="BC27" s="3"/>
      <c r="BD27" s="190"/>
    </row>
    <row r="28" spans="1:56" ht="24.75" customHeight="1" x14ac:dyDescent="0.15">
      <c r="A28" s="188"/>
      <c r="B28" s="14" t="s">
        <v>81</v>
      </c>
      <c r="C28" s="15"/>
      <c r="D28" s="38">
        <v>1</v>
      </c>
      <c r="E28" s="86" t="s">
        <v>69</v>
      </c>
      <c r="F28" s="17">
        <v>125</v>
      </c>
      <c r="G28" s="120">
        <f t="shared" si="0"/>
        <v>125</v>
      </c>
      <c r="H28" s="193">
        <v>0.1</v>
      </c>
      <c r="I28" s="188"/>
      <c r="J28" s="14" t="s">
        <v>81</v>
      </c>
      <c r="K28" s="15"/>
      <c r="L28" s="38">
        <v>1</v>
      </c>
      <c r="M28" s="86" t="s">
        <v>69</v>
      </c>
      <c r="N28" s="17">
        <v>125</v>
      </c>
      <c r="O28" s="120">
        <f t="shared" si="7"/>
        <v>125</v>
      </c>
      <c r="P28" s="193">
        <v>0.1</v>
      </c>
      <c r="Q28" s="188"/>
      <c r="R28" s="14" t="s">
        <v>81</v>
      </c>
      <c r="S28" s="15"/>
      <c r="T28" s="38">
        <v>1</v>
      </c>
      <c r="U28" s="86" t="s">
        <v>69</v>
      </c>
      <c r="V28" s="17">
        <v>125</v>
      </c>
      <c r="W28" s="120">
        <f t="shared" si="8"/>
        <v>125</v>
      </c>
      <c r="X28" s="193">
        <v>0.1</v>
      </c>
      <c r="Y28" s="188"/>
      <c r="Z28" s="14" t="s">
        <v>81</v>
      </c>
      <c r="AA28" s="15"/>
      <c r="AB28" s="38">
        <v>1</v>
      </c>
      <c r="AC28" s="86" t="s">
        <v>69</v>
      </c>
      <c r="AD28" s="17">
        <v>125</v>
      </c>
      <c r="AE28" s="120">
        <f t="shared" si="9"/>
        <v>125</v>
      </c>
      <c r="AF28" s="193">
        <v>0.1</v>
      </c>
      <c r="AG28" s="188"/>
      <c r="AH28" s="14" t="s">
        <v>81</v>
      </c>
      <c r="AI28" s="15"/>
      <c r="AJ28" s="38">
        <v>1</v>
      </c>
      <c r="AK28" s="86" t="s">
        <v>69</v>
      </c>
      <c r="AL28" s="17">
        <v>125</v>
      </c>
      <c r="AM28" s="120">
        <f t="shared" si="10"/>
        <v>125</v>
      </c>
      <c r="AN28" s="193">
        <v>0.1</v>
      </c>
      <c r="AO28" s="188"/>
      <c r="AP28" s="14" t="s">
        <v>81</v>
      </c>
      <c r="AQ28" s="15"/>
      <c r="AR28" s="38">
        <v>1</v>
      </c>
      <c r="AS28" s="86" t="s">
        <v>69</v>
      </c>
      <c r="AT28" s="17">
        <v>125</v>
      </c>
      <c r="AU28" s="120">
        <f t="shared" si="11"/>
        <v>125</v>
      </c>
      <c r="AV28" s="193">
        <v>0.1</v>
      </c>
      <c r="AW28" s="3"/>
      <c r="AX28" s="3"/>
      <c r="AY28" s="3"/>
      <c r="AZ28" s="3"/>
      <c r="BA28" s="91"/>
      <c r="BB28" s="3"/>
      <c r="BC28" s="3"/>
      <c r="BD28" s="190"/>
    </row>
    <row r="29" spans="1:56" ht="24.75" customHeight="1" x14ac:dyDescent="0.15">
      <c r="A29" s="188"/>
      <c r="B29" s="14" t="s">
        <v>83</v>
      </c>
      <c r="C29" s="15"/>
      <c r="D29" s="38">
        <v>1</v>
      </c>
      <c r="E29" s="86" t="s">
        <v>82</v>
      </c>
      <c r="F29" s="17">
        <v>125</v>
      </c>
      <c r="G29" s="120">
        <f t="shared" si="0"/>
        <v>125</v>
      </c>
      <c r="H29" s="193">
        <v>0.1</v>
      </c>
      <c r="I29" s="188"/>
      <c r="J29" s="14" t="s">
        <v>83</v>
      </c>
      <c r="K29" s="15"/>
      <c r="L29" s="38">
        <v>1</v>
      </c>
      <c r="M29" s="86" t="s">
        <v>82</v>
      </c>
      <c r="N29" s="17">
        <v>125</v>
      </c>
      <c r="O29" s="120">
        <f t="shared" si="7"/>
        <v>125</v>
      </c>
      <c r="P29" s="193">
        <v>0.1</v>
      </c>
      <c r="Q29" s="188"/>
      <c r="R29" s="14" t="s">
        <v>83</v>
      </c>
      <c r="S29" s="15"/>
      <c r="T29" s="38">
        <v>1</v>
      </c>
      <c r="U29" s="86" t="s">
        <v>82</v>
      </c>
      <c r="V29" s="17">
        <v>125</v>
      </c>
      <c r="W29" s="120">
        <f t="shared" si="8"/>
        <v>125</v>
      </c>
      <c r="X29" s="193">
        <v>0.1</v>
      </c>
      <c r="Y29" s="188"/>
      <c r="Z29" s="14" t="s">
        <v>83</v>
      </c>
      <c r="AA29" s="15"/>
      <c r="AB29" s="38">
        <v>1</v>
      </c>
      <c r="AC29" s="86" t="s">
        <v>82</v>
      </c>
      <c r="AD29" s="17">
        <v>125</v>
      </c>
      <c r="AE29" s="120">
        <f t="shared" si="9"/>
        <v>125</v>
      </c>
      <c r="AF29" s="193">
        <v>0.1</v>
      </c>
      <c r="AG29" s="188"/>
      <c r="AH29" s="14" t="s">
        <v>83</v>
      </c>
      <c r="AI29" s="15"/>
      <c r="AJ29" s="38">
        <v>1</v>
      </c>
      <c r="AK29" s="86" t="s">
        <v>82</v>
      </c>
      <c r="AL29" s="17">
        <v>125</v>
      </c>
      <c r="AM29" s="120">
        <f t="shared" si="10"/>
        <v>125</v>
      </c>
      <c r="AN29" s="193">
        <v>0.1</v>
      </c>
      <c r="AO29" s="188"/>
      <c r="AP29" s="14" t="s">
        <v>83</v>
      </c>
      <c r="AQ29" s="15"/>
      <c r="AR29" s="38">
        <v>1</v>
      </c>
      <c r="AS29" s="86" t="s">
        <v>82</v>
      </c>
      <c r="AT29" s="17">
        <v>125</v>
      </c>
      <c r="AU29" s="120">
        <f t="shared" si="11"/>
        <v>125</v>
      </c>
      <c r="AV29" s="193">
        <v>0.1</v>
      </c>
      <c r="AW29" s="3"/>
      <c r="AX29" s="3"/>
      <c r="AY29" s="3"/>
      <c r="AZ29" s="3"/>
      <c r="BA29" s="91"/>
      <c r="BB29" s="3"/>
      <c r="BC29" s="3"/>
      <c r="BD29" s="190"/>
    </row>
    <row r="30" spans="1:56" ht="24.75" customHeight="1" x14ac:dyDescent="0.15">
      <c r="A30" s="188"/>
      <c r="B30" s="14" t="s">
        <v>154</v>
      </c>
      <c r="C30" s="15"/>
      <c r="D30" s="142"/>
      <c r="E30" s="86" t="s">
        <v>68</v>
      </c>
      <c r="F30" s="17"/>
      <c r="G30" s="120">
        <f t="shared" si="0"/>
        <v>0</v>
      </c>
      <c r="H30" s="193">
        <v>0.1</v>
      </c>
      <c r="I30" s="188"/>
      <c r="J30" s="14" t="s">
        <v>154</v>
      </c>
      <c r="K30" s="15"/>
      <c r="L30" s="142"/>
      <c r="M30" s="86" t="s">
        <v>68</v>
      </c>
      <c r="N30" s="17"/>
      <c r="O30" s="120">
        <f t="shared" si="7"/>
        <v>0</v>
      </c>
      <c r="P30" s="193">
        <v>0.1</v>
      </c>
      <c r="Q30" s="188"/>
      <c r="R30" s="14" t="s">
        <v>154</v>
      </c>
      <c r="S30" s="15"/>
      <c r="T30" s="142"/>
      <c r="U30" s="86" t="s">
        <v>68</v>
      </c>
      <c r="V30" s="17"/>
      <c r="W30" s="120">
        <f t="shared" si="8"/>
        <v>0</v>
      </c>
      <c r="X30" s="193">
        <v>0.1</v>
      </c>
      <c r="Y30" s="188"/>
      <c r="Z30" s="14" t="s">
        <v>154</v>
      </c>
      <c r="AA30" s="15"/>
      <c r="AB30" s="142"/>
      <c r="AC30" s="86" t="s">
        <v>68</v>
      </c>
      <c r="AD30" s="17"/>
      <c r="AE30" s="120">
        <f t="shared" si="9"/>
        <v>0</v>
      </c>
      <c r="AF30" s="193">
        <v>0.1</v>
      </c>
      <c r="AG30" s="188"/>
      <c r="AH30" s="14" t="s">
        <v>154</v>
      </c>
      <c r="AI30" s="15"/>
      <c r="AJ30" s="142"/>
      <c r="AK30" s="86" t="s">
        <v>68</v>
      </c>
      <c r="AL30" s="17"/>
      <c r="AM30" s="120">
        <f t="shared" si="10"/>
        <v>0</v>
      </c>
      <c r="AN30" s="193">
        <v>0.1</v>
      </c>
      <c r="AO30" s="188"/>
      <c r="AP30" s="14" t="s">
        <v>154</v>
      </c>
      <c r="AQ30" s="15"/>
      <c r="AR30" s="142"/>
      <c r="AS30" s="86" t="s">
        <v>68</v>
      </c>
      <c r="AT30" s="17"/>
      <c r="AU30" s="120">
        <f t="shared" si="11"/>
        <v>0</v>
      </c>
      <c r="AV30" s="193">
        <v>0.1</v>
      </c>
      <c r="AW30" s="3"/>
      <c r="AX30" s="3"/>
      <c r="AY30" s="3"/>
      <c r="AZ30" s="3"/>
      <c r="BA30" s="91"/>
      <c r="BB30" s="3"/>
      <c r="BC30" s="3"/>
      <c r="BD30" s="190"/>
    </row>
    <row r="31" spans="1:56" ht="24.75" customHeight="1" thickBot="1" x14ac:dyDescent="0.2">
      <c r="A31" s="189"/>
      <c r="B31" s="31" t="s">
        <v>155</v>
      </c>
      <c r="C31" s="32"/>
      <c r="D31" s="143"/>
      <c r="E31" s="89" t="s">
        <v>65</v>
      </c>
      <c r="F31" s="33"/>
      <c r="G31" s="123">
        <f t="shared" si="0"/>
        <v>0</v>
      </c>
      <c r="H31" s="194">
        <v>0.1</v>
      </c>
      <c r="I31" s="189"/>
      <c r="J31" s="31" t="s">
        <v>155</v>
      </c>
      <c r="K31" s="32"/>
      <c r="L31" s="143"/>
      <c r="M31" s="89" t="s">
        <v>65</v>
      </c>
      <c r="N31" s="33"/>
      <c r="O31" s="123">
        <f t="shared" si="7"/>
        <v>0</v>
      </c>
      <c r="P31" s="194">
        <v>0.1</v>
      </c>
      <c r="Q31" s="189"/>
      <c r="R31" s="31" t="s">
        <v>155</v>
      </c>
      <c r="S31" s="32"/>
      <c r="T31" s="143"/>
      <c r="U31" s="89" t="s">
        <v>65</v>
      </c>
      <c r="V31" s="33"/>
      <c r="W31" s="123">
        <f t="shared" si="8"/>
        <v>0</v>
      </c>
      <c r="X31" s="194">
        <v>0.1</v>
      </c>
      <c r="Y31" s="189"/>
      <c r="Z31" s="31" t="s">
        <v>155</v>
      </c>
      <c r="AA31" s="32"/>
      <c r="AB31" s="143"/>
      <c r="AC31" s="89" t="s">
        <v>65</v>
      </c>
      <c r="AD31" s="33"/>
      <c r="AE31" s="123">
        <f t="shared" si="9"/>
        <v>0</v>
      </c>
      <c r="AF31" s="194">
        <v>0.1</v>
      </c>
      <c r="AG31" s="189"/>
      <c r="AH31" s="31" t="s">
        <v>155</v>
      </c>
      <c r="AI31" s="32"/>
      <c r="AJ31" s="143"/>
      <c r="AK31" s="89" t="s">
        <v>65</v>
      </c>
      <c r="AL31" s="33"/>
      <c r="AM31" s="123">
        <f t="shared" si="10"/>
        <v>0</v>
      </c>
      <c r="AN31" s="194">
        <v>0.1</v>
      </c>
      <c r="AO31" s="189"/>
      <c r="AP31" s="31" t="s">
        <v>155</v>
      </c>
      <c r="AQ31" s="32"/>
      <c r="AR31" s="143"/>
      <c r="AS31" s="89" t="s">
        <v>65</v>
      </c>
      <c r="AT31" s="33"/>
      <c r="AU31" s="123">
        <f t="shared" si="11"/>
        <v>0</v>
      </c>
      <c r="AV31" s="194">
        <v>0.1</v>
      </c>
      <c r="AW31" s="3"/>
      <c r="AX31" s="3"/>
      <c r="AY31" s="3"/>
      <c r="AZ31" s="3"/>
      <c r="BA31" s="91"/>
      <c r="BB31" s="3"/>
      <c r="BC31" s="3"/>
      <c r="BD31" s="190"/>
    </row>
    <row r="32" spans="1:56" s="176" customFormat="1" ht="21" customHeight="1" thickBot="1" x14ac:dyDescent="0.45">
      <c r="A32" s="228"/>
      <c r="B32" s="228"/>
      <c r="C32" s="228"/>
      <c r="D32" s="228"/>
      <c r="E32" s="228"/>
      <c r="F32" s="229" t="s">
        <v>104</v>
      </c>
      <c r="G32" s="230">
        <f>SUM(G4:G31)</f>
        <v>87290</v>
      </c>
      <c r="H32" s="228"/>
      <c r="O32" s="230">
        <f>SUM(O4:O31)</f>
        <v>87290</v>
      </c>
      <c r="Q32" s="228"/>
      <c r="R32" s="228"/>
      <c r="S32" s="228"/>
      <c r="T32" s="228"/>
      <c r="U32" s="228"/>
      <c r="V32" s="228"/>
      <c r="W32" s="230">
        <f>SUM(W4:W31)</f>
        <v>87290</v>
      </c>
      <c r="X32" s="228"/>
      <c r="Y32" s="228"/>
      <c r="Z32" s="228"/>
      <c r="AA32" s="228"/>
      <c r="AB32" s="228"/>
      <c r="AC32" s="228"/>
      <c r="AD32" s="228"/>
      <c r="AE32" s="230">
        <f>SUM(AE4:AE31)</f>
        <v>95290</v>
      </c>
      <c r="AF32" s="228"/>
      <c r="AG32" s="228"/>
      <c r="AH32" s="228"/>
      <c r="AI32" s="228"/>
      <c r="AJ32" s="228"/>
      <c r="AK32" s="228"/>
      <c r="AL32" s="228"/>
      <c r="AM32" s="230">
        <f>SUM(AM4:AM31)</f>
        <v>91290</v>
      </c>
      <c r="AN32" s="228"/>
      <c r="AO32" s="228"/>
      <c r="AP32" s="228"/>
      <c r="AQ32" s="228"/>
      <c r="AR32" s="228"/>
      <c r="AS32" s="228"/>
      <c r="AT32" s="228"/>
      <c r="AU32" s="230">
        <f>SUM(AU4:AU31)</f>
        <v>87290</v>
      </c>
      <c r="AV32" s="228"/>
    </row>
    <row r="33" spans="1:56" s="176" customFormat="1" ht="19.5" customHeight="1" x14ac:dyDescent="0.15">
      <c r="A33" s="321" t="s">
        <v>127</v>
      </c>
      <c r="B33" s="321"/>
      <c r="C33" s="321"/>
      <c r="D33" s="321"/>
      <c r="E33" s="321"/>
      <c r="F33" s="321"/>
      <c r="G33" s="321"/>
      <c r="H33" s="321"/>
      <c r="I33" s="321" t="s" ph="1">
        <v>232</v>
      </c>
      <c r="J33" s="321" ph="1"/>
      <c r="K33" s="321" ph="1"/>
      <c r="L33" s="321" ph="1"/>
      <c r="M33" s="321" ph="1"/>
      <c r="N33" s="321" ph="1"/>
      <c r="O33" s="321" ph="1"/>
      <c r="P33" s="321" ph="1"/>
      <c r="Q33" s="321" t="s" ph="1">
        <v>160</v>
      </c>
      <c r="R33" s="321" ph="1"/>
      <c r="S33" s="321" ph="1"/>
      <c r="T33" s="321" ph="1"/>
      <c r="U33" s="321" ph="1"/>
      <c r="V33" s="321" ph="1"/>
      <c r="W33" s="321" ph="1"/>
      <c r="X33" s="321" ph="1"/>
      <c r="Y33" s="321" t="s">
        <v>161</v>
      </c>
      <c r="Z33" s="321"/>
      <c r="AA33" s="321"/>
      <c r="AB33" s="321"/>
      <c r="AC33" s="321"/>
      <c r="AD33" s="321"/>
      <c r="AE33" s="321"/>
      <c r="AF33" s="321"/>
      <c r="AG33" s="321" t="s">
        <v>163</v>
      </c>
      <c r="AH33" s="321"/>
      <c r="AI33" s="321"/>
      <c r="AJ33" s="321"/>
      <c r="AK33" s="321"/>
      <c r="AL33" s="321"/>
      <c r="AM33" s="321"/>
      <c r="AN33" s="321"/>
      <c r="AO33" s="321" t="s">
        <v>165</v>
      </c>
      <c r="AP33" s="321"/>
      <c r="AQ33" s="321"/>
      <c r="AR33" s="321"/>
      <c r="AS33" s="321"/>
      <c r="AT33" s="321"/>
      <c r="AU33" s="321"/>
      <c r="AV33" s="321"/>
    </row>
    <row r="34" spans="1:56" s="3" customFormat="1" ht="24.75" customHeight="1" thickBot="1" x14ac:dyDescent="0.45">
      <c r="A34" s="291" t="s">
        <v>72</v>
      </c>
      <c r="B34" s="291"/>
      <c r="C34" s="114"/>
      <c r="D34" s="114"/>
      <c r="E34" s="114"/>
      <c r="F34" s="114"/>
      <c r="G34" s="114"/>
      <c r="H34" s="114"/>
      <c r="I34" s="291" t="s">
        <v>158</v>
      </c>
      <c r="J34" s="291"/>
      <c r="K34" s="291"/>
      <c r="L34" s="114"/>
      <c r="M34" s="114"/>
      <c r="N34" s="114"/>
      <c r="O34" s="114"/>
      <c r="P34" s="114"/>
      <c r="Q34" s="291" t="s">
        <v>156</v>
      </c>
      <c r="R34" s="291"/>
      <c r="S34" s="291"/>
      <c r="T34" s="114"/>
      <c r="U34" s="114"/>
      <c r="V34" s="114"/>
      <c r="W34" s="114"/>
      <c r="X34" s="114"/>
      <c r="Y34" s="291" t="s">
        <v>139</v>
      </c>
      <c r="Z34" s="291"/>
      <c r="AA34" s="291"/>
      <c r="AB34" s="291"/>
      <c r="AC34" s="291"/>
      <c r="AD34" s="291"/>
      <c r="AE34" s="291"/>
      <c r="AF34" s="291"/>
      <c r="AG34" s="291" t="s">
        <v>140</v>
      </c>
      <c r="AH34" s="291"/>
      <c r="AI34" s="291"/>
      <c r="AJ34" s="291"/>
      <c r="AK34" s="291"/>
      <c r="AL34" s="291"/>
      <c r="AM34" s="291"/>
      <c r="AN34" s="291"/>
      <c r="AO34" s="291" t="s">
        <v>132</v>
      </c>
      <c r="AP34" s="291"/>
      <c r="AQ34" s="291"/>
      <c r="AR34" s="291"/>
      <c r="AS34" s="291"/>
      <c r="AT34" s="291"/>
      <c r="AU34" s="291"/>
      <c r="AV34" s="291"/>
      <c r="AW34" s="314"/>
      <c r="AX34" s="314"/>
      <c r="AY34" s="314"/>
      <c r="AZ34" s="314"/>
      <c r="BA34" s="314"/>
      <c r="BB34" s="314"/>
      <c r="BC34" s="314"/>
      <c r="BD34" s="314"/>
    </row>
    <row r="35" spans="1:56" ht="23.25" customHeight="1" thickBot="1" x14ac:dyDescent="0.45">
      <c r="A35" s="292" t="s">
        <v>0</v>
      </c>
      <c r="B35" s="295"/>
      <c r="C35" s="4" t="s">
        <v>1</v>
      </c>
      <c r="D35" s="294" t="s">
        <v>2</v>
      </c>
      <c r="E35" s="295"/>
      <c r="F35" s="4" t="s">
        <v>3</v>
      </c>
      <c r="G35" s="4" t="s">
        <v>4</v>
      </c>
      <c r="H35" s="191" t="s">
        <v>32</v>
      </c>
      <c r="I35" s="292" t="s">
        <v>0</v>
      </c>
      <c r="J35" s="295"/>
      <c r="K35" s="4" t="s">
        <v>1</v>
      </c>
      <c r="L35" s="294" t="s">
        <v>2</v>
      </c>
      <c r="M35" s="295"/>
      <c r="N35" s="4" t="s">
        <v>3</v>
      </c>
      <c r="O35" s="4" t="s">
        <v>4</v>
      </c>
      <c r="P35" s="191" t="s">
        <v>32</v>
      </c>
      <c r="Q35" s="292" t="s">
        <v>0</v>
      </c>
      <c r="R35" s="295"/>
      <c r="S35" s="4" t="s">
        <v>1</v>
      </c>
      <c r="T35" s="294" t="s">
        <v>2</v>
      </c>
      <c r="U35" s="295"/>
      <c r="V35" s="4" t="s">
        <v>3</v>
      </c>
      <c r="W35" s="4" t="s">
        <v>4</v>
      </c>
      <c r="X35" s="191" t="s">
        <v>32</v>
      </c>
      <c r="Y35" s="292" t="s">
        <v>0</v>
      </c>
      <c r="Z35" s="295"/>
      <c r="AA35" s="4" t="s">
        <v>1</v>
      </c>
      <c r="AB35" s="294" t="s">
        <v>2</v>
      </c>
      <c r="AC35" s="295"/>
      <c r="AD35" s="4" t="s">
        <v>3</v>
      </c>
      <c r="AE35" s="4" t="s">
        <v>4</v>
      </c>
      <c r="AF35" s="191" t="s">
        <v>32</v>
      </c>
      <c r="AG35" s="292" t="s">
        <v>0</v>
      </c>
      <c r="AH35" s="295"/>
      <c r="AI35" s="4" t="s">
        <v>1</v>
      </c>
      <c r="AJ35" s="294" t="s">
        <v>2</v>
      </c>
      <c r="AK35" s="295"/>
      <c r="AL35" s="4" t="s">
        <v>3</v>
      </c>
      <c r="AM35" s="4" t="s">
        <v>4</v>
      </c>
      <c r="AN35" s="191" t="s">
        <v>32</v>
      </c>
      <c r="AO35" s="292" t="s">
        <v>0</v>
      </c>
      <c r="AP35" s="295"/>
      <c r="AQ35" s="4" t="s">
        <v>1</v>
      </c>
      <c r="AR35" s="294" t="s">
        <v>2</v>
      </c>
      <c r="AS35" s="295"/>
      <c r="AT35" s="4" t="s">
        <v>3</v>
      </c>
      <c r="AU35" s="4" t="s">
        <v>4</v>
      </c>
      <c r="AV35" s="191" t="s">
        <v>32</v>
      </c>
    </row>
    <row r="36" spans="1:56" ht="23.25" customHeight="1" x14ac:dyDescent="0.15">
      <c r="A36" s="19"/>
      <c r="B36" s="21" t="s">
        <v>47</v>
      </c>
      <c r="C36" s="22"/>
      <c r="D36" s="35">
        <v>1</v>
      </c>
      <c r="E36" s="88" t="s">
        <v>67</v>
      </c>
      <c r="F36" s="23">
        <v>125</v>
      </c>
      <c r="G36" s="121">
        <f t="shared" ref="G36:G62" si="12">D36*F36</f>
        <v>125</v>
      </c>
      <c r="H36" s="193">
        <v>0.1</v>
      </c>
      <c r="I36" s="19"/>
      <c r="J36" s="21" t="s">
        <v>47</v>
      </c>
      <c r="K36" s="22"/>
      <c r="L36" s="35">
        <v>1</v>
      </c>
      <c r="M36" s="88" t="s">
        <v>67</v>
      </c>
      <c r="N36" s="23">
        <v>125</v>
      </c>
      <c r="O36" s="121">
        <f t="shared" ref="O36:O56" si="13">L36*N36</f>
        <v>125</v>
      </c>
      <c r="P36" s="193">
        <v>0.1</v>
      </c>
      <c r="Q36" s="19"/>
      <c r="R36" s="21" t="s">
        <v>47</v>
      </c>
      <c r="S36" s="22"/>
      <c r="T36" s="35">
        <v>1</v>
      </c>
      <c r="U36" s="88" t="s">
        <v>67</v>
      </c>
      <c r="V36" s="23">
        <v>125</v>
      </c>
      <c r="W36" s="121">
        <f t="shared" ref="W36:W56" si="14">T36*V36</f>
        <v>125</v>
      </c>
      <c r="X36" s="193">
        <v>0.1</v>
      </c>
      <c r="Y36" s="19"/>
      <c r="Z36" s="21" t="s">
        <v>47</v>
      </c>
      <c r="AA36" s="22"/>
      <c r="AB36" s="35">
        <v>1</v>
      </c>
      <c r="AC36" s="88" t="s">
        <v>67</v>
      </c>
      <c r="AD36" s="23">
        <v>125</v>
      </c>
      <c r="AE36" s="121">
        <f t="shared" ref="AE36:AE56" si="15">AB36*AD36</f>
        <v>125</v>
      </c>
      <c r="AF36" s="193">
        <v>0.1</v>
      </c>
      <c r="AG36" s="19"/>
      <c r="AH36" s="21" t="s">
        <v>47</v>
      </c>
      <c r="AI36" s="22"/>
      <c r="AJ36" s="35">
        <v>1</v>
      </c>
      <c r="AK36" s="88" t="s">
        <v>67</v>
      </c>
      <c r="AL36" s="23">
        <v>125</v>
      </c>
      <c r="AM36" s="121">
        <f t="shared" ref="AM36:AM56" si="16">AJ36*AL36</f>
        <v>125</v>
      </c>
      <c r="AN36" s="193">
        <v>0.1</v>
      </c>
      <c r="AO36" s="19"/>
      <c r="AP36" s="21" t="s">
        <v>47</v>
      </c>
      <c r="AQ36" s="22"/>
      <c r="AR36" s="35">
        <v>1</v>
      </c>
      <c r="AS36" s="88" t="s">
        <v>67</v>
      </c>
      <c r="AT36" s="23">
        <v>125</v>
      </c>
      <c r="AU36" s="121">
        <f t="shared" ref="AU36:AU56" si="17">AR36*AT36</f>
        <v>125</v>
      </c>
      <c r="AV36" s="193">
        <v>0.1</v>
      </c>
    </row>
    <row r="37" spans="1:56" ht="23.25" customHeight="1" x14ac:dyDescent="0.15">
      <c r="A37" s="19"/>
      <c r="B37" s="21" t="s">
        <v>48</v>
      </c>
      <c r="C37" s="22"/>
      <c r="D37" s="35">
        <v>1</v>
      </c>
      <c r="E37" s="88" t="s">
        <v>64</v>
      </c>
      <c r="F37" s="23">
        <v>125</v>
      </c>
      <c r="G37" s="121">
        <f t="shared" si="12"/>
        <v>125</v>
      </c>
      <c r="H37" s="193">
        <v>0.1</v>
      </c>
      <c r="I37" s="19"/>
      <c r="J37" s="21" t="s">
        <v>48</v>
      </c>
      <c r="K37" s="22"/>
      <c r="L37" s="35">
        <v>1</v>
      </c>
      <c r="M37" s="88" t="s">
        <v>64</v>
      </c>
      <c r="N37" s="23">
        <v>125</v>
      </c>
      <c r="O37" s="121">
        <f t="shared" si="13"/>
        <v>125</v>
      </c>
      <c r="P37" s="193">
        <v>0.1</v>
      </c>
      <c r="Q37" s="19"/>
      <c r="R37" s="21" t="s">
        <v>48</v>
      </c>
      <c r="S37" s="22"/>
      <c r="T37" s="35">
        <v>1</v>
      </c>
      <c r="U37" s="88" t="s">
        <v>64</v>
      </c>
      <c r="V37" s="23">
        <v>125</v>
      </c>
      <c r="W37" s="121">
        <f t="shared" si="14"/>
        <v>125</v>
      </c>
      <c r="X37" s="193">
        <v>0.1</v>
      </c>
      <c r="Y37" s="19"/>
      <c r="Z37" s="21" t="s">
        <v>48</v>
      </c>
      <c r="AA37" s="22"/>
      <c r="AB37" s="35">
        <v>1</v>
      </c>
      <c r="AC37" s="88" t="s">
        <v>64</v>
      </c>
      <c r="AD37" s="23">
        <v>125</v>
      </c>
      <c r="AE37" s="121">
        <f t="shared" si="15"/>
        <v>125</v>
      </c>
      <c r="AF37" s="193">
        <v>0.1</v>
      </c>
      <c r="AG37" s="19"/>
      <c r="AH37" s="21" t="s">
        <v>48</v>
      </c>
      <c r="AI37" s="22"/>
      <c r="AJ37" s="35">
        <v>1</v>
      </c>
      <c r="AK37" s="88" t="s">
        <v>64</v>
      </c>
      <c r="AL37" s="23">
        <v>125</v>
      </c>
      <c r="AM37" s="121">
        <f t="shared" si="16"/>
        <v>125</v>
      </c>
      <c r="AN37" s="193">
        <v>0.1</v>
      </c>
      <c r="AO37" s="19"/>
      <c r="AP37" s="21" t="s">
        <v>48</v>
      </c>
      <c r="AQ37" s="22"/>
      <c r="AR37" s="35">
        <v>1</v>
      </c>
      <c r="AS37" s="88" t="s">
        <v>64</v>
      </c>
      <c r="AT37" s="23">
        <v>125</v>
      </c>
      <c r="AU37" s="121">
        <f t="shared" si="17"/>
        <v>125</v>
      </c>
      <c r="AV37" s="193">
        <v>0.1</v>
      </c>
    </row>
    <row r="38" spans="1:56" ht="23.25" customHeight="1" x14ac:dyDescent="0.15">
      <c r="A38" s="19"/>
      <c r="B38" s="21" t="s">
        <v>84</v>
      </c>
      <c r="C38" s="22"/>
      <c r="D38" s="35">
        <v>1</v>
      </c>
      <c r="E38" s="88" t="s">
        <v>69</v>
      </c>
      <c r="F38" s="23">
        <v>125</v>
      </c>
      <c r="G38" s="121">
        <f t="shared" si="12"/>
        <v>125</v>
      </c>
      <c r="H38" s="193">
        <v>0.1</v>
      </c>
      <c r="I38" s="19"/>
      <c r="J38" s="21" t="s">
        <v>84</v>
      </c>
      <c r="K38" s="22"/>
      <c r="L38" s="35">
        <v>1</v>
      </c>
      <c r="M38" s="88" t="s">
        <v>69</v>
      </c>
      <c r="N38" s="23">
        <v>125</v>
      </c>
      <c r="O38" s="121">
        <f t="shared" si="13"/>
        <v>125</v>
      </c>
      <c r="P38" s="193">
        <v>0.1</v>
      </c>
      <c r="Q38" s="19"/>
      <c r="R38" s="21" t="s">
        <v>84</v>
      </c>
      <c r="S38" s="22"/>
      <c r="T38" s="35">
        <v>1</v>
      </c>
      <c r="U38" s="88" t="s">
        <v>69</v>
      </c>
      <c r="V38" s="23">
        <v>125</v>
      </c>
      <c r="W38" s="121">
        <f t="shared" si="14"/>
        <v>125</v>
      </c>
      <c r="X38" s="193">
        <v>0.1</v>
      </c>
      <c r="Y38" s="19"/>
      <c r="Z38" s="21" t="s">
        <v>84</v>
      </c>
      <c r="AA38" s="22"/>
      <c r="AB38" s="35">
        <v>1</v>
      </c>
      <c r="AC38" s="88" t="s">
        <v>69</v>
      </c>
      <c r="AD38" s="23">
        <v>125</v>
      </c>
      <c r="AE38" s="121">
        <f t="shared" si="15"/>
        <v>125</v>
      </c>
      <c r="AF38" s="193">
        <v>0.1</v>
      </c>
      <c r="AG38" s="19"/>
      <c r="AH38" s="21" t="s">
        <v>84</v>
      </c>
      <c r="AI38" s="22"/>
      <c r="AJ38" s="35">
        <v>1</v>
      </c>
      <c r="AK38" s="88" t="s">
        <v>69</v>
      </c>
      <c r="AL38" s="23">
        <v>125</v>
      </c>
      <c r="AM38" s="121">
        <f t="shared" si="16"/>
        <v>125</v>
      </c>
      <c r="AN38" s="193">
        <v>0.1</v>
      </c>
      <c r="AO38" s="19"/>
      <c r="AP38" s="21" t="s">
        <v>84</v>
      </c>
      <c r="AQ38" s="22"/>
      <c r="AR38" s="35">
        <v>1</v>
      </c>
      <c r="AS38" s="88" t="s">
        <v>69</v>
      </c>
      <c r="AT38" s="23">
        <v>125</v>
      </c>
      <c r="AU38" s="121">
        <f t="shared" si="17"/>
        <v>125</v>
      </c>
      <c r="AV38" s="193">
        <v>0.1</v>
      </c>
    </row>
    <row r="39" spans="1:56" ht="23.25" customHeight="1" x14ac:dyDescent="0.15">
      <c r="A39" s="97"/>
      <c r="B39" s="98" t="s">
        <v>85</v>
      </c>
      <c r="C39" s="99"/>
      <c r="D39" s="100">
        <v>1</v>
      </c>
      <c r="E39" s="101" t="s">
        <v>69</v>
      </c>
      <c r="F39" s="102">
        <v>125</v>
      </c>
      <c r="G39" s="124">
        <f t="shared" si="12"/>
        <v>125</v>
      </c>
      <c r="H39" s="195">
        <v>0.1</v>
      </c>
      <c r="I39" s="97"/>
      <c r="J39" s="98" t="s">
        <v>85</v>
      </c>
      <c r="K39" s="99"/>
      <c r="L39" s="100">
        <v>1</v>
      </c>
      <c r="M39" s="101" t="s">
        <v>69</v>
      </c>
      <c r="N39" s="102">
        <v>125</v>
      </c>
      <c r="O39" s="124">
        <f t="shared" si="13"/>
        <v>125</v>
      </c>
      <c r="P39" s="195">
        <v>0.1</v>
      </c>
      <c r="Q39" s="97"/>
      <c r="R39" s="98" t="s">
        <v>85</v>
      </c>
      <c r="S39" s="99"/>
      <c r="T39" s="100">
        <v>1</v>
      </c>
      <c r="U39" s="101" t="s">
        <v>69</v>
      </c>
      <c r="V39" s="102">
        <v>125</v>
      </c>
      <c r="W39" s="124">
        <f t="shared" si="14"/>
        <v>125</v>
      </c>
      <c r="X39" s="195">
        <v>0.1</v>
      </c>
      <c r="Y39" s="97"/>
      <c r="Z39" s="98" t="s">
        <v>85</v>
      </c>
      <c r="AA39" s="99"/>
      <c r="AB39" s="100">
        <v>1</v>
      </c>
      <c r="AC39" s="101" t="s">
        <v>69</v>
      </c>
      <c r="AD39" s="102">
        <v>125</v>
      </c>
      <c r="AE39" s="124">
        <f t="shared" si="15"/>
        <v>125</v>
      </c>
      <c r="AF39" s="195">
        <v>0.1</v>
      </c>
      <c r="AG39" s="97"/>
      <c r="AH39" s="98" t="s">
        <v>85</v>
      </c>
      <c r="AI39" s="99"/>
      <c r="AJ39" s="100">
        <v>1</v>
      </c>
      <c r="AK39" s="101" t="s">
        <v>69</v>
      </c>
      <c r="AL39" s="102">
        <v>125</v>
      </c>
      <c r="AM39" s="124">
        <f t="shared" si="16"/>
        <v>125</v>
      </c>
      <c r="AN39" s="195">
        <v>0.1</v>
      </c>
      <c r="AO39" s="97"/>
      <c r="AP39" s="98" t="s">
        <v>85</v>
      </c>
      <c r="AQ39" s="99"/>
      <c r="AR39" s="100">
        <v>1</v>
      </c>
      <c r="AS39" s="101" t="s">
        <v>69</v>
      </c>
      <c r="AT39" s="102">
        <v>125</v>
      </c>
      <c r="AU39" s="124">
        <f t="shared" si="17"/>
        <v>125</v>
      </c>
      <c r="AV39" s="195">
        <v>0.1</v>
      </c>
    </row>
    <row r="40" spans="1:56" ht="23.25" customHeight="1" x14ac:dyDescent="0.15">
      <c r="A40" s="315" t="s">
        <v>134</v>
      </c>
      <c r="B40" s="104" t="s">
        <v>49</v>
      </c>
      <c r="C40" s="105"/>
      <c r="D40" s="106">
        <v>1</v>
      </c>
      <c r="E40" s="107" t="s">
        <v>65</v>
      </c>
      <c r="F40" s="108">
        <v>380</v>
      </c>
      <c r="G40" s="125">
        <f t="shared" si="12"/>
        <v>380</v>
      </c>
      <c r="H40" s="196">
        <v>0.1</v>
      </c>
      <c r="I40" s="315" t="s">
        <v>134</v>
      </c>
      <c r="J40" s="104" t="s">
        <v>49</v>
      </c>
      <c r="K40" s="105"/>
      <c r="L40" s="106">
        <v>1</v>
      </c>
      <c r="M40" s="107" t="s">
        <v>65</v>
      </c>
      <c r="N40" s="108">
        <v>380</v>
      </c>
      <c r="O40" s="125">
        <f t="shared" si="13"/>
        <v>380</v>
      </c>
      <c r="P40" s="196">
        <v>0.1</v>
      </c>
      <c r="Q40" s="315" t="s">
        <v>134</v>
      </c>
      <c r="R40" s="104" t="s">
        <v>49</v>
      </c>
      <c r="S40" s="105"/>
      <c r="T40" s="106">
        <v>1</v>
      </c>
      <c r="U40" s="107" t="s">
        <v>65</v>
      </c>
      <c r="V40" s="108">
        <v>380</v>
      </c>
      <c r="W40" s="125">
        <f t="shared" si="14"/>
        <v>380</v>
      </c>
      <c r="X40" s="196">
        <v>0.1</v>
      </c>
      <c r="Y40" s="315" t="s">
        <v>134</v>
      </c>
      <c r="Z40" s="104" t="s">
        <v>49</v>
      </c>
      <c r="AA40" s="105"/>
      <c r="AB40" s="106">
        <v>1</v>
      </c>
      <c r="AC40" s="107" t="s">
        <v>65</v>
      </c>
      <c r="AD40" s="108">
        <v>380</v>
      </c>
      <c r="AE40" s="125">
        <f t="shared" si="15"/>
        <v>380</v>
      </c>
      <c r="AF40" s="196">
        <v>0.1</v>
      </c>
      <c r="AG40" s="315" t="s">
        <v>134</v>
      </c>
      <c r="AH40" s="104" t="s">
        <v>49</v>
      </c>
      <c r="AI40" s="105"/>
      <c r="AJ40" s="106">
        <v>1</v>
      </c>
      <c r="AK40" s="107" t="s">
        <v>65</v>
      </c>
      <c r="AL40" s="108">
        <v>380</v>
      </c>
      <c r="AM40" s="125">
        <f t="shared" si="16"/>
        <v>380</v>
      </c>
      <c r="AN40" s="196">
        <v>0.1</v>
      </c>
      <c r="AO40" s="315" t="s">
        <v>134</v>
      </c>
      <c r="AP40" s="104" t="s">
        <v>49</v>
      </c>
      <c r="AQ40" s="105"/>
      <c r="AR40" s="106">
        <v>1</v>
      </c>
      <c r="AS40" s="107" t="s">
        <v>65</v>
      </c>
      <c r="AT40" s="108">
        <v>380</v>
      </c>
      <c r="AU40" s="125">
        <f t="shared" si="17"/>
        <v>380</v>
      </c>
      <c r="AV40" s="196">
        <v>0.1</v>
      </c>
    </row>
    <row r="41" spans="1:56" ht="23.25" customHeight="1" x14ac:dyDescent="0.15">
      <c r="A41" s="316"/>
      <c r="B41" s="21" t="s">
        <v>86</v>
      </c>
      <c r="C41" s="22"/>
      <c r="D41" s="35">
        <v>1</v>
      </c>
      <c r="E41" s="88" t="s">
        <v>69</v>
      </c>
      <c r="F41" s="23">
        <v>200</v>
      </c>
      <c r="G41" s="121">
        <f t="shared" si="12"/>
        <v>200</v>
      </c>
      <c r="H41" s="193">
        <v>0.1</v>
      </c>
      <c r="I41" s="316"/>
      <c r="J41" s="21" t="s">
        <v>86</v>
      </c>
      <c r="K41" s="22"/>
      <c r="L41" s="35">
        <v>1</v>
      </c>
      <c r="M41" s="88" t="s">
        <v>69</v>
      </c>
      <c r="N41" s="23">
        <v>200</v>
      </c>
      <c r="O41" s="121">
        <f t="shared" si="13"/>
        <v>200</v>
      </c>
      <c r="P41" s="193">
        <v>0.1</v>
      </c>
      <c r="Q41" s="316"/>
      <c r="R41" s="21" t="s">
        <v>86</v>
      </c>
      <c r="S41" s="22"/>
      <c r="T41" s="35">
        <v>1</v>
      </c>
      <c r="U41" s="88" t="s">
        <v>69</v>
      </c>
      <c r="V41" s="23">
        <v>200</v>
      </c>
      <c r="W41" s="121">
        <f t="shared" si="14"/>
        <v>200</v>
      </c>
      <c r="X41" s="193">
        <v>0.1</v>
      </c>
      <c r="Y41" s="316"/>
      <c r="Z41" s="21" t="s">
        <v>86</v>
      </c>
      <c r="AA41" s="22"/>
      <c r="AB41" s="35">
        <v>1</v>
      </c>
      <c r="AC41" s="88" t="s">
        <v>69</v>
      </c>
      <c r="AD41" s="23">
        <v>200</v>
      </c>
      <c r="AE41" s="121">
        <f t="shared" si="15"/>
        <v>200</v>
      </c>
      <c r="AF41" s="193">
        <v>0.1</v>
      </c>
      <c r="AG41" s="316"/>
      <c r="AH41" s="21" t="s">
        <v>86</v>
      </c>
      <c r="AI41" s="22"/>
      <c r="AJ41" s="35">
        <v>1</v>
      </c>
      <c r="AK41" s="88" t="s">
        <v>69</v>
      </c>
      <c r="AL41" s="23">
        <v>200</v>
      </c>
      <c r="AM41" s="121">
        <f t="shared" si="16"/>
        <v>200</v>
      </c>
      <c r="AN41" s="193">
        <v>0.1</v>
      </c>
      <c r="AO41" s="316"/>
      <c r="AP41" s="21" t="s">
        <v>86</v>
      </c>
      <c r="AQ41" s="22"/>
      <c r="AR41" s="35">
        <v>1</v>
      </c>
      <c r="AS41" s="88" t="s">
        <v>69</v>
      </c>
      <c r="AT41" s="23">
        <v>200</v>
      </c>
      <c r="AU41" s="121">
        <f t="shared" si="17"/>
        <v>200</v>
      </c>
      <c r="AV41" s="193">
        <v>0.1</v>
      </c>
    </row>
    <row r="42" spans="1:56" ht="23.25" customHeight="1" x14ac:dyDescent="0.15">
      <c r="A42" s="316"/>
      <c r="B42" s="21" t="s">
        <v>63</v>
      </c>
      <c r="C42" s="22"/>
      <c r="D42" s="35">
        <v>3</v>
      </c>
      <c r="E42" s="88" t="s">
        <v>65</v>
      </c>
      <c r="F42" s="23">
        <v>120</v>
      </c>
      <c r="G42" s="121">
        <f t="shared" si="12"/>
        <v>360</v>
      </c>
      <c r="H42" s="193">
        <v>0.1</v>
      </c>
      <c r="I42" s="316"/>
      <c r="J42" s="21" t="s">
        <v>63</v>
      </c>
      <c r="K42" s="22"/>
      <c r="L42" s="35">
        <v>3</v>
      </c>
      <c r="M42" s="88" t="s">
        <v>65</v>
      </c>
      <c r="N42" s="23">
        <v>120</v>
      </c>
      <c r="O42" s="121">
        <f t="shared" si="13"/>
        <v>360</v>
      </c>
      <c r="P42" s="193">
        <v>0.1</v>
      </c>
      <c r="Q42" s="316"/>
      <c r="R42" s="21" t="s">
        <v>63</v>
      </c>
      <c r="S42" s="22"/>
      <c r="T42" s="35">
        <v>3</v>
      </c>
      <c r="U42" s="88" t="s">
        <v>65</v>
      </c>
      <c r="V42" s="23">
        <v>120</v>
      </c>
      <c r="W42" s="121">
        <f t="shared" si="14"/>
        <v>360</v>
      </c>
      <c r="X42" s="193">
        <v>0.1</v>
      </c>
      <c r="Y42" s="316"/>
      <c r="Z42" s="21" t="s">
        <v>63</v>
      </c>
      <c r="AA42" s="22"/>
      <c r="AB42" s="35">
        <v>3</v>
      </c>
      <c r="AC42" s="88" t="s">
        <v>65</v>
      </c>
      <c r="AD42" s="23">
        <v>120</v>
      </c>
      <c r="AE42" s="121">
        <f t="shared" si="15"/>
        <v>360</v>
      </c>
      <c r="AF42" s="193">
        <v>0.1</v>
      </c>
      <c r="AG42" s="316"/>
      <c r="AH42" s="21" t="s">
        <v>63</v>
      </c>
      <c r="AI42" s="22"/>
      <c r="AJ42" s="35">
        <v>3</v>
      </c>
      <c r="AK42" s="88" t="s">
        <v>65</v>
      </c>
      <c r="AL42" s="23">
        <v>120</v>
      </c>
      <c r="AM42" s="121">
        <f t="shared" si="16"/>
        <v>360</v>
      </c>
      <c r="AN42" s="193">
        <v>0.1</v>
      </c>
      <c r="AO42" s="316"/>
      <c r="AP42" s="21" t="s">
        <v>63</v>
      </c>
      <c r="AQ42" s="22"/>
      <c r="AR42" s="35">
        <v>3</v>
      </c>
      <c r="AS42" s="88" t="s">
        <v>65</v>
      </c>
      <c r="AT42" s="23">
        <v>120</v>
      </c>
      <c r="AU42" s="121">
        <f t="shared" si="17"/>
        <v>360</v>
      </c>
      <c r="AV42" s="193">
        <v>0.1</v>
      </c>
    </row>
    <row r="43" spans="1:56" ht="23.25" customHeight="1" x14ac:dyDescent="0.15">
      <c r="A43" s="316"/>
      <c r="B43" s="21" t="s">
        <v>50</v>
      </c>
      <c r="C43" s="22"/>
      <c r="D43" s="35">
        <v>3</v>
      </c>
      <c r="E43" s="88" t="s">
        <v>65</v>
      </c>
      <c r="F43" s="23">
        <v>40</v>
      </c>
      <c r="G43" s="121">
        <f t="shared" si="12"/>
        <v>120</v>
      </c>
      <c r="H43" s="193">
        <v>0.1</v>
      </c>
      <c r="I43" s="316"/>
      <c r="J43" s="21" t="s">
        <v>50</v>
      </c>
      <c r="K43" s="22"/>
      <c r="L43" s="35">
        <v>3</v>
      </c>
      <c r="M43" s="88" t="s">
        <v>65</v>
      </c>
      <c r="N43" s="23">
        <v>40</v>
      </c>
      <c r="O43" s="121">
        <f t="shared" si="13"/>
        <v>120</v>
      </c>
      <c r="P43" s="193">
        <v>0.1</v>
      </c>
      <c r="Q43" s="316"/>
      <c r="R43" s="21" t="s">
        <v>50</v>
      </c>
      <c r="S43" s="22"/>
      <c r="T43" s="35">
        <v>3</v>
      </c>
      <c r="U43" s="88" t="s">
        <v>65</v>
      </c>
      <c r="V43" s="23">
        <v>40</v>
      </c>
      <c r="W43" s="121">
        <f t="shared" si="14"/>
        <v>120</v>
      </c>
      <c r="X43" s="193">
        <v>0.1</v>
      </c>
      <c r="Y43" s="316"/>
      <c r="Z43" s="21" t="s">
        <v>50</v>
      </c>
      <c r="AA43" s="22"/>
      <c r="AB43" s="35">
        <v>3</v>
      </c>
      <c r="AC43" s="88" t="s">
        <v>65</v>
      </c>
      <c r="AD43" s="23">
        <v>40</v>
      </c>
      <c r="AE43" s="121">
        <f t="shared" si="15"/>
        <v>120</v>
      </c>
      <c r="AF43" s="193">
        <v>0.1</v>
      </c>
      <c r="AG43" s="316"/>
      <c r="AH43" s="21" t="s">
        <v>50</v>
      </c>
      <c r="AI43" s="22"/>
      <c r="AJ43" s="35">
        <v>3</v>
      </c>
      <c r="AK43" s="88" t="s">
        <v>65</v>
      </c>
      <c r="AL43" s="23">
        <v>40</v>
      </c>
      <c r="AM43" s="121">
        <f t="shared" si="16"/>
        <v>120</v>
      </c>
      <c r="AN43" s="193">
        <v>0.1</v>
      </c>
      <c r="AO43" s="316"/>
      <c r="AP43" s="21" t="s">
        <v>50</v>
      </c>
      <c r="AQ43" s="22"/>
      <c r="AR43" s="35">
        <v>3</v>
      </c>
      <c r="AS43" s="88" t="s">
        <v>65</v>
      </c>
      <c r="AT43" s="23">
        <v>40</v>
      </c>
      <c r="AU43" s="121">
        <f t="shared" si="17"/>
        <v>120</v>
      </c>
      <c r="AV43" s="193">
        <v>0.1</v>
      </c>
    </row>
    <row r="44" spans="1:56" ht="23.25" customHeight="1" x14ac:dyDescent="0.15">
      <c r="A44" s="316"/>
      <c r="B44" s="21" t="s">
        <v>51</v>
      </c>
      <c r="C44" s="22"/>
      <c r="D44" s="35">
        <v>3</v>
      </c>
      <c r="E44" s="88" t="s">
        <v>65</v>
      </c>
      <c r="F44" s="23">
        <v>40</v>
      </c>
      <c r="G44" s="121">
        <f t="shared" si="12"/>
        <v>120</v>
      </c>
      <c r="H44" s="193">
        <v>0.1</v>
      </c>
      <c r="I44" s="316"/>
      <c r="J44" s="21" t="s">
        <v>51</v>
      </c>
      <c r="K44" s="22"/>
      <c r="L44" s="35">
        <v>3</v>
      </c>
      <c r="M44" s="88" t="s">
        <v>65</v>
      </c>
      <c r="N44" s="23">
        <v>40</v>
      </c>
      <c r="O44" s="121">
        <f t="shared" si="13"/>
        <v>120</v>
      </c>
      <c r="P44" s="193">
        <v>0.1</v>
      </c>
      <c r="Q44" s="316"/>
      <c r="R44" s="21" t="s">
        <v>51</v>
      </c>
      <c r="S44" s="22"/>
      <c r="T44" s="35">
        <v>3</v>
      </c>
      <c r="U44" s="88" t="s">
        <v>65</v>
      </c>
      <c r="V44" s="23">
        <v>40</v>
      </c>
      <c r="W44" s="121">
        <f t="shared" si="14"/>
        <v>120</v>
      </c>
      <c r="X44" s="193">
        <v>0.1</v>
      </c>
      <c r="Y44" s="316"/>
      <c r="Z44" s="21" t="s">
        <v>51</v>
      </c>
      <c r="AA44" s="22"/>
      <c r="AB44" s="35">
        <v>3</v>
      </c>
      <c r="AC44" s="88" t="s">
        <v>65</v>
      </c>
      <c r="AD44" s="23">
        <v>40</v>
      </c>
      <c r="AE44" s="121">
        <f t="shared" si="15"/>
        <v>120</v>
      </c>
      <c r="AF44" s="193">
        <v>0.1</v>
      </c>
      <c r="AG44" s="316"/>
      <c r="AH44" s="21" t="s">
        <v>51</v>
      </c>
      <c r="AI44" s="22"/>
      <c r="AJ44" s="35">
        <v>3</v>
      </c>
      <c r="AK44" s="88" t="s">
        <v>65</v>
      </c>
      <c r="AL44" s="23">
        <v>40</v>
      </c>
      <c r="AM44" s="121">
        <f t="shared" si="16"/>
        <v>120</v>
      </c>
      <c r="AN44" s="193">
        <v>0.1</v>
      </c>
      <c r="AO44" s="316"/>
      <c r="AP44" s="21" t="s">
        <v>51</v>
      </c>
      <c r="AQ44" s="22"/>
      <c r="AR44" s="35">
        <v>3</v>
      </c>
      <c r="AS44" s="88" t="s">
        <v>65</v>
      </c>
      <c r="AT44" s="23">
        <v>40</v>
      </c>
      <c r="AU44" s="121">
        <f t="shared" si="17"/>
        <v>120</v>
      </c>
      <c r="AV44" s="193">
        <v>0.1</v>
      </c>
    </row>
    <row r="45" spans="1:56" ht="23.25" customHeight="1" x14ac:dyDescent="0.15">
      <c r="A45" s="316"/>
      <c r="B45" s="21" t="s">
        <v>52</v>
      </c>
      <c r="C45" s="22"/>
      <c r="D45" s="35">
        <v>1</v>
      </c>
      <c r="E45" s="88" t="s">
        <v>64</v>
      </c>
      <c r="F45" s="23">
        <v>125</v>
      </c>
      <c r="G45" s="121">
        <f t="shared" si="12"/>
        <v>125</v>
      </c>
      <c r="H45" s="193">
        <v>0.1</v>
      </c>
      <c r="I45" s="316"/>
      <c r="J45" s="21" t="s">
        <v>52</v>
      </c>
      <c r="K45" s="22"/>
      <c r="L45" s="35">
        <v>1</v>
      </c>
      <c r="M45" s="88" t="s">
        <v>64</v>
      </c>
      <c r="N45" s="23">
        <v>125</v>
      </c>
      <c r="O45" s="121">
        <f t="shared" si="13"/>
        <v>125</v>
      </c>
      <c r="P45" s="193">
        <v>0.1</v>
      </c>
      <c r="Q45" s="316"/>
      <c r="R45" s="21" t="s">
        <v>52</v>
      </c>
      <c r="S45" s="22"/>
      <c r="T45" s="35">
        <v>1</v>
      </c>
      <c r="U45" s="88" t="s">
        <v>64</v>
      </c>
      <c r="V45" s="23">
        <v>125</v>
      </c>
      <c r="W45" s="121">
        <f t="shared" si="14"/>
        <v>125</v>
      </c>
      <c r="X45" s="193">
        <v>0.1</v>
      </c>
      <c r="Y45" s="316"/>
      <c r="Z45" s="21" t="s">
        <v>52</v>
      </c>
      <c r="AA45" s="22"/>
      <c r="AB45" s="35">
        <v>1</v>
      </c>
      <c r="AC45" s="88" t="s">
        <v>64</v>
      </c>
      <c r="AD45" s="23">
        <v>125</v>
      </c>
      <c r="AE45" s="121">
        <f t="shared" si="15"/>
        <v>125</v>
      </c>
      <c r="AF45" s="193">
        <v>0.1</v>
      </c>
      <c r="AG45" s="316"/>
      <c r="AH45" s="21" t="s">
        <v>52</v>
      </c>
      <c r="AI45" s="22"/>
      <c r="AJ45" s="35">
        <v>1</v>
      </c>
      <c r="AK45" s="88" t="s">
        <v>64</v>
      </c>
      <c r="AL45" s="23">
        <v>125</v>
      </c>
      <c r="AM45" s="121">
        <f t="shared" si="16"/>
        <v>125</v>
      </c>
      <c r="AN45" s="193">
        <v>0.1</v>
      </c>
      <c r="AO45" s="316"/>
      <c r="AP45" s="21" t="s">
        <v>52</v>
      </c>
      <c r="AQ45" s="22"/>
      <c r="AR45" s="35">
        <v>1</v>
      </c>
      <c r="AS45" s="88" t="s">
        <v>64</v>
      </c>
      <c r="AT45" s="23">
        <v>125</v>
      </c>
      <c r="AU45" s="121">
        <f t="shared" si="17"/>
        <v>125</v>
      </c>
      <c r="AV45" s="193">
        <v>0.1</v>
      </c>
    </row>
    <row r="46" spans="1:56" ht="23.25" customHeight="1" x14ac:dyDescent="0.15">
      <c r="A46" s="316"/>
      <c r="B46" s="21" t="s">
        <v>53</v>
      </c>
      <c r="C46" s="22"/>
      <c r="D46" s="35">
        <v>1</v>
      </c>
      <c r="E46" s="88" t="s">
        <v>64</v>
      </c>
      <c r="F46" s="23">
        <v>125</v>
      </c>
      <c r="G46" s="121">
        <f t="shared" si="12"/>
        <v>125</v>
      </c>
      <c r="H46" s="193">
        <v>0.1</v>
      </c>
      <c r="I46" s="316"/>
      <c r="J46" s="21" t="s">
        <v>53</v>
      </c>
      <c r="K46" s="22"/>
      <c r="L46" s="35">
        <v>1</v>
      </c>
      <c r="M46" s="88" t="s">
        <v>64</v>
      </c>
      <c r="N46" s="23">
        <v>133</v>
      </c>
      <c r="O46" s="121">
        <f t="shared" si="13"/>
        <v>133</v>
      </c>
      <c r="P46" s="193">
        <v>0.1</v>
      </c>
      <c r="Q46" s="316"/>
      <c r="R46" s="21" t="s">
        <v>53</v>
      </c>
      <c r="S46" s="22"/>
      <c r="T46" s="35">
        <v>1</v>
      </c>
      <c r="U46" s="88" t="s">
        <v>64</v>
      </c>
      <c r="V46" s="23">
        <v>133</v>
      </c>
      <c r="W46" s="121">
        <f t="shared" si="14"/>
        <v>133</v>
      </c>
      <c r="X46" s="193">
        <v>0.1</v>
      </c>
      <c r="Y46" s="316"/>
      <c r="Z46" s="21" t="s">
        <v>53</v>
      </c>
      <c r="AA46" s="22"/>
      <c r="AB46" s="35">
        <v>1</v>
      </c>
      <c r="AC46" s="88" t="s">
        <v>64</v>
      </c>
      <c r="AD46" s="23">
        <v>133</v>
      </c>
      <c r="AE46" s="121">
        <f t="shared" si="15"/>
        <v>133</v>
      </c>
      <c r="AF46" s="193">
        <v>0.1</v>
      </c>
      <c r="AG46" s="316"/>
      <c r="AH46" s="21" t="s">
        <v>53</v>
      </c>
      <c r="AI46" s="22"/>
      <c r="AJ46" s="35">
        <v>1</v>
      </c>
      <c r="AK46" s="88" t="s">
        <v>64</v>
      </c>
      <c r="AL46" s="23">
        <v>133</v>
      </c>
      <c r="AM46" s="121">
        <f t="shared" si="16"/>
        <v>133</v>
      </c>
      <c r="AN46" s="193">
        <v>0.1</v>
      </c>
      <c r="AO46" s="316"/>
      <c r="AP46" s="21" t="s">
        <v>53</v>
      </c>
      <c r="AQ46" s="22"/>
      <c r="AR46" s="35">
        <v>1</v>
      </c>
      <c r="AS46" s="88" t="s">
        <v>64</v>
      </c>
      <c r="AT46" s="23">
        <v>133</v>
      </c>
      <c r="AU46" s="121">
        <f t="shared" si="17"/>
        <v>133</v>
      </c>
      <c r="AV46" s="193">
        <v>0.1</v>
      </c>
    </row>
    <row r="47" spans="1:56" ht="23.25" customHeight="1" x14ac:dyDescent="0.15">
      <c r="A47" s="316"/>
      <c r="B47" s="21" t="s">
        <v>88</v>
      </c>
      <c r="C47" s="36" t="s">
        <v>87</v>
      </c>
      <c r="D47" s="35">
        <v>1</v>
      </c>
      <c r="E47" s="88" t="s">
        <v>69</v>
      </c>
      <c r="F47" s="23">
        <v>125</v>
      </c>
      <c r="G47" s="121">
        <f t="shared" si="12"/>
        <v>125</v>
      </c>
      <c r="H47" s="193">
        <v>0.1</v>
      </c>
      <c r="I47" s="316"/>
      <c r="J47" s="21" t="s">
        <v>88</v>
      </c>
      <c r="K47" s="36" t="s">
        <v>87</v>
      </c>
      <c r="L47" s="35">
        <v>1</v>
      </c>
      <c r="M47" s="88" t="s">
        <v>69</v>
      </c>
      <c r="N47" s="23">
        <v>125</v>
      </c>
      <c r="O47" s="121">
        <f t="shared" si="13"/>
        <v>125</v>
      </c>
      <c r="P47" s="193">
        <v>0.1</v>
      </c>
      <c r="Q47" s="316"/>
      <c r="R47" s="21" t="s">
        <v>88</v>
      </c>
      <c r="S47" s="36" t="s">
        <v>87</v>
      </c>
      <c r="T47" s="35">
        <v>1</v>
      </c>
      <c r="U47" s="88" t="s">
        <v>69</v>
      </c>
      <c r="V47" s="23">
        <v>125</v>
      </c>
      <c r="W47" s="121">
        <f t="shared" si="14"/>
        <v>125</v>
      </c>
      <c r="X47" s="193">
        <v>0.1</v>
      </c>
      <c r="Y47" s="316"/>
      <c r="Z47" s="21" t="s">
        <v>88</v>
      </c>
      <c r="AA47" s="36" t="s">
        <v>87</v>
      </c>
      <c r="AB47" s="35">
        <v>1</v>
      </c>
      <c r="AC47" s="88" t="s">
        <v>69</v>
      </c>
      <c r="AD47" s="23">
        <v>125</v>
      </c>
      <c r="AE47" s="121">
        <f t="shared" si="15"/>
        <v>125</v>
      </c>
      <c r="AF47" s="193">
        <v>0.1</v>
      </c>
      <c r="AG47" s="316"/>
      <c r="AH47" s="21" t="s">
        <v>88</v>
      </c>
      <c r="AI47" s="36" t="s">
        <v>87</v>
      </c>
      <c r="AJ47" s="35">
        <v>1</v>
      </c>
      <c r="AK47" s="88" t="s">
        <v>69</v>
      </c>
      <c r="AL47" s="23">
        <v>125</v>
      </c>
      <c r="AM47" s="121">
        <f t="shared" si="16"/>
        <v>125</v>
      </c>
      <c r="AN47" s="193">
        <v>0.1</v>
      </c>
      <c r="AO47" s="316"/>
      <c r="AP47" s="21" t="s">
        <v>88</v>
      </c>
      <c r="AQ47" s="36" t="s">
        <v>87</v>
      </c>
      <c r="AR47" s="35">
        <v>1</v>
      </c>
      <c r="AS47" s="88" t="s">
        <v>69</v>
      </c>
      <c r="AT47" s="23">
        <v>125</v>
      </c>
      <c r="AU47" s="121">
        <f t="shared" si="17"/>
        <v>125</v>
      </c>
      <c r="AV47" s="193">
        <v>0.1</v>
      </c>
    </row>
    <row r="48" spans="1:56" ht="23.25" customHeight="1" x14ac:dyDescent="0.15">
      <c r="A48" s="316"/>
      <c r="B48" s="21" t="s">
        <v>54</v>
      </c>
      <c r="C48" s="22"/>
      <c r="D48" s="35">
        <v>3</v>
      </c>
      <c r="E48" s="88" t="s">
        <v>64</v>
      </c>
      <c r="F48" s="23">
        <v>125</v>
      </c>
      <c r="G48" s="121">
        <f t="shared" si="12"/>
        <v>375</v>
      </c>
      <c r="H48" s="193">
        <v>0.1</v>
      </c>
      <c r="I48" s="316"/>
      <c r="J48" s="21" t="s">
        <v>54</v>
      </c>
      <c r="K48" s="22"/>
      <c r="L48" s="35">
        <v>3</v>
      </c>
      <c r="M48" s="88" t="s">
        <v>64</v>
      </c>
      <c r="N48" s="23">
        <v>125</v>
      </c>
      <c r="O48" s="121">
        <f t="shared" si="13"/>
        <v>375</v>
      </c>
      <c r="P48" s="193">
        <v>0.1</v>
      </c>
      <c r="Q48" s="316"/>
      <c r="R48" s="21" t="s">
        <v>54</v>
      </c>
      <c r="S48" s="22"/>
      <c r="T48" s="35">
        <v>3</v>
      </c>
      <c r="U48" s="88" t="s">
        <v>64</v>
      </c>
      <c r="V48" s="23">
        <v>125</v>
      </c>
      <c r="W48" s="121">
        <f t="shared" si="14"/>
        <v>375</v>
      </c>
      <c r="X48" s="193">
        <v>0.1</v>
      </c>
      <c r="Y48" s="316"/>
      <c r="Z48" s="21" t="s">
        <v>54</v>
      </c>
      <c r="AA48" s="22"/>
      <c r="AB48" s="35">
        <v>3</v>
      </c>
      <c r="AC48" s="88" t="s">
        <v>64</v>
      </c>
      <c r="AD48" s="23">
        <v>125</v>
      </c>
      <c r="AE48" s="121">
        <f t="shared" si="15"/>
        <v>375</v>
      </c>
      <c r="AF48" s="193">
        <v>0.1</v>
      </c>
      <c r="AG48" s="316"/>
      <c r="AH48" s="21" t="s">
        <v>54</v>
      </c>
      <c r="AI48" s="22"/>
      <c r="AJ48" s="35">
        <v>3</v>
      </c>
      <c r="AK48" s="88" t="s">
        <v>64</v>
      </c>
      <c r="AL48" s="23">
        <v>125</v>
      </c>
      <c r="AM48" s="121">
        <f t="shared" si="16"/>
        <v>375</v>
      </c>
      <c r="AN48" s="193">
        <v>0.1</v>
      </c>
      <c r="AO48" s="316"/>
      <c r="AP48" s="21" t="s">
        <v>54</v>
      </c>
      <c r="AQ48" s="22"/>
      <c r="AR48" s="35">
        <v>3</v>
      </c>
      <c r="AS48" s="88" t="s">
        <v>64</v>
      </c>
      <c r="AT48" s="23">
        <v>125</v>
      </c>
      <c r="AU48" s="121">
        <f t="shared" si="17"/>
        <v>375</v>
      </c>
      <c r="AV48" s="193">
        <v>0.1</v>
      </c>
    </row>
    <row r="49" spans="1:48" ht="23.25" customHeight="1" x14ac:dyDescent="0.15">
      <c r="A49" s="316"/>
      <c r="B49" s="21" t="s">
        <v>167</v>
      </c>
      <c r="C49" s="22"/>
      <c r="D49" s="35">
        <v>1</v>
      </c>
      <c r="E49" s="88" t="s">
        <v>89</v>
      </c>
      <c r="F49" s="23">
        <v>125</v>
      </c>
      <c r="G49" s="121">
        <f t="shared" si="12"/>
        <v>125</v>
      </c>
      <c r="H49" s="193">
        <v>0.1</v>
      </c>
      <c r="I49" s="316"/>
      <c r="J49" s="21" t="s">
        <v>167</v>
      </c>
      <c r="K49" s="22"/>
      <c r="L49" s="35">
        <v>1</v>
      </c>
      <c r="M49" s="88" t="s">
        <v>89</v>
      </c>
      <c r="N49" s="23">
        <v>125</v>
      </c>
      <c r="O49" s="121">
        <f t="shared" si="13"/>
        <v>125</v>
      </c>
      <c r="P49" s="193">
        <v>0.1</v>
      </c>
      <c r="Q49" s="316"/>
      <c r="R49" s="21" t="s">
        <v>167</v>
      </c>
      <c r="S49" s="22"/>
      <c r="T49" s="35">
        <v>1</v>
      </c>
      <c r="U49" s="88" t="s">
        <v>89</v>
      </c>
      <c r="V49" s="23">
        <v>125</v>
      </c>
      <c r="W49" s="121">
        <f t="shared" si="14"/>
        <v>125</v>
      </c>
      <c r="X49" s="193">
        <v>0.1</v>
      </c>
      <c r="Y49" s="316"/>
      <c r="Z49" s="21" t="s">
        <v>167</v>
      </c>
      <c r="AA49" s="22"/>
      <c r="AB49" s="35">
        <v>1</v>
      </c>
      <c r="AC49" s="88" t="s">
        <v>89</v>
      </c>
      <c r="AD49" s="23">
        <v>125</v>
      </c>
      <c r="AE49" s="121">
        <f t="shared" si="15"/>
        <v>125</v>
      </c>
      <c r="AF49" s="193">
        <v>0.1</v>
      </c>
      <c r="AG49" s="316"/>
      <c r="AH49" s="21" t="s">
        <v>167</v>
      </c>
      <c r="AI49" s="22"/>
      <c r="AJ49" s="35">
        <v>1</v>
      </c>
      <c r="AK49" s="88" t="s">
        <v>89</v>
      </c>
      <c r="AL49" s="23">
        <v>125</v>
      </c>
      <c r="AM49" s="121">
        <f t="shared" si="16"/>
        <v>125</v>
      </c>
      <c r="AN49" s="193">
        <v>0.1</v>
      </c>
      <c r="AO49" s="316"/>
      <c r="AP49" s="21" t="s">
        <v>167</v>
      </c>
      <c r="AQ49" s="22"/>
      <c r="AR49" s="35">
        <v>1</v>
      </c>
      <c r="AS49" s="88" t="s">
        <v>89</v>
      </c>
      <c r="AT49" s="23">
        <v>125</v>
      </c>
      <c r="AU49" s="121">
        <f t="shared" si="17"/>
        <v>125</v>
      </c>
      <c r="AV49" s="193">
        <v>0.1</v>
      </c>
    </row>
    <row r="50" spans="1:48" ht="23.25" customHeight="1" x14ac:dyDescent="0.15">
      <c r="A50" s="316"/>
      <c r="B50" s="21" t="s">
        <v>56</v>
      </c>
      <c r="C50" s="22"/>
      <c r="D50" s="35">
        <v>1</v>
      </c>
      <c r="E50" s="88" t="s">
        <v>65</v>
      </c>
      <c r="F50" s="23">
        <v>380</v>
      </c>
      <c r="G50" s="121">
        <f t="shared" si="12"/>
        <v>380</v>
      </c>
      <c r="H50" s="193">
        <v>0.1</v>
      </c>
      <c r="I50" s="316"/>
      <c r="J50" s="21" t="s">
        <v>56</v>
      </c>
      <c r="K50" s="22"/>
      <c r="L50" s="35">
        <v>1</v>
      </c>
      <c r="M50" s="88" t="s">
        <v>65</v>
      </c>
      <c r="N50" s="23">
        <v>380</v>
      </c>
      <c r="O50" s="121">
        <f t="shared" si="13"/>
        <v>380</v>
      </c>
      <c r="P50" s="193">
        <v>0.1</v>
      </c>
      <c r="Q50" s="316"/>
      <c r="R50" s="21" t="s">
        <v>56</v>
      </c>
      <c r="S50" s="22"/>
      <c r="T50" s="35">
        <v>1</v>
      </c>
      <c r="U50" s="88" t="s">
        <v>65</v>
      </c>
      <c r="V50" s="23">
        <v>380</v>
      </c>
      <c r="W50" s="121">
        <f t="shared" si="14"/>
        <v>380</v>
      </c>
      <c r="X50" s="193">
        <v>0.1</v>
      </c>
      <c r="Y50" s="316"/>
      <c r="Z50" s="21" t="s">
        <v>56</v>
      </c>
      <c r="AA50" s="22"/>
      <c r="AB50" s="35">
        <v>1</v>
      </c>
      <c r="AC50" s="88" t="s">
        <v>65</v>
      </c>
      <c r="AD50" s="23">
        <v>380</v>
      </c>
      <c r="AE50" s="121">
        <f t="shared" si="15"/>
        <v>380</v>
      </c>
      <c r="AF50" s="193">
        <v>0.1</v>
      </c>
      <c r="AG50" s="316"/>
      <c r="AH50" s="21" t="s">
        <v>56</v>
      </c>
      <c r="AI50" s="22"/>
      <c r="AJ50" s="35">
        <v>1</v>
      </c>
      <c r="AK50" s="88" t="s">
        <v>65</v>
      </c>
      <c r="AL50" s="23">
        <v>380</v>
      </c>
      <c r="AM50" s="121">
        <f t="shared" si="16"/>
        <v>380</v>
      </c>
      <c r="AN50" s="193">
        <v>0.1</v>
      </c>
      <c r="AO50" s="316"/>
      <c r="AP50" s="21" t="s">
        <v>56</v>
      </c>
      <c r="AQ50" s="22"/>
      <c r="AR50" s="35">
        <v>1</v>
      </c>
      <c r="AS50" s="88" t="s">
        <v>65</v>
      </c>
      <c r="AT50" s="23">
        <v>380</v>
      </c>
      <c r="AU50" s="121">
        <f t="shared" si="17"/>
        <v>380</v>
      </c>
      <c r="AV50" s="193">
        <v>0.1</v>
      </c>
    </row>
    <row r="51" spans="1:48" ht="23.25" customHeight="1" x14ac:dyDescent="0.15">
      <c r="A51" s="316"/>
      <c r="B51" s="21" t="s">
        <v>57</v>
      </c>
      <c r="C51" s="22"/>
      <c r="D51" s="35">
        <v>1</v>
      </c>
      <c r="E51" s="88" t="s">
        <v>66</v>
      </c>
      <c r="F51" s="23">
        <v>900</v>
      </c>
      <c r="G51" s="121">
        <f t="shared" si="12"/>
        <v>900</v>
      </c>
      <c r="H51" s="193">
        <v>0.1</v>
      </c>
      <c r="I51" s="316"/>
      <c r="J51" s="21" t="s">
        <v>57</v>
      </c>
      <c r="K51" s="22"/>
      <c r="L51" s="35">
        <v>1</v>
      </c>
      <c r="M51" s="88" t="s">
        <v>66</v>
      </c>
      <c r="N51" s="23">
        <v>900</v>
      </c>
      <c r="O51" s="121">
        <f t="shared" si="13"/>
        <v>900</v>
      </c>
      <c r="P51" s="193">
        <v>0.1</v>
      </c>
      <c r="Q51" s="316"/>
      <c r="R51" s="21" t="s">
        <v>57</v>
      </c>
      <c r="S51" s="22"/>
      <c r="T51" s="35">
        <v>1</v>
      </c>
      <c r="U51" s="88" t="s">
        <v>66</v>
      </c>
      <c r="V51" s="23">
        <v>900</v>
      </c>
      <c r="W51" s="121">
        <f t="shared" si="14"/>
        <v>900</v>
      </c>
      <c r="X51" s="193">
        <v>0.1</v>
      </c>
      <c r="Y51" s="316"/>
      <c r="Z51" s="21" t="s">
        <v>57</v>
      </c>
      <c r="AA51" s="22"/>
      <c r="AB51" s="35">
        <v>1</v>
      </c>
      <c r="AC51" s="88" t="s">
        <v>66</v>
      </c>
      <c r="AD51" s="23">
        <v>900</v>
      </c>
      <c r="AE51" s="121">
        <f t="shared" si="15"/>
        <v>900</v>
      </c>
      <c r="AF51" s="193">
        <v>0.1</v>
      </c>
      <c r="AG51" s="316"/>
      <c r="AH51" s="21" t="s">
        <v>57</v>
      </c>
      <c r="AI51" s="22"/>
      <c r="AJ51" s="35">
        <v>1</v>
      </c>
      <c r="AK51" s="88" t="s">
        <v>66</v>
      </c>
      <c r="AL51" s="23">
        <v>900</v>
      </c>
      <c r="AM51" s="121">
        <f t="shared" si="16"/>
        <v>900</v>
      </c>
      <c r="AN51" s="193">
        <v>0.1</v>
      </c>
      <c r="AO51" s="316"/>
      <c r="AP51" s="21" t="s">
        <v>57</v>
      </c>
      <c r="AQ51" s="22"/>
      <c r="AR51" s="35">
        <v>1</v>
      </c>
      <c r="AS51" s="88" t="s">
        <v>66</v>
      </c>
      <c r="AT51" s="23">
        <v>900</v>
      </c>
      <c r="AU51" s="121">
        <f t="shared" si="17"/>
        <v>900</v>
      </c>
      <c r="AV51" s="193">
        <v>0.1</v>
      </c>
    </row>
    <row r="52" spans="1:48" ht="23.25" customHeight="1" x14ac:dyDescent="0.15">
      <c r="A52" s="316"/>
      <c r="B52" s="21" t="s">
        <v>58</v>
      </c>
      <c r="C52" s="22"/>
      <c r="D52" s="35">
        <v>1</v>
      </c>
      <c r="E52" s="88" t="s">
        <v>64</v>
      </c>
      <c r="F52" s="23">
        <v>125</v>
      </c>
      <c r="G52" s="121">
        <f t="shared" si="12"/>
        <v>125</v>
      </c>
      <c r="H52" s="193">
        <v>0.1</v>
      </c>
      <c r="I52" s="316"/>
      <c r="J52" s="21" t="s">
        <v>58</v>
      </c>
      <c r="K52" s="22"/>
      <c r="L52" s="35">
        <v>1</v>
      </c>
      <c r="M52" s="88" t="s">
        <v>64</v>
      </c>
      <c r="N52" s="23">
        <v>125</v>
      </c>
      <c r="O52" s="121">
        <f t="shared" si="13"/>
        <v>125</v>
      </c>
      <c r="P52" s="193">
        <v>0.1</v>
      </c>
      <c r="Q52" s="316"/>
      <c r="R52" s="21" t="s">
        <v>58</v>
      </c>
      <c r="S52" s="22"/>
      <c r="T52" s="35">
        <v>1</v>
      </c>
      <c r="U52" s="88" t="s">
        <v>64</v>
      </c>
      <c r="V52" s="23">
        <v>125</v>
      </c>
      <c r="W52" s="121">
        <f t="shared" si="14"/>
        <v>125</v>
      </c>
      <c r="X52" s="193">
        <v>0.1</v>
      </c>
      <c r="Y52" s="316"/>
      <c r="Z52" s="21" t="s">
        <v>58</v>
      </c>
      <c r="AA52" s="22"/>
      <c r="AB52" s="35">
        <v>1</v>
      </c>
      <c r="AC52" s="88" t="s">
        <v>64</v>
      </c>
      <c r="AD52" s="23">
        <v>125</v>
      </c>
      <c r="AE52" s="121">
        <f t="shared" si="15"/>
        <v>125</v>
      </c>
      <c r="AF52" s="193">
        <v>0.1</v>
      </c>
      <c r="AG52" s="316"/>
      <c r="AH52" s="21" t="s">
        <v>58</v>
      </c>
      <c r="AI52" s="22"/>
      <c r="AJ52" s="35">
        <v>1</v>
      </c>
      <c r="AK52" s="88" t="s">
        <v>64</v>
      </c>
      <c r="AL52" s="23">
        <v>125</v>
      </c>
      <c r="AM52" s="121">
        <f t="shared" si="16"/>
        <v>125</v>
      </c>
      <c r="AN52" s="193">
        <v>0.1</v>
      </c>
      <c r="AO52" s="316"/>
      <c r="AP52" s="21" t="s">
        <v>58</v>
      </c>
      <c r="AQ52" s="22"/>
      <c r="AR52" s="35">
        <v>1</v>
      </c>
      <c r="AS52" s="88" t="s">
        <v>64</v>
      </c>
      <c r="AT52" s="23">
        <v>125</v>
      </c>
      <c r="AU52" s="121">
        <f t="shared" si="17"/>
        <v>125</v>
      </c>
      <c r="AV52" s="193">
        <v>0.1</v>
      </c>
    </row>
    <row r="53" spans="1:48" ht="23.25" customHeight="1" x14ac:dyDescent="0.15">
      <c r="A53" s="316"/>
      <c r="B53" s="21" t="s">
        <v>59</v>
      </c>
      <c r="C53" s="22"/>
      <c r="D53" s="35">
        <v>1</v>
      </c>
      <c r="E53" s="88" t="s">
        <v>64</v>
      </c>
      <c r="F53" s="23">
        <v>125</v>
      </c>
      <c r="G53" s="121">
        <f t="shared" si="12"/>
        <v>125</v>
      </c>
      <c r="H53" s="193">
        <v>0.1</v>
      </c>
      <c r="I53" s="316"/>
      <c r="J53" s="21" t="s">
        <v>59</v>
      </c>
      <c r="K53" s="22"/>
      <c r="L53" s="35">
        <v>1</v>
      </c>
      <c r="M53" s="88" t="s">
        <v>64</v>
      </c>
      <c r="N53" s="23">
        <v>125</v>
      </c>
      <c r="O53" s="121">
        <f t="shared" si="13"/>
        <v>125</v>
      </c>
      <c r="P53" s="193">
        <v>0.1</v>
      </c>
      <c r="Q53" s="316"/>
      <c r="R53" s="21" t="s">
        <v>59</v>
      </c>
      <c r="S53" s="22"/>
      <c r="T53" s="35">
        <v>1</v>
      </c>
      <c r="U53" s="88" t="s">
        <v>64</v>
      </c>
      <c r="V53" s="23">
        <v>125</v>
      </c>
      <c r="W53" s="121">
        <f t="shared" si="14"/>
        <v>125</v>
      </c>
      <c r="X53" s="193">
        <v>0.1</v>
      </c>
      <c r="Y53" s="316"/>
      <c r="Z53" s="21" t="s">
        <v>59</v>
      </c>
      <c r="AA53" s="22"/>
      <c r="AB53" s="35">
        <v>1</v>
      </c>
      <c r="AC53" s="88" t="s">
        <v>64</v>
      </c>
      <c r="AD53" s="23">
        <v>125</v>
      </c>
      <c r="AE53" s="121">
        <f t="shared" si="15"/>
        <v>125</v>
      </c>
      <c r="AF53" s="193">
        <v>0.1</v>
      </c>
      <c r="AG53" s="316"/>
      <c r="AH53" s="21" t="s">
        <v>59</v>
      </c>
      <c r="AI53" s="22"/>
      <c r="AJ53" s="35">
        <v>1</v>
      </c>
      <c r="AK53" s="88" t="s">
        <v>64</v>
      </c>
      <c r="AL53" s="23">
        <v>125</v>
      </c>
      <c r="AM53" s="121">
        <f t="shared" si="16"/>
        <v>125</v>
      </c>
      <c r="AN53" s="193">
        <v>0.1</v>
      </c>
      <c r="AO53" s="316"/>
      <c r="AP53" s="21" t="s">
        <v>59</v>
      </c>
      <c r="AQ53" s="22"/>
      <c r="AR53" s="35">
        <v>1</v>
      </c>
      <c r="AS53" s="88" t="s">
        <v>64</v>
      </c>
      <c r="AT53" s="23">
        <v>125</v>
      </c>
      <c r="AU53" s="121">
        <f t="shared" si="17"/>
        <v>125</v>
      </c>
      <c r="AV53" s="193">
        <v>0.1</v>
      </c>
    </row>
    <row r="54" spans="1:48" ht="23.25" customHeight="1" x14ac:dyDescent="0.15">
      <c r="A54" s="316"/>
      <c r="B54" s="21" t="s">
        <v>90</v>
      </c>
      <c r="C54" s="22"/>
      <c r="D54" s="35">
        <v>1</v>
      </c>
      <c r="E54" s="88" t="s">
        <v>89</v>
      </c>
      <c r="F54" s="23">
        <v>125</v>
      </c>
      <c r="G54" s="121">
        <f t="shared" si="12"/>
        <v>125</v>
      </c>
      <c r="H54" s="193">
        <v>0.1</v>
      </c>
      <c r="I54" s="316"/>
      <c r="J54" s="21" t="s">
        <v>90</v>
      </c>
      <c r="K54" s="22"/>
      <c r="L54" s="35">
        <v>1</v>
      </c>
      <c r="M54" s="88" t="s">
        <v>89</v>
      </c>
      <c r="N54" s="23">
        <v>125</v>
      </c>
      <c r="O54" s="121">
        <f t="shared" si="13"/>
        <v>125</v>
      </c>
      <c r="P54" s="193">
        <v>0.1</v>
      </c>
      <c r="Q54" s="316"/>
      <c r="R54" s="21" t="s">
        <v>90</v>
      </c>
      <c r="S54" s="22"/>
      <c r="T54" s="35">
        <v>1</v>
      </c>
      <c r="U54" s="88" t="s">
        <v>89</v>
      </c>
      <c r="V54" s="23">
        <v>125</v>
      </c>
      <c r="W54" s="121">
        <f t="shared" si="14"/>
        <v>125</v>
      </c>
      <c r="X54" s="193">
        <v>0.1</v>
      </c>
      <c r="Y54" s="316"/>
      <c r="Z54" s="21" t="s">
        <v>90</v>
      </c>
      <c r="AA54" s="22"/>
      <c r="AB54" s="35">
        <v>1</v>
      </c>
      <c r="AC54" s="88" t="s">
        <v>89</v>
      </c>
      <c r="AD54" s="23">
        <v>125</v>
      </c>
      <c r="AE54" s="121">
        <f t="shared" si="15"/>
        <v>125</v>
      </c>
      <c r="AF54" s="193">
        <v>0.1</v>
      </c>
      <c r="AG54" s="316"/>
      <c r="AH54" s="21" t="s">
        <v>90</v>
      </c>
      <c r="AI54" s="22"/>
      <c r="AJ54" s="35">
        <v>1</v>
      </c>
      <c r="AK54" s="88" t="s">
        <v>89</v>
      </c>
      <c r="AL54" s="23">
        <v>125</v>
      </c>
      <c r="AM54" s="121">
        <f t="shared" si="16"/>
        <v>125</v>
      </c>
      <c r="AN54" s="193">
        <v>0.1</v>
      </c>
      <c r="AO54" s="316"/>
      <c r="AP54" s="21" t="s">
        <v>90</v>
      </c>
      <c r="AQ54" s="22"/>
      <c r="AR54" s="35">
        <v>1</v>
      </c>
      <c r="AS54" s="88" t="s">
        <v>89</v>
      </c>
      <c r="AT54" s="23">
        <v>125</v>
      </c>
      <c r="AU54" s="121">
        <f t="shared" si="17"/>
        <v>125</v>
      </c>
      <c r="AV54" s="193">
        <v>0.1</v>
      </c>
    </row>
    <row r="55" spans="1:48" ht="23.25" customHeight="1" x14ac:dyDescent="0.15">
      <c r="A55" s="316"/>
      <c r="B55" s="21" t="s">
        <v>168</v>
      </c>
      <c r="C55" s="22"/>
      <c r="D55" s="35">
        <v>1</v>
      </c>
      <c r="E55" s="88" t="s">
        <v>69</v>
      </c>
      <c r="F55" s="23">
        <v>80</v>
      </c>
      <c r="G55" s="121">
        <f t="shared" si="12"/>
        <v>80</v>
      </c>
      <c r="H55" s="193">
        <v>0.1</v>
      </c>
      <c r="I55" s="316"/>
      <c r="J55" s="21" t="s">
        <v>168</v>
      </c>
      <c r="K55" s="22"/>
      <c r="L55" s="35">
        <v>1</v>
      </c>
      <c r="M55" s="88" t="s">
        <v>69</v>
      </c>
      <c r="N55" s="23">
        <v>80</v>
      </c>
      <c r="O55" s="121">
        <f t="shared" si="13"/>
        <v>80</v>
      </c>
      <c r="P55" s="193">
        <v>0.1</v>
      </c>
      <c r="Q55" s="316"/>
      <c r="R55" s="21" t="s">
        <v>168</v>
      </c>
      <c r="S55" s="22"/>
      <c r="T55" s="35">
        <v>1</v>
      </c>
      <c r="U55" s="88" t="s">
        <v>69</v>
      </c>
      <c r="V55" s="23">
        <v>80</v>
      </c>
      <c r="W55" s="121">
        <f t="shared" si="14"/>
        <v>80</v>
      </c>
      <c r="X55" s="193">
        <v>0.1</v>
      </c>
      <c r="Y55" s="316"/>
      <c r="Z55" s="21" t="s">
        <v>168</v>
      </c>
      <c r="AA55" s="22"/>
      <c r="AB55" s="35">
        <v>1</v>
      </c>
      <c r="AC55" s="88" t="s">
        <v>69</v>
      </c>
      <c r="AD55" s="23">
        <v>80</v>
      </c>
      <c r="AE55" s="121">
        <f t="shared" si="15"/>
        <v>80</v>
      </c>
      <c r="AF55" s="193">
        <v>0.1</v>
      </c>
      <c r="AG55" s="316"/>
      <c r="AH55" s="21" t="s">
        <v>168</v>
      </c>
      <c r="AI55" s="22"/>
      <c r="AJ55" s="35">
        <v>1</v>
      </c>
      <c r="AK55" s="88" t="s">
        <v>69</v>
      </c>
      <c r="AL55" s="23">
        <v>80</v>
      </c>
      <c r="AM55" s="121">
        <f t="shared" si="16"/>
        <v>80</v>
      </c>
      <c r="AN55" s="193">
        <v>0.1</v>
      </c>
      <c r="AO55" s="316"/>
      <c r="AP55" s="21" t="s">
        <v>168</v>
      </c>
      <c r="AQ55" s="22"/>
      <c r="AR55" s="35">
        <v>1</v>
      </c>
      <c r="AS55" s="88" t="s">
        <v>69</v>
      </c>
      <c r="AT55" s="23">
        <v>80</v>
      </c>
      <c r="AU55" s="121">
        <f t="shared" si="17"/>
        <v>80</v>
      </c>
      <c r="AV55" s="193">
        <v>0.1</v>
      </c>
    </row>
    <row r="56" spans="1:48" ht="23.25" customHeight="1" x14ac:dyDescent="0.15">
      <c r="A56" s="316"/>
      <c r="B56" s="21" t="s">
        <v>61</v>
      </c>
      <c r="C56" s="22"/>
      <c r="D56" s="35">
        <v>1</v>
      </c>
      <c r="E56" s="88" t="s">
        <v>66</v>
      </c>
      <c r="F56" s="23">
        <v>460</v>
      </c>
      <c r="G56" s="121">
        <f t="shared" si="12"/>
        <v>460</v>
      </c>
      <c r="H56" s="193">
        <v>0.1</v>
      </c>
      <c r="I56" s="316"/>
      <c r="J56" s="21" t="s">
        <v>61</v>
      </c>
      <c r="K56" s="22"/>
      <c r="L56" s="35">
        <v>1</v>
      </c>
      <c r="M56" s="88" t="s">
        <v>66</v>
      </c>
      <c r="N56" s="23">
        <v>460</v>
      </c>
      <c r="O56" s="121">
        <f t="shared" si="13"/>
        <v>460</v>
      </c>
      <c r="P56" s="193">
        <v>0.1</v>
      </c>
      <c r="Q56" s="316"/>
      <c r="R56" s="21" t="s">
        <v>61</v>
      </c>
      <c r="S56" s="22"/>
      <c r="T56" s="35">
        <v>1</v>
      </c>
      <c r="U56" s="88" t="s">
        <v>66</v>
      </c>
      <c r="V56" s="23">
        <v>460</v>
      </c>
      <c r="W56" s="121">
        <f t="shared" si="14"/>
        <v>460</v>
      </c>
      <c r="X56" s="193">
        <v>0.1</v>
      </c>
      <c r="Y56" s="316"/>
      <c r="Z56" s="21" t="s">
        <v>61</v>
      </c>
      <c r="AA56" s="22"/>
      <c r="AB56" s="35">
        <v>1</v>
      </c>
      <c r="AC56" s="88" t="s">
        <v>66</v>
      </c>
      <c r="AD56" s="23">
        <v>460</v>
      </c>
      <c r="AE56" s="121">
        <f t="shared" si="15"/>
        <v>460</v>
      </c>
      <c r="AF56" s="193">
        <v>0.1</v>
      </c>
      <c r="AG56" s="316"/>
      <c r="AH56" s="21" t="s">
        <v>61</v>
      </c>
      <c r="AI56" s="22"/>
      <c r="AJ56" s="35">
        <v>1</v>
      </c>
      <c r="AK56" s="88" t="s">
        <v>66</v>
      </c>
      <c r="AL56" s="23">
        <v>460</v>
      </c>
      <c r="AM56" s="121">
        <f t="shared" si="16"/>
        <v>460</v>
      </c>
      <c r="AN56" s="193">
        <v>0.1</v>
      </c>
      <c r="AO56" s="316"/>
      <c r="AP56" s="21" t="s">
        <v>61</v>
      </c>
      <c r="AQ56" s="22"/>
      <c r="AR56" s="35">
        <v>1</v>
      </c>
      <c r="AS56" s="88" t="s">
        <v>66</v>
      </c>
      <c r="AT56" s="23">
        <v>460</v>
      </c>
      <c r="AU56" s="121">
        <f t="shared" si="17"/>
        <v>460</v>
      </c>
      <c r="AV56" s="193">
        <v>0.1</v>
      </c>
    </row>
    <row r="57" spans="1:48" ht="23.25" customHeight="1" x14ac:dyDescent="0.15">
      <c r="A57" s="316"/>
      <c r="B57" s="14" t="s">
        <v>10</v>
      </c>
      <c r="C57" s="15"/>
      <c r="D57" s="16">
        <v>1</v>
      </c>
      <c r="E57" s="86" t="s">
        <v>68</v>
      </c>
      <c r="F57" s="17">
        <v>2500</v>
      </c>
      <c r="G57" s="120">
        <f>D57*F57</f>
        <v>2500</v>
      </c>
      <c r="H57" s="193">
        <v>0.1</v>
      </c>
      <c r="I57" s="316"/>
      <c r="J57" s="14" t="s">
        <v>10</v>
      </c>
      <c r="K57" s="15"/>
      <c r="L57" s="16">
        <v>1</v>
      </c>
      <c r="M57" s="86" t="s">
        <v>68</v>
      </c>
      <c r="N57" s="17">
        <v>2500</v>
      </c>
      <c r="O57" s="120">
        <f>L57*N57</f>
        <v>2500</v>
      </c>
      <c r="P57" s="193">
        <v>0.1</v>
      </c>
      <c r="Q57" s="316"/>
      <c r="R57" s="14" t="s">
        <v>10</v>
      </c>
      <c r="S57" s="15"/>
      <c r="T57" s="16">
        <v>1</v>
      </c>
      <c r="U57" s="86" t="s">
        <v>68</v>
      </c>
      <c r="V57" s="17">
        <v>2500</v>
      </c>
      <c r="W57" s="120">
        <f>T57*V57</f>
        <v>2500</v>
      </c>
      <c r="X57" s="193">
        <v>0.1</v>
      </c>
      <c r="Y57" s="316"/>
      <c r="Z57" s="14" t="s">
        <v>10</v>
      </c>
      <c r="AA57" s="15"/>
      <c r="AB57" s="16">
        <v>1</v>
      </c>
      <c r="AC57" s="86" t="s">
        <v>68</v>
      </c>
      <c r="AD57" s="17">
        <v>2500</v>
      </c>
      <c r="AE57" s="120">
        <f>AB57*AD57</f>
        <v>2500</v>
      </c>
      <c r="AF57" s="193">
        <v>0.1</v>
      </c>
      <c r="AG57" s="316"/>
      <c r="AH57" s="14" t="s">
        <v>10</v>
      </c>
      <c r="AI57" s="15"/>
      <c r="AJ57" s="16">
        <v>1</v>
      </c>
      <c r="AK57" s="86" t="s">
        <v>68</v>
      </c>
      <c r="AL57" s="17">
        <v>2500</v>
      </c>
      <c r="AM57" s="120">
        <f>AJ57*AL57</f>
        <v>2500</v>
      </c>
      <c r="AN57" s="193">
        <v>0.1</v>
      </c>
      <c r="AO57" s="316"/>
      <c r="AP57" s="14" t="s">
        <v>10</v>
      </c>
      <c r="AQ57" s="15"/>
      <c r="AR57" s="16">
        <v>1</v>
      </c>
      <c r="AS57" s="86" t="s">
        <v>68</v>
      </c>
      <c r="AT57" s="17">
        <v>2500</v>
      </c>
      <c r="AU57" s="120">
        <f>AR57*AT57</f>
        <v>2500</v>
      </c>
      <c r="AV57" s="193">
        <v>0.1</v>
      </c>
    </row>
    <row r="58" spans="1:48" ht="23.25" customHeight="1" x14ac:dyDescent="0.15">
      <c r="A58" s="361"/>
      <c r="B58" s="14" t="s">
        <v>62</v>
      </c>
      <c r="C58" s="15"/>
      <c r="D58" s="38">
        <v>2</v>
      </c>
      <c r="E58" s="86" t="s">
        <v>65</v>
      </c>
      <c r="F58" s="17">
        <v>320</v>
      </c>
      <c r="G58" s="120">
        <f t="shared" si="12"/>
        <v>640</v>
      </c>
      <c r="H58" s="193">
        <v>0.1</v>
      </c>
      <c r="I58" s="361"/>
      <c r="J58" s="14" t="s">
        <v>62</v>
      </c>
      <c r="K58" s="15"/>
      <c r="L58" s="38">
        <v>2</v>
      </c>
      <c r="M58" s="86" t="s">
        <v>65</v>
      </c>
      <c r="N58" s="17">
        <v>320</v>
      </c>
      <c r="O58" s="120">
        <f t="shared" ref="O58:O62" si="18">L58*N58</f>
        <v>640</v>
      </c>
      <c r="P58" s="193">
        <v>0.1</v>
      </c>
      <c r="Q58" s="361"/>
      <c r="R58" s="14" t="s">
        <v>62</v>
      </c>
      <c r="S58" s="15"/>
      <c r="T58" s="38">
        <v>2</v>
      </c>
      <c r="U58" s="86" t="s">
        <v>65</v>
      </c>
      <c r="V58" s="17">
        <v>320</v>
      </c>
      <c r="W58" s="120">
        <f t="shared" ref="W58:W62" si="19">T58*V58</f>
        <v>640</v>
      </c>
      <c r="X58" s="193">
        <v>0.1</v>
      </c>
      <c r="Y58" s="361"/>
      <c r="Z58" s="14" t="s">
        <v>62</v>
      </c>
      <c r="AA58" s="15"/>
      <c r="AB58" s="38">
        <v>2</v>
      </c>
      <c r="AC58" s="86" t="s">
        <v>65</v>
      </c>
      <c r="AD58" s="17">
        <v>320</v>
      </c>
      <c r="AE58" s="120">
        <f t="shared" ref="AE58:AE62" si="20">AB58*AD58</f>
        <v>640</v>
      </c>
      <c r="AF58" s="193">
        <v>0.1</v>
      </c>
      <c r="AG58" s="361"/>
      <c r="AH58" s="14" t="s">
        <v>62</v>
      </c>
      <c r="AI58" s="15"/>
      <c r="AJ58" s="38">
        <v>2</v>
      </c>
      <c r="AK58" s="86" t="s">
        <v>65</v>
      </c>
      <c r="AL58" s="17">
        <v>320</v>
      </c>
      <c r="AM58" s="120">
        <f t="shared" ref="AM58:AM62" si="21">AJ58*AL58</f>
        <v>640</v>
      </c>
      <c r="AN58" s="193">
        <v>0.1</v>
      </c>
      <c r="AO58" s="361"/>
      <c r="AP58" s="14" t="s">
        <v>62</v>
      </c>
      <c r="AQ58" s="15"/>
      <c r="AR58" s="38">
        <v>2</v>
      </c>
      <c r="AS58" s="86" t="s">
        <v>65</v>
      </c>
      <c r="AT58" s="17">
        <v>320</v>
      </c>
      <c r="AU58" s="120">
        <f t="shared" ref="AU58:AU62" si="22">AR58*AT58</f>
        <v>640</v>
      </c>
      <c r="AV58" s="193">
        <v>0.1</v>
      </c>
    </row>
    <row r="59" spans="1:48" ht="23.25" customHeight="1" x14ac:dyDescent="0.15">
      <c r="A59" s="7"/>
      <c r="B59" s="28" t="s">
        <v>5</v>
      </c>
      <c r="C59" s="9" t="s">
        <v>36</v>
      </c>
      <c r="D59" s="10">
        <v>1</v>
      </c>
      <c r="E59" s="85" t="s">
        <v>68</v>
      </c>
      <c r="F59" s="11">
        <v>13200</v>
      </c>
      <c r="G59" s="126">
        <f t="shared" si="12"/>
        <v>13200</v>
      </c>
      <c r="H59" s="197">
        <v>0.1</v>
      </c>
      <c r="I59" s="7"/>
      <c r="J59" s="28" t="s">
        <v>5</v>
      </c>
      <c r="K59" s="9" t="s">
        <v>36</v>
      </c>
      <c r="L59" s="10">
        <v>1</v>
      </c>
      <c r="M59" s="85" t="s">
        <v>68</v>
      </c>
      <c r="N59" s="11">
        <v>13200</v>
      </c>
      <c r="O59" s="126">
        <f t="shared" si="18"/>
        <v>13200</v>
      </c>
      <c r="P59" s="197">
        <v>0.1</v>
      </c>
      <c r="Q59" s="7"/>
      <c r="R59" s="28" t="s">
        <v>5</v>
      </c>
      <c r="S59" s="9" t="s">
        <v>36</v>
      </c>
      <c r="T59" s="10">
        <v>1</v>
      </c>
      <c r="U59" s="85" t="s">
        <v>68</v>
      </c>
      <c r="V59" s="11">
        <v>13200</v>
      </c>
      <c r="W59" s="126">
        <f t="shared" si="19"/>
        <v>13200</v>
      </c>
      <c r="X59" s="197">
        <v>0.1</v>
      </c>
      <c r="Y59" s="7"/>
      <c r="Z59" s="28" t="s">
        <v>5</v>
      </c>
      <c r="AA59" s="9" t="s">
        <v>36</v>
      </c>
      <c r="AB59" s="10">
        <v>1</v>
      </c>
      <c r="AC59" s="85" t="s">
        <v>68</v>
      </c>
      <c r="AD59" s="11">
        <v>13200</v>
      </c>
      <c r="AE59" s="126">
        <f t="shared" si="20"/>
        <v>13200</v>
      </c>
      <c r="AF59" s="197">
        <v>0.1</v>
      </c>
      <c r="AG59" s="7"/>
      <c r="AH59" s="28" t="s">
        <v>5</v>
      </c>
      <c r="AI59" s="9" t="s">
        <v>36</v>
      </c>
      <c r="AJ59" s="10">
        <v>1</v>
      </c>
      <c r="AK59" s="85" t="s">
        <v>68</v>
      </c>
      <c r="AL59" s="11">
        <v>13200</v>
      </c>
      <c r="AM59" s="126">
        <f t="shared" si="21"/>
        <v>13200</v>
      </c>
      <c r="AN59" s="197">
        <v>0.1</v>
      </c>
      <c r="AO59" s="7"/>
      <c r="AP59" s="28" t="s">
        <v>5</v>
      </c>
      <c r="AQ59" s="9" t="s">
        <v>36</v>
      </c>
      <c r="AR59" s="10">
        <v>1</v>
      </c>
      <c r="AS59" s="85" t="s">
        <v>68</v>
      </c>
      <c r="AT59" s="11">
        <v>13200</v>
      </c>
      <c r="AU59" s="126">
        <f t="shared" si="22"/>
        <v>13200</v>
      </c>
      <c r="AV59" s="197">
        <v>0.1</v>
      </c>
    </row>
    <row r="60" spans="1:48" ht="23.25" customHeight="1" x14ac:dyDescent="0.15">
      <c r="A60" s="7"/>
      <c r="B60" s="28" t="s">
        <v>6</v>
      </c>
      <c r="C60" s="15"/>
      <c r="D60" s="16">
        <v>1</v>
      </c>
      <c r="E60" s="86" t="s">
        <v>68</v>
      </c>
      <c r="F60" s="17">
        <v>1200</v>
      </c>
      <c r="G60" s="120">
        <f t="shared" si="12"/>
        <v>1200</v>
      </c>
      <c r="H60" s="193">
        <v>0.1</v>
      </c>
      <c r="I60" s="7"/>
      <c r="J60" s="28" t="s">
        <v>6</v>
      </c>
      <c r="K60" s="15"/>
      <c r="L60" s="16">
        <v>1</v>
      </c>
      <c r="M60" s="86" t="s">
        <v>68</v>
      </c>
      <c r="N60" s="17">
        <v>1200</v>
      </c>
      <c r="O60" s="120">
        <f t="shared" si="18"/>
        <v>1200</v>
      </c>
      <c r="P60" s="193">
        <v>0.1</v>
      </c>
      <c r="Q60" s="7"/>
      <c r="R60" s="28" t="s">
        <v>6</v>
      </c>
      <c r="S60" s="15"/>
      <c r="T60" s="16">
        <v>1</v>
      </c>
      <c r="U60" s="86" t="s">
        <v>68</v>
      </c>
      <c r="V60" s="17">
        <v>1200</v>
      </c>
      <c r="W60" s="120">
        <f t="shared" si="19"/>
        <v>1200</v>
      </c>
      <c r="X60" s="193">
        <v>0.1</v>
      </c>
      <c r="Y60" s="7"/>
      <c r="Z60" s="28" t="s">
        <v>6</v>
      </c>
      <c r="AA60" s="15"/>
      <c r="AB60" s="16">
        <v>1</v>
      </c>
      <c r="AC60" s="86" t="s">
        <v>68</v>
      </c>
      <c r="AD60" s="17">
        <v>1200</v>
      </c>
      <c r="AE60" s="120">
        <f t="shared" si="20"/>
        <v>1200</v>
      </c>
      <c r="AF60" s="193">
        <v>0.1</v>
      </c>
      <c r="AG60" s="7"/>
      <c r="AH60" s="28" t="s">
        <v>6</v>
      </c>
      <c r="AI60" s="15"/>
      <c r="AJ60" s="16">
        <v>1</v>
      </c>
      <c r="AK60" s="86" t="s">
        <v>68</v>
      </c>
      <c r="AL60" s="17">
        <v>1200</v>
      </c>
      <c r="AM60" s="120">
        <f t="shared" si="21"/>
        <v>1200</v>
      </c>
      <c r="AN60" s="193">
        <v>0.1</v>
      </c>
      <c r="AO60" s="7"/>
      <c r="AP60" s="28" t="s">
        <v>6</v>
      </c>
      <c r="AQ60" s="15"/>
      <c r="AR60" s="16">
        <v>1</v>
      </c>
      <c r="AS60" s="86" t="s">
        <v>68</v>
      </c>
      <c r="AT60" s="17">
        <v>1200</v>
      </c>
      <c r="AU60" s="120">
        <f t="shared" si="22"/>
        <v>1200</v>
      </c>
      <c r="AV60" s="193">
        <v>0.1</v>
      </c>
    </row>
    <row r="61" spans="1:48" ht="23.25" customHeight="1" x14ac:dyDescent="0.15">
      <c r="A61" s="7"/>
      <c r="B61" s="28" t="s">
        <v>7</v>
      </c>
      <c r="C61" s="15"/>
      <c r="D61" s="16">
        <v>4</v>
      </c>
      <c r="E61" s="86" t="s">
        <v>79</v>
      </c>
      <c r="F61" s="17">
        <v>300</v>
      </c>
      <c r="G61" s="120">
        <f t="shared" si="12"/>
        <v>1200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18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19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20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21"/>
        <v>1200</v>
      </c>
      <c r="AN61" s="193">
        <v>0.1</v>
      </c>
      <c r="AO61" s="7"/>
      <c r="AP61" s="28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22"/>
        <v>1200</v>
      </c>
      <c r="AV61" s="193">
        <v>0.1</v>
      </c>
    </row>
    <row r="62" spans="1:48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2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18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19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20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21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22"/>
        <v>6000</v>
      </c>
      <c r="AV62" s="193">
        <v>0.1</v>
      </c>
    </row>
    <row r="63" spans="1:48" ht="23.25" customHeight="1" x14ac:dyDescent="0.4">
      <c r="A63" s="13"/>
      <c r="B63" s="14" t="s">
        <v>215</v>
      </c>
      <c r="C63" s="15"/>
      <c r="D63" s="331" t="s">
        <v>37</v>
      </c>
      <c r="E63" s="332"/>
      <c r="F63" s="17">
        <v>14000</v>
      </c>
      <c r="G63" s="120">
        <v>14000</v>
      </c>
      <c r="H63" s="193">
        <v>0.1</v>
      </c>
      <c r="I63" s="13"/>
      <c r="J63" s="14" t="s">
        <v>215</v>
      </c>
      <c r="K63" s="15"/>
      <c r="L63" s="331" t="s">
        <v>37</v>
      </c>
      <c r="M63" s="332"/>
      <c r="N63" s="17">
        <v>14000</v>
      </c>
      <c r="O63" s="120">
        <v>14000</v>
      </c>
      <c r="P63" s="193">
        <v>0.1</v>
      </c>
      <c r="Q63" s="13"/>
      <c r="R63" s="14" t="s">
        <v>215</v>
      </c>
      <c r="S63" s="15"/>
      <c r="T63" s="331" t="s">
        <v>37</v>
      </c>
      <c r="U63" s="332"/>
      <c r="V63" s="17">
        <v>14000</v>
      </c>
      <c r="W63" s="120">
        <v>14000</v>
      </c>
      <c r="X63" s="193">
        <v>0.1</v>
      </c>
      <c r="Y63" s="13"/>
      <c r="Z63" s="14" t="s">
        <v>215</v>
      </c>
      <c r="AA63" s="15"/>
      <c r="AB63" s="331" t="s">
        <v>37</v>
      </c>
      <c r="AC63" s="332"/>
      <c r="AD63" s="17">
        <v>14000</v>
      </c>
      <c r="AE63" s="120">
        <v>14000</v>
      </c>
      <c r="AF63" s="193">
        <v>0.1</v>
      </c>
      <c r="AG63" s="13"/>
      <c r="AH63" s="14" t="s">
        <v>215</v>
      </c>
      <c r="AI63" s="15"/>
      <c r="AJ63" s="331" t="s">
        <v>37</v>
      </c>
      <c r="AK63" s="332"/>
      <c r="AL63" s="17">
        <v>14000</v>
      </c>
      <c r="AM63" s="120">
        <v>14000</v>
      </c>
      <c r="AN63" s="193">
        <v>0.1</v>
      </c>
      <c r="AO63" s="13"/>
      <c r="AP63" s="14" t="s">
        <v>215</v>
      </c>
      <c r="AQ63" s="15"/>
      <c r="AR63" s="331" t="s">
        <v>37</v>
      </c>
      <c r="AS63" s="332"/>
      <c r="AT63" s="17">
        <v>14000</v>
      </c>
      <c r="AU63" s="120">
        <v>14000</v>
      </c>
      <c r="AV63" s="193">
        <v>0.1</v>
      </c>
    </row>
    <row r="64" spans="1:48" ht="23.25" customHeight="1" x14ac:dyDescent="0.4">
      <c r="A64" s="13"/>
      <c r="B64" s="14" t="s">
        <v>13</v>
      </c>
      <c r="C64" s="15"/>
      <c r="D64" s="331" t="s">
        <v>37</v>
      </c>
      <c r="E64" s="332"/>
      <c r="F64" s="17">
        <v>8000</v>
      </c>
      <c r="G64" s="120">
        <v>8000</v>
      </c>
      <c r="H64" s="193">
        <v>0.1</v>
      </c>
      <c r="I64" s="13"/>
      <c r="J64" s="14" t="s">
        <v>13</v>
      </c>
      <c r="K64" s="15"/>
      <c r="L64" s="331" t="s">
        <v>37</v>
      </c>
      <c r="M64" s="332"/>
      <c r="N64" s="17">
        <v>8000</v>
      </c>
      <c r="O64" s="120">
        <v>8000</v>
      </c>
      <c r="P64" s="193">
        <v>0.1</v>
      </c>
      <c r="Q64" s="13"/>
      <c r="R64" s="14" t="s">
        <v>13</v>
      </c>
      <c r="S64" s="15"/>
      <c r="T64" s="331" t="s">
        <v>37</v>
      </c>
      <c r="U64" s="332"/>
      <c r="V64" s="17">
        <v>8000</v>
      </c>
      <c r="W64" s="120">
        <v>8000</v>
      </c>
      <c r="X64" s="193">
        <v>0.1</v>
      </c>
      <c r="Y64" s="13"/>
      <c r="Z64" s="14" t="s">
        <v>13</v>
      </c>
      <c r="AA64" s="15"/>
      <c r="AB64" s="331" t="s">
        <v>37</v>
      </c>
      <c r="AC64" s="332"/>
      <c r="AD64" s="17">
        <v>8000</v>
      </c>
      <c r="AE64" s="120">
        <v>8000</v>
      </c>
      <c r="AF64" s="193">
        <v>0.1</v>
      </c>
      <c r="AG64" s="13"/>
      <c r="AH64" s="14" t="s">
        <v>13</v>
      </c>
      <c r="AI64" s="15"/>
      <c r="AJ64" s="331" t="s">
        <v>37</v>
      </c>
      <c r="AK64" s="332"/>
      <c r="AL64" s="17">
        <v>8000</v>
      </c>
      <c r="AM64" s="120">
        <v>8000</v>
      </c>
      <c r="AN64" s="193">
        <v>0.1</v>
      </c>
      <c r="AO64" s="13"/>
      <c r="AP64" s="14" t="s">
        <v>13</v>
      </c>
      <c r="AQ64" s="15"/>
      <c r="AR64" s="331" t="s">
        <v>37</v>
      </c>
      <c r="AS64" s="332"/>
      <c r="AT64" s="17">
        <v>8000</v>
      </c>
      <c r="AU64" s="120">
        <v>8000</v>
      </c>
      <c r="AV64" s="193">
        <v>0.1</v>
      </c>
    </row>
    <row r="65" spans="1:48" ht="23.25" customHeight="1" thickBot="1" x14ac:dyDescent="0.45">
      <c r="A65" s="30"/>
      <c r="B65" s="31" t="s">
        <v>14</v>
      </c>
      <c r="C65" s="32"/>
      <c r="D65" s="355" t="s">
        <v>37</v>
      </c>
      <c r="E65" s="311"/>
      <c r="F65" s="33">
        <v>5000</v>
      </c>
      <c r="G65" s="123">
        <v>5000</v>
      </c>
      <c r="H65" s="194">
        <v>0.1</v>
      </c>
      <c r="I65" s="30"/>
      <c r="J65" s="31" t="s">
        <v>14</v>
      </c>
      <c r="K65" s="32"/>
      <c r="L65" s="355" t="s">
        <v>37</v>
      </c>
      <c r="M65" s="311"/>
      <c r="N65" s="33">
        <v>5000</v>
      </c>
      <c r="O65" s="123">
        <v>5000</v>
      </c>
      <c r="P65" s="194">
        <v>0.1</v>
      </c>
      <c r="Q65" s="30"/>
      <c r="R65" s="31" t="s">
        <v>14</v>
      </c>
      <c r="S65" s="32"/>
      <c r="T65" s="355" t="s">
        <v>37</v>
      </c>
      <c r="U65" s="311"/>
      <c r="V65" s="33">
        <v>5000</v>
      </c>
      <c r="W65" s="123">
        <v>5000</v>
      </c>
      <c r="X65" s="194">
        <v>0.1</v>
      </c>
      <c r="Y65" s="30"/>
      <c r="Z65" s="31" t="s">
        <v>14</v>
      </c>
      <c r="AA65" s="32"/>
      <c r="AB65" s="355" t="s">
        <v>37</v>
      </c>
      <c r="AC65" s="311"/>
      <c r="AD65" s="33">
        <v>5000</v>
      </c>
      <c r="AE65" s="123">
        <v>5000</v>
      </c>
      <c r="AF65" s="194">
        <v>0.1</v>
      </c>
      <c r="AG65" s="30"/>
      <c r="AH65" s="31" t="s">
        <v>14</v>
      </c>
      <c r="AI65" s="32"/>
      <c r="AJ65" s="355" t="s">
        <v>37</v>
      </c>
      <c r="AK65" s="311"/>
      <c r="AL65" s="33">
        <v>5000</v>
      </c>
      <c r="AM65" s="123">
        <v>5000</v>
      </c>
      <c r="AN65" s="194">
        <v>0.1</v>
      </c>
      <c r="AO65" s="30"/>
      <c r="AP65" s="31" t="s">
        <v>14</v>
      </c>
      <c r="AQ65" s="32"/>
      <c r="AR65" s="355" t="s">
        <v>37</v>
      </c>
      <c r="AS65" s="311"/>
      <c r="AT65" s="33">
        <v>5000</v>
      </c>
      <c r="AU65" s="123">
        <v>5000</v>
      </c>
      <c r="AV65" s="194">
        <v>0.1</v>
      </c>
    </row>
    <row r="66" spans="1:48" s="3" customFormat="1" ht="21.75" customHeight="1" thickBot="1" x14ac:dyDescent="0.2">
      <c r="E66" s="80"/>
      <c r="F66" s="244" t="s">
        <v>106</v>
      </c>
      <c r="G66" s="325">
        <f>SUM(G36:G65)</f>
        <v>56490</v>
      </c>
      <c r="H66" s="362"/>
      <c r="M66" s="80"/>
      <c r="N66" s="244" t="s">
        <v>106</v>
      </c>
      <c r="O66" s="325">
        <f>SUM(O36:O65)</f>
        <v>56498</v>
      </c>
      <c r="P66" s="362"/>
      <c r="U66" s="80"/>
      <c r="V66" s="244" t="s">
        <v>106</v>
      </c>
      <c r="W66" s="325">
        <f>SUM(W36:W65)</f>
        <v>56498</v>
      </c>
      <c r="X66" s="362"/>
      <c r="AC66" s="80"/>
      <c r="AD66" s="244" t="s">
        <v>106</v>
      </c>
      <c r="AE66" s="325">
        <f>SUM(AE36:AE65)</f>
        <v>56498</v>
      </c>
      <c r="AF66" s="362"/>
      <c r="AK66" s="80"/>
      <c r="AL66" s="244" t="s">
        <v>106</v>
      </c>
      <c r="AM66" s="325">
        <f>SUM(AM36:AM65)</f>
        <v>56498</v>
      </c>
      <c r="AN66" s="362"/>
      <c r="AS66" s="80"/>
      <c r="AT66" s="244" t="s">
        <v>106</v>
      </c>
      <c r="AU66" s="325">
        <f>SUM(AU36:AU65)</f>
        <v>56498</v>
      </c>
      <c r="AV66" s="362"/>
    </row>
    <row r="67" spans="1:48" s="3" customFormat="1" ht="26.25" customHeight="1" x14ac:dyDescent="0.15">
      <c r="A67" s="180"/>
      <c r="B67" s="180"/>
      <c r="C67" s="321" t="s">
        <v>157</v>
      </c>
      <c r="D67" s="321"/>
      <c r="E67" s="321"/>
      <c r="F67" s="356" t="s">
        <v>74</v>
      </c>
      <c r="G67" s="357">
        <f>G66+G32</f>
        <v>143780</v>
      </c>
      <c r="H67" s="358"/>
      <c r="J67" s="180"/>
      <c r="K67" s="321" t="s">
        <v>159</v>
      </c>
      <c r="L67" s="321"/>
      <c r="M67" s="321"/>
      <c r="N67" s="356" t="s">
        <v>74</v>
      </c>
      <c r="O67" s="357">
        <f>O32+O66</f>
        <v>143788</v>
      </c>
      <c r="P67" s="358"/>
      <c r="R67" s="180"/>
      <c r="S67" s="321" t="s">
        <v>233</v>
      </c>
      <c r="T67" s="321"/>
      <c r="U67" s="321"/>
      <c r="V67" s="356" t="s">
        <v>74</v>
      </c>
      <c r="W67" s="357">
        <f>W32+W66</f>
        <v>143788</v>
      </c>
      <c r="X67" s="358"/>
      <c r="Z67" s="180"/>
      <c r="AA67" s="321" t="s">
        <v>162</v>
      </c>
      <c r="AB67" s="321"/>
      <c r="AC67" s="321"/>
      <c r="AD67" s="356" t="s">
        <v>74</v>
      </c>
      <c r="AE67" s="357">
        <f>AE32+AE66</f>
        <v>151788</v>
      </c>
      <c r="AF67" s="358"/>
      <c r="AH67" s="363" t="s">
        <v>164</v>
      </c>
      <c r="AI67" s="363"/>
      <c r="AJ67" s="363"/>
      <c r="AK67" s="363"/>
      <c r="AL67" s="356" t="s">
        <v>74</v>
      </c>
      <c r="AM67" s="357">
        <f>AM32+AM66</f>
        <v>147788</v>
      </c>
      <c r="AN67" s="358"/>
      <c r="AP67" s="363" t="s">
        <v>166</v>
      </c>
      <c r="AQ67" s="363"/>
      <c r="AR67" s="363"/>
      <c r="AS67" s="363"/>
      <c r="AT67" s="356" t="s">
        <v>74</v>
      </c>
      <c r="AU67" s="357">
        <f>AU66+AU32</f>
        <v>143788</v>
      </c>
      <c r="AV67" s="358"/>
    </row>
    <row r="68" spans="1:48" s="3" customFormat="1" ht="12" customHeight="1" thickBot="1" x14ac:dyDescent="0.2">
      <c r="A68" s="180"/>
      <c r="B68" s="180"/>
      <c r="C68" s="321"/>
      <c r="D68" s="321"/>
      <c r="E68" s="321"/>
      <c r="F68" s="356"/>
      <c r="G68" s="359"/>
      <c r="H68" s="360"/>
      <c r="I68" s="180"/>
      <c r="J68" s="180"/>
      <c r="K68" s="321"/>
      <c r="L68" s="321"/>
      <c r="M68" s="321"/>
      <c r="N68" s="356"/>
      <c r="O68" s="359"/>
      <c r="P68" s="360"/>
      <c r="Q68" s="180"/>
      <c r="R68" s="180"/>
      <c r="S68" s="321"/>
      <c r="T68" s="321"/>
      <c r="U68" s="321"/>
      <c r="V68" s="356"/>
      <c r="W68" s="359"/>
      <c r="X68" s="360"/>
      <c r="Y68" s="180"/>
      <c r="Z68" s="180"/>
      <c r="AA68" s="321"/>
      <c r="AB68" s="321"/>
      <c r="AC68" s="321"/>
      <c r="AD68" s="356"/>
      <c r="AE68" s="359"/>
      <c r="AF68" s="360"/>
      <c r="AG68" s="180"/>
      <c r="AH68" s="363"/>
      <c r="AI68" s="363"/>
      <c r="AJ68" s="363"/>
      <c r="AK68" s="363"/>
      <c r="AL68" s="356"/>
      <c r="AM68" s="359"/>
      <c r="AN68" s="360"/>
      <c r="AO68" s="180"/>
      <c r="AP68" s="363"/>
      <c r="AQ68" s="363"/>
      <c r="AR68" s="363"/>
      <c r="AS68" s="363"/>
      <c r="AT68" s="356"/>
      <c r="AU68" s="359"/>
      <c r="AV68" s="360"/>
    </row>
  </sheetData>
  <mergeCells count="112">
    <mergeCell ref="C67:E68"/>
    <mergeCell ref="F67:F68"/>
    <mergeCell ref="G67:H68"/>
    <mergeCell ref="G66:H66"/>
    <mergeCell ref="D64:E64"/>
    <mergeCell ref="D65:E65"/>
    <mergeCell ref="AB63:AC63"/>
    <mergeCell ref="AJ63:AK63"/>
    <mergeCell ref="AR63:AS63"/>
    <mergeCell ref="AH67:AK68"/>
    <mergeCell ref="AM67:AN68"/>
    <mergeCell ref="W66:X66"/>
    <mergeCell ref="T64:U64"/>
    <mergeCell ref="T63:U63"/>
    <mergeCell ref="AE66:AF66"/>
    <mergeCell ref="AM66:AN66"/>
    <mergeCell ref="K67:M68"/>
    <mergeCell ref="T65:U65"/>
    <mergeCell ref="AP67:AS68"/>
    <mergeCell ref="N67:N68"/>
    <mergeCell ref="O67:P68"/>
    <mergeCell ref="S67:U68"/>
    <mergeCell ref="V67:V68"/>
    <mergeCell ref="W67:X68"/>
    <mergeCell ref="O66:P66"/>
    <mergeCell ref="D63:E63"/>
    <mergeCell ref="L63:M63"/>
    <mergeCell ref="A33:H33"/>
    <mergeCell ref="I33:P33"/>
    <mergeCell ref="Q33:X33"/>
    <mergeCell ref="Y33:AF33"/>
    <mergeCell ref="AG33:AN33"/>
    <mergeCell ref="I40:I58"/>
    <mergeCell ref="Q40:Q58"/>
    <mergeCell ref="A40:A58"/>
    <mergeCell ref="Y40:Y58"/>
    <mergeCell ref="AG40:AG58"/>
    <mergeCell ref="AB64:AC64"/>
    <mergeCell ref="AJ64:AK64"/>
    <mergeCell ref="AB65:AC65"/>
    <mergeCell ref="AJ65:AK65"/>
    <mergeCell ref="AO3:AP3"/>
    <mergeCell ref="AR3:AS3"/>
    <mergeCell ref="AO2:AV2"/>
    <mergeCell ref="AW2:BD2"/>
    <mergeCell ref="AW3:AX3"/>
    <mergeCell ref="AH1:AM1"/>
    <mergeCell ref="Y35:Z35"/>
    <mergeCell ref="AB35:AC35"/>
    <mergeCell ref="AG35:AH35"/>
    <mergeCell ref="AJ35:AK35"/>
    <mergeCell ref="AB3:AC3"/>
    <mergeCell ref="AG3:AH3"/>
    <mergeCell ref="AJ3:AK3"/>
    <mergeCell ref="AG2:AN2"/>
    <mergeCell ref="Y34:AF34"/>
    <mergeCell ref="AG34:AN34"/>
    <mergeCell ref="Y3:Z3"/>
    <mergeCell ref="Y2:AF2"/>
    <mergeCell ref="Z1:AE1"/>
    <mergeCell ref="BC14:BD14"/>
    <mergeCell ref="BC15:BD15"/>
    <mergeCell ref="BC16:BD16"/>
    <mergeCell ref="AZ3:BA3"/>
    <mergeCell ref="AZ6:BA6"/>
    <mergeCell ref="BC7:BD7"/>
    <mergeCell ref="AW12:BA12"/>
    <mergeCell ref="AW14:BB14"/>
    <mergeCell ref="AW15:AY15"/>
    <mergeCell ref="BC12:BD12"/>
    <mergeCell ref="AW13:AY13"/>
    <mergeCell ref="BC13:BD13"/>
    <mergeCell ref="AO34:AV34"/>
    <mergeCell ref="AW34:BD34"/>
    <mergeCell ref="AO33:AV33"/>
    <mergeCell ref="AP1:AU1"/>
    <mergeCell ref="AX1:BC1"/>
    <mergeCell ref="AD67:AD68"/>
    <mergeCell ref="AE67:AF68"/>
    <mergeCell ref="AL67:AL68"/>
    <mergeCell ref="AR64:AS64"/>
    <mergeCell ref="AR65:AS65"/>
    <mergeCell ref="AO35:AP35"/>
    <mergeCell ref="AR35:AS35"/>
    <mergeCell ref="AO40:AO58"/>
    <mergeCell ref="AU66:AV66"/>
    <mergeCell ref="AT67:AT68"/>
    <mergeCell ref="AU67:AV68"/>
    <mergeCell ref="AA67:AC68"/>
    <mergeCell ref="I34:K34"/>
    <mergeCell ref="I35:J35"/>
    <mergeCell ref="A3:B3"/>
    <mergeCell ref="B1:G1"/>
    <mergeCell ref="A34:B34"/>
    <mergeCell ref="A35:B35"/>
    <mergeCell ref="D35:E35"/>
    <mergeCell ref="Q3:R3"/>
    <mergeCell ref="T3:U3"/>
    <mergeCell ref="A2:H2"/>
    <mergeCell ref="Q2:X2"/>
    <mergeCell ref="D3:E3"/>
    <mergeCell ref="J1:O1"/>
    <mergeCell ref="I2:P2"/>
    <mergeCell ref="I3:J3"/>
    <mergeCell ref="L3:M3"/>
    <mergeCell ref="L35:M35"/>
    <mergeCell ref="Q34:S34"/>
    <mergeCell ref="R1:W1"/>
    <mergeCell ref="Q35:R35"/>
    <mergeCell ref="T35:U35"/>
    <mergeCell ref="L64:M64"/>
    <mergeCell ref="L65:M65"/>
  </mergeCells>
  <phoneticPr fontId="2"/>
  <pageMargins left="0.39" right="0.32" top="0.33" bottom="0.16" header="0.3" footer="0.16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0F67-9157-4ACA-A1A4-8AF6CFAC5F56}">
  <dimension ref="A1:Z39"/>
  <sheetViews>
    <sheetView topLeftCell="A10" workbookViewId="0">
      <selection activeCell="F25" sqref="F25:H25"/>
    </sheetView>
  </sheetViews>
  <sheetFormatPr defaultColWidth="8.125" defaultRowHeight="13.5" x14ac:dyDescent="0.4"/>
  <cols>
    <col min="1" max="3" width="8.125" style="43"/>
    <col min="4" max="4" width="8.875" style="43" customWidth="1"/>
    <col min="5" max="16384" width="8.125" style="43"/>
  </cols>
  <sheetData>
    <row r="1" spans="1:26" x14ac:dyDescent="0.4">
      <c r="A1" s="285" t="s">
        <v>115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26" ht="61.15" customHeight="1" x14ac:dyDescent="0.4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</row>
    <row r="3" spans="1:26" ht="25.9" customHeight="1" x14ac:dyDescent="0.4">
      <c r="A3" s="286" t="s">
        <v>92</v>
      </c>
      <c r="B3" s="286"/>
      <c r="C3" s="286"/>
      <c r="D3" s="286"/>
      <c r="E3" s="286"/>
      <c r="F3" s="286"/>
      <c r="G3" s="286"/>
      <c r="H3" s="381">
        <v>46265</v>
      </c>
      <c r="I3" s="381"/>
      <c r="J3" s="381"/>
      <c r="K3" s="381"/>
    </row>
    <row r="4" spans="1:26" ht="25.9" customHeight="1" thickBot="1" x14ac:dyDescent="0.45">
      <c r="A4" s="287"/>
      <c r="B4" s="287"/>
      <c r="C4" s="287"/>
      <c r="D4" s="287"/>
      <c r="E4" s="287"/>
      <c r="F4" s="287"/>
      <c r="G4" s="287"/>
      <c r="H4" s="1"/>
      <c r="I4" s="1"/>
      <c r="J4" s="1"/>
      <c r="K4" s="1"/>
    </row>
    <row r="5" spans="1:26" ht="27" customHeight="1" x14ac:dyDescent="0.15">
      <c r="A5" s="289" t="s">
        <v>111</v>
      </c>
      <c r="B5" s="289"/>
      <c r="C5" s="289"/>
      <c r="D5" s="289"/>
      <c r="E5" s="289"/>
      <c r="F5" s="289"/>
      <c r="G5" s="289"/>
      <c r="H5" s="44"/>
      <c r="I5" s="44"/>
      <c r="J5" s="44"/>
      <c r="K5" s="44"/>
    </row>
    <row r="6" spans="1:26" ht="27" customHeight="1" x14ac:dyDescent="0.15">
      <c r="A6" s="382" t="s">
        <v>112</v>
      </c>
      <c r="B6" s="382"/>
      <c r="C6" s="382"/>
      <c r="D6" s="382"/>
      <c r="E6" s="382"/>
      <c r="F6" s="382"/>
      <c r="G6" s="382"/>
      <c r="H6" s="44"/>
      <c r="I6" s="44"/>
      <c r="J6" s="44"/>
      <c r="K6" s="44"/>
    </row>
    <row r="7" spans="1:26" ht="27" customHeight="1" x14ac:dyDescent="0.15">
      <c r="A7" s="284" t="s">
        <v>113</v>
      </c>
      <c r="B7" s="284"/>
      <c r="C7" s="284"/>
      <c r="D7" s="284"/>
      <c r="E7" s="284"/>
      <c r="F7" s="284"/>
      <c r="G7" s="284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76"/>
      <c r="B8" s="276"/>
      <c r="C8" s="276"/>
      <c r="D8" s="276"/>
      <c r="E8" s="46"/>
      <c r="F8" s="47"/>
      <c r="G8" s="380" t="s">
        <v>93</v>
      </c>
      <c r="H8" s="380"/>
      <c r="I8" s="380"/>
      <c r="W8" s="69" t="s">
        <v>112</v>
      </c>
      <c r="X8" s="69"/>
      <c r="Y8" s="69"/>
      <c r="Z8" s="69"/>
    </row>
    <row r="9" spans="1:26" ht="14.45" customHeight="1" x14ac:dyDescent="0.4">
      <c r="A9" s="48"/>
      <c r="B9" s="277" t="s">
        <v>94</v>
      </c>
      <c r="C9" s="277"/>
      <c r="D9" s="277"/>
      <c r="E9" s="277"/>
      <c r="F9" s="47"/>
      <c r="G9" s="278" t="s">
        <v>95</v>
      </c>
      <c r="H9" s="278"/>
      <c r="I9" s="278"/>
      <c r="J9" s="278"/>
      <c r="K9" s="278"/>
      <c r="W9" s="69" t="s">
        <v>113</v>
      </c>
      <c r="X9" s="69"/>
      <c r="Y9" s="69"/>
      <c r="Z9" s="69"/>
    </row>
    <row r="10" spans="1:26" ht="16.5" x14ac:dyDescent="0.4">
      <c r="A10" s="50"/>
      <c r="B10" s="277"/>
      <c r="C10" s="277"/>
      <c r="D10" s="277"/>
      <c r="E10" s="277"/>
      <c r="F10" s="51"/>
      <c r="G10" s="372" t="s">
        <v>96</v>
      </c>
      <c r="H10" s="372"/>
      <c r="I10" s="372"/>
      <c r="J10" s="372"/>
      <c r="K10" s="372"/>
    </row>
    <row r="11" spans="1:26" ht="16.149999999999999" customHeight="1" x14ac:dyDescent="0.4">
      <c r="A11" s="52"/>
      <c r="B11" s="280">
        <f>F30</f>
        <v>1179169.2</v>
      </c>
      <c r="C11" s="280"/>
      <c r="D11" s="280"/>
      <c r="E11" s="280"/>
      <c r="F11" s="47"/>
      <c r="G11" s="373" t="s">
        <v>97</v>
      </c>
      <c r="H11" s="373"/>
      <c r="I11" s="373"/>
      <c r="J11" s="373"/>
      <c r="K11" s="373"/>
    </row>
    <row r="12" spans="1:26" ht="18.600000000000001" customHeight="1" thickBot="1" x14ac:dyDescent="0.45">
      <c r="A12" s="54"/>
      <c r="B12" s="281"/>
      <c r="C12" s="281"/>
      <c r="D12" s="281"/>
      <c r="E12" s="281"/>
      <c r="F12" s="45"/>
      <c r="G12" s="283" t="s">
        <v>98</v>
      </c>
      <c r="H12" s="283"/>
      <c r="I12" s="283"/>
      <c r="J12" s="283"/>
      <c r="K12" s="283"/>
    </row>
    <row r="13" spans="1:26" ht="14.25" thickTop="1" x14ac:dyDescent="0.4">
      <c r="A13" s="2"/>
      <c r="B13" s="2"/>
      <c r="C13" s="2"/>
      <c r="D13" s="55"/>
      <c r="E13" s="56"/>
      <c r="F13" s="45"/>
      <c r="G13" s="1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45"/>
      <c r="G14" s="1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45"/>
      <c r="G15" s="1"/>
      <c r="H15" s="1"/>
      <c r="I15" s="1"/>
      <c r="J15" s="1"/>
      <c r="K15" s="2"/>
    </row>
    <row r="16" spans="1:26" x14ac:dyDescent="0.4">
      <c r="A16" s="2"/>
      <c r="B16" s="2"/>
      <c r="C16" s="2"/>
      <c r="D16" s="55"/>
      <c r="E16" s="56"/>
      <c r="F16" s="45"/>
      <c r="G16" s="1"/>
      <c r="H16" s="1"/>
      <c r="I16" s="1"/>
      <c r="J16" s="1"/>
      <c r="K16" s="2"/>
    </row>
    <row r="17" spans="1:11" ht="27" customHeight="1" x14ac:dyDescent="0.15">
      <c r="A17" s="2"/>
      <c r="B17" s="2"/>
      <c r="C17" s="274" t="s">
        <v>152</v>
      </c>
      <c r="D17" s="274"/>
      <c r="E17" s="274"/>
      <c r="F17" s="45"/>
      <c r="G17" s="1"/>
      <c r="H17" s="1"/>
      <c r="I17" s="1"/>
      <c r="J17" s="1"/>
      <c r="K17" s="2"/>
    </row>
    <row r="18" spans="1:11" ht="15" customHeight="1" thickBot="1" x14ac:dyDescent="0.2">
      <c r="A18" s="2"/>
      <c r="B18" s="2"/>
      <c r="C18" s="384" t="s">
        <v>108</v>
      </c>
      <c r="D18" s="384"/>
      <c r="E18" s="56"/>
      <c r="F18" s="45"/>
      <c r="G18" s="1"/>
      <c r="H18" s="1"/>
      <c r="I18" s="1"/>
      <c r="J18" s="1"/>
      <c r="K18" s="2"/>
    </row>
    <row r="19" spans="1:11" ht="27.75" customHeight="1" x14ac:dyDescent="0.4">
      <c r="A19" s="2"/>
      <c r="B19" s="2"/>
      <c r="C19" s="369" t="s">
        <v>100</v>
      </c>
      <c r="D19" s="370"/>
      <c r="E19" s="371"/>
      <c r="F19" s="365">
        <f>完成エイド!G67</f>
        <v>143780</v>
      </c>
      <c r="G19" s="366"/>
      <c r="H19" s="367"/>
      <c r="I19" s="57"/>
      <c r="J19" s="57"/>
      <c r="K19" s="2"/>
    </row>
    <row r="20" spans="1:11" ht="27.75" customHeight="1" x14ac:dyDescent="0.4">
      <c r="A20" s="2"/>
      <c r="B20" s="2"/>
      <c r="C20" s="374" t="s">
        <v>101</v>
      </c>
      <c r="D20" s="375"/>
      <c r="E20" s="376"/>
      <c r="F20" s="368">
        <f>完成エイド!O67</f>
        <v>143788</v>
      </c>
      <c r="G20" s="336"/>
      <c r="H20" s="259"/>
      <c r="I20" s="57"/>
      <c r="J20" s="57"/>
      <c r="K20" s="2"/>
    </row>
    <row r="21" spans="1:11" ht="27.75" customHeight="1" x14ac:dyDescent="0.4">
      <c r="A21" s="2"/>
      <c r="B21" s="2"/>
      <c r="C21" s="374" t="s">
        <v>102</v>
      </c>
      <c r="D21" s="375"/>
      <c r="E21" s="376"/>
      <c r="F21" s="368">
        <f>完成エイド!W67</f>
        <v>143788</v>
      </c>
      <c r="G21" s="336"/>
      <c r="H21" s="259"/>
      <c r="I21" s="57"/>
      <c r="J21" s="57"/>
      <c r="K21" s="2"/>
    </row>
    <row r="22" spans="1:11" ht="27.75" customHeight="1" x14ac:dyDescent="0.4">
      <c r="A22" s="2"/>
      <c r="B22" s="2"/>
      <c r="C22" s="374" t="s">
        <v>150</v>
      </c>
      <c r="D22" s="375"/>
      <c r="E22" s="376"/>
      <c r="F22" s="368">
        <f>完成エイド!AE67</f>
        <v>151788</v>
      </c>
      <c r="G22" s="336"/>
      <c r="H22" s="259"/>
      <c r="I22" s="57"/>
      <c r="J22" s="57"/>
      <c r="K22" s="2"/>
    </row>
    <row r="23" spans="1:11" ht="27.75" customHeight="1" x14ac:dyDescent="0.4">
      <c r="A23" s="2"/>
      <c r="B23" s="2"/>
      <c r="C23" s="374" t="s">
        <v>103</v>
      </c>
      <c r="D23" s="375"/>
      <c r="E23" s="376"/>
      <c r="F23" s="368">
        <f>完成エイド!AM67</f>
        <v>147788</v>
      </c>
      <c r="G23" s="336"/>
      <c r="H23" s="259"/>
      <c r="I23" s="57"/>
      <c r="J23" s="57"/>
      <c r="K23" s="2"/>
    </row>
    <row r="24" spans="1:11" ht="27.75" customHeight="1" x14ac:dyDescent="0.4">
      <c r="A24" s="2"/>
      <c r="B24" s="2"/>
      <c r="C24" s="374" t="s">
        <v>151</v>
      </c>
      <c r="D24" s="375"/>
      <c r="E24" s="376"/>
      <c r="F24" s="368">
        <f>完成エイド!AU67</f>
        <v>143788</v>
      </c>
      <c r="G24" s="336"/>
      <c r="H24" s="259"/>
      <c r="I24" s="57"/>
      <c r="J24" s="57"/>
      <c r="K24" s="2"/>
    </row>
    <row r="25" spans="1:11" ht="27.75" customHeight="1" thickBot="1" x14ac:dyDescent="0.45">
      <c r="A25" s="2"/>
      <c r="B25" s="2"/>
      <c r="C25" s="377" t="s">
        <v>153</v>
      </c>
      <c r="D25" s="378"/>
      <c r="E25" s="379"/>
      <c r="F25" s="393">
        <f>完成エイド!BC7</f>
        <v>99800</v>
      </c>
      <c r="G25" s="394"/>
      <c r="H25" s="395"/>
      <c r="I25" s="57"/>
      <c r="J25" s="57"/>
      <c r="K25" s="2"/>
    </row>
    <row r="26" spans="1:11" ht="27.75" customHeight="1" thickBot="1" x14ac:dyDescent="0.45">
      <c r="A26" s="2"/>
      <c r="B26" s="2"/>
      <c r="C26" s="58"/>
      <c r="D26" s="59"/>
      <c r="E26" s="60" t="s">
        <v>104</v>
      </c>
      <c r="F26" s="255">
        <f>SUM(F19:F25)</f>
        <v>974520</v>
      </c>
      <c r="G26" s="333"/>
      <c r="H26" s="256"/>
      <c r="I26" s="57"/>
      <c r="J26" s="57"/>
      <c r="K26" s="2"/>
    </row>
    <row r="27" spans="1:11" ht="27.75" customHeight="1" thickBot="1" x14ac:dyDescent="0.45">
      <c r="A27" s="2"/>
      <c r="B27" s="2"/>
      <c r="C27" s="61"/>
      <c r="D27" s="389" t="s">
        <v>114</v>
      </c>
      <c r="E27" s="396"/>
      <c r="F27" s="334">
        <f>F26*0.1</f>
        <v>97452</v>
      </c>
      <c r="G27" s="364"/>
      <c r="H27" s="335"/>
      <c r="I27" s="57"/>
      <c r="J27" s="57"/>
      <c r="K27" s="2"/>
    </row>
    <row r="28" spans="1:11" ht="27.75" customHeight="1" thickBot="1" x14ac:dyDescent="0.45">
      <c r="A28" s="61"/>
      <c r="B28" s="61"/>
      <c r="C28" s="61"/>
      <c r="D28" s="62"/>
      <c r="E28" s="63" t="s">
        <v>105</v>
      </c>
      <c r="F28" s="255">
        <f>F26+F27</f>
        <v>1071972</v>
      </c>
      <c r="G28" s="333"/>
      <c r="H28" s="256"/>
      <c r="I28" s="57"/>
      <c r="J28" s="57"/>
      <c r="K28" s="2"/>
    </row>
    <row r="29" spans="1:11" ht="27.75" customHeight="1" thickBot="1" x14ac:dyDescent="0.45">
      <c r="A29" s="61"/>
      <c r="B29" s="61"/>
      <c r="C29" s="61"/>
      <c r="D29" s="389" t="s">
        <v>99</v>
      </c>
      <c r="E29" s="389"/>
      <c r="F29" s="390">
        <f>F28*0.1</f>
        <v>107197.20000000001</v>
      </c>
      <c r="G29" s="391"/>
      <c r="H29" s="392"/>
      <c r="I29" s="57"/>
      <c r="J29" s="57"/>
      <c r="K29" s="2"/>
    </row>
    <row r="30" spans="1:11" ht="27.75" customHeight="1" thickBot="1" x14ac:dyDescent="0.45">
      <c r="D30" s="385" t="s">
        <v>116</v>
      </c>
      <c r="E30" s="385"/>
      <c r="F30" s="386">
        <f>SUM(F28:F29)</f>
        <v>1179169.2</v>
      </c>
      <c r="G30" s="387"/>
      <c r="H30" s="388"/>
    </row>
    <row r="36" spans="1:11" x14ac:dyDescent="0.4">
      <c r="A36" s="383" t="s">
        <v>107</v>
      </c>
      <c r="B36" s="383"/>
      <c r="C36" s="383"/>
      <c r="D36" s="383"/>
      <c r="E36" s="383"/>
      <c r="F36" s="383"/>
      <c r="G36" s="383"/>
      <c r="H36" s="383"/>
      <c r="I36" s="383"/>
      <c r="J36" s="383"/>
      <c r="K36" s="383"/>
    </row>
    <row r="37" spans="1:11" x14ac:dyDescent="0.4">
      <c r="A37" s="383"/>
      <c r="B37" s="383"/>
      <c r="C37" s="383"/>
      <c r="D37" s="383"/>
      <c r="E37" s="383"/>
      <c r="F37" s="383"/>
      <c r="G37" s="383"/>
      <c r="H37" s="383"/>
      <c r="I37" s="383"/>
      <c r="J37" s="383"/>
      <c r="K37" s="383"/>
    </row>
    <row r="38" spans="1:11" ht="0.6" customHeight="1" x14ac:dyDescent="0.4">
      <c r="A38" s="383"/>
      <c r="B38" s="383"/>
      <c r="C38" s="383"/>
      <c r="D38" s="383"/>
      <c r="E38" s="383"/>
      <c r="F38" s="383"/>
      <c r="G38" s="383"/>
      <c r="H38" s="383"/>
      <c r="I38" s="383"/>
      <c r="J38" s="383"/>
      <c r="K38" s="383"/>
    </row>
    <row r="39" spans="1:11" ht="2.4500000000000002" customHeight="1" x14ac:dyDescent="0.4">
      <c r="A39" s="383"/>
      <c r="B39" s="383"/>
      <c r="C39" s="383"/>
      <c r="D39" s="383"/>
      <c r="E39" s="383"/>
      <c r="F39" s="383"/>
      <c r="G39" s="383"/>
      <c r="H39" s="383"/>
      <c r="I39" s="383"/>
      <c r="J39" s="383"/>
      <c r="K39" s="383"/>
    </row>
  </sheetData>
  <mergeCells count="39">
    <mergeCell ref="A36:K39"/>
    <mergeCell ref="C18:D18"/>
    <mergeCell ref="D30:E30"/>
    <mergeCell ref="F30:H30"/>
    <mergeCell ref="D29:E29"/>
    <mergeCell ref="F29:H29"/>
    <mergeCell ref="C20:E20"/>
    <mergeCell ref="C21:E21"/>
    <mergeCell ref="F25:H25"/>
    <mergeCell ref="F26:H26"/>
    <mergeCell ref="F23:H23"/>
    <mergeCell ref="F24:H24"/>
    <mergeCell ref="D27:E27"/>
    <mergeCell ref="F28:H28"/>
    <mergeCell ref="F21:H21"/>
    <mergeCell ref="F22:H22"/>
    <mergeCell ref="A8:D8"/>
    <mergeCell ref="G8:I8"/>
    <mergeCell ref="A1:K2"/>
    <mergeCell ref="H3:K3"/>
    <mergeCell ref="G9:K9"/>
    <mergeCell ref="A3:G4"/>
    <mergeCell ref="A5:G5"/>
    <mergeCell ref="A6:G6"/>
    <mergeCell ref="A7:G7"/>
    <mergeCell ref="F27:H27"/>
    <mergeCell ref="B9:E10"/>
    <mergeCell ref="B11:E12"/>
    <mergeCell ref="G12:K12"/>
    <mergeCell ref="F19:H19"/>
    <mergeCell ref="F20:H20"/>
    <mergeCell ref="C19:E19"/>
    <mergeCell ref="G10:K10"/>
    <mergeCell ref="G11:K11"/>
    <mergeCell ref="C17:E17"/>
    <mergeCell ref="C22:E22"/>
    <mergeCell ref="C23:E23"/>
    <mergeCell ref="C24:E24"/>
    <mergeCell ref="C25:E25"/>
  </mergeCells>
  <phoneticPr fontId="2"/>
  <pageMargins left="0.28000000000000003" right="0.27" top="0.51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救護所見積書表紙</vt:lpstr>
      <vt:lpstr>救護所請求書表紙 (2)</vt:lpstr>
      <vt:lpstr>修正中救護前川</vt:lpstr>
      <vt:lpstr>修正中救護</vt:lpstr>
      <vt:lpstr>救護所請求書表紙</vt:lpstr>
      <vt:lpstr>エイド前川</vt:lpstr>
      <vt:lpstr>エイドステーション </vt:lpstr>
      <vt:lpstr>完成エイド</vt:lpstr>
      <vt:lpstr>エイド請求書表紙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2026-09-24T08:15:20Z</cp:lastPrinted>
  <dcterms:created xsi:type="dcterms:W3CDTF">2024-08-02T04:08:57Z</dcterms:created>
  <dcterms:modified xsi:type="dcterms:W3CDTF">2026-09-24T08:15:37Z</dcterms:modified>
</cp:coreProperties>
</file>