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:\共有\事務\イベント用経費人件費\"/>
    </mc:Choice>
  </mc:AlternateContent>
  <xr:revisionPtr revIDLastSave="0" documentId="8_{EFAFF8F6-895C-4141-9016-FFF5124B2EEF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7月" sheetId="2" r:id="rId1"/>
    <sheet name="8月" sheetId="3" r:id="rId2"/>
    <sheet name="11月花火 " sheetId="7" r:id="rId3"/>
    <sheet name="11月嵐山" sheetId="5" r:id="rId4"/>
    <sheet name="厄神" sheetId="9" r:id="rId5"/>
    <sheet name="国スポ" sheetId="11" r:id="rId6"/>
    <sheet name="前川経費一覧" sheetId="12" r:id="rId7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5" i="12" l="1"/>
  <c r="I67" i="12"/>
  <c r="I58" i="12"/>
  <c r="I40" i="12"/>
  <c r="I25" i="12"/>
  <c r="I14" i="12"/>
  <c r="J47" i="11"/>
  <c r="J27" i="11"/>
  <c r="J36" i="9"/>
  <c r="N59" i="5"/>
  <c r="N53" i="5"/>
  <c r="AD35" i="5"/>
  <c r="A35" i="5"/>
  <c r="Z23" i="5"/>
  <c r="AA21" i="5"/>
  <c r="AA17" i="5"/>
  <c r="AA15" i="5"/>
  <c r="Z11" i="5"/>
  <c r="U11" i="5"/>
  <c r="P11" i="5"/>
  <c r="L11" i="5"/>
  <c r="G11" i="5"/>
  <c r="Z10" i="5"/>
  <c r="U10" i="5"/>
  <c r="L10" i="5"/>
  <c r="Z9" i="5"/>
  <c r="U9" i="5"/>
  <c r="L9" i="5"/>
  <c r="Z8" i="5"/>
  <c r="U8" i="5"/>
  <c r="L8" i="5"/>
  <c r="Z7" i="5"/>
  <c r="L7" i="5"/>
  <c r="Z6" i="5"/>
  <c r="L6" i="5"/>
  <c r="Z5" i="5"/>
  <c r="L5" i="5"/>
  <c r="Z4" i="5"/>
  <c r="L4" i="5"/>
  <c r="T52" i="7"/>
  <c r="G44" i="7"/>
  <c r="G36" i="7"/>
  <c r="Z25" i="7"/>
  <c r="AA23" i="7"/>
  <c r="AA19" i="7"/>
  <c r="Z11" i="7"/>
  <c r="U11" i="7"/>
  <c r="P11" i="7"/>
  <c r="L11" i="7"/>
  <c r="G11" i="7"/>
  <c r="Z10" i="7"/>
  <c r="P10" i="7"/>
  <c r="L10" i="7"/>
  <c r="Z9" i="7"/>
  <c r="P9" i="7"/>
  <c r="L9" i="7"/>
  <c r="Z8" i="7"/>
  <c r="P8" i="7"/>
  <c r="L8" i="7"/>
  <c r="AE7" i="7"/>
  <c r="Z7" i="7"/>
  <c r="P7" i="7"/>
  <c r="L7" i="7"/>
  <c r="Z6" i="7"/>
  <c r="Z5" i="7"/>
  <c r="L5" i="7"/>
  <c r="Z4" i="7"/>
  <c r="L4" i="7"/>
  <c r="E26" i="3"/>
  <c r="X23" i="3"/>
  <c r="U23" i="3"/>
  <c r="Q23" i="3"/>
  <c r="X22" i="3"/>
  <c r="U22" i="3"/>
  <c r="X21" i="3"/>
  <c r="U21" i="3"/>
  <c r="E20" i="3"/>
  <c r="X19" i="3"/>
  <c r="U19" i="3"/>
  <c r="Q19" i="3"/>
  <c r="E19" i="3"/>
  <c r="X18" i="3"/>
  <c r="U18" i="3"/>
  <c r="X17" i="3"/>
  <c r="U17" i="3"/>
  <c r="R14" i="3"/>
  <c r="E14" i="3"/>
  <c r="R13" i="3"/>
  <c r="I13" i="3"/>
  <c r="R12" i="3"/>
  <c r="I12" i="3"/>
  <c r="R11" i="3"/>
  <c r="I11" i="3"/>
  <c r="R10" i="3"/>
  <c r="R9" i="3"/>
  <c r="I9" i="3"/>
  <c r="R8" i="3"/>
  <c r="I8" i="3"/>
  <c r="R7" i="3"/>
  <c r="I7" i="3"/>
  <c r="R6" i="3"/>
  <c r="I6" i="3"/>
  <c r="R5" i="3"/>
  <c r="R4" i="3"/>
  <c r="R3" i="3"/>
  <c r="I3" i="3"/>
  <c r="P23" i="2"/>
  <c r="Q21" i="2"/>
  <c r="Q19" i="2"/>
  <c r="Q17" i="2"/>
  <c r="Q15" i="2"/>
  <c r="S11" i="2"/>
  <c r="S10" i="2"/>
  <c r="P10" i="2"/>
  <c r="M10" i="2"/>
  <c r="J10" i="2"/>
  <c r="G10" i="2"/>
  <c r="S9" i="2"/>
  <c r="P9" i="2"/>
  <c r="S8" i="2"/>
  <c r="S7" i="2"/>
  <c r="S6" i="2"/>
  <c r="S5" i="2"/>
  <c r="S4" i="2"/>
</calcChain>
</file>

<file path=xl/sharedStrings.xml><?xml version="1.0" encoding="utf-8"?>
<sst xmlns="http://schemas.openxmlformats.org/spreadsheetml/2006/main" count="721" uniqueCount="220">
  <si>
    <t>日付</t>
    <rPh sb="0" eb="2">
      <t>ヒヅケ</t>
    </rPh>
    <phoneticPr fontId="2"/>
  </si>
  <si>
    <t>業者</t>
    <rPh sb="0" eb="2">
      <t>ギョウシャ</t>
    </rPh>
    <phoneticPr fontId="2"/>
  </si>
  <si>
    <t>請求金額</t>
    <rPh sb="0" eb="4">
      <t>セイキュウキンガク</t>
    </rPh>
    <phoneticPr fontId="2"/>
  </si>
  <si>
    <t>外注支払額</t>
    <rPh sb="0" eb="5">
      <t>ガイチュウシハライガク</t>
    </rPh>
    <phoneticPr fontId="2"/>
  </si>
  <si>
    <t>金額</t>
    <rPh sb="0" eb="2">
      <t>キンガク</t>
    </rPh>
    <phoneticPr fontId="2"/>
  </si>
  <si>
    <t>神戸新聞事業者</t>
    <rPh sb="0" eb="6">
      <t>コウベシンブンジギョウ</t>
    </rPh>
    <rPh sb="6" eb="7">
      <t>シャ</t>
    </rPh>
    <phoneticPr fontId="2"/>
  </si>
  <si>
    <t>関西パトロール</t>
    <rPh sb="0" eb="2">
      <t>カンサイ</t>
    </rPh>
    <phoneticPr fontId="2"/>
  </si>
  <si>
    <t>㈱コトナ</t>
    <phoneticPr fontId="2"/>
  </si>
  <si>
    <t>ダスキン</t>
    <phoneticPr fontId="2"/>
  </si>
  <si>
    <t>ネクスト</t>
    <phoneticPr fontId="2"/>
  </si>
  <si>
    <t>アルバイト合計</t>
    <rPh sb="5" eb="7">
      <t>ゴウケイ</t>
    </rPh>
    <phoneticPr fontId="2"/>
  </si>
  <si>
    <t>消費税</t>
    <rPh sb="0" eb="3">
      <t>ショウヒゼイ</t>
    </rPh>
    <phoneticPr fontId="2"/>
  </si>
  <si>
    <t>利益</t>
    <rPh sb="0" eb="2">
      <t>リエキ</t>
    </rPh>
    <phoneticPr fontId="2"/>
  </si>
  <si>
    <t>氏名</t>
    <rPh sb="0" eb="2">
      <t>シメイ</t>
    </rPh>
    <phoneticPr fontId="5"/>
  </si>
  <si>
    <t>勤務</t>
    <rPh sb="0" eb="2">
      <t>キンム</t>
    </rPh>
    <phoneticPr fontId="5"/>
  </si>
  <si>
    <t>日給単価</t>
    <rPh sb="0" eb="2">
      <t>ニッキュウ</t>
    </rPh>
    <rPh sb="2" eb="4">
      <t>タンカ</t>
    </rPh>
    <phoneticPr fontId="5"/>
  </si>
  <si>
    <t>交通費</t>
    <rPh sb="0" eb="3">
      <t>コウツウヒ</t>
    </rPh>
    <phoneticPr fontId="5"/>
  </si>
  <si>
    <t>総支給額額</t>
    <rPh sb="0" eb="4">
      <t>ソウシキュウガク</t>
    </rPh>
    <rPh sb="4" eb="5">
      <t>ガク</t>
    </rPh>
    <phoneticPr fontId="5"/>
  </si>
  <si>
    <t>林　　楽</t>
    <rPh sb="0" eb="1">
      <t>ハヤシ</t>
    </rPh>
    <rPh sb="3" eb="4">
      <t>ラク</t>
    </rPh>
    <phoneticPr fontId="5"/>
  </si>
  <si>
    <t>平日</t>
    <rPh sb="0" eb="2">
      <t>ヘイジツ</t>
    </rPh>
    <phoneticPr fontId="5"/>
  </si>
  <si>
    <t>日</t>
    <rPh sb="0" eb="1">
      <t>ヒ</t>
    </rPh>
    <phoneticPr fontId="5"/>
  </si>
  <si>
    <t>H</t>
    <phoneticPr fontId="5"/>
  </si>
  <si>
    <t>日祝</t>
    <rPh sb="0" eb="1">
      <t>ヒ</t>
    </rPh>
    <rPh sb="1" eb="2">
      <t>シュク</t>
    </rPh>
    <phoneticPr fontId="5"/>
  </si>
  <si>
    <t>奥谷直生</t>
    <rPh sb="0" eb="2">
      <t>オクタニ</t>
    </rPh>
    <rPh sb="2" eb="3">
      <t>ナオ</t>
    </rPh>
    <rPh sb="3" eb="4">
      <t>ナマ</t>
    </rPh>
    <phoneticPr fontId="5"/>
  </si>
  <si>
    <t>品川　努</t>
    <rPh sb="0" eb="2">
      <t>シナガワ</t>
    </rPh>
    <rPh sb="3" eb="4">
      <t>ツトム</t>
    </rPh>
    <phoneticPr fontId="5"/>
  </si>
  <si>
    <t>上代　学</t>
    <rPh sb="0" eb="2">
      <t>ジョウダイ</t>
    </rPh>
    <rPh sb="3" eb="4">
      <t>ガク</t>
    </rPh>
    <phoneticPr fontId="5"/>
  </si>
  <si>
    <t>7月イベント売り上げ</t>
    <rPh sb="1" eb="2">
      <t>ガツ</t>
    </rPh>
    <rPh sb="6" eb="7">
      <t>ウ</t>
    </rPh>
    <rPh sb="8" eb="9">
      <t>ア</t>
    </rPh>
    <phoneticPr fontId="2"/>
  </si>
  <si>
    <t>アルバイト</t>
    <phoneticPr fontId="2"/>
  </si>
  <si>
    <t>びわ湖大花火大会　　　実行委員会</t>
    <rPh sb="2" eb="3">
      <t>コ</t>
    </rPh>
    <rPh sb="3" eb="8">
      <t>ダイハナビタイカイ</t>
    </rPh>
    <rPh sb="11" eb="16">
      <t>ジッコウイインカイ</t>
    </rPh>
    <phoneticPr fontId="2"/>
  </si>
  <si>
    <t>8月イベント売り上げ</t>
    <rPh sb="1" eb="2">
      <t>ガツ</t>
    </rPh>
    <rPh sb="6" eb="7">
      <t>ウ</t>
    </rPh>
    <rPh sb="8" eb="9">
      <t>ア</t>
    </rPh>
    <phoneticPr fontId="2"/>
  </si>
  <si>
    <t>外注支払</t>
    <rPh sb="0" eb="2">
      <t>ガイチュウ</t>
    </rPh>
    <rPh sb="2" eb="4">
      <t>シハライ</t>
    </rPh>
    <phoneticPr fontId="2"/>
  </si>
  <si>
    <t>コトナ　　　　　　　　（亀岡花火）　　　　　　　　　　</t>
    <rPh sb="12" eb="14">
      <t>カメオカ</t>
    </rPh>
    <rPh sb="14" eb="16">
      <t>ハナビ</t>
    </rPh>
    <phoneticPr fontId="2"/>
  </si>
  <si>
    <t>警備会社総合計</t>
    <rPh sb="0" eb="4">
      <t>ケイビガイシャ</t>
    </rPh>
    <rPh sb="4" eb="7">
      <t>ソウゴウケイ</t>
    </rPh>
    <phoneticPr fontId="2"/>
  </si>
  <si>
    <t>外注総合計</t>
    <rPh sb="0" eb="2">
      <t>ガイチュウ</t>
    </rPh>
    <rPh sb="2" eb="5">
      <t>ソウゴウケイ</t>
    </rPh>
    <phoneticPr fontId="2"/>
  </si>
  <si>
    <t>人件費</t>
    <rPh sb="0" eb="3">
      <t>ジンケンヒ</t>
    </rPh>
    <phoneticPr fontId="2"/>
  </si>
  <si>
    <t>宿泊費</t>
    <rPh sb="0" eb="3">
      <t>シュクハクヒ</t>
    </rPh>
    <phoneticPr fontId="2"/>
  </si>
  <si>
    <t>その他経費合計</t>
    <rPh sb="2" eb="3">
      <t>タ</t>
    </rPh>
    <rPh sb="3" eb="7">
      <t>ケイヒゴウケイ</t>
    </rPh>
    <phoneticPr fontId="2"/>
  </si>
  <si>
    <t>コトナ</t>
    <phoneticPr fontId="2"/>
  </si>
  <si>
    <t>ヒロトミ</t>
    <phoneticPr fontId="2"/>
  </si>
  <si>
    <t>グランド</t>
    <phoneticPr fontId="2"/>
  </si>
  <si>
    <t>小早川開大</t>
    <rPh sb="0" eb="5">
      <t>コバヤカワカイダイ</t>
    </rPh>
    <phoneticPr fontId="5"/>
  </si>
  <si>
    <t>中村　奉</t>
    <rPh sb="0" eb="2">
      <t>ナカムラ</t>
    </rPh>
    <rPh sb="3" eb="4">
      <t>ホウ</t>
    </rPh>
    <phoneticPr fontId="2"/>
  </si>
  <si>
    <t>嵐山紅葉</t>
    <rPh sb="0" eb="4">
      <t>アラシヤマコウヨウ</t>
    </rPh>
    <phoneticPr fontId="2"/>
  </si>
  <si>
    <t>残業単価</t>
    <rPh sb="0" eb="2">
      <t>ザンギョウ</t>
    </rPh>
    <rPh sb="2" eb="4">
      <t>タンカ</t>
    </rPh>
    <phoneticPr fontId="5"/>
  </si>
  <si>
    <t>勤務</t>
    <rPh sb="0" eb="2">
      <t>キンム</t>
    </rPh>
    <phoneticPr fontId="2"/>
  </si>
  <si>
    <t>平日</t>
    <rPh sb="0" eb="2">
      <t>ヘイジツ</t>
    </rPh>
    <phoneticPr fontId="2"/>
  </si>
  <si>
    <t>日祝</t>
    <rPh sb="0" eb="1">
      <t>ヒ</t>
    </rPh>
    <rPh sb="1" eb="2">
      <t>シュク</t>
    </rPh>
    <phoneticPr fontId="2"/>
  </si>
  <si>
    <t>油谷州昭</t>
    <rPh sb="0" eb="4">
      <t>アブラタニクニアキ</t>
    </rPh>
    <phoneticPr fontId="5"/>
  </si>
  <si>
    <t>大崎宏稀</t>
    <rPh sb="0" eb="4">
      <t>オオサキコウキ</t>
    </rPh>
    <phoneticPr fontId="5"/>
  </si>
  <si>
    <t>請求計</t>
    <rPh sb="0" eb="3">
      <t>セイキュウケイ</t>
    </rPh>
    <phoneticPr fontId="2"/>
  </si>
  <si>
    <t>外注</t>
    <rPh sb="0" eb="2">
      <t>ガイチュウ</t>
    </rPh>
    <phoneticPr fontId="2"/>
  </si>
  <si>
    <t>合計</t>
    <rPh sb="0" eb="2">
      <t>ゴウケイ</t>
    </rPh>
    <phoneticPr fontId="2"/>
  </si>
  <si>
    <t>経費</t>
    <rPh sb="0" eb="2">
      <t>ケイヒ</t>
    </rPh>
    <phoneticPr fontId="2"/>
  </si>
  <si>
    <t>11月イベント対応②</t>
    <rPh sb="2" eb="3">
      <t>ガツ</t>
    </rPh>
    <rPh sb="7" eb="9">
      <t>タイオウ</t>
    </rPh>
    <phoneticPr fontId="2"/>
  </si>
  <si>
    <t>日</t>
    <phoneticPr fontId="5"/>
  </si>
  <si>
    <t>09:00～20:45</t>
    <phoneticPr fontId="2"/>
  </si>
  <si>
    <t>2024びわ湖「秋」花火</t>
    <rPh sb="6" eb="7">
      <t>コ</t>
    </rPh>
    <rPh sb="8" eb="9">
      <t>アキ</t>
    </rPh>
    <rPh sb="10" eb="12">
      <t>ハナビ</t>
    </rPh>
    <phoneticPr fontId="2"/>
  </si>
  <si>
    <t>びわ湖大花火大会実行委員会</t>
    <rPh sb="2" eb="3">
      <t>コ</t>
    </rPh>
    <rPh sb="3" eb="13">
      <t>ダイハナビタイカイジッコウイインカイ</t>
    </rPh>
    <phoneticPr fontId="2"/>
  </si>
  <si>
    <t>　１１月１0日</t>
    <rPh sb="3" eb="4">
      <t>ガツ</t>
    </rPh>
    <rPh sb="6" eb="7">
      <t>ヒ</t>
    </rPh>
    <phoneticPr fontId="2"/>
  </si>
  <si>
    <t>天下一品</t>
    <rPh sb="0" eb="4">
      <t>テンカイッピン</t>
    </rPh>
    <phoneticPr fontId="2"/>
  </si>
  <si>
    <t>ロッテリア</t>
    <phoneticPr fontId="2"/>
  </si>
  <si>
    <t>セブンイレブン</t>
    <phoneticPr fontId="2"/>
  </si>
  <si>
    <t>燃料</t>
    <rPh sb="0" eb="2">
      <t>ネンリョウ</t>
    </rPh>
    <phoneticPr fontId="2"/>
  </si>
  <si>
    <t>外注：経費</t>
    <rPh sb="0" eb="2">
      <t>ガイチュウ</t>
    </rPh>
    <rPh sb="3" eb="5">
      <t>ケイヒ</t>
    </rPh>
    <phoneticPr fontId="2"/>
  </si>
  <si>
    <t>駐車料金</t>
    <rPh sb="0" eb="4">
      <t>チュウシャリョウキン</t>
    </rPh>
    <phoneticPr fontId="2"/>
  </si>
  <si>
    <t>サンロイヤル駐車料金</t>
    <rPh sb="6" eb="10">
      <t>チュウシャリョウキン</t>
    </rPh>
    <phoneticPr fontId="2"/>
  </si>
  <si>
    <t>石場～京阪石山</t>
    <rPh sb="0" eb="2">
      <t>イシバ</t>
    </rPh>
    <rPh sb="3" eb="7">
      <t>ケイハンイシヤマ</t>
    </rPh>
    <phoneticPr fontId="2"/>
  </si>
  <si>
    <t>石山～草津</t>
    <rPh sb="0" eb="2">
      <t>イシヤマ</t>
    </rPh>
    <rPh sb="3" eb="5">
      <t>クサツ</t>
    </rPh>
    <phoneticPr fontId="2"/>
  </si>
  <si>
    <t>領収書有</t>
    <rPh sb="0" eb="3">
      <t>リョウシュウショ</t>
    </rPh>
    <rPh sb="3" eb="4">
      <t>アリ</t>
    </rPh>
    <phoneticPr fontId="2"/>
  </si>
  <si>
    <t>草津～石山</t>
    <rPh sb="0" eb="2">
      <t>クサツ</t>
    </rPh>
    <rPh sb="3" eb="5">
      <t>イシヤマ</t>
    </rPh>
    <phoneticPr fontId="2"/>
  </si>
  <si>
    <t>京阪石山～石場</t>
    <rPh sb="0" eb="4">
      <t>ケイハンイシヤマ</t>
    </rPh>
    <rPh sb="5" eb="7">
      <t>イシバ</t>
    </rPh>
    <phoneticPr fontId="2"/>
  </si>
  <si>
    <t>スターバックス亀岡店</t>
    <rPh sb="7" eb="10">
      <t>カメオカテン</t>
    </rPh>
    <phoneticPr fontId="2"/>
  </si>
  <si>
    <t>石場～びわ湖浜大津</t>
    <rPh sb="0" eb="2">
      <t>イシバ</t>
    </rPh>
    <rPh sb="5" eb="9">
      <t>コハマオオツ</t>
    </rPh>
    <phoneticPr fontId="2"/>
  </si>
  <si>
    <t>びわ湖浜大津～石場</t>
    <rPh sb="2" eb="6">
      <t>コハマオオツ</t>
    </rPh>
    <rPh sb="7" eb="9">
      <t>イシバ</t>
    </rPh>
    <phoneticPr fontId="2"/>
  </si>
  <si>
    <t>北条～新大阪(バス)</t>
    <rPh sb="0" eb="2">
      <t>ホウジョウ</t>
    </rPh>
    <rPh sb="3" eb="6">
      <t>シンオオサカ</t>
    </rPh>
    <phoneticPr fontId="2"/>
  </si>
  <si>
    <t>新大阪～堅田</t>
    <rPh sb="0" eb="3">
      <t>シンオオサカ</t>
    </rPh>
    <rPh sb="4" eb="6">
      <t>カタダ</t>
    </rPh>
    <phoneticPr fontId="2"/>
  </si>
  <si>
    <t>石場～京阪膳所</t>
    <rPh sb="0" eb="2">
      <t>イシバ</t>
    </rPh>
    <rPh sb="3" eb="5">
      <t>ケイハン</t>
    </rPh>
    <rPh sb="5" eb="7">
      <t>ゼゼ</t>
    </rPh>
    <phoneticPr fontId="2"/>
  </si>
  <si>
    <t>膳所～姫路</t>
    <rPh sb="0" eb="2">
      <t>ゼゼ</t>
    </rPh>
    <rPh sb="3" eb="5">
      <t>ヒメジ</t>
    </rPh>
    <phoneticPr fontId="2"/>
  </si>
  <si>
    <t>姫路～本町西(バス)</t>
    <rPh sb="0" eb="2">
      <t>ヒメジ</t>
    </rPh>
    <rPh sb="3" eb="5">
      <t>ホンマチ</t>
    </rPh>
    <rPh sb="5" eb="6">
      <t>ニシ</t>
    </rPh>
    <phoneticPr fontId="2"/>
  </si>
  <si>
    <t>大野～堅田</t>
    <rPh sb="0" eb="2">
      <t>オオノ</t>
    </rPh>
    <rPh sb="3" eb="5">
      <t>カタダ</t>
    </rPh>
    <phoneticPr fontId="2"/>
  </si>
  <si>
    <t>堅田～大津京</t>
    <rPh sb="0" eb="2">
      <t>カタダ</t>
    </rPh>
    <rPh sb="3" eb="5">
      <t>オオツ</t>
    </rPh>
    <rPh sb="5" eb="6">
      <t>キョウ</t>
    </rPh>
    <phoneticPr fontId="2"/>
  </si>
  <si>
    <t>京阪大津京～石場</t>
    <rPh sb="0" eb="2">
      <t>ケイハン</t>
    </rPh>
    <rPh sb="2" eb="4">
      <t>オオツ</t>
    </rPh>
    <rPh sb="4" eb="5">
      <t>キョウ</t>
    </rPh>
    <rPh sb="6" eb="8">
      <t>イシバ</t>
    </rPh>
    <phoneticPr fontId="2"/>
  </si>
  <si>
    <t>びわ湖大橋ｓｓ</t>
    <rPh sb="2" eb="5">
      <t>コオオハシ</t>
    </rPh>
    <phoneticPr fontId="2"/>
  </si>
  <si>
    <t>現金</t>
    <rPh sb="0" eb="2">
      <t>ゲンキン</t>
    </rPh>
    <phoneticPr fontId="2"/>
  </si>
  <si>
    <t>ソーラー保安灯</t>
    <rPh sb="4" eb="7">
      <t>ホアントウ</t>
    </rPh>
    <phoneticPr fontId="2"/>
  </si>
  <si>
    <t>コーナン資機材</t>
    <rPh sb="4" eb="7">
      <t>シキザイ</t>
    </rPh>
    <phoneticPr fontId="2"/>
  </si>
  <si>
    <t>立替経費①</t>
    <rPh sb="0" eb="2">
      <t>タテカエ</t>
    </rPh>
    <rPh sb="2" eb="4">
      <t>ケイヒ</t>
    </rPh>
    <phoneticPr fontId="2"/>
  </si>
  <si>
    <t>立替経費②</t>
    <rPh sb="0" eb="2">
      <t>タテカエ</t>
    </rPh>
    <rPh sb="2" eb="4">
      <t>ケイヒ</t>
    </rPh>
    <phoneticPr fontId="2"/>
  </si>
  <si>
    <t>①</t>
    <phoneticPr fontId="2"/>
  </si>
  <si>
    <t>②</t>
    <phoneticPr fontId="2"/>
  </si>
  <si>
    <t>消費税抜き</t>
    <rPh sb="0" eb="4">
      <t>ショウヒゼイヌ</t>
    </rPh>
    <phoneticPr fontId="2"/>
  </si>
  <si>
    <t>07:００～17：40</t>
    <phoneticPr fontId="2"/>
  </si>
  <si>
    <t>07:００～18：00</t>
    <phoneticPr fontId="2"/>
  </si>
  <si>
    <t>早出</t>
    <rPh sb="0" eb="2">
      <t>ハヤデ</t>
    </rPh>
    <phoneticPr fontId="2"/>
  </si>
  <si>
    <t>残業</t>
    <rPh sb="0" eb="2">
      <t>ザンギョウ</t>
    </rPh>
    <phoneticPr fontId="2"/>
  </si>
  <si>
    <t>H</t>
    <phoneticPr fontId="2"/>
  </si>
  <si>
    <t>ダスキン</t>
    <phoneticPr fontId="2"/>
  </si>
  <si>
    <t>消費税抜き</t>
    <rPh sb="0" eb="3">
      <t>ショウヒゼイ</t>
    </rPh>
    <rPh sb="3" eb="4">
      <t>ヌ</t>
    </rPh>
    <phoneticPr fontId="2"/>
  </si>
  <si>
    <t>仙台銘板</t>
    <rPh sb="0" eb="4">
      <t>センダイメイバン</t>
    </rPh>
    <phoneticPr fontId="2"/>
  </si>
  <si>
    <t>11/25済</t>
    <rPh sb="5" eb="6">
      <t>スミ</t>
    </rPh>
    <phoneticPr fontId="2"/>
  </si>
  <si>
    <t>11月イベント対応①「2024びわ湖『秋』花火</t>
    <rPh sb="2" eb="3">
      <t>ガツ</t>
    </rPh>
    <rPh sb="7" eb="9">
      <t>タイオウ</t>
    </rPh>
    <rPh sb="17" eb="18">
      <t>コ</t>
    </rPh>
    <rPh sb="19" eb="20">
      <t>アキ</t>
    </rPh>
    <rPh sb="21" eb="23">
      <t>ハナビ</t>
    </rPh>
    <phoneticPr fontId="2"/>
  </si>
  <si>
    <t>③宿泊クレジットカード</t>
    <rPh sb="1" eb="3">
      <t>シュクハク</t>
    </rPh>
    <phoneticPr fontId="2"/>
  </si>
  <si>
    <t>ホテルボストンプラザ草津びわ湖</t>
    <rPh sb="10" eb="12">
      <t>クサツ</t>
    </rPh>
    <rPh sb="14" eb="15">
      <t>コ</t>
    </rPh>
    <phoneticPr fontId="2"/>
  </si>
  <si>
    <t>ホテル２１</t>
    <phoneticPr fontId="2"/>
  </si>
  <si>
    <t>クサツエストピアホテル</t>
    <phoneticPr fontId="2"/>
  </si>
  <si>
    <t>ホテルブルーレイク</t>
    <phoneticPr fontId="2"/>
  </si>
  <si>
    <t>０８:００～20：00</t>
    <phoneticPr fontId="2"/>
  </si>
  <si>
    <t>ホテル宿泊</t>
    <rPh sb="3" eb="5">
      <t>シュクハク</t>
    </rPh>
    <phoneticPr fontId="2"/>
  </si>
  <si>
    <t>花園会館</t>
    <rPh sb="0" eb="1">
      <t>ハナ</t>
    </rPh>
    <rPh sb="1" eb="2">
      <t>エン</t>
    </rPh>
    <rPh sb="2" eb="4">
      <t>カイカン</t>
    </rPh>
    <phoneticPr fontId="2"/>
  </si>
  <si>
    <t>花園会館宿泊税</t>
    <rPh sb="0" eb="1">
      <t>ハナ</t>
    </rPh>
    <rPh sb="1" eb="2">
      <t>エン</t>
    </rPh>
    <rPh sb="2" eb="4">
      <t>カイカン</t>
    </rPh>
    <rPh sb="4" eb="7">
      <t>シュクハクゼイ</t>
    </rPh>
    <phoneticPr fontId="2"/>
  </si>
  <si>
    <t>アーバンホテル南草津</t>
    <rPh sb="7" eb="10">
      <t>ミナミクサツ</t>
    </rPh>
    <phoneticPr fontId="2"/>
  </si>
  <si>
    <t>tabist groove kyoto</t>
    <phoneticPr fontId="2"/>
  </si>
  <si>
    <t>カード</t>
    <phoneticPr fontId="2"/>
  </si>
  <si>
    <t>京料理花ごころ</t>
    <rPh sb="0" eb="3">
      <t>キョウリョウリ</t>
    </rPh>
    <rPh sb="3" eb="4">
      <t>ハナ</t>
    </rPh>
    <phoneticPr fontId="2"/>
  </si>
  <si>
    <t>かつくら大津店</t>
    <rPh sb="4" eb="7">
      <t>オオツテン</t>
    </rPh>
    <phoneticPr fontId="2"/>
  </si>
  <si>
    <t>南草津駅西口パーキング</t>
    <rPh sb="0" eb="3">
      <t>ミナミクサツ</t>
    </rPh>
    <rPh sb="3" eb="4">
      <t>エキ</t>
    </rPh>
    <rPh sb="4" eb="6">
      <t>ニシグチ</t>
    </rPh>
    <phoneticPr fontId="2"/>
  </si>
  <si>
    <t>中村屋総本店</t>
    <rPh sb="0" eb="3">
      <t>ナカムラヤ</t>
    </rPh>
    <rPh sb="3" eb="6">
      <t>ソウホンテン</t>
    </rPh>
    <phoneticPr fontId="2"/>
  </si>
  <si>
    <t>ほっかほっか亭</t>
    <rPh sb="6" eb="7">
      <t>テイ</t>
    </rPh>
    <phoneticPr fontId="2"/>
  </si>
  <si>
    <t>王将</t>
    <rPh sb="0" eb="2">
      <t>オウショウ</t>
    </rPh>
    <phoneticPr fontId="2"/>
  </si>
  <si>
    <t>カフェライブラ</t>
    <phoneticPr fontId="2"/>
  </si>
  <si>
    <t>かづら野清修庵</t>
    <rPh sb="3" eb="4">
      <t>ノ</t>
    </rPh>
    <rPh sb="4" eb="5">
      <t>キヨ</t>
    </rPh>
    <rPh sb="5" eb="6">
      <t>シュウ</t>
    </rPh>
    <rPh sb="6" eb="7">
      <t>アン</t>
    </rPh>
    <phoneticPr fontId="2"/>
  </si>
  <si>
    <t>Dパーキング</t>
    <phoneticPr fontId="2"/>
  </si>
  <si>
    <t>ラーメン横綱</t>
    <rPh sb="4" eb="6">
      <t>ヨコヅナ</t>
    </rPh>
    <phoneticPr fontId="2"/>
  </si>
  <si>
    <t>嵐山グルメ横丁</t>
    <rPh sb="0" eb="2">
      <t>アラシヤマ</t>
    </rPh>
    <rPh sb="5" eb="7">
      <t>ヨコチョウ</t>
    </rPh>
    <phoneticPr fontId="2"/>
  </si>
  <si>
    <t>天龍</t>
    <rPh sb="0" eb="2">
      <t>テンリュウ</t>
    </rPh>
    <phoneticPr fontId="2"/>
  </si>
  <si>
    <t>株式会社渡月橋</t>
    <rPh sb="0" eb="4">
      <t>カブシキガイシャ</t>
    </rPh>
    <rPh sb="4" eb="7">
      <t>トゲツキョウ</t>
    </rPh>
    <phoneticPr fontId="2"/>
  </si>
  <si>
    <t>経費（ホテル）</t>
    <rPh sb="0" eb="2">
      <t>ケイヒ</t>
    </rPh>
    <phoneticPr fontId="2"/>
  </si>
  <si>
    <t>経費/アルバイト</t>
    <rPh sb="0" eb="2">
      <t>ケイヒ</t>
    </rPh>
    <phoneticPr fontId="2"/>
  </si>
  <si>
    <t>立替経費③    ホテル</t>
    <rPh sb="0" eb="2">
      <t>タテカエ</t>
    </rPh>
    <rPh sb="2" eb="4">
      <t>ケイヒ</t>
    </rPh>
    <phoneticPr fontId="2"/>
  </si>
  <si>
    <t>さいごに勝（３件）</t>
    <rPh sb="4" eb="5">
      <t>カ</t>
    </rPh>
    <rPh sb="7" eb="8">
      <t>ケン</t>
    </rPh>
    <phoneticPr fontId="2"/>
  </si>
  <si>
    <t>コーナン加西店</t>
    <rPh sb="4" eb="7">
      <t>カサイテン</t>
    </rPh>
    <phoneticPr fontId="2"/>
  </si>
  <si>
    <t>コーナン</t>
    <phoneticPr fontId="2"/>
  </si>
  <si>
    <t>不足分</t>
    <rPh sb="0" eb="3">
      <t>フソクブン</t>
    </rPh>
    <phoneticPr fontId="2"/>
  </si>
  <si>
    <t>前川さん渡し済み</t>
    <rPh sb="0" eb="2">
      <t>マエカワ</t>
    </rPh>
    <rPh sb="4" eb="5">
      <t>ワタ</t>
    </rPh>
    <rPh sb="6" eb="7">
      <t>ズ</t>
    </rPh>
    <phoneticPr fontId="2"/>
  </si>
  <si>
    <t>追加</t>
    <rPh sb="0" eb="2">
      <t>ツイカ</t>
    </rPh>
    <phoneticPr fontId="2"/>
  </si>
  <si>
    <t>前川さん渡し済み金額</t>
    <rPh sb="0" eb="2">
      <t>マエカワ</t>
    </rPh>
    <rPh sb="4" eb="5">
      <t>ワタ</t>
    </rPh>
    <rPh sb="6" eb="7">
      <t>ズ</t>
    </rPh>
    <rPh sb="8" eb="10">
      <t>キンガク</t>
    </rPh>
    <phoneticPr fontId="2"/>
  </si>
  <si>
    <t>印紙</t>
    <rPh sb="0" eb="2">
      <t>インシ</t>
    </rPh>
    <phoneticPr fontId="2"/>
  </si>
  <si>
    <t>アパホテル</t>
    <phoneticPr fontId="2"/>
  </si>
  <si>
    <t>宿泊</t>
    <rPh sb="0" eb="2">
      <t>シュクハク</t>
    </rPh>
    <phoneticPr fontId="2"/>
  </si>
  <si>
    <t>印刷代</t>
    <rPh sb="0" eb="3">
      <t>インサツダイ</t>
    </rPh>
    <phoneticPr fontId="2"/>
  </si>
  <si>
    <t>ペーパーフラワー代</t>
    <rPh sb="8" eb="9">
      <t>ダイ</t>
    </rPh>
    <phoneticPr fontId="2"/>
  </si>
  <si>
    <t>アーバンホテル駐車料金</t>
    <rPh sb="7" eb="11">
      <t>チュウシャリョウキン</t>
    </rPh>
    <phoneticPr fontId="2"/>
  </si>
  <si>
    <t>ガスト京都十条通り店</t>
    <rPh sb="3" eb="5">
      <t>キョウト</t>
    </rPh>
    <rPh sb="5" eb="6">
      <t>ジュウ</t>
    </rPh>
    <rPh sb="6" eb="7">
      <t>ジョウ</t>
    </rPh>
    <rPh sb="7" eb="8">
      <t>トオ</t>
    </rPh>
    <rPh sb="9" eb="10">
      <t>テン</t>
    </rPh>
    <phoneticPr fontId="2"/>
  </si>
  <si>
    <t>ニトリ大津京店</t>
    <rPh sb="3" eb="5">
      <t>オオツ</t>
    </rPh>
    <rPh sb="5" eb="6">
      <t>キョウ</t>
    </rPh>
    <rPh sb="6" eb="7">
      <t>ミセ</t>
    </rPh>
    <phoneticPr fontId="2"/>
  </si>
  <si>
    <t>クスリのアオキ大津京店</t>
    <rPh sb="7" eb="10">
      <t>オオツキョウ</t>
    </rPh>
    <rPh sb="10" eb="11">
      <t>ミセ</t>
    </rPh>
    <phoneticPr fontId="2"/>
  </si>
  <si>
    <t>えびのや草津店</t>
    <rPh sb="4" eb="7">
      <t>クサツテン</t>
    </rPh>
    <phoneticPr fontId="2"/>
  </si>
  <si>
    <t>ヤマダデンキ坂本店</t>
    <rPh sb="6" eb="9">
      <t>サカモトテン</t>
    </rPh>
    <phoneticPr fontId="2"/>
  </si>
  <si>
    <t>ミスド亀岡店</t>
    <rPh sb="3" eb="6">
      <t>カメオカテン</t>
    </rPh>
    <phoneticPr fontId="2"/>
  </si>
  <si>
    <t>焼肉特急</t>
    <rPh sb="0" eb="4">
      <t>ヤキニクトッキュウ</t>
    </rPh>
    <phoneticPr fontId="2"/>
  </si>
  <si>
    <t>切手代</t>
    <rPh sb="0" eb="3">
      <t>キッテダイ</t>
    </rPh>
    <phoneticPr fontId="2"/>
  </si>
  <si>
    <t>はがき代</t>
    <rPh sb="3" eb="4">
      <t>ダイ</t>
    </rPh>
    <phoneticPr fontId="2"/>
  </si>
  <si>
    <t>トイレットペーパー</t>
    <phoneticPr fontId="2"/>
  </si>
  <si>
    <t>賠償保険</t>
    <rPh sb="0" eb="4">
      <t>バイショウホケン</t>
    </rPh>
    <phoneticPr fontId="2"/>
  </si>
  <si>
    <t>アスクル事務用品</t>
    <rPh sb="4" eb="8">
      <t>ジムヨウヒン</t>
    </rPh>
    <phoneticPr fontId="2"/>
  </si>
  <si>
    <t>クリックポスト</t>
    <phoneticPr fontId="2"/>
  </si>
  <si>
    <t>立替支払済</t>
    <rPh sb="0" eb="2">
      <t>タテカエ</t>
    </rPh>
    <rPh sb="2" eb="4">
      <t>シハライ</t>
    </rPh>
    <rPh sb="4" eb="5">
      <t>ズ</t>
    </rPh>
    <phoneticPr fontId="2"/>
  </si>
  <si>
    <t>ゴミ袋</t>
    <rPh sb="2" eb="3">
      <t>ブクロ</t>
    </rPh>
    <phoneticPr fontId="2"/>
  </si>
  <si>
    <t>紅善</t>
    <rPh sb="0" eb="2">
      <t>ベニゼン</t>
    </rPh>
    <phoneticPr fontId="2"/>
  </si>
  <si>
    <t>ドラッグストア</t>
    <phoneticPr fontId="2"/>
  </si>
  <si>
    <t>夕食代</t>
    <rPh sb="0" eb="3">
      <t>ユウショクダイ</t>
    </rPh>
    <phoneticPr fontId="2"/>
  </si>
  <si>
    <t>ナフコ三木店</t>
    <rPh sb="3" eb="6">
      <t>ミキテン</t>
    </rPh>
    <phoneticPr fontId="2"/>
  </si>
  <si>
    <t>ほっともっと</t>
    <phoneticPr fontId="2"/>
  </si>
  <si>
    <t>ラ・ムー</t>
    <phoneticPr fontId="2"/>
  </si>
  <si>
    <t>ダイソー</t>
    <phoneticPr fontId="2"/>
  </si>
  <si>
    <t>和</t>
    <rPh sb="0" eb="1">
      <t>カズ</t>
    </rPh>
    <phoneticPr fontId="2"/>
  </si>
  <si>
    <t>シャトレーゼ手土産代</t>
    <rPh sb="6" eb="10">
      <t>テミヤゲダイ</t>
    </rPh>
    <phoneticPr fontId="2"/>
  </si>
  <si>
    <t>フェールアンカラン御礼代</t>
    <rPh sb="9" eb="11">
      <t>オレイ</t>
    </rPh>
    <rPh sb="11" eb="12">
      <t>ダイ</t>
    </rPh>
    <phoneticPr fontId="2"/>
  </si>
  <si>
    <t>ガソリン代</t>
    <rPh sb="4" eb="5">
      <t>ダイ</t>
    </rPh>
    <phoneticPr fontId="2"/>
  </si>
  <si>
    <t>ケーズデンキ</t>
    <phoneticPr fontId="2"/>
  </si>
  <si>
    <t>大津事務所備品</t>
    <rPh sb="0" eb="5">
      <t>オオツジムショ</t>
    </rPh>
    <rPh sb="5" eb="7">
      <t>ビヒン</t>
    </rPh>
    <phoneticPr fontId="2"/>
  </si>
  <si>
    <t>領収証有</t>
    <rPh sb="0" eb="3">
      <t>リョウシュウショウ</t>
    </rPh>
    <rPh sb="3" eb="4">
      <t>アリ</t>
    </rPh>
    <phoneticPr fontId="2"/>
  </si>
  <si>
    <t>PC</t>
    <phoneticPr fontId="2"/>
  </si>
  <si>
    <t>資機材</t>
    <rPh sb="0" eb="3">
      <t>シキザイ</t>
    </rPh>
    <phoneticPr fontId="2"/>
  </si>
  <si>
    <t>お弁当代抜きにしてます</t>
    <rPh sb="1" eb="3">
      <t>ベントウ</t>
    </rPh>
    <rPh sb="3" eb="4">
      <t>ダイ</t>
    </rPh>
    <rPh sb="4" eb="5">
      <t>ヌ</t>
    </rPh>
    <phoneticPr fontId="2"/>
  </si>
  <si>
    <t>ヤマダデンキ</t>
    <phoneticPr fontId="2"/>
  </si>
  <si>
    <t>PC用品</t>
    <rPh sb="2" eb="4">
      <t>ヨウヒン</t>
    </rPh>
    <phoneticPr fontId="2"/>
  </si>
  <si>
    <t>オートバックス</t>
    <phoneticPr fontId="2"/>
  </si>
  <si>
    <t>オイル交換</t>
    <rPh sb="3" eb="5">
      <t>コウカン</t>
    </rPh>
    <phoneticPr fontId="2"/>
  </si>
  <si>
    <t>セルフステーション竜が丘</t>
    <rPh sb="9" eb="10">
      <t>リュウ</t>
    </rPh>
    <rPh sb="11" eb="12">
      <t>オカ</t>
    </rPh>
    <phoneticPr fontId="2"/>
  </si>
  <si>
    <t>ホスピタリティレストラン</t>
    <phoneticPr fontId="2"/>
  </si>
  <si>
    <t>前川</t>
    <rPh sb="0" eb="2">
      <t>マエカワ</t>
    </rPh>
    <phoneticPr fontId="2"/>
  </si>
  <si>
    <t>イオン加西</t>
    <rPh sb="3" eb="5">
      <t>カサイ</t>
    </rPh>
    <phoneticPr fontId="2"/>
  </si>
  <si>
    <t>ストライプジャパン</t>
    <phoneticPr fontId="2"/>
  </si>
  <si>
    <t>郵便</t>
    <rPh sb="0" eb="2">
      <t>ユウビン</t>
    </rPh>
    <phoneticPr fontId="2"/>
  </si>
  <si>
    <t>チラシ1600部</t>
    <rPh sb="7" eb="8">
      <t>ブ</t>
    </rPh>
    <phoneticPr fontId="2"/>
  </si>
  <si>
    <t>チラシ630部</t>
    <rPh sb="6" eb="7">
      <t>ブ</t>
    </rPh>
    <phoneticPr fontId="2"/>
  </si>
  <si>
    <t>大津事務所水道代</t>
    <rPh sb="0" eb="2">
      <t>オオツ</t>
    </rPh>
    <rPh sb="2" eb="5">
      <t>ジムショ</t>
    </rPh>
    <rPh sb="5" eb="8">
      <t>スイドウダイ</t>
    </rPh>
    <phoneticPr fontId="2"/>
  </si>
  <si>
    <t>打ち合わせ</t>
    <rPh sb="0" eb="1">
      <t>ウ</t>
    </rPh>
    <rPh sb="2" eb="3">
      <t>ア</t>
    </rPh>
    <phoneticPr fontId="2"/>
  </si>
  <si>
    <t>ジョーシン草津</t>
    <rPh sb="5" eb="7">
      <t>クサツ</t>
    </rPh>
    <phoneticPr fontId="2"/>
  </si>
  <si>
    <t>２００２４０円送金</t>
    <rPh sb="6" eb="7">
      <t>エン</t>
    </rPh>
    <rPh sb="7" eb="9">
      <t>ソウキン</t>
    </rPh>
    <phoneticPr fontId="2"/>
  </si>
  <si>
    <t>厄神計画費</t>
    <rPh sb="0" eb="2">
      <t>ヤクジン</t>
    </rPh>
    <rPh sb="2" eb="4">
      <t>ケイカク</t>
    </rPh>
    <rPh sb="4" eb="5">
      <t>ヒ</t>
    </rPh>
    <phoneticPr fontId="2"/>
  </si>
  <si>
    <t>150000円入金</t>
    <rPh sb="6" eb="7">
      <t>エン</t>
    </rPh>
    <rPh sb="7" eb="9">
      <t>ニュウキン</t>
    </rPh>
    <phoneticPr fontId="2"/>
  </si>
  <si>
    <t>打ち出の森駐車場</t>
    <rPh sb="0" eb="1">
      <t>ウ</t>
    </rPh>
    <rPh sb="2" eb="3">
      <t>デ</t>
    </rPh>
    <rPh sb="4" eb="5">
      <t>モリ</t>
    </rPh>
    <rPh sb="5" eb="8">
      <t>チュウシャジョウ</t>
    </rPh>
    <phoneticPr fontId="2"/>
  </si>
  <si>
    <t>にぎり長次郎膳所</t>
    <rPh sb="3" eb="6">
      <t>チョウジロウ</t>
    </rPh>
    <rPh sb="6" eb="8">
      <t>ゼゼ</t>
    </rPh>
    <phoneticPr fontId="2"/>
  </si>
  <si>
    <t>アヤハディオ</t>
    <phoneticPr fontId="2"/>
  </si>
  <si>
    <t>ケーズデンキ西大津</t>
    <rPh sb="6" eb="9">
      <t>ニシオオツ</t>
    </rPh>
    <phoneticPr fontId="2"/>
  </si>
  <si>
    <t>講演代</t>
    <rPh sb="0" eb="3">
      <t>コウエンダイ</t>
    </rPh>
    <phoneticPr fontId="2"/>
  </si>
  <si>
    <t>南但石油</t>
    <rPh sb="0" eb="4">
      <t>ナンタンセキユ</t>
    </rPh>
    <phoneticPr fontId="2"/>
  </si>
  <si>
    <t>タイヤ交換</t>
    <rPh sb="3" eb="5">
      <t>コウカン</t>
    </rPh>
    <phoneticPr fontId="2"/>
  </si>
  <si>
    <t>１０万渡した(恵子)</t>
    <rPh sb="2" eb="3">
      <t>マン</t>
    </rPh>
    <rPh sb="3" eb="4">
      <t>ワタ</t>
    </rPh>
    <rPh sb="7" eb="9">
      <t>ケイコ</t>
    </rPh>
    <phoneticPr fontId="2"/>
  </si>
  <si>
    <t>５万手渡し</t>
    <rPh sb="1" eb="2">
      <t>マン</t>
    </rPh>
    <rPh sb="2" eb="4">
      <t>テワタ</t>
    </rPh>
    <phoneticPr fontId="2"/>
  </si>
  <si>
    <t>１２７０２円精算</t>
    <rPh sb="5" eb="6">
      <t>エン</t>
    </rPh>
    <rPh sb="6" eb="8">
      <t>セイサン</t>
    </rPh>
    <phoneticPr fontId="2"/>
  </si>
  <si>
    <t>３万手渡し</t>
    <rPh sb="1" eb="2">
      <t>マン</t>
    </rPh>
    <rPh sb="2" eb="4">
      <t>テワタ</t>
    </rPh>
    <phoneticPr fontId="2"/>
  </si>
  <si>
    <t>嵐山経費</t>
    <rPh sb="0" eb="4">
      <t>アラシヤマケイヒ</t>
    </rPh>
    <phoneticPr fontId="2"/>
  </si>
  <si>
    <t>５万精算</t>
    <rPh sb="1" eb="2">
      <t>マン</t>
    </rPh>
    <rPh sb="2" eb="4">
      <t>セイサン</t>
    </rPh>
    <phoneticPr fontId="2"/>
  </si>
  <si>
    <t>引っ越し経費</t>
    <rPh sb="0" eb="1">
      <t>ヒ</t>
    </rPh>
    <rPh sb="2" eb="3">
      <t>コ</t>
    </rPh>
    <rPh sb="4" eb="6">
      <t>ケイヒ</t>
    </rPh>
    <phoneticPr fontId="2"/>
  </si>
  <si>
    <t>１０万</t>
    <rPh sb="2" eb="3">
      <t>マン</t>
    </rPh>
    <phoneticPr fontId="2"/>
  </si>
  <si>
    <t>モニター代として</t>
    <rPh sb="4" eb="5">
      <t>ダイ</t>
    </rPh>
    <phoneticPr fontId="2"/>
  </si>
  <si>
    <t>ゆうちょに入金</t>
    <rPh sb="5" eb="7">
      <t>ニュウキン</t>
    </rPh>
    <phoneticPr fontId="2"/>
  </si>
  <si>
    <t>２０万</t>
    <rPh sb="2" eb="3">
      <t>マン</t>
    </rPh>
    <phoneticPr fontId="2"/>
  </si>
  <si>
    <t>びわ湖ホール駐車場</t>
    <rPh sb="2" eb="3">
      <t>コ</t>
    </rPh>
    <rPh sb="6" eb="9">
      <t>チュウシャジョウ</t>
    </rPh>
    <phoneticPr fontId="2"/>
  </si>
  <si>
    <t>びっくりドンキー</t>
    <phoneticPr fontId="2"/>
  </si>
  <si>
    <t>シュレッダー</t>
    <phoneticPr fontId="2"/>
  </si>
  <si>
    <t>長島商店</t>
    <rPh sb="0" eb="4">
      <t>ナガシマショウテン</t>
    </rPh>
    <phoneticPr fontId="2"/>
  </si>
  <si>
    <t>ラーメン屋和哉と</t>
    <rPh sb="4" eb="5">
      <t>ヤ</t>
    </rPh>
    <rPh sb="5" eb="7">
      <t>カズヤ</t>
    </rPh>
    <phoneticPr fontId="2"/>
  </si>
  <si>
    <t>事務所備品</t>
    <rPh sb="0" eb="5">
      <t>ジムショビヒン</t>
    </rPh>
    <phoneticPr fontId="2"/>
  </si>
  <si>
    <t>コスモ</t>
    <phoneticPr fontId="2"/>
  </si>
  <si>
    <t>コメダ</t>
    <phoneticPr fontId="2"/>
  </si>
  <si>
    <t>内訳秋花火50000</t>
    <rPh sb="0" eb="2">
      <t>ウチワケ</t>
    </rPh>
    <rPh sb="2" eb="5">
      <t>アキハナビ</t>
    </rPh>
    <phoneticPr fontId="2"/>
  </si>
  <si>
    <t>嵐山150000</t>
    <rPh sb="0" eb="2">
      <t>アラシヤマ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</si>
</sst>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b/>
      <sz val="6"/>
      <name val="ＭＳ 明朝"/>
      <family val="1"/>
      <charset val="128"/>
    </font>
    <font>
      <sz val="12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4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UD デジタル 教科書体 NP"/>
      <family val="1"/>
      <charset val="128"/>
    </font>
    <font>
      <b/>
      <sz val="12"/>
      <color theme="1"/>
      <name val="UD デジタル 教科書体 NP-R"/>
      <family val="1"/>
      <charset val="128"/>
    </font>
    <font>
      <sz val="11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1"/>
      <color theme="1"/>
      <name val="UD デジタル 教科書体 NK-B"/>
      <family val="1"/>
      <charset val="128"/>
    </font>
    <font>
      <sz val="9"/>
      <color theme="1"/>
      <name val="Yu Gothic"/>
      <family val="2"/>
      <scheme val="minor"/>
    </font>
    <font>
      <sz val="10"/>
      <name val="Yu Gothic"/>
      <family val="2"/>
      <scheme val="minor"/>
    </font>
    <font>
      <sz val="14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b/>
      <sz val="16"/>
      <color theme="1"/>
      <name val="Yu Gothic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535">
    <xf numFmtId="0" fontId="0" fillId="0" borderId="0" xfId="0"/>
    <xf numFmtId="0" fontId="3" fillId="0" borderId="0" xfId="0" applyFont="1" applyAlignment="1">
      <alignment horizontal="center" vertical="center"/>
    </xf>
    <xf numFmtId="6" fontId="3" fillId="0" borderId="0" xfId="1" applyFont="1" applyAlignment="1">
      <alignment horizontal="center" vertical="center"/>
    </xf>
    <xf numFmtId="6" fontId="3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6" fontId="3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shrinkToFit="1"/>
    </xf>
    <xf numFmtId="0" fontId="4" fillId="0" borderId="30" xfId="0" applyFont="1" applyBorder="1" applyAlignment="1">
      <alignment horizontal="left" shrinkToFit="1"/>
    </xf>
    <xf numFmtId="0" fontId="4" fillId="0" borderId="10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shrinkToFit="1"/>
    </xf>
    <xf numFmtId="0" fontId="4" fillId="0" borderId="40" xfId="0" applyFont="1" applyBorder="1" applyAlignment="1">
      <alignment horizontal="left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6" fontId="3" fillId="0" borderId="47" xfId="1" applyFont="1" applyBorder="1" applyAlignment="1">
      <alignment vertical="center"/>
    </xf>
    <xf numFmtId="6" fontId="3" fillId="0" borderId="47" xfId="1" applyFont="1" applyBorder="1" applyAlignment="1">
      <alignment horizontal="right" vertical="center"/>
    </xf>
    <xf numFmtId="6" fontId="3" fillId="0" borderId="0" xfId="0" applyNumberFormat="1" applyFont="1" applyAlignment="1">
      <alignment vertical="center"/>
    </xf>
    <xf numFmtId="6" fontId="3" fillId="0" borderId="0" xfId="1" applyFont="1" applyBorder="1" applyAlignment="1">
      <alignment vertical="center"/>
    </xf>
    <xf numFmtId="0" fontId="4" fillId="6" borderId="29" xfId="0" applyFont="1" applyFill="1" applyBorder="1" applyAlignment="1">
      <alignment shrinkToFit="1"/>
    </xf>
    <xf numFmtId="0" fontId="4" fillId="6" borderId="30" xfId="0" applyFont="1" applyFill="1" applyBorder="1" applyAlignment="1">
      <alignment horizontal="left" shrinkToFit="1"/>
    </xf>
    <xf numFmtId="0" fontId="4" fillId="6" borderId="39" xfId="0" applyFont="1" applyFill="1" applyBorder="1" applyAlignment="1">
      <alignment shrinkToFit="1"/>
    </xf>
    <xf numFmtId="0" fontId="4" fillId="6" borderId="40" xfId="0" applyFont="1" applyFill="1" applyBorder="1" applyAlignment="1">
      <alignment horizontal="left" shrinkToFit="1"/>
    </xf>
    <xf numFmtId="0" fontId="4" fillId="7" borderId="29" xfId="0" applyFont="1" applyFill="1" applyBorder="1" applyAlignment="1">
      <alignment shrinkToFit="1"/>
    </xf>
    <xf numFmtId="0" fontId="4" fillId="7" borderId="30" xfId="0" applyFont="1" applyFill="1" applyBorder="1" applyAlignment="1">
      <alignment horizontal="left" shrinkToFit="1"/>
    </xf>
    <xf numFmtId="0" fontId="4" fillId="7" borderId="39" xfId="0" applyFont="1" applyFill="1" applyBorder="1" applyAlignment="1">
      <alignment shrinkToFit="1"/>
    </xf>
    <xf numFmtId="0" fontId="4" fillId="7" borderId="40" xfId="0" applyFont="1" applyFill="1" applyBorder="1" applyAlignment="1">
      <alignment horizontal="left" shrinkToFit="1"/>
    </xf>
    <xf numFmtId="6" fontId="3" fillId="0" borderId="0" xfId="1" applyFont="1" applyBorder="1" applyAlignment="1">
      <alignment horizontal="right" vertical="center"/>
    </xf>
    <xf numFmtId="0" fontId="6" fillId="7" borderId="28" xfId="0" applyFont="1" applyFill="1" applyBorder="1" applyAlignment="1">
      <alignment horizontal="right" vertical="center" shrinkToFit="1"/>
    </xf>
    <xf numFmtId="0" fontId="6" fillId="7" borderId="38" xfId="0" applyFont="1" applyFill="1" applyBorder="1" applyAlignment="1">
      <alignment horizontal="right" vertical="center" shrinkToFit="1"/>
    </xf>
    <xf numFmtId="0" fontId="6" fillId="6" borderId="28" xfId="0" applyFont="1" applyFill="1" applyBorder="1" applyAlignment="1">
      <alignment horizontal="right" vertical="center" shrinkToFit="1"/>
    </xf>
    <xf numFmtId="0" fontId="6" fillId="6" borderId="38" xfId="0" applyFont="1" applyFill="1" applyBorder="1" applyAlignment="1">
      <alignment horizontal="right" vertical="center" shrinkToFit="1"/>
    </xf>
    <xf numFmtId="0" fontId="6" fillId="7" borderId="42" xfId="0" applyFont="1" applyFill="1" applyBorder="1" applyAlignment="1">
      <alignment horizontal="right" vertical="center" shrinkToFit="1"/>
    </xf>
    <xf numFmtId="0" fontId="6" fillId="7" borderId="43" xfId="0" applyFont="1" applyFill="1" applyBorder="1" applyAlignment="1">
      <alignment horizontal="right" vertical="center" shrinkToFit="1"/>
    </xf>
    <xf numFmtId="0" fontId="6" fillId="6" borderId="42" xfId="0" applyFont="1" applyFill="1" applyBorder="1" applyAlignment="1">
      <alignment horizontal="right" vertical="center" shrinkToFit="1"/>
    </xf>
    <xf numFmtId="0" fontId="6" fillId="6" borderId="43" xfId="0" applyFont="1" applyFill="1" applyBorder="1" applyAlignment="1">
      <alignment horizontal="right" vertical="center" shrinkToFit="1"/>
    </xf>
    <xf numFmtId="0" fontId="11" fillId="7" borderId="47" xfId="0" applyFont="1" applyFill="1" applyBorder="1" applyAlignment="1">
      <alignment horizontal="center" vertical="center" textRotation="255" shrinkToFit="1"/>
    </xf>
    <xf numFmtId="0" fontId="11" fillId="6" borderId="47" xfId="0" applyFont="1" applyFill="1" applyBorder="1" applyAlignment="1">
      <alignment horizontal="center" vertical="center" textRotation="255" shrinkToFit="1"/>
    </xf>
    <xf numFmtId="0" fontId="11" fillId="7" borderId="29" xfId="0" applyFont="1" applyFill="1" applyBorder="1" applyAlignment="1">
      <alignment horizontal="center" vertical="center" textRotation="255" shrinkToFit="1"/>
    </xf>
    <xf numFmtId="0" fontId="11" fillId="6" borderId="29" xfId="0" applyFont="1" applyFill="1" applyBorder="1" applyAlignment="1">
      <alignment horizontal="center" vertical="center" textRotation="255" shrinkToFit="1"/>
    </xf>
    <xf numFmtId="6" fontId="0" fillId="0" borderId="0" xfId="1" applyFont="1" applyAlignment="1"/>
    <xf numFmtId="6" fontId="3" fillId="0" borderId="0" xfId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9" borderId="2" xfId="0" applyFont="1" applyFill="1" applyBorder="1" applyAlignment="1">
      <alignment horizontal="right" vertical="center"/>
    </xf>
    <xf numFmtId="0" fontId="3" fillId="9" borderId="3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vertical="center"/>
    </xf>
    <xf numFmtId="6" fontId="0" fillId="0" borderId="0" xfId="1" applyFont="1" applyBorder="1" applyAlignment="1">
      <alignment horizontal="right" vertical="top"/>
    </xf>
    <xf numFmtId="0" fontId="20" fillId="0" borderId="0" xfId="0" applyFont="1" applyAlignment="1">
      <alignment vertical="center"/>
    </xf>
    <xf numFmtId="0" fontId="19" fillId="0" borderId="0" xfId="0" applyFont="1"/>
    <xf numFmtId="0" fontId="0" fillId="0" borderId="1" xfId="0" applyBorder="1"/>
    <xf numFmtId="0" fontId="23" fillId="0" borderId="1" xfId="0" applyFont="1" applyBorder="1"/>
    <xf numFmtId="0" fontId="0" fillId="11" borderId="0" xfId="0" applyFill="1"/>
    <xf numFmtId="0" fontId="20" fillId="0" borderId="59" xfId="0" applyFont="1" applyBorder="1" applyAlignment="1">
      <alignment vertical="center"/>
    </xf>
    <xf numFmtId="0" fontId="20" fillId="0" borderId="60" xfId="0" applyFont="1" applyBorder="1" applyAlignment="1">
      <alignment vertical="center"/>
    </xf>
    <xf numFmtId="0" fontId="20" fillId="0" borderId="33" xfId="0" applyFont="1" applyBorder="1" applyAlignment="1">
      <alignment vertical="center"/>
    </xf>
    <xf numFmtId="0" fontId="20" fillId="0" borderId="32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45" xfId="0" applyFont="1" applyBorder="1" applyAlignment="1">
      <alignment vertical="center"/>
    </xf>
    <xf numFmtId="0" fontId="0" fillId="0" borderId="57" xfId="0" applyBorder="1"/>
    <xf numFmtId="0" fontId="0" fillId="0" borderId="56" xfId="0" applyBorder="1"/>
    <xf numFmtId="0" fontId="0" fillId="0" borderId="59" xfId="0" applyBorder="1"/>
    <xf numFmtId="0" fontId="0" fillId="0" borderId="60" xfId="0" applyBorder="1"/>
    <xf numFmtId="0" fontId="0" fillId="0" borderId="33" xfId="0" applyBorder="1"/>
    <xf numFmtId="0" fontId="0" fillId="0" borderId="32" xfId="0" applyBorder="1"/>
    <xf numFmtId="0" fontId="0" fillId="0" borderId="2" xfId="0" applyBorder="1"/>
    <xf numFmtId="0" fontId="0" fillId="0" borderId="3" xfId="0" applyBorder="1"/>
    <xf numFmtId="0" fontId="0" fillId="4" borderId="0" xfId="0" applyFill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6" fontId="3" fillId="0" borderId="5" xfId="1" applyFont="1" applyBorder="1" applyAlignment="1">
      <alignment horizontal="center" vertical="center"/>
    </xf>
    <xf numFmtId="6" fontId="3" fillId="0" borderId="8" xfId="0" applyNumberFormat="1" applyFont="1" applyBorder="1" applyAlignment="1">
      <alignment vertical="center"/>
    </xf>
    <xf numFmtId="6" fontId="3" fillId="0" borderId="9" xfId="0" applyNumberFormat="1" applyFont="1" applyBorder="1" applyAlignment="1">
      <alignment vertical="center"/>
    </xf>
    <xf numFmtId="6" fontId="3" fillId="0" borderId="11" xfId="1" applyFont="1" applyBorder="1" applyAlignment="1">
      <alignment vertical="center"/>
    </xf>
    <xf numFmtId="6" fontId="3" fillId="0" borderId="11" xfId="0" applyNumberFormat="1" applyFont="1" applyBorder="1" applyAlignment="1">
      <alignment vertical="center"/>
    </xf>
    <xf numFmtId="6" fontId="3" fillId="0" borderId="12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vertical="center"/>
    </xf>
    <xf numFmtId="56" fontId="9" fillId="0" borderId="7" xfId="0" applyNumberFormat="1" applyFont="1" applyBorder="1" applyAlignment="1">
      <alignment horizontal="center" vertical="center"/>
    </xf>
    <xf numFmtId="56" fontId="9" fillId="0" borderId="8" xfId="0" applyNumberFormat="1" applyFont="1" applyBorder="1" applyAlignment="1">
      <alignment horizontal="center" vertical="center"/>
    </xf>
    <xf numFmtId="56" fontId="9" fillId="0" borderId="10" xfId="0" applyNumberFormat="1" applyFont="1" applyBorder="1" applyAlignment="1">
      <alignment horizontal="center" vertical="center"/>
    </xf>
    <xf numFmtId="56" fontId="9" fillId="0" borderId="11" xfId="0" applyNumberFormat="1" applyFont="1" applyBorder="1" applyAlignment="1">
      <alignment horizontal="center" vertical="center"/>
    </xf>
    <xf numFmtId="6" fontId="3" fillId="0" borderId="8" xfId="1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6" fontId="3" fillId="0" borderId="1" xfId="0" applyNumberFormat="1" applyFont="1" applyBorder="1" applyAlignment="1">
      <alignment vertical="center"/>
    </xf>
    <xf numFmtId="6" fontId="3" fillId="0" borderId="17" xfId="0" applyNumberFormat="1" applyFont="1" applyBorder="1" applyAlignment="1">
      <alignment vertical="center"/>
    </xf>
    <xf numFmtId="56" fontId="9" fillId="0" borderId="15" xfId="0" applyNumberFormat="1" applyFont="1" applyBorder="1" applyAlignment="1">
      <alignment horizontal="center" vertical="center"/>
    </xf>
    <xf numFmtId="56" fontId="9" fillId="0" borderId="16" xfId="0" applyNumberFormat="1" applyFont="1" applyBorder="1" applyAlignment="1">
      <alignment horizontal="center" vertical="center"/>
    </xf>
    <xf numFmtId="56" fontId="9" fillId="0" borderId="18" xfId="0" applyNumberFormat="1" applyFont="1" applyBorder="1" applyAlignment="1">
      <alignment horizontal="center" vertical="center"/>
    </xf>
    <xf numFmtId="56" fontId="9" fillId="0" borderId="1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56" fontId="9" fillId="0" borderId="13" xfId="0" applyNumberFormat="1" applyFont="1" applyBorder="1" applyAlignment="1">
      <alignment horizontal="center" vertical="center"/>
    </xf>
    <xf numFmtId="56" fontId="9" fillId="0" borderId="1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6" fontId="3" fillId="0" borderId="20" xfId="1" applyFont="1" applyBorder="1" applyAlignment="1">
      <alignment vertical="center"/>
    </xf>
    <xf numFmtId="6" fontId="3" fillId="0" borderId="20" xfId="0" applyNumberFormat="1" applyFont="1" applyBorder="1" applyAlignment="1">
      <alignment vertical="center"/>
    </xf>
    <xf numFmtId="6" fontId="3" fillId="0" borderId="46" xfId="1" applyFont="1" applyBorder="1" applyAlignment="1">
      <alignment vertical="center"/>
    </xf>
    <xf numFmtId="6" fontId="3" fillId="0" borderId="47" xfId="1" applyFont="1" applyBorder="1" applyAlignment="1">
      <alignment vertical="center"/>
    </xf>
    <xf numFmtId="6" fontId="3" fillId="0" borderId="37" xfId="1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6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6" fillId="2" borderId="21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6" fontId="6" fillId="2" borderId="25" xfId="1" applyFont="1" applyFill="1" applyBorder="1" applyAlignment="1">
      <alignment horizontal="center" vertical="center" shrinkToFit="1"/>
    </xf>
    <xf numFmtId="6" fontId="6" fillId="2" borderId="6" xfId="1" applyFont="1" applyFill="1" applyBorder="1" applyAlignment="1">
      <alignment horizontal="center" vertical="center" shrinkToFit="1"/>
    </xf>
    <xf numFmtId="6" fontId="6" fillId="2" borderId="21" xfId="1" applyFont="1" applyFill="1" applyBorder="1" applyAlignment="1">
      <alignment horizontal="center" vertical="center" shrinkToFit="1"/>
    </xf>
    <xf numFmtId="6" fontId="6" fillId="2" borderId="23" xfId="1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6" fontId="6" fillId="0" borderId="31" xfId="1" applyFont="1" applyBorder="1" applyAlignment="1">
      <alignment horizontal="center" vertical="center" shrinkToFit="1"/>
    </xf>
    <xf numFmtId="6" fontId="6" fillId="0" borderId="32" xfId="1" applyFont="1" applyBorder="1" applyAlignment="1">
      <alignment horizontal="center" vertical="center" shrinkToFit="1"/>
    </xf>
    <xf numFmtId="6" fontId="6" fillId="0" borderId="33" xfId="1" applyFont="1" applyBorder="1" applyAlignment="1">
      <alignment horizontal="center" vertical="center" shrinkToFit="1"/>
    </xf>
    <xf numFmtId="6" fontId="6" fillId="0" borderId="34" xfId="1" applyFont="1" applyBorder="1" applyAlignment="1">
      <alignment horizontal="center" vertical="center" shrinkToFit="1"/>
    </xf>
    <xf numFmtId="6" fontId="6" fillId="4" borderId="32" xfId="1" applyFont="1" applyFill="1" applyBorder="1" applyAlignment="1">
      <alignment horizontal="center" vertical="center" shrinkToFit="1"/>
    </xf>
    <xf numFmtId="6" fontId="6" fillId="4" borderId="35" xfId="1" applyFont="1" applyFill="1" applyBorder="1" applyAlignment="1">
      <alignment horizontal="center" vertical="center" shrinkToFit="1"/>
    </xf>
    <xf numFmtId="6" fontId="6" fillId="4" borderId="21" xfId="1" applyFont="1" applyFill="1" applyBorder="1" applyAlignment="1">
      <alignment horizontal="center" vertical="center" shrinkToFit="1"/>
    </xf>
    <xf numFmtId="6" fontId="6" fillId="4" borderId="23" xfId="1" applyFont="1" applyFill="1" applyBorder="1" applyAlignment="1">
      <alignment horizontal="center" vertical="center" shrinkToFit="1"/>
    </xf>
    <xf numFmtId="6" fontId="6" fillId="0" borderId="41" xfId="1" applyFont="1" applyBorder="1" applyAlignment="1">
      <alignment horizontal="center" vertical="center" shrinkToFit="1"/>
    </xf>
    <xf numFmtId="6" fontId="6" fillId="0" borderId="39" xfId="1" applyFont="1" applyBorder="1" applyAlignment="1">
      <alignment horizontal="center" vertical="center" shrinkToFit="1"/>
    </xf>
    <xf numFmtId="6" fontId="6" fillId="0" borderId="38" xfId="1" applyFont="1" applyBorder="1" applyAlignment="1">
      <alignment horizontal="center" vertical="center" shrinkToFit="1"/>
    </xf>
    <xf numFmtId="6" fontId="6" fillId="0" borderId="40" xfId="1" applyFont="1" applyBorder="1" applyAlignment="1">
      <alignment horizontal="center" vertical="center" shrinkToFit="1"/>
    </xf>
    <xf numFmtId="6" fontId="6" fillId="4" borderId="39" xfId="1" applyFont="1" applyFill="1" applyBorder="1" applyAlignment="1">
      <alignment horizontal="center" vertical="center" shrinkToFit="1"/>
    </xf>
    <xf numFmtId="6" fontId="6" fillId="4" borderId="12" xfId="1" applyFont="1" applyFill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4" fillId="5" borderId="7" xfId="0" applyFont="1" applyFill="1" applyBorder="1" applyAlignment="1">
      <alignment horizontal="center" vertical="center" shrinkToFit="1"/>
    </xf>
    <xf numFmtId="0" fontId="4" fillId="5" borderId="10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6" fontId="8" fillId="0" borderId="21" xfId="0" applyNumberFormat="1" applyFont="1" applyBorder="1" applyAlignment="1">
      <alignment horizontal="center" vertical="center"/>
    </xf>
    <xf numFmtId="6" fontId="8" fillId="0" borderId="22" xfId="0" applyNumberFormat="1" applyFont="1" applyBorder="1" applyAlignment="1">
      <alignment horizontal="center" vertical="center"/>
    </xf>
    <xf numFmtId="6" fontId="8" fillId="0" borderId="2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6" fontId="3" fillId="0" borderId="44" xfId="1" applyFont="1" applyBorder="1" applyAlignment="1">
      <alignment horizontal="center" vertical="center"/>
    </xf>
    <xf numFmtId="6" fontId="3" fillId="0" borderId="22" xfId="1" applyFont="1" applyBorder="1" applyAlignment="1">
      <alignment horizontal="center" vertical="center"/>
    </xf>
    <xf numFmtId="6" fontId="3" fillId="0" borderId="25" xfId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6" fontId="3" fillId="0" borderId="28" xfId="1" applyFont="1" applyBorder="1" applyAlignment="1">
      <alignment vertical="center"/>
    </xf>
    <xf numFmtId="6" fontId="3" fillId="0" borderId="42" xfId="1" applyFont="1" applyBorder="1" applyAlignment="1">
      <alignment vertical="center"/>
    </xf>
    <xf numFmtId="6" fontId="3" fillId="0" borderId="29" xfId="1" applyFont="1" applyBorder="1" applyAlignment="1">
      <alignment vertical="center"/>
    </xf>
    <xf numFmtId="6" fontId="3" fillId="0" borderId="38" xfId="1" applyFont="1" applyBorder="1" applyAlignment="1">
      <alignment vertical="center"/>
    </xf>
    <xf numFmtId="6" fontId="3" fillId="0" borderId="43" xfId="1" applyFont="1" applyBorder="1" applyAlignment="1">
      <alignment vertical="center"/>
    </xf>
    <xf numFmtId="6" fontId="3" fillId="0" borderId="39" xfId="1" applyFont="1" applyBorder="1" applyAlignment="1">
      <alignment vertical="center"/>
    </xf>
    <xf numFmtId="6" fontId="3" fillId="0" borderId="2" xfId="1" applyFont="1" applyBorder="1" applyAlignment="1">
      <alignment vertical="center"/>
    </xf>
    <xf numFmtId="6" fontId="3" fillId="0" borderId="45" xfId="1" applyFont="1" applyBorder="1" applyAlignment="1">
      <alignment vertical="center"/>
    </xf>
    <xf numFmtId="6" fontId="3" fillId="0" borderId="3" xfId="1" applyFont="1" applyBorder="1" applyAlignment="1">
      <alignment vertical="center"/>
    </xf>
    <xf numFmtId="6" fontId="9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6" fontId="9" fillId="0" borderId="11" xfId="0" applyNumberFormat="1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6" fontId="9" fillId="0" borderId="21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6" fontId="3" fillId="0" borderId="8" xfId="1" applyFont="1" applyBorder="1" applyAlignment="1">
      <alignment horizontal="right" vertical="center"/>
    </xf>
    <xf numFmtId="6" fontId="3" fillId="0" borderId="4" xfId="1" applyFont="1" applyBorder="1" applyAlignment="1">
      <alignment horizontal="center" vertical="center"/>
    </xf>
    <xf numFmtId="6" fontId="3" fillId="0" borderId="6" xfId="1" applyFont="1" applyBorder="1" applyAlignment="1">
      <alignment horizontal="center" vertical="center"/>
    </xf>
    <xf numFmtId="6" fontId="3" fillId="0" borderId="21" xfId="1" applyFont="1" applyBorder="1" applyAlignment="1">
      <alignment horizontal="center" vertical="center"/>
    </xf>
    <xf numFmtId="6" fontId="3" fillId="0" borderId="23" xfId="1" applyFont="1" applyBorder="1" applyAlignment="1">
      <alignment horizontal="center" vertical="center"/>
    </xf>
    <xf numFmtId="6" fontId="3" fillId="0" borderId="11" xfId="1" applyFont="1" applyBorder="1" applyAlignment="1">
      <alignment horizontal="right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6" fontId="3" fillId="0" borderId="1" xfId="1" applyFont="1" applyBorder="1" applyAlignment="1">
      <alignment horizontal="right" vertical="center"/>
    </xf>
    <xf numFmtId="6" fontId="3" fillId="0" borderId="52" xfId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6" fontId="3" fillId="0" borderId="2" xfId="1" applyFont="1" applyBorder="1" applyAlignment="1">
      <alignment horizontal="right" vertical="center"/>
    </xf>
    <xf numFmtId="6" fontId="3" fillId="0" borderId="45" xfId="1" applyFont="1" applyBorder="1" applyAlignment="1">
      <alignment horizontal="right" vertical="center"/>
    </xf>
    <xf numFmtId="6" fontId="3" fillId="0" borderId="3" xfId="1" applyFont="1" applyBorder="1" applyAlignment="1">
      <alignment horizontal="right" vertical="center"/>
    </xf>
    <xf numFmtId="6" fontId="3" fillId="0" borderId="2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6" fontId="3" fillId="0" borderId="10" xfId="1" applyFont="1" applyBorder="1" applyAlignment="1">
      <alignment horizontal="right" vertical="center"/>
    </xf>
    <xf numFmtId="6" fontId="3" fillId="0" borderId="51" xfId="1" applyFont="1" applyBorder="1" applyAlignment="1">
      <alignment vertical="center"/>
    </xf>
    <xf numFmtId="6" fontId="3" fillId="0" borderId="17" xfId="0" applyNumberFormat="1" applyFont="1" applyBorder="1" applyAlignment="1">
      <alignment horizontal="right" vertical="center"/>
    </xf>
    <xf numFmtId="6" fontId="3" fillId="0" borderId="7" xfId="1" applyFont="1" applyBorder="1" applyAlignment="1">
      <alignment vertical="center"/>
    </xf>
    <xf numFmtId="6" fontId="3" fillId="0" borderId="28" xfId="1" applyFont="1" applyBorder="1" applyAlignment="1">
      <alignment horizontal="right" vertical="center"/>
    </xf>
    <xf numFmtId="6" fontId="3" fillId="0" borderId="42" xfId="1" applyFont="1" applyBorder="1" applyAlignment="1">
      <alignment horizontal="right" vertical="center"/>
    </xf>
    <xf numFmtId="6" fontId="3" fillId="0" borderId="29" xfId="1" applyFont="1" applyBorder="1" applyAlignment="1">
      <alignment horizontal="right" vertical="center"/>
    </xf>
    <xf numFmtId="6" fontId="3" fillId="0" borderId="8" xfId="0" applyNumberFormat="1" applyFont="1" applyBorder="1" applyAlignment="1">
      <alignment horizontal="right" vertical="center"/>
    </xf>
    <xf numFmtId="6" fontId="3" fillId="0" borderId="9" xfId="0" applyNumberFormat="1" applyFont="1" applyBorder="1" applyAlignment="1">
      <alignment horizontal="right" vertical="center"/>
    </xf>
    <xf numFmtId="6" fontId="3" fillId="0" borderId="46" xfId="1" applyFont="1" applyBorder="1" applyAlignment="1">
      <alignment horizontal="center" vertical="center"/>
    </xf>
    <xf numFmtId="6" fontId="3" fillId="0" borderId="47" xfId="1" applyFont="1" applyBorder="1" applyAlignment="1">
      <alignment horizontal="center" vertical="center"/>
    </xf>
    <xf numFmtId="6" fontId="3" fillId="0" borderId="37" xfId="1" applyFont="1" applyBorder="1" applyAlignment="1">
      <alignment horizontal="center" vertical="center"/>
    </xf>
    <xf numFmtId="6" fontId="3" fillId="0" borderId="19" xfId="0" applyNumberFormat="1" applyFont="1" applyBorder="1" applyAlignment="1">
      <alignment horizontal="right" vertical="center"/>
    </xf>
    <xf numFmtId="6" fontId="3" fillId="0" borderId="54" xfId="0" applyNumberFormat="1" applyFont="1" applyBorder="1" applyAlignment="1">
      <alignment horizontal="right" vertical="center"/>
    </xf>
    <xf numFmtId="6" fontId="3" fillId="0" borderId="11" xfId="0" applyNumberFormat="1" applyFont="1" applyBorder="1" applyAlignment="1">
      <alignment horizontal="right" vertical="center"/>
    </xf>
    <xf numFmtId="6" fontId="3" fillId="0" borderId="12" xfId="0" applyNumberFormat="1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 wrapText="1"/>
    </xf>
    <xf numFmtId="0" fontId="3" fillId="0" borderId="46" xfId="0" applyFont="1" applyBorder="1" applyAlignment="1">
      <alignment horizontal="right" vertical="center" wrapText="1"/>
    </xf>
    <xf numFmtId="0" fontId="3" fillId="0" borderId="47" xfId="0" applyFont="1" applyBorder="1" applyAlignment="1">
      <alignment horizontal="right" vertical="center" wrapText="1"/>
    </xf>
    <xf numFmtId="0" fontId="3" fillId="0" borderId="37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6" fontId="3" fillId="0" borderId="18" xfId="1" applyFont="1" applyBorder="1" applyAlignment="1">
      <alignment vertical="center"/>
    </xf>
    <xf numFmtId="6" fontId="3" fillId="0" borderId="19" xfId="1" applyFont="1" applyBorder="1" applyAlignment="1">
      <alignment vertical="center"/>
    </xf>
    <xf numFmtId="6" fontId="3" fillId="0" borderId="36" xfId="1" applyFont="1" applyBorder="1" applyAlignment="1">
      <alignment horizontal="right" vertical="center"/>
    </xf>
    <xf numFmtId="6" fontId="3" fillId="0" borderId="47" xfId="1" applyFont="1" applyBorder="1" applyAlignment="1">
      <alignment horizontal="right" vertical="center"/>
    </xf>
    <xf numFmtId="6" fontId="3" fillId="0" borderId="53" xfId="1" applyFont="1" applyBorder="1" applyAlignment="1">
      <alignment horizontal="right" vertical="center"/>
    </xf>
    <xf numFmtId="6" fontId="3" fillId="0" borderId="19" xfId="1" applyFont="1" applyBorder="1" applyAlignment="1">
      <alignment horizontal="right" vertical="center"/>
    </xf>
    <xf numFmtId="6" fontId="3" fillId="0" borderId="7" xfId="1" applyFont="1" applyBorder="1" applyAlignment="1">
      <alignment horizontal="right" vertical="center"/>
    </xf>
    <xf numFmtId="0" fontId="3" fillId="0" borderId="49" xfId="0" applyFont="1" applyBorder="1" applyAlignment="1">
      <alignment vertical="center" wrapText="1"/>
    </xf>
    <xf numFmtId="0" fontId="3" fillId="0" borderId="48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6" fontId="3" fillId="0" borderId="38" xfId="1" applyFont="1" applyBorder="1" applyAlignment="1">
      <alignment horizontal="right" vertical="center"/>
    </xf>
    <xf numFmtId="6" fontId="3" fillId="0" borderId="43" xfId="1" applyFont="1" applyBorder="1" applyAlignment="1">
      <alignment horizontal="right" vertical="center"/>
    </xf>
    <xf numFmtId="6" fontId="3" fillId="0" borderId="39" xfId="1" applyFont="1" applyBorder="1" applyAlignment="1">
      <alignment horizontal="right" vertical="center"/>
    </xf>
    <xf numFmtId="0" fontId="0" fillId="11" borderId="2" xfId="0" applyFill="1" applyBorder="1" applyAlignment="1">
      <alignment horizontal="center"/>
    </xf>
    <xf numFmtId="0" fontId="0" fillId="11" borderId="45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6" fontId="0" fillId="11" borderId="2" xfId="1" applyFont="1" applyFill="1" applyBorder="1" applyAlignment="1">
      <alignment horizontal="center"/>
    </xf>
    <xf numFmtId="6" fontId="0" fillId="11" borderId="45" xfId="1" applyFont="1" applyFill="1" applyBorder="1" applyAlignment="1">
      <alignment horizontal="center"/>
    </xf>
    <xf numFmtId="6" fontId="0" fillId="11" borderId="3" xfId="1" applyFont="1" applyFill="1" applyBorder="1" applyAlignment="1">
      <alignment horizontal="center"/>
    </xf>
    <xf numFmtId="0" fontId="0" fillId="0" borderId="58" xfId="0" applyBorder="1" applyAlignment="1">
      <alignment horizontal="center"/>
    </xf>
    <xf numFmtId="6" fontId="0" fillId="0" borderId="0" xfId="1" applyFont="1" applyAlignment="1">
      <alignment horizontal="center"/>
    </xf>
    <xf numFmtId="0" fontId="0" fillId="11" borderId="1" xfId="0" applyFill="1" applyBorder="1" applyAlignment="1">
      <alignment horizontal="center"/>
    </xf>
    <xf numFmtId="6" fontId="0" fillId="11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56" fontId="10" fillId="0" borderId="2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6" fontId="10" fillId="4" borderId="1" xfId="1" applyFont="1" applyFill="1" applyBorder="1" applyAlignment="1">
      <alignment horizontal="right" vertical="center"/>
    </xf>
    <xf numFmtId="0" fontId="18" fillId="4" borderId="1" xfId="0" applyFont="1" applyFill="1" applyBorder="1" applyAlignment="1">
      <alignment horizontal="center" vertical="center"/>
    </xf>
    <xf numFmtId="0" fontId="19" fillId="0" borderId="61" xfId="0" applyFont="1" applyBorder="1" applyAlignment="1">
      <alignment horizontal="left"/>
    </xf>
    <xf numFmtId="6" fontId="16" fillId="4" borderId="1" xfId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6" fontId="8" fillId="8" borderId="21" xfId="0" applyNumberFormat="1" applyFont="1" applyFill="1" applyBorder="1" applyAlignment="1">
      <alignment horizontal="center" vertical="center"/>
    </xf>
    <xf numFmtId="6" fontId="8" fillId="8" borderId="22" xfId="0" applyNumberFormat="1" applyFont="1" applyFill="1" applyBorder="1" applyAlignment="1">
      <alignment horizontal="center" vertical="center"/>
    </xf>
    <xf numFmtId="6" fontId="8" fillId="8" borderId="23" xfId="0" applyNumberFormat="1" applyFont="1" applyFill="1" applyBorder="1" applyAlignment="1">
      <alignment horizontal="center" vertical="center"/>
    </xf>
    <xf numFmtId="6" fontId="6" fillId="7" borderId="49" xfId="1" applyFont="1" applyFill="1" applyBorder="1" applyAlignment="1">
      <alignment horizontal="center" vertical="center" shrinkToFit="1"/>
    </xf>
    <xf numFmtId="6" fontId="6" fillId="7" borderId="48" xfId="1" applyFont="1" applyFill="1" applyBorder="1" applyAlignment="1">
      <alignment horizontal="center" vertical="center" shrinkToFit="1"/>
    </xf>
    <xf numFmtId="6" fontId="6" fillId="7" borderId="27" xfId="1" applyFont="1" applyFill="1" applyBorder="1" applyAlignment="1">
      <alignment horizontal="center" vertical="center" shrinkToFit="1"/>
    </xf>
    <xf numFmtId="6" fontId="6" fillId="7" borderId="46" xfId="1" applyFont="1" applyFill="1" applyBorder="1" applyAlignment="1">
      <alignment horizontal="center" vertical="center" shrinkToFit="1"/>
    </xf>
    <xf numFmtId="6" fontId="6" fillId="7" borderId="47" xfId="1" applyFont="1" applyFill="1" applyBorder="1" applyAlignment="1">
      <alignment horizontal="center" vertical="center" shrinkToFit="1"/>
    </xf>
    <xf numFmtId="6" fontId="6" fillId="7" borderId="37" xfId="1" applyFont="1" applyFill="1" applyBorder="1" applyAlignment="1">
      <alignment horizontal="center" vertical="center" shrinkToFit="1"/>
    </xf>
    <xf numFmtId="0" fontId="6" fillId="7" borderId="41" xfId="0" applyFont="1" applyFill="1" applyBorder="1" applyAlignment="1">
      <alignment horizontal="center" shrinkToFit="1"/>
    </xf>
    <xf numFmtId="0" fontId="6" fillId="7" borderId="43" xfId="0" applyFont="1" applyFill="1" applyBorder="1" applyAlignment="1">
      <alignment horizontal="center" shrinkToFit="1"/>
    </xf>
    <xf numFmtId="0" fontId="6" fillId="7" borderId="40" xfId="0" applyFont="1" applyFill="1" applyBorder="1" applyAlignment="1">
      <alignment horizontal="center" shrinkToFit="1"/>
    </xf>
    <xf numFmtId="6" fontId="6" fillId="7" borderId="41" xfId="1" applyFont="1" applyFill="1" applyBorder="1" applyAlignment="1">
      <alignment horizontal="center" vertical="center" shrinkToFit="1"/>
    </xf>
    <xf numFmtId="6" fontId="6" fillId="7" borderId="43" xfId="1" applyFont="1" applyFill="1" applyBorder="1" applyAlignment="1">
      <alignment horizontal="center" vertical="center" shrinkToFit="1"/>
    </xf>
    <xf numFmtId="6" fontId="6" fillId="7" borderId="40" xfId="1" applyFont="1" applyFill="1" applyBorder="1" applyAlignment="1">
      <alignment horizontal="center" vertical="center" shrinkToFit="1"/>
    </xf>
    <xf numFmtId="56" fontId="10" fillId="0" borderId="45" xfId="0" applyNumberFormat="1" applyFont="1" applyBorder="1" applyAlignment="1">
      <alignment horizontal="center" vertical="center"/>
    </xf>
    <xf numFmtId="56" fontId="10" fillId="0" borderId="3" xfId="0" applyNumberFormat="1" applyFont="1" applyBorder="1" applyAlignment="1">
      <alignment horizontal="center" vertical="center"/>
    </xf>
    <xf numFmtId="6" fontId="17" fillId="4" borderId="1" xfId="1" applyFont="1" applyFill="1" applyBorder="1" applyAlignment="1">
      <alignment horizontal="right" vertical="center"/>
    </xf>
    <xf numFmtId="0" fontId="4" fillId="6" borderId="7" xfId="0" applyFont="1" applyFill="1" applyBorder="1" applyAlignment="1">
      <alignment horizontal="center" vertical="center" shrinkToFit="1"/>
    </xf>
    <xf numFmtId="0" fontId="4" fillId="6" borderId="10" xfId="0" applyFont="1" applyFill="1" applyBorder="1" applyAlignment="1">
      <alignment horizontal="center" vertical="center" shrinkToFit="1"/>
    </xf>
    <xf numFmtId="0" fontId="7" fillId="6" borderId="26" xfId="0" applyFont="1" applyFill="1" applyBorder="1" applyAlignment="1">
      <alignment horizontal="center" vertical="center" shrinkToFit="1"/>
    </xf>
    <xf numFmtId="0" fontId="7" fillId="6" borderId="48" xfId="0" applyFont="1" applyFill="1" applyBorder="1" applyAlignment="1">
      <alignment horizontal="center" vertical="center" shrinkToFit="1"/>
    </xf>
    <xf numFmtId="0" fontId="7" fillId="6" borderId="27" xfId="0" applyFont="1" applyFill="1" applyBorder="1" applyAlignment="1">
      <alignment horizontal="center" vertical="center" shrinkToFit="1"/>
    </xf>
    <xf numFmtId="0" fontId="7" fillId="6" borderId="36" xfId="0" applyFont="1" applyFill="1" applyBorder="1" applyAlignment="1">
      <alignment horizontal="center" vertical="center" shrinkToFit="1"/>
    </xf>
    <xf numFmtId="0" fontId="7" fillId="6" borderId="47" xfId="0" applyFont="1" applyFill="1" applyBorder="1" applyAlignment="1">
      <alignment horizontal="center" vertical="center" shrinkToFit="1"/>
    </xf>
    <xf numFmtId="0" fontId="7" fillId="6" borderId="37" xfId="0" applyFont="1" applyFill="1" applyBorder="1" applyAlignment="1">
      <alignment horizontal="center" vertical="center" shrinkToFit="1"/>
    </xf>
    <xf numFmtId="0" fontId="6" fillId="6" borderId="55" xfId="0" applyFont="1" applyFill="1" applyBorder="1" applyAlignment="1">
      <alignment horizontal="center" shrinkToFit="1"/>
    </xf>
    <xf numFmtId="0" fontId="6" fillId="6" borderId="42" xfId="0" applyFont="1" applyFill="1" applyBorder="1" applyAlignment="1">
      <alignment horizontal="center" shrinkToFit="1"/>
    </xf>
    <xf numFmtId="0" fontId="6" fillId="6" borderId="30" xfId="0" applyFont="1" applyFill="1" applyBorder="1" applyAlignment="1">
      <alignment horizontal="center" shrinkToFit="1"/>
    </xf>
    <xf numFmtId="6" fontId="6" fillId="6" borderId="55" xfId="1" applyFont="1" applyFill="1" applyBorder="1" applyAlignment="1">
      <alignment horizontal="center" vertical="center" shrinkToFit="1"/>
    </xf>
    <xf numFmtId="6" fontId="6" fillId="6" borderId="42" xfId="1" applyFont="1" applyFill="1" applyBorder="1" applyAlignment="1">
      <alignment horizontal="center" vertical="center" shrinkToFit="1"/>
    </xf>
    <xf numFmtId="6" fontId="6" fillId="6" borderId="30" xfId="1" applyFont="1" applyFill="1" applyBorder="1" applyAlignment="1">
      <alignment horizontal="center" vertical="center" shrinkToFit="1"/>
    </xf>
    <xf numFmtId="6" fontId="6" fillId="6" borderId="49" xfId="1" applyFont="1" applyFill="1" applyBorder="1" applyAlignment="1">
      <alignment horizontal="center" vertical="center" shrinkToFit="1"/>
    </xf>
    <xf numFmtId="6" fontId="6" fillId="6" borderId="48" xfId="1" applyFont="1" applyFill="1" applyBorder="1" applyAlignment="1">
      <alignment horizontal="center" vertical="center" shrinkToFit="1"/>
    </xf>
    <xf numFmtId="6" fontId="6" fillId="6" borderId="27" xfId="1" applyFont="1" applyFill="1" applyBorder="1" applyAlignment="1">
      <alignment horizontal="center" vertical="center" shrinkToFit="1"/>
    </xf>
    <xf numFmtId="6" fontId="6" fillId="6" borderId="46" xfId="1" applyFont="1" applyFill="1" applyBorder="1" applyAlignment="1">
      <alignment horizontal="center" vertical="center" shrinkToFit="1"/>
    </xf>
    <xf numFmtId="6" fontId="6" fillId="6" borderId="47" xfId="1" applyFont="1" applyFill="1" applyBorder="1" applyAlignment="1">
      <alignment horizontal="center" vertical="center" shrinkToFit="1"/>
    </xf>
    <xf numFmtId="6" fontId="6" fillId="6" borderId="37" xfId="1" applyFont="1" applyFill="1" applyBorder="1" applyAlignment="1">
      <alignment horizontal="center" vertical="center" shrinkToFit="1"/>
    </xf>
    <xf numFmtId="0" fontId="6" fillId="6" borderId="41" xfId="0" applyFont="1" applyFill="1" applyBorder="1" applyAlignment="1">
      <alignment horizontal="center" shrinkToFit="1"/>
    </xf>
    <xf numFmtId="0" fontId="6" fillId="6" borderId="43" xfId="0" applyFont="1" applyFill="1" applyBorder="1" applyAlignment="1">
      <alignment horizontal="center" shrinkToFit="1"/>
    </xf>
    <xf numFmtId="0" fontId="6" fillId="6" borderId="40" xfId="0" applyFont="1" applyFill="1" applyBorder="1" applyAlignment="1">
      <alignment horizontal="center" shrinkToFit="1"/>
    </xf>
    <xf numFmtId="6" fontId="6" fillId="6" borderId="41" xfId="1" applyFont="1" applyFill="1" applyBorder="1" applyAlignment="1">
      <alignment horizontal="center" vertical="center" shrinkToFit="1"/>
    </xf>
    <xf numFmtId="6" fontId="6" fillId="6" borderId="43" xfId="1" applyFont="1" applyFill="1" applyBorder="1" applyAlignment="1">
      <alignment horizontal="center" vertical="center" shrinkToFit="1"/>
    </xf>
    <xf numFmtId="6" fontId="6" fillId="6" borderId="40" xfId="1" applyFont="1" applyFill="1" applyBorder="1" applyAlignment="1">
      <alignment horizontal="center" vertical="center" shrinkToFit="1"/>
    </xf>
    <xf numFmtId="0" fontId="4" fillId="7" borderId="7" xfId="0" applyFont="1" applyFill="1" applyBorder="1" applyAlignment="1">
      <alignment horizontal="center" vertical="center" shrinkToFit="1"/>
    </xf>
    <xf numFmtId="0" fontId="4" fillId="7" borderId="10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48" xfId="0" applyFont="1" applyFill="1" applyBorder="1" applyAlignment="1">
      <alignment horizontal="center" vertical="center" shrinkToFit="1"/>
    </xf>
    <xf numFmtId="0" fontId="7" fillId="7" borderId="27" xfId="0" applyFont="1" applyFill="1" applyBorder="1" applyAlignment="1">
      <alignment horizontal="center" vertical="center" shrinkToFit="1"/>
    </xf>
    <xf numFmtId="0" fontId="7" fillId="7" borderId="36" xfId="0" applyFont="1" applyFill="1" applyBorder="1" applyAlignment="1">
      <alignment horizontal="center" vertical="center" shrinkToFit="1"/>
    </xf>
    <xf numFmtId="0" fontId="7" fillId="7" borderId="47" xfId="0" applyFont="1" applyFill="1" applyBorder="1" applyAlignment="1">
      <alignment horizontal="center" vertical="center" shrinkToFit="1"/>
    </xf>
    <xf numFmtId="0" fontId="7" fillId="7" borderId="37" xfId="0" applyFont="1" applyFill="1" applyBorder="1" applyAlignment="1">
      <alignment horizontal="center" vertical="center" shrinkToFit="1"/>
    </xf>
    <xf numFmtId="0" fontId="6" fillId="7" borderId="55" xfId="0" applyFont="1" applyFill="1" applyBorder="1" applyAlignment="1">
      <alignment horizontal="center" shrinkToFit="1"/>
    </xf>
    <xf numFmtId="0" fontId="6" fillId="7" borderId="42" xfId="0" applyFont="1" applyFill="1" applyBorder="1" applyAlignment="1">
      <alignment horizontal="center" shrinkToFit="1"/>
    </xf>
    <xf numFmtId="0" fontId="6" fillId="7" borderId="30" xfId="0" applyFont="1" applyFill="1" applyBorder="1" applyAlignment="1">
      <alignment horizontal="center" shrinkToFit="1"/>
    </xf>
    <xf numFmtId="6" fontId="6" fillId="7" borderId="55" xfId="1" applyFont="1" applyFill="1" applyBorder="1" applyAlignment="1">
      <alignment horizontal="center" vertical="center" shrinkToFit="1"/>
    </xf>
    <xf numFmtId="6" fontId="6" fillId="7" borderId="42" xfId="1" applyFont="1" applyFill="1" applyBorder="1" applyAlignment="1">
      <alignment horizontal="center" vertical="center" shrinkToFit="1"/>
    </xf>
    <xf numFmtId="6" fontId="6" fillId="7" borderId="30" xfId="1" applyFont="1" applyFill="1" applyBorder="1" applyAlignment="1">
      <alignment horizontal="center" vertical="center" shrinkToFit="1"/>
    </xf>
    <xf numFmtId="6" fontId="6" fillId="2" borderId="22" xfId="1" applyFont="1" applyFill="1" applyBorder="1" applyAlignment="1">
      <alignment horizontal="center" vertical="center" shrinkToFit="1"/>
    </xf>
    <xf numFmtId="6" fontId="3" fillId="6" borderId="21" xfId="1" applyFont="1" applyFill="1" applyBorder="1" applyAlignment="1">
      <alignment horizontal="center" vertical="center"/>
    </xf>
    <xf numFmtId="6" fontId="3" fillId="6" borderId="22" xfId="1" applyFont="1" applyFill="1" applyBorder="1" applyAlignment="1">
      <alignment horizontal="center" vertical="center"/>
    </xf>
    <xf numFmtId="6" fontId="3" fillId="6" borderId="23" xfId="1" applyFont="1" applyFill="1" applyBorder="1" applyAlignment="1">
      <alignment horizontal="center" vertical="center"/>
    </xf>
    <xf numFmtId="6" fontId="3" fillId="10" borderId="21" xfId="1" applyFont="1" applyFill="1" applyBorder="1" applyAlignment="1">
      <alignment horizontal="center" vertical="center"/>
    </xf>
    <xf numFmtId="6" fontId="3" fillId="10" borderId="22" xfId="1" applyFont="1" applyFill="1" applyBorder="1" applyAlignment="1">
      <alignment horizontal="center" vertical="center"/>
    </xf>
    <xf numFmtId="6" fontId="3" fillId="10" borderId="23" xfId="1" applyFont="1" applyFill="1" applyBorder="1" applyAlignment="1">
      <alignment horizontal="center" vertical="center"/>
    </xf>
    <xf numFmtId="6" fontId="3" fillId="6" borderId="4" xfId="1" applyFont="1" applyFill="1" applyBorder="1" applyAlignment="1">
      <alignment horizontal="center" vertical="center"/>
    </xf>
    <xf numFmtId="6" fontId="3" fillId="6" borderId="5" xfId="1" applyFont="1" applyFill="1" applyBorder="1" applyAlignment="1">
      <alignment horizontal="center" vertical="center"/>
    </xf>
    <xf numFmtId="6" fontId="3" fillId="6" borderId="6" xfId="1" applyFont="1" applyFill="1" applyBorder="1" applyAlignment="1">
      <alignment horizontal="center" vertical="center"/>
    </xf>
    <xf numFmtId="56" fontId="10" fillId="0" borderId="0" xfId="0" applyNumberFormat="1" applyFont="1" applyAlignment="1">
      <alignment horizontal="left" vertical="center"/>
    </xf>
    <xf numFmtId="6" fontId="0" fillId="0" borderId="48" xfId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6" fontId="3" fillId="0" borderId="2" xfId="1" applyFont="1" applyBorder="1" applyAlignment="1">
      <alignment horizontal="center" vertical="center"/>
    </xf>
    <xf numFmtId="6" fontId="3" fillId="0" borderId="45" xfId="1" applyFont="1" applyBorder="1" applyAlignment="1">
      <alignment horizontal="center" vertical="center"/>
    </xf>
    <xf numFmtId="6" fontId="3" fillId="0" borderId="3" xfId="1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6" fontId="27" fillId="0" borderId="59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59" xfId="0" applyFont="1" applyBorder="1" applyAlignment="1">
      <alignment horizontal="center"/>
    </xf>
    <xf numFmtId="49" fontId="14" fillId="4" borderId="57" xfId="0" applyNumberFormat="1" applyFont="1" applyFill="1" applyBorder="1" applyAlignment="1">
      <alignment horizontal="center" vertical="center" textRotation="255"/>
    </xf>
    <xf numFmtId="49" fontId="14" fillId="4" borderId="56" xfId="0" applyNumberFormat="1" applyFont="1" applyFill="1" applyBorder="1" applyAlignment="1">
      <alignment horizontal="center" vertical="center" textRotation="255"/>
    </xf>
    <xf numFmtId="49" fontId="14" fillId="4" borderId="59" xfId="0" applyNumberFormat="1" applyFont="1" applyFill="1" applyBorder="1" applyAlignment="1">
      <alignment horizontal="center" vertical="center" textRotation="255"/>
    </xf>
    <xf numFmtId="49" fontId="14" fillId="4" borderId="60" xfId="0" applyNumberFormat="1" applyFont="1" applyFill="1" applyBorder="1" applyAlignment="1">
      <alignment horizontal="center" vertical="center" textRotation="255"/>
    </xf>
    <xf numFmtId="49" fontId="14" fillId="4" borderId="33" xfId="0" applyNumberFormat="1" applyFont="1" applyFill="1" applyBorder="1" applyAlignment="1">
      <alignment horizontal="center" vertical="center" textRotation="255"/>
    </xf>
    <xf numFmtId="49" fontId="14" fillId="4" borderId="32" xfId="0" applyNumberFormat="1" applyFont="1" applyFill="1" applyBorder="1" applyAlignment="1">
      <alignment horizontal="center" vertical="center" textRotation="255"/>
    </xf>
    <xf numFmtId="0" fontId="3" fillId="9" borderId="2" xfId="0" applyFont="1" applyFill="1" applyBorder="1" applyAlignment="1">
      <alignment horizontal="center" vertical="center" wrapText="1"/>
    </xf>
    <xf numFmtId="0" fontId="3" fillId="9" borderId="45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6" fontId="3" fillId="9" borderId="2" xfId="1" applyFont="1" applyFill="1" applyBorder="1" applyAlignment="1">
      <alignment horizontal="center" vertical="center"/>
    </xf>
    <xf numFmtId="6" fontId="3" fillId="9" borderId="45" xfId="1" applyFont="1" applyFill="1" applyBorder="1" applyAlignment="1">
      <alignment horizontal="center" vertical="center"/>
    </xf>
    <xf numFmtId="6" fontId="3" fillId="9" borderId="3" xfId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6" fontId="3" fillId="9" borderId="1" xfId="1" applyFont="1" applyFill="1" applyBorder="1" applyAlignment="1">
      <alignment horizontal="center" vertical="center"/>
    </xf>
    <xf numFmtId="6" fontId="10" fillId="0" borderId="2" xfId="1" applyFont="1" applyBorder="1" applyAlignment="1">
      <alignment horizontal="right" vertical="center"/>
    </xf>
    <xf numFmtId="6" fontId="10" fillId="0" borderId="45" xfId="1" applyFont="1" applyBorder="1" applyAlignment="1">
      <alignment horizontal="right" vertical="center"/>
    </xf>
    <xf numFmtId="6" fontId="10" fillId="0" borderId="3" xfId="1" applyFont="1" applyBorder="1" applyAlignment="1">
      <alignment horizontal="right" vertical="center"/>
    </xf>
    <xf numFmtId="0" fontId="20" fillId="11" borderId="2" xfId="0" applyFont="1" applyFill="1" applyBorder="1" applyAlignment="1">
      <alignment horizontal="center" vertical="center"/>
    </xf>
    <xf numFmtId="0" fontId="20" fillId="11" borderId="45" xfId="0" applyFont="1" applyFill="1" applyBorder="1" applyAlignment="1">
      <alignment horizontal="center" vertical="center"/>
    </xf>
    <xf numFmtId="0" fontId="20" fillId="11" borderId="3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6" fontId="10" fillId="0" borderId="2" xfId="1" applyFont="1" applyBorder="1" applyAlignment="1">
      <alignment horizontal="center" vertical="center"/>
    </xf>
    <xf numFmtId="6" fontId="10" fillId="0" borderId="45" xfId="1" applyFont="1" applyBorder="1" applyAlignment="1">
      <alignment horizontal="center" vertical="center"/>
    </xf>
    <xf numFmtId="6" fontId="10" fillId="0" borderId="3" xfId="1" applyFont="1" applyBorder="1" applyAlignment="1">
      <alignment horizontal="center" vertical="center"/>
    </xf>
    <xf numFmtId="6" fontId="6" fillId="7" borderId="29" xfId="1" applyFont="1" applyFill="1" applyBorder="1" applyAlignment="1">
      <alignment horizontal="center" vertical="center" shrinkToFit="1"/>
    </xf>
    <xf numFmtId="6" fontId="6" fillId="7" borderId="28" xfId="1" applyFont="1" applyFill="1" applyBorder="1" applyAlignment="1">
      <alignment horizontal="center" vertical="center" shrinkToFit="1"/>
    </xf>
    <xf numFmtId="6" fontId="6" fillId="7" borderId="39" xfId="1" applyFont="1" applyFill="1" applyBorder="1" applyAlignment="1">
      <alignment horizontal="center" vertical="center" shrinkToFit="1"/>
    </xf>
    <xf numFmtId="6" fontId="16" fillId="0" borderId="2" xfId="1" applyFont="1" applyBorder="1" applyAlignment="1">
      <alignment horizontal="right" vertical="center"/>
    </xf>
    <xf numFmtId="6" fontId="16" fillId="0" borderId="45" xfId="1" applyFont="1" applyBorder="1" applyAlignment="1">
      <alignment horizontal="right" vertical="center"/>
    </xf>
    <xf numFmtId="6" fontId="16" fillId="0" borderId="3" xfId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6" fontId="6" fillId="7" borderId="38" xfId="1" applyFont="1" applyFill="1" applyBorder="1" applyAlignment="1">
      <alignment horizontal="center" vertical="center" shrinkToFit="1"/>
    </xf>
    <xf numFmtId="6" fontId="6" fillId="6" borderId="29" xfId="1" applyFont="1" applyFill="1" applyBorder="1" applyAlignment="1">
      <alignment horizontal="center" vertical="center" shrinkToFit="1"/>
    </xf>
    <xf numFmtId="6" fontId="6" fillId="6" borderId="28" xfId="1" applyFont="1" applyFill="1" applyBorder="1" applyAlignment="1">
      <alignment horizontal="center" vertical="center" shrinkToFit="1"/>
    </xf>
    <xf numFmtId="6" fontId="16" fillId="0" borderId="2" xfId="1" applyFont="1" applyBorder="1" applyAlignment="1">
      <alignment horizontal="center" vertical="center"/>
    </xf>
    <xf numFmtId="6" fontId="16" fillId="0" borderId="45" xfId="1" applyFont="1" applyBorder="1" applyAlignment="1">
      <alignment horizontal="center" vertical="center"/>
    </xf>
    <xf numFmtId="6" fontId="16" fillId="0" borderId="3" xfId="1" applyFont="1" applyBorder="1" applyAlignment="1">
      <alignment horizontal="center" vertical="center"/>
    </xf>
    <xf numFmtId="0" fontId="23" fillId="11" borderId="2" xfId="0" applyFont="1" applyFill="1" applyBorder="1" applyAlignment="1">
      <alignment horizontal="center"/>
    </xf>
    <xf numFmtId="0" fontId="23" fillId="11" borderId="45" xfId="0" applyFont="1" applyFill="1" applyBorder="1" applyAlignment="1">
      <alignment horizontal="center"/>
    </xf>
    <xf numFmtId="0" fontId="23" fillId="11" borderId="3" xfId="0" applyFont="1" applyFill="1" applyBorder="1" applyAlignment="1">
      <alignment horizontal="center"/>
    </xf>
    <xf numFmtId="6" fontId="0" fillId="11" borderId="58" xfId="0" applyNumberFormat="1" applyFill="1" applyBorder="1" applyAlignment="1">
      <alignment horizontal="center"/>
    </xf>
    <xf numFmtId="6" fontId="0" fillId="11" borderId="56" xfId="0" applyNumberFormat="1" applyFill="1" applyBorder="1" applyAlignment="1">
      <alignment horizontal="center"/>
    </xf>
    <xf numFmtId="6" fontId="6" fillId="6" borderId="39" xfId="1" applyFont="1" applyFill="1" applyBorder="1" applyAlignment="1">
      <alignment horizontal="center" vertical="center" shrinkToFit="1"/>
    </xf>
    <xf numFmtId="6" fontId="6" fillId="6" borderId="38" xfId="1" applyFont="1" applyFill="1" applyBorder="1" applyAlignment="1">
      <alignment horizontal="center" vertical="center" shrinkToFit="1"/>
    </xf>
    <xf numFmtId="6" fontId="0" fillId="11" borderId="0" xfId="1" applyFont="1" applyFill="1" applyAlignment="1">
      <alignment horizontal="center"/>
    </xf>
    <xf numFmtId="6" fontId="0" fillId="11" borderId="60" xfId="1" applyFont="1" applyFill="1" applyBorder="1" applyAlignment="1">
      <alignment horizontal="center"/>
    </xf>
    <xf numFmtId="6" fontId="0" fillId="11" borderId="0" xfId="0" applyNumberFormat="1" applyFill="1" applyAlignment="1">
      <alignment horizontal="center"/>
    </xf>
    <xf numFmtId="6" fontId="0" fillId="11" borderId="60" xfId="0" applyNumberFormat="1" applyFill="1" applyBorder="1" applyAlignment="1">
      <alignment horizontal="center"/>
    </xf>
    <xf numFmtId="6" fontId="24" fillId="11" borderId="0" xfId="0" applyNumberFormat="1" applyFont="1" applyFill="1" applyAlignment="1">
      <alignment horizontal="center"/>
    </xf>
    <xf numFmtId="6" fontId="24" fillId="11" borderId="60" xfId="0" applyNumberFormat="1" applyFont="1" applyFill="1" applyBorder="1" applyAlignment="1">
      <alignment horizontal="center"/>
    </xf>
    <xf numFmtId="0" fontId="4" fillId="6" borderId="55" xfId="0" applyFont="1" applyFill="1" applyBorder="1" applyAlignment="1">
      <alignment horizontal="center" shrinkToFit="1"/>
    </xf>
    <xf numFmtId="0" fontId="4" fillId="6" borderId="42" xfId="0" applyFont="1" applyFill="1" applyBorder="1" applyAlignment="1">
      <alignment horizontal="center" shrinkToFit="1"/>
    </xf>
    <xf numFmtId="0" fontId="4" fillId="6" borderId="30" xfId="0" applyFont="1" applyFill="1" applyBorder="1" applyAlignment="1">
      <alignment horizontal="center" shrinkToFit="1"/>
    </xf>
    <xf numFmtId="0" fontId="4" fillId="6" borderId="41" xfId="0" applyFont="1" applyFill="1" applyBorder="1" applyAlignment="1">
      <alignment horizontal="center" shrinkToFit="1"/>
    </xf>
    <xf numFmtId="0" fontId="4" fillId="6" borderId="43" xfId="0" applyFont="1" applyFill="1" applyBorder="1" applyAlignment="1">
      <alignment horizontal="center" shrinkToFit="1"/>
    </xf>
    <xf numFmtId="0" fontId="4" fillId="6" borderId="40" xfId="0" applyFont="1" applyFill="1" applyBorder="1" applyAlignment="1">
      <alignment horizontal="center" shrinkToFit="1"/>
    </xf>
    <xf numFmtId="56" fontId="10" fillId="9" borderId="1" xfId="0" applyNumberFormat="1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56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7" borderId="41" xfId="0" applyFont="1" applyFill="1" applyBorder="1" applyAlignment="1">
      <alignment horizontal="center" shrinkToFit="1"/>
    </xf>
    <xf numFmtId="0" fontId="4" fillId="7" borderId="43" xfId="0" applyFont="1" applyFill="1" applyBorder="1" applyAlignment="1">
      <alignment horizontal="center" shrinkToFit="1"/>
    </xf>
    <xf numFmtId="0" fontId="4" fillId="7" borderId="40" xfId="0" applyFont="1" applyFill="1" applyBorder="1" applyAlignment="1">
      <alignment horizontal="center" shrinkToFit="1"/>
    </xf>
    <xf numFmtId="56" fontId="10" fillId="0" borderId="0" xfId="0" applyNumberFormat="1" applyFont="1" applyAlignment="1">
      <alignment horizontal="center" vertical="center"/>
    </xf>
    <xf numFmtId="0" fontId="4" fillId="7" borderId="55" xfId="0" applyFont="1" applyFill="1" applyBorder="1" applyAlignment="1">
      <alignment horizontal="center" shrinkToFit="1"/>
    </xf>
    <xf numFmtId="0" fontId="4" fillId="7" borderId="42" xfId="0" applyFont="1" applyFill="1" applyBorder="1" applyAlignment="1">
      <alignment horizontal="center" shrinkToFit="1"/>
    </xf>
    <xf numFmtId="0" fontId="4" fillId="7" borderId="30" xfId="0" applyFont="1" applyFill="1" applyBorder="1" applyAlignment="1">
      <alignment horizontal="center" shrinkToFit="1"/>
    </xf>
    <xf numFmtId="6" fontId="12" fillId="0" borderId="21" xfId="1" applyFont="1" applyBorder="1" applyAlignment="1">
      <alignment horizontal="center" vertical="center"/>
    </xf>
    <xf numFmtId="6" fontId="12" fillId="0" borderId="22" xfId="1" applyFont="1" applyBorder="1" applyAlignment="1">
      <alignment horizontal="center" vertical="center"/>
    </xf>
    <xf numFmtId="6" fontId="12" fillId="0" borderId="23" xfId="1" applyFont="1" applyBorder="1" applyAlignment="1">
      <alignment horizontal="center" vertical="center"/>
    </xf>
    <xf numFmtId="6" fontId="13" fillId="0" borderId="21" xfId="1" applyFont="1" applyBorder="1" applyAlignment="1">
      <alignment horizontal="center" vertical="center"/>
    </xf>
    <xf numFmtId="6" fontId="13" fillId="0" borderId="22" xfId="1" applyFont="1" applyBorder="1" applyAlignment="1">
      <alignment horizontal="center" vertical="center"/>
    </xf>
    <xf numFmtId="6" fontId="13" fillId="0" borderId="23" xfId="1" applyFont="1" applyBorder="1" applyAlignment="1">
      <alignment horizontal="center" vertical="center"/>
    </xf>
    <xf numFmtId="6" fontId="10" fillId="0" borderId="1" xfId="1" applyFont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6" fontId="22" fillId="0" borderId="21" xfId="0" applyNumberFormat="1" applyFont="1" applyBorder="1" applyAlignment="1">
      <alignment horizontal="right" vertical="center"/>
    </xf>
    <xf numFmtId="6" fontId="22" fillId="0" borderId="22" xfId="0" applyNumberFormat="1" applyFont="1" applyBorder="1" applyAlignment="1">
      <alignment horizontal="right" vertical="center"/>
    </xf>
    <xf numFmtId="6" fontId="22" fillId="0" borderId="23" xfId="0" applyNumberFormat="1" applyFont="1" applyBorder="1" applyAlignment="1">
      <alignment horizontal="right" vertical="center"/>
    </xf>
    <xf numFmtId="56" fontId="0" fillId="11" borderId="0" xfId="0" applyNumberFormat="1" applyFill="1" applyAlignment="1">
      <alignment horizontal="center"/>
    </xf>
    <xf numFmtId="0" fontId="3" fillId="0" borderId="58" xfId="0" applyFont="1" applyBorder="1" applyAlignment="1">
      <alignment horizontal="center" vertical="center"/>
    </xf>
    <xf numFmtId="6" fontId="3" fillId="0" borderId="21" xfId="1" applyFont="1" applyBorder="1" applyAlignment="1">
      <alignment horizontal="right" vertical="center"/>
    </xf>
    <xf numFmtId="6" fontId="3" fillId="0" borderId="22" xfId="1" applyFont="1" applyBorder="1" applyAlignment="1">
      <alignment horizontal="right" vertical="center"/>
    </xf>
    <xf numFmtId="6" fontId="3" fillId="0" borderId="23" xfId="1" applyFont="1" applyBorder="1" applyAlignment="1">
      <alignment horizontal="right" vertical="center"/>
    </xf>
    <xf numFmtId="6" fontId="3" fillId="0" borderId="4" xfId="1" applyFont="1" applyBorder="1" applyAlignment="1">
      <alignment horizontal="right" vertical="center"/>
    </xf>
    <xf numFmtId="6" fontId="3" fillId="0" borderId="5" xfId="1" applyFont="1" applyBorder="1" applyAlignment="1">
      <alignment horizontal="right" vertical="center"/>
    </xf>
    <xf numFmtId="6" fontId="3" fillId="0" borderId="6" xfId="1" applyFont="1" applyBorder="1" applyAlignment="1">
      <alignment horizontal="right" vertical="center"/>
    </xf>
    <xf numFmtId="6" fontId="21" fillId="0" borderId="21" xfId="1" applyFont="1" applyBorder="1" applyAlignment="1">
      <alignment horizontal="center" vertical="center"/>
    </xf>
    <xf numFmtId="6" fontId="21" fillId="0" borderId="22" xfId="1" applyFont="1" applyBorder="1" applyAlignment="1">
      <alignment horizontal="center" vertical="center"/>
    </xf>
    <xf numFmtId="6" fontId="21" fillId="0" borderId="23" xfId="1" applyFont="1" applyBorder="1" applyAlignment="1">
      <alignment horizontal="center" vertical="center"/>
    </xf>
    <xf numFmtId="0" fontId="0" fillId="0" borderId="61" xfId="0" applyBorder="1" applyAlignment="1">
      <alignment horizontal="center"/>
    </xf>
    <xf numFmtId="6" fontId="16" fillId="0" borderId="52" xfId="1" applyFont="1" applyBorder="1" applyAlignment="1">
      <alignment horizontal="right" vertical="center"/>
    </xf>
    <xf numFmtId="6" fontId="17" fillId="0" borderId="1" xfId="1" applyFont="1" applyBorder="1" applyAlignment="1">
      <alignment horizontal="right" vertical="center"/>
    </xf>
    <xf numFmtId="56" fontId="10" fillId="0" borderId="1" xfId="0" applyNumberFormat="1" applyFont="1" applyBorder="1" applyAlignment="1">
      <alignment horizontal="right" vertical="center"/>
    </xf>
    <xf numFmtId="56" fontId="10" fillId="0" borderId="2" xfId="0" applyNumberFormat="1" applyFont="1" applyBorder="1" applyAlignment="1">
      <alignment horizontal="right" vertical="center"/>
    </xf>
    <xf numFmtId="56" fontId="10" fillId="0" borderId="45" xfId="0" applyNumberFormat="1" applyFont="1" applyBorder="1" applyAlignment="1">
      <alignment horizontal="right" vertical="center"/>
    </xf>
    <xf numFmtId="56" fontId="10" fillId="0" borderId="3" xfId="0" applyNumberFormat="1" applyFont="1" applyBorder="1" applyAlignment="1">
      <alignment horizontal="right" vertical="center"/>
    </xf>
    <xf numFmtId="0" fontId="22" fillId="0" borderId="22" xfId="0" applyFont="1" applyBorder="1" applyAlignment="1">
      <alignment horizontal="right" vertical="center"/>
    </xf>
    <xf numFmtId="0" fontId="22" fillId="0" borderId="23" xfId="0" applyFont="1" applyBorder="1" applyAlignment="1">
      <alignment horizontal="right" vertical="center"/>
    </xf>
    <xf numFmtId="6" fontId="16" fillId="0" borderId="1" xfId="1" applyFont="1" applyBorder="1" applyAlignment="1">
      <alignment horizontal="right" vertical="center"/>
    </xf>
    <xf numFmtId="0" fontId="0" fillId="0" borderId="59" xfId="0" applyBorder="1" applyAlignment="1">
      <alignment horizontal="center"/>
    </xf>
    <xf numFmtId="56" fontId="10" fillId="0" borderId="1" xfId="0" applyNumberFormat="1" applyFont="1" applyBorder="1" applyAlignment="1">
      <alignment horizontal="center" vertical="center"/>
    </xf>
    <xf numFmtId="6" fontId="10" fillId="0" borderId="1" xfId="1" applyFont="1" applyBorder="1" applyAlignment="1">
      <alignment horizontal="center" vertical="center"/>
    </xf>
    <xf numFmtId="56" fontId="10" fillId="11" borderId="1" xfId="0" applyNumberFormat="1" applyFont="1" applyFill="1" applyBorder="1" applyAlignment="1">
      <alignment horizontal="right" vertical="center"/>
    </xf>
    <xf numFmtId="56" fontId="10" fillId="11" borderId="2" xfId="0" applyNumberFormat="1" applyFont="1" applyFill="1" applyBorder="1" applyAlignment="1">
      <alignment horizontal="right" vertical="center"/>
    </xf>
    <xf numFmtId="56" fontId="10" fillId="11" borderId="45" xfId="0" applyNumberFormat="1" applyFont="1" applyFill="1" applyBorder="1" applyAlignment="1">
      <alignment horizontal="right" vertical="center"/>
    </xf>
    <xf numFmtId="56" fontId="10" fillId="11" borderId="3" xfId="0" applyNumberFormat="1" applyFont="1" applyFill="1" applyBorder="1" applyAlignment="1">
      <alignment horizontal="right" vertical="center"/>
    </xf>
    <xf numFmtId="56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48" xfId="0" applyBorder="1" applyAlignment="1">
      <alignment horizontal="center"/>
    </xf>
    <xf numFmtId="6" fontId="25" fillId="9" borderId="1" xfId="0" applyNumberFormat="1" applyFont="1" applyFill="1" applyBorder="1" applyAlignment="1">
      <alignment horizontal="right"/>
    </xf>
    <xf numFmtId="0" fontId="25" fillId="9" borderId="1" xfId="0" applyFont="1" applyFill="1" applyBorder="1" applyAlignment="1">
      <alignment horizontal="right"/>
    </xf>
    <xf numFmtId="6" fontId="26" fillId="9" borderId="1" xfId="0" applyNumberFormat="1" applyFont="1" applyFill="1" applyBorder="1" applyAlignment="1">
      <alignment horizontal="right"/>
    </xf>
    <xf numFmtId="0" fontId="26" fillId="9" borderId="1" xfId="0" applyFont="1" applyFill="1" applyBorder="1" applyAlignment="1">
      <alignment horizontal="right"/>
    </xf>
    <xf numFmtId="56" fontId="10" fillId="4" borderId="1" xfId="0" applyNumberFormat="1" applyFont="1" applyFill="1" applyBorder="1" applyAlignment="1">
      <alignment horizontal="right" vertical="center"/>
    </xf>
    <xf numFmtId="56" fontId="10" fillId="4" borderId="2" xfId="0" applyNumberFormat="1" applyFont="1" applyFill="1" applyBorder="1" applyAlignment="1">
      <alignment horizontal="right" vertical="center"/>
    </xf>
    <xf numFmtId="56" fontId="10" fillId="4" borderId="45" xfId="0" applyNumberFormat="1" applyFont="1" applyFill="1" applyBorder="1" applyAlignment="1">
      <alignment horizontal="right" vertical="center"/>
    </xf>
    <xf numFmtId="56" fontId="10" fillId="4" borderId="3" xfId="0" applyNumberFormat="1" applyFont="1" applyFill="1" applyBorder="1" applyAlignment="1">
      <alignment horizontal="right" vertical="center"/>
    </xf>
    <xf numFmtId="56" fontId="20" fillId="5" borderId="57" xfId="0" applyNumberFormat="1" applyFont="1" applyFill="1" applyBorder="1" applyAlignment="1">
      <alignment horizontal="center" vertical="center"/>
    </xf>
    <xf numFmtId="0" fontId="20" fillId="5" borderId="56" xfId="0" applyFont="1" applyFill="1" applyBorder="1" applyAlignment="1">
      <alignment horizontal="center" vertical="center"/>
    </xf>
    <xf numFmtId="56" fontId="0" fillId="5" borderId="57" xfId="0" applyNumberFormat="1" applyFill="1" applyBorder="1" applyAlignment="1">
      <alignment horizontal="center"/>
    </xf>
    <xf numFmtId="0" fontId="0" fillId="5" borderId="56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56" fontId="0" fillId="12" borderId="57" xfId="0" applyNumberFormat="1" applyFill="1" applyBorder="1" applyAlignment="1">
      <alignment horizontal="center"/>
    </xf>
    <xf numFmtId="0" fontId="0" fillId="12" borderId="56" xfId="0" applyFill="1" applyBorder="1" applyAlignment="1">
      <alignment horizontal="center"/>
    </xf>
    <xf numFmtId="0" fontId="0" fillId="12" borderId="33" xfId="0" applyFill="1" applyBorder="1" applyAlignment="1">
      <alignment horizontal="center"/>
    </xf>
    <xf numFmtId="0" fontId="0" fillId="12" borderId="32" xfId="0" applyFill="1" applyBorder="1" applyAlignment="1">
      <alignment horizontal="center"/>
    </xf>
    <xf numFmtId="0" fontId="0" fillId="5" borderId="59" xfId="0" applyFill="1" applyBorder="1" applyAlignment="1">
      <alignment horizontal="center"/>
    </xf>
    <xf numFmtId="0" fontId="0" fillId="5" borderId="60" xfId="0" applyFill="1" applyBorder="1" applyAlignment="1">
      <alignment horizontal="center"/>
    </xf>
    <xf numFmtId="0" fontId="0" fillId="12" borderId="59" xfId="0" applyFill="1" applyBorder="1" applyAlignment="1">
      <alignment horizontal="center"/>
    </xf>
    <xf numFmtId="0" fontId="0" fillId="12" borderId="60" xfId="0" applyFill="1" applyBorder="1" applyAlignment="1">
      <alignment horizontal="center"/>
    </xf>
    <xf numFmtId="0" fontId="20" fillId="5" borderId="59" xfId="0" applyFont="1" applyFill="1" applyBorder="1" applyAlignment="1">
      <alignment horizontal="center" vertical="center"/>
    </xf>
    <xf numFmtId="0" fontId="20" fillId="5" borderId="60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56" fontId="20" fillId="5" borderId="56" xfId="0" applyNumberFormat="1" applyFont="1" applyFill="1" applyBorder="1" applyAlignment="1">
      <alignment horizontal="center" vertical="center"/>
    </xf>
    <xf numFmtId="56" fontId="20" fillId="12" borderId="59" xfId="0" applyNumberFormat="1" applyFont="1" applyFill="1" applyBorder="1" applyAlignment="1">
      <alignment horizontal="center" vertical="center"/>
    </xf>
    <xf numFmtId="0" fontId="20" fillId="12" borderId="60" xfId="0" applyFont="1" applyFill="1" applyBorder="1" applyAlignment="1">
      <alignment horizontal="center" vertical="center"/>
    </xf>
    <xf numFmtId="0" fontId="20" fillId="12" borderId="59" xfId="0" applyFont="1" applyFill="1" applyBorder="1" applyAlignment="1">
      <alignment horizontal="center" vertical="center"/>
    </xf>
    <xf numFmtId="0" fontId="20" fillId="12" borderId="33" xfId="0" applyFont="1" applyFill="1" applyBorder="1" applyAlignment="1">
      <alignment horizontal="center" vertical="center"/>
    </xf>
    <xf numFmtId="0" fontId="20" fillId="12" borderId="32" xfId="0" applyFont="1" applyFill="1" applyBorder="1" applyAlignment="1">
      <alignment horizontal="center" vertical="center"/>
    </xf>
    <xf numFmtId="6" fontId="26" fillId="9" borderId="4" xfId="0" applyNumberFormat="1" applyFont="1" applyFill="1" applyBorder="1" applyAlignment="1">
      <alignment horizontal="right"/>
    </xf>
    <xf numFmtId="0" fontId="26" fillId="9" borderId="5" xfId="0" applyFont="1" applyFill="1" applyBorder="1" applyAlignment="1">
      <alignment horizontal="right"/>
    </xf>
    <xf numFmtId="0" fontId="26" fillId="9" borderId="6" xfId="0" applyFont="1" applyFill="1" applyBorder="1" applyAlignment="1">
      <alignment horizontal="right"/>
    </xf>
    <xf numFmtId="56" fontId="10" fillId="4" borderId="1" xfId="0" applyNumberFormat="1" applyFont="1" applyFill="1" applyBorder="1" applyAlignment="1">
      <alignment vertical="center"/>
    </xf>
    <xf numFmtId="56" fontId="10" fillId="4" borderId="57" xfId="0" applyNumberFormat="1" applyFont="1" applyFill="1" applyBorder="1" applyAlignment="1">
      <alignment vertical="center"/>
    </xf>
    <xf numFmtId="56" fontId="10" fillId="4" borderId="58" xfId="0" applyNumberFormat="1" applyFont="1" applyFill="1" applyBorder="1" applyAlignment="1">
      <alignment vertical="center"/>
    </xf>
    <xf numFmtId="56" fontId="10" fillId="4" borderId="56" xfId="0" applyNumberFormat="1" applyFont="1" applyFill="1" applyBorder="1" applyAlignment="1">
      <alignment vertical="center"/>
    </xf>
    <xf numFmtId="56" fontId="10" fillId="4" borderId="33" xfId="0" applyNumberFormat="1" applyFont="1" applyFill="1" applyBorder="1" applyAlignment="1">
      <alignment vertical="center"/>
    </xf>
    <xf numFmtId="56" fontId="10" fillId="4" borderId="61" xfId="0" applyNumberFormat="1" applyFont="1" applyFill="1" applyBorder="1" applyAlignment="1">
      <alignment vertical="center"/>
    </xf>
    <xf numFmtId="56" fontId="10" fillId="4" borderId="32" xfId="0" applyNumberFormat="1" applyFont="1" applyFill="1" applyBorder="1" applyAlignment="1">
      <alignment vertical="center"/>
    </xf>
    <xf numFmtId="6" fontId="29" fillId="9" borderId="4" xfId="0" applyNumberFormat="1" applyFont="1" applyFill="1" applyBorder="1" applyAlignment="1">
      <alignment horizontal="right"/>
    </xf>
    <xf numFmtId="0" fontId="29" fillId="9" borderId="5" xfId="0" applyFont="1" applyFill="1" applyBorder="1" applyAlignment="1">
      <alignment horizontal="right"/>
    </xf>
    <xf numFmtId="0" fontId="29" fillId="9" borderId="6" xfId="0" applyFont="1" applyFill="1" applyBorder="1" applyAlignment="1">
      <alignment horizontal="right"/>
    </xf>
    <xf numFmtId="0" fontId="18" fillId="0" borderId="2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6" fontId="10" fillId="4" borderId="2" xfId="1" applyFont="1" applyFill="1" applyBorder="1" applyAlignment="1">
      <alignment horizontal="right" vertical="center"/>
    </xf>
    <xf numFmtId="6" fontId="10" fillId="4" borderId="45" xfId="1" applyFont="1" applyFill="1" applyBorder="1" applyAlignment="1">
      <alignment horizontal="right" vertical="center"/>
    </xf>
    <xf numFmtId="6" fontId="10" fillId="4" borderId="3" xfId="1" applyFont="1" applyFill="1" applyBorder="1" applyAlignment="1">
      <alignment horizontal="right" vertical="center"/>
    </xf>
    <xf numFmtId="6" fontId="0" fillId="0" borderId="0" xfId="0" applyNumberFormat="1" applyAlignment="1">
      <alignment horizontal="center"/>
    </xf>
    <xf numFmtId="0" fontId="20" fillId="0" borderId="59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56" fontId="10" fillId="4" borderId="57" xfId="0" applyNumberFormat="1" applyFont="1" applyFill="1" applyBorder="1" applyAlignment="1">
      <alignment horizontal="right" vertical="center"/>
    </xf>
    <xf numFmtId="56" fontId="10" fillId="4" borderId="58" xfId="0" applyNumberFormat="1" applyFont="1" applyFill="1" applyBorder="1" applyAlignment="1">
      <alignment horizontal="right" vertical="center"/>
    </xf>
    <xf numFmtId="56" fontId="10" fillId="4" borderId="56" xfId="0" applyNumberFormat="1" applyFont="1" applyFill="1" applyBorder="1" applyAlignment="1">
      <alignment horizontal="right" vertical="center"/>
    </xf>
    <xf numFmtId="56" fontId="10" fillId="4" borderId="33" xfId="0" applyNumberFormat="1" applyFont="1" applyFill="1" applyBorder="1" applyAlignment="1">
      <alignment horizontal="right" vertical="center"/>
    </xf>
    <xf numFmtId="56" fontId="10" fillId="4" borderId="61" xfId="0" applyNumberFormat="1" applyFont="1" applyFill="1" applyBorder="1" applyAlignment="1">
      <alignment horizontal="right" vertical="center"/>
    </xf>
    <xf numFmtId="56" fontId="10" fillId="4" borderId="32" xfId="0" applyNumberFormat="1" applyFont="1" applyFill="1" applyBorder="1" applyAlignment="1">
      <alignment horizontal="right" vertical="center"/>
    </xf>
    <xf numFmtId="56" fontId="10" fillId="4" borderId="59" xfId="0" applyNumberFormat="1" applyFont="1" applyFill="1" applyBorder="1" applyAlignment="1">
      <alignment vertical="center"/>
    </xf>
    <xf numFmtId="56" fontId="10" fillId="4" borderId="0" xfId="0" applyNumberFormat="1" applyFont="1" applyFill="1" applyAlignment="1">
      <alignment vertical="center"/>
    </xf>
    <xf numFmtId="56" fontId="10" fillId="4" borderId="60" xfId="0" applyNumberFormat="1" applyFont="1" applyFill="1" applyBorder="1" applyAlignment="1">
      <alignment vertical="center"/>
    </xf>
    <xf numFmtId="6" fontId="28" fillId="9" borderId="21" xfId="0" applyNumberFormat="1" applyFont="1" applyFill="1" applyBorder="1" applyAlignment="1">
      <alignment horizontal="right"/>
    </xf>
    <xf numFmtId="0" fontId="28" fillId="9" borderId="22" xfId="0" applyFont="1" applyFill="1" applyBorder="1" applyAlignment="1">
      <alignment horizontal="right"/>
    </xf>
    <xf numFmtId="0" fontId="28" fillId="9" borderId="23" xfId="0" applyFont="1" applyFill="1" applyBorder="1" applyAlignment="1">
      <alignment horizontal="right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6</xdr:row>
      <xdr:rowOff>190500</xdr:rowOff>
    </xdr:from>
    <xdr:to>
      <xdr:col>0</xdr:col>
      <xdr:colOff>464820</xdr:colOff>
      <xdr:row>7</xdr:row>
      <xdr:rowOff>106680</xdr:rowOff>
    </xdr:to>
    <xdr:cxnSp macro="">
      <xdr:nvCxnSpPr>
        <xdr:cNvPr id="2" name="コネクタ: 曲線 1">
          <a:extLst>
            <a:ext uri="{FF2B5EF4-FFF2-40B4-BE49-F238E27FC236}">
              <a16:creationId xmlns:a16="http://schemas.microsoft.com/office/drawing/2014/main" id="{19AB7A40-4041-4541-955C-F89204AC5EF0}"/>
            </a:ext>
          </a:extLst>
        </xdr:cNvPr>
        <xdr:cNvCxnSpPr/>
      </xdr:nvCxnSpPr>
      <xdr:spPr>
        <a:xfrm rot="16200000" flipH="1">
          <a:off x="209550" y="1870710"/>
          <a:ext cx="236220" cy="91440"/>
        </a:xfrm>
        <a:prstGeom prst="curvedConnector3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10</xdr:row>
      <xdr:rowOff>68580</xdr:rowOff>
    </xdr:from>
    <xdr:ext cx="89154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CBFB50-7B52-F2DE-949A-8B631EEA3987}"/>
            </a:ext>
          </a:extLst>
        </xdr:cNvPr>
        <xdr:cNvSpPr txBox="1"/>
      </xdr:nvSpPr>
      <xdr:spPr>
        <a:xfrm>
          <a:off x="594360" y="3878580"/>
          <a:ext cx="89154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警備費用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35A2A-60E9-492C-A8E9-853DD852C218}">
  <sheetPr codeName="Sheet1"/>
  <dimension ref="A1:U23"/>
  <sheetViews>
    <sheetView topLeftCell="A19" workbookViewId="0">
      <selection activeCell="X12" sqref="X12"/>
    </sheetView>
  </sheetViews>
  <sheetFormatPr defaultColWidth="6.375" defaultRowHeight="30" customHeight="1"/>
  <cols>
    <col min="1" max="2" width="6.375" style="1"/>
    <col min="3" max="5" width="3.875" style="1" customWidth="1"/>
    <col min="6" max="6" width="5.25" style="1" customWidth="1"/>
    <col min="7" max="12" width="6.375" style="1"/>
    <col min="13" max="13" width="6.375" style="2"/>
    <col min="14" max="20" width="6.375" style="1"/>
    <col min="21" max="21" width="6.375" style="2"/>
  </cols>
  <sheetData>
    <row r="1" spans="1:21" ht="30" customHeight="1">
      <c r="A1" s="155" t="s">
        <v>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</row>
    <row r="2" spans="1:21" ht="30" customHeight="1" thickBot="1"/>
    <row r="3" spans="1:21" ht="30" customHeight="1" thickBot="1">
      <c r="A3" s="81" t="s">
        <v>0</v>
      </c>
      <c r="B3" s="79"/>
      <c r="C3" s="79" t="s">
        <v>1</v>
      </c>
      <c r="D3" s="79"/>
      <c r="E3" s="79"/>
      <c r="F3" s="79"/>
      <c r="G3" s="82" t="s">
        <v>2</v>
      </c>
      <c r="H3" s="82"/>
      <c r="I3" s="82"/>
      <c r="J3" s="156" t="s">
        <v>11</v>
      </c>
      <c r="K3" s="157"/>
      <c r="L3" s="158"/>
      <c r="M3" s="82" t="s">
        <v>30</v>
      </c>
      <c r="N3" s="82"/>
      <c r="O3" s="82"/>
      <c r="P3" s="82" t="s">
        <v>27</v>
      </c>
      <c r="Q3" s="82"/>
      <c r="R3" s="82"/>
      <c r="S3" s="79" t="s">
        <v>4</v>
      </c>
      <c r="T3" s="79"/>
      <c r="U3" s="80"/>
    </row>
    <row r="4" spans="1:21" ht="30" customHeight="1">
      <c r="A4" s="90">
        <v>45500</v>
      </c>
      <c r="B4" s="91"/>
      <c r="C4" s="95" t="s">
        <v>5</v>
      </c>
      <c r="D4" s="96"/>
      <c r="E4" s="96"/>
      <c r="F4" s="97"/>
      <c r="G4" s="94">
        <v>176000</v>
      </c>
      <c r="H4" s="94"/>
      <c r="I4" s="94"/>
      <c r="J4" s="162">
        <v>17600</v>
      </c>
      <c r="K4" s="163"/>
      <c r="L4" s="164"/>
      <c r="M4" s="94">
        <v>0</v>
      </c>
      <c r="N4" s="94"/>
      <c r="O4" s="94"/>
      <c r="P4" s="94">
        <v>0</v>
      </c>
      <c r="Q4" s="94"/>
      <c r="R4" s="94"/>
      <c r="S4" s="83">
        <f>G4-M4-P4</f>
        <v>176000</v>
      </c>
      <c r="T4" s="83"/>
      <c r="U4" s="84"/>
    </row>
    <row r="5" spans="1:21" ht="30" customHeight="1" thickBot="1">
      <c r="A5" s="92"/>
      <c r="B5" s="93"/>
      <c r="C5" s="159" t="s">
        <v>6</v>
      </c>
      <c r="D5" s="160"/>
      <c r="E5" s="160"/>
      <c r="F5" s="161"/>
      <c r="G5" s="85"/>
      <c r="H5" s="85"/>
      <c r="I5" s="85"/>
      <c r="J5" s="165"/>
      <c r="K5" s="166"/>
      <c r="L5" s="167"/>
      <c r="M5" s="85">
        <v>138600</v>
      </c>
      <c r="N5" s="85"/>
      <c r="O5" s="85"/>
      <c r="P5" s="85"/>
      <c r="Q5" s="85"/>
      <c r="R5" s="85"/>
      <c r="S5" s="86">
        <f>S4-M5-P5</f>
        <v>37400</v>
      </c>
      <c r="T5" s="86"/>
      <c r="U5" s="87"/>
    </row>
    <row r="6" spans="1:21" ht="30" customHeight="1">
      <c r="A6" s="105">
        <v>45487</v>
      </c>
      <c r="B6" s="106"/>
      <c r="C6" s="107" t="s">
        <v>7</v>
      </c>
      <c r="D6" s="107"/>
      <c r="E6" s="107"/>
      <c r="F6" s="107"/>
      <c r="G6" s="94">
        <v>880000</v>
      </c>
      <c r="H6" s="94"/>
      <c r="I6" s="94"/>
      <c r="J6" s="162">
        <v>80000</v>
      </c>
      <c r="K6" s="163"/>
      <c r="L6" s="164"/>
      <c r="M6" s="94"/>
      <c r="N6" s="94"/>
      <c r="O6" s="94"/>
      <c r="P6" s="94"/>
      <c r="Q6" s="94"/>
      <c r="R6" s="94"/>
      <c r="S6" s="83">
        <f>S5+G6</f>
        <v>917400</v>
      </c>
      <c r="T6" s="83"/>
      <c r="U6" s="84"/>
    </row>
    <row r="7" spans="1:21" ht="30" customHeight="1">
      <c r="A7" s="100"/>
      <c r="B7" s="101"/>
      <c r="C7" s="88" t="s">
        <v>8</v>
      </c>
      <c r="D7" s="88"/>
      <c r="E7" s="88"/>
      <c r="F7" s="88"/>
      <c r="G7" s="89"/>
      <c r="H7" s="89"/>
      <c r="I7" s="89"/>
      <c r="J7" s="168"/>
      <c r="K7" s="169"/>
      <c r="L7" s="170"/>
      <c r="M7" s="89">
        <v>196020</v>
      </c>
      <c r="N7" s="89"/>
      <c r="O7" s="89"/>
      <c r="P7" s="89"/>
      <c r="Q7" s="89"/>
      <c r="R7" s="89"/>
      <c r="S7" s="98">
        <f>S6-M7-P7</f>
        <v>721380</v>
      </c>
      <c r="T7" s="98"/>
      <c r="U7" s="99"/>
    </row>
    <row r="8" spans="1:21" ht="30" customHeight="1">
      <c r="A8" s="100">
        <v>45491</v>
      </c>
      <c r="B8" s="101"/>
      <c r="C8" s="88" t="s">
        <v>9</v>
      </c>
      <c r="D8" s="88"/>
      <c r="E8" s="88"/>
      <c r="F8" s="88"/>
      <c r="G8" s="89"/>
      <c r="H8" s="89"/>
      <c r="I8" s="89"/>
      <c r="J8" s="168"/>
      <c r="K8" s="169"/>
      <c r="L8" s="170"/>
      <c r="M8" s="89">
        <v>231000</v>
      </c>
      <c r="N8" s="89"/>
      <c r="O8" s="89"/>
      <c r="P8" s="89"/>
      <c r="Q8" s="89"/>
      <c r="R8" s="89"/>
      <c r="S8" s="98">
        <f>S7-M8</f>
        <v>490380</v>
      </c>
      <c r="T8" s="98"/>
      <c r="U8" s="99"/>
    </row>
    <row r="9" spans="1:21" ht="30" customHeight="1" thickBot="1">
      <c r="A9" s="102"/>
      <c r="B9" s="103"/>
      <c r="C9" s="104" t="s">
        <v>10</v>
      </c>
      <c r="D9" s="104"/>
      <c r="E9" s="104"/>
      <c r="F9" s="104"/>
      <c r="G9" s="85"/>
      <c r="H9" s="85"/>
      <c r="I9" s="85"/>
      <c r="J9" s="165"/>
      <c r="K9" s="166"/>
      <c r="L9" s="167"/>
      <c r="M9" s="85"/>
      <c r="N9" s="85"/>
      <c r="O9" s="85"/>
      <c r="P9" s="85">
        <f>P23</f>
        <v>214500</v>
      </c>
      <c r="Q9" s="85"/>
      <c r="R9" s="85"/>
      <c r="S9" s="86">
        <f>S8-M9-P9</f>
        <v>275880</v>
      </c>
      <c r="T9" s="86"/>
      <c r="U9" s="87"/>
    </row>
    <row r="10" spans="1:21" ht="30" customHeight="1" thickBot="1">
      <c r="G10" s="108">
        <f>SUM(G4:G9)</f>
        <v>1056000</v>
      </c>
      <c r="H10" s="108"/>
      <c r="I10" s="108"/>
      <c r="J10" s="110">
        <f>SUM(J4:J9)</f>
        <v>97600</v>
      </c>
      <c r="K10" s="111"/>
      <c r="L10" s="112"/>
      <c r="M10" s="108">
        <f>SUM(M4:M9)</f>
        <v>565620</v>
      </c>
      <c r="N10" s="108"/>
      <c r="O10" s="108"/>
      <c r="P10" s="108">
        <f>SUM(P4:P9)</f>
        <v>214500</v>
      </c>
      <c r="Q10" s="108"/>
      <c r="R10" s="108"/>
      <c r="S10" s="109">
        <f>G10-M10-P10</f>
        <v>275880</v>
      </c>
      <c r="T10" s="109"/>
      <c r="U10" s="109"/>
    </row>
    <row r="11" spans="1:21" ht="30" customHeight="1" thickBot="1">
      <c r="K11" s="4"/>
      <c r="L11" s="4"/>
      <c r="M11" s="3"/>
      <c r="N11" s="4"/>
      <c r="O11" s="4"/>
      <c r="P11" s="4"/>
      <c r="Q11" s="113" t="s">
        <v>12</v>
      </c>
      <c r="R11" s="114"/>
      <c r="S11" s="115">
        <f>G10-M10-S10</f>
        <v>214500</v>
      </c>
      <c r="T11" s="116"/>
      <c r="U11" s="117"/>
    </row>
    <row r="12" spans="1:21" ht="30" customHeight="1">
      <c r="G12" s="6"/>
      <c r="H12" s="4"/>
      <c r="I12" s="4"/>
      <c r="J12" s="4"/>
      <c r="K12" s="4"/>
      <c r="L12" s="4"/>
      <c r="M12" s="3"/>
      <c r="N12" s="4"/>
      <c r="O12" s="4"/>
      <c r="P12" s="4"/>
      <c r="Q12" s="5"/>
      <c r="R12" s="5"/>
      <c r="S12" s="6"/>
      <c r="T12" s="4"/>
      <c r="U12" s="4"/>
    </row>
    <row r="13" spans="1:21" ht="30" customHeight="1" thickBot="1"/>
    <row r="14" spans="1:21" ht="30" customHeight="1" thickBot="1">
      <c r="B14" s="149" t="s">
        <v>13</v>
      </c>
      <c r="C14" s="150"/>
      <c r="D14" s="150"/>
      <c r="E14" s="151"/>
      <c r="F14" s="149" t="s">
        <v>14</v>
      </c>
      <c r="G14" s="150"/>
      <c r="H14" s="150"/>
      <c r="I14" s="150"/>
      <c r="J14" s="151"/>
      <c r="K14" s="118" t="s">
        <v>15</v>
      </c>
      <c r="L14" s="119"/>
      <c r="M14" s="119"/>
      <c r="N14" s="120"/>
      <c r="O14" s="121" t="s">
        <v>16</v>
      </c>
      <c r="P14" s="122"/>
      <c r="Q14" s="123" t="s">
        <v>17</v>
      </c>
      <c r="R14" s="124"/>
      <c r="S14"/>
      <c r="T14"/>
      <c r="U14"/>
    </row>
    <row r="15" spans="1:21" ht="30" customHeight="1" thickBot="1">
      <c r="B15" s="125">
        <v>1</v>
      </c>
      <c r="C15" s="141" t="s">
        <v>18</v>
      </c>
      <c r="D15" s="142"/>
      <c r="E15" s="143"/>
      <c r="F15" s="7" t="s">
        <v>19</v>
      </c>
      <c r="G15" s="8"/>
      <c r="H15" s="9" t="s">
        <v>20</v>
      </c>
      <c r="I15" s="15"/>
      <c r="J15" s="10" t="s">
        <v>21</v>
      </c>
      <c r="K15" s="127">
        <v>15000</v>
      </c>
      <c r="L15" s="128"/>
      <c r="M15" s="129">
        <v>2500</v>
      </c>
      <c r="N15" s="130"/>
      <c r="O15" s="131">
        <v>3000</v>
      </c>
      <c r="P15" s="132"/>
      <c r="Q15" s="133">
        <f>G16*K16+O15</f>
        <v>59250</v>
      </c>
      <c r="R15" s="134"/>
      <c r="S15"/>
      <c r="T15"/>
      <c r="U15"/>
    </row>
    <row r="16" spans="1:21" ht="30" customHeight="1" thickBot="1">
      <c r="B16" s="126"/>
      <c r="C16" s="144"/>
      <c r="D16" s="145"/>
      <c r="E16" s="146"/>
      <c r="F16" s="11" t="s">
        <v>22</v>
      </c>
      <c r="G16" s="12">
        <v>3</v>
      </c>
      <c r="H16" s="13" t="s">
        <v>20</v>
      </c>
      <c r="I16" s="16"/>
      <c r="J16" s="14" t="s">
        <v>21</v>
      </c>
      <c r="K16" s="135">
        <v>18750</v>
      </c>
      <c r="L16" s="136"/>
      <c r="M16" s="137">
        <v>3125</v>
      </c>
      <c r="N16" s="138"/>
      <c r="O16" s="139"/>
      <c r="P16" s="140"/>
      <c r="Q16" s="133"/>
      <c r="R16" s="134"/>
      <c r="S16"/>
      <c r="T16"/>
      <c r="U16"/>
    </row>
    <row r="17" spans="2:21" ht="30" customHeight="1" thickBot="1">
      <c r="B17" s="147">
        <v>2</v>
      </c>
      <c r="C17" s="141" t="s">
        <v>23</v>
      </c>
      <c r="D17" s="142"/>
      <c r="E17" s="143"/>
      <c r="F17" s="7" t="s">
        <v>19</v>
      </c>
      <c r="G17" s="8"/>
      <c r="H17" s="9" t="s">
        <v>20</v>
      </c>
      <c r="I17" s="15"/>
      <c r="J17" s="10" t="s">
        <v>21</v>
      </c>
      <c r="K17" s="127">
        <v>15000</v>
      </c>
      <c r="L17" s="128"/>
      <c r="M17" s="129">
        <v>2500</v>
      </c>
      <c r="N17" s="130"/>
      <c r="O17" s="131">
        <v>3000</v>
      </c>
      <c r="P17" s="132"/>
      <c r="Q17" s="133">
        <f>G18*K18+O17</f>
        <v>59250</v>
      </c>
      <c r="R17" s="134"/>
      <c r="S17"/>
      <c r="T17"/>
      <c r="U17"/>
    </row>
    <row r="18" spans="2:21" ht="30" customHeight="1" thickBot="1">
      <c r="B18" s="148"/>
      <c r="C18" s="144"/>
      <c r="D18" s="145"/>
      <c r="E18" s="146"/>
      <c r="F18" s="11" t="s">
        <v>22</v>
      </c>
      <c r="G18" s="12">
        <v>3</v>
      </c>
      <c r="H18" s="13" t="s">
        <v>20</v>
      </c>
      <c r="I18" s="16"/>
      <c r="J18" s="14" t="s">
        <v>21</v>
      </c>
      <c r="K18" s="135">
        <v>18750</v>
      </c>
      <c r="L18" s="136"/>
      <c r="M18" s="137">
        <v>3125</v>
      </c>
      <c r="N18" s="138"/>
      <c r="O18" s="139"/>
      <c r="P18" s="140"/>
      <c r="Q18" s="133"/>
      <c r="R18" s="134"/>
      <c r="S18"/>
      <c r="T18"/>
      <c r="U18"/>
    </row>
    <row r="19" spans="2:21" ht="30" customHeight="1" thickBot="1">
      <c r="B19" s="125">
        <v>3</v>
      </c>
      <c r="C19" s="141" t="s">
        <v>24</v>
      </c>
      <c r="D19" s="142"/>
      <c r="E19" s="143"/>
      <c r="F19" s="7" t="s">
        <v>19</v>
      </c>
      <c r="G19" s="8"/>
      <c r="H19" s="9" t="s">
        <v>20</v>
      </c>
      <c r="I19" s="15"/>
      <c r="J19" s="10" t="s">
        <v>21</v>
      </c>
      <c r="K19" s="127">
        <v>12000</v>
      </c>
      <c r="L19" s="128"/>
      <c r="M19" s="129">
        <v>2500</v>
      </c>
      <c r="N19" s="130"/>
      <c r="O19" s="131">
        <v>3000</v>
      </c>
      <c r="P19" s="132"/>
      <c r="Q19" s="133">
        <f>G20*K20+O19</f>
        <v>48000</v>
      </c>
      <c r="R19" s="134"/>
      <c r="S19"/>
      <c r="T19"/>
      <c r="U19"/>
    </row>
    <row r="20" spans="2:21" ht="30" customHeight="1" thickBot="1">
      <c r="B20" s="126"/>
      <c r="C20" s="144"/>
      <c r="D20" s="145"/>
      <c r="E20" s="146"/>
      <c r="F20" s="11" t="s">
        <v>22</v>
      </c>
      <c r="G20" s="12">
        <v>3</v>
      </c>
      <c r="H20" s="13" t="s">
        <v>20</v>
      </c>
      <c r="I20" s="16"/>
      <c r="J20" s="14" t="s">
        <v>21</v>
      </c>
      <c r="K20" s="135">
        <v>15000</v>
      </c>
      <c r="L20" s="136"/>
      <c r="M20" s="137">
        <v>3125</v>
      </c>
      <c r="N20" s="138"/>
      <c r="O20" s="139"/>
      <c r="P20" s="140"/>
      <c r="Q20" s="133"/>
      <c r="R20" s="134"/>
      <c r="S20"/>
      <c r="T20"/>
      <c r="U20"/>
    </row>
    <row r="21" spans="2:21" ht="30" customHeight="1" thickBot="1">
      <c r="B21" s="147">
        <v>4</v>
      </c>
      <c r="C21" s="141" t="s">
        <v>25</v>
      </c>
      <c r="D21" s="142"/>
      <c r="E21" s="143"/>
      <c r="F21" s="7" t="s">
        <v>19</v>
      </c>
      <c r="G21" s="8"/>
      <c r="H21" s="9" t="s">
        <v>20</v>
      </c>
      <c r="I21" s="15"/>
      <c r="J21" s="10" t="s">
        <v>21</v>
      </c>
      <c r="K21" s="127">
        <v>12000</v>
      </c>
      <c r="L21" s="128"/>
      <c r="M21" s="129">
        <v>2500</v>
      </c>
      <c r="N21" s="130"/>
      <c r="O21" s="131">
        <v>3000</v>
      </c>
      <c r="P21" s="132"/>
      <c r="Q21" s="133">
        <f>G22*K22+O21</f>
        <v>48000</v>
      </c>
      <c r="R21" s="134"/>
      <c r="S21"/>
      <c r="T21"/>
      <c r="U21"/>
    </row>
    <row r="22" spans="2:21" ht="30" customHeight="1" thickBot="1">
      <c r="B22" s="148"/>
      <c r="C22" s="144"/>
      <c r="D22" s="145"/>
      <c r="E22" s="146"/>
      <c r="F22" s="11" t="s">
        <v>22</v>
      </c>
      <c r="G22" s="12">
        <v>3</v>
      </c>
      <c r="H22" s="13" t="s">
        <v>20</v>
      </c>
      <c r="I22" s="16"/>
      <c r="J22" s="14" t="s">
        <v>21</v>
      </c>
      <c r="K22" s="135">
        <v>15000</v>
      </c>
      <c r="L22" s="136"/>
      <c r="M22" s="137">
        <v>3125</v>
      </c>
      <c r="N22" s="138"/>
      <c r="O22" s="139"/>
      <c r="P22" s="140"/>
      <c r="Q22" s="133"/>
      <c r="R22" s="134"/>
      <c r="S22"/>
      <c r="T22"/>
      <c r="U22"/>
    </row>
    <row r="23" spans="2:21" ht="30" customHeight="1" thickBot="1">
      <c r="P23" s="152">
        <f>SUM(Q15:Q22)</f>
        <v>214500</v>
      </c>
      <c r="Q23" s="153"/>
      <c r="R23" s="154"/>
      <c r="S23"/>
      <c r="T23"/>
      <c r="U23"/>
    </row>
  </sheetData>
  <mergeCells count="96">
    <mergeCell ref="B14:E14"/>
    <mergeCell ref="F14:J14"/>
    <mergeCell ref="P23:R23"/>
    <mergeCell ref="A1:U1"/>
    <mergeCell ref="J3:L3"/>
    <mergeCell ref="C5:F5"/>
    <mergeCell ref="J4:L4"/>
    <mergeCell ref="J5:L5"/>
    <mergeCell ref="J6:L6"/>
    <mergeCell ref="J7:L7"/>
    <mergeCell ref="J8:L8"/>
    <mergeCell ref="J9:L9"/>
    <mergeCell ref="B21:B22"/>
    <mergeCell ref="K21:L21"/>
    <mergeCell ref="M21:N21"/>
    <mergeCell ref="O21:P21"/>
    <mergeCell ref="Q21:R22"/>
    <mergeCell ref="K22:L22"/>
    <mergeCell ref="M22:N22"/>
    <mergeCell ref="O22:P22"/>
    <mergeCell ref="C21:E22"/>
    <mergeCell ref="B19:B20"/>
    <mergeCell ref="K19:L19"/>
    <mergeCell ref="M19:N19"/>
    <mergeCell ref="O19:P19"/>
    <mergeCell ref="Q19:R20"/>
    <mergeCell ref="K20:L20"/>
    <mergeCell ref="M20:N20"/>
    <mergeCell ref="O20:P20"/>
    <mergeCell ref="C19:E20"/>
    <mergeCell ref="B17:B18"/>
    <mergeCell ref="K17:L17"/>
    <mergeCell ref="M17:N17"/>
    <mergeCell ref="O17:P17"/>
    <mergeCell ref="Q17:R18"/>
    <mergeCell ref="K18:L18"/>
    <mergeCell ref="M18:N18"/>
    <mergeCell ref="O18:P18"/>
    <mergeCell ref="C17:E18"/>
    <mergeCell ref="B15:B16"/>
    <mergeCell ref="K15:L15"/>
    <mergeCell ref="M15:N15"/>
    <mergeCell ref="O15:P15"/>
    <mergeCell ref="Q15:R16"/>
    <mergeCell ref="K16:L16"/>
    <mergeCell ref="M16:N16"/>
    <mergeCell ref="O16:P16"/>
    <mergeCell ref="C15:E16"/>
    <mergeCell ref="Q11:R11"/>
    <mergeCell ref="S11:U11"/>
    <mergeCell ref="K14:N14"/>
    <mergeCell ref="O14:P14"/>
    <mergeCell ref="Q14:R14"/>
    <mergeCell ref="P9:R9"/>
    <mergeCell ref="S9:U9"/>
    <mergeCell ref="G10:I10"/>
    <mergeCell ref="M10:O10"/>
    <mergeCell ref="P10:R10"/>
    <mergeCell ref="S10:U10"/>
    <mergeCell ref="J10:L10"/>
    <mergeCell ref="S7:U7"/>
    <mergeCell ref="A8:B9"/>
    <mergeCell ref="C8:F8"/>
    <mergeCell ref="G8:I8"/>
    <mergeCell ref="M8:O8"/>
    <mergeCell ref="P8:R8"/>
    <mergeCell ref="S8:U8"/>
    <mergeCell ref="C9:F9"/>
    <mergeCell ref="G9:I9"/>
    <mergeCell ref="M9:O9"/>
    <mergeCell ref="A6:B7"/>
    <mergeCell ref="C6:F6"/>
    <mergeCell ref="G6:I6"/>
    <mergeCell ref="M6:O6"/>
    <mergeCell ref="P6:R6"/>
    <mergeCell ref="S6:U6"/>
    <mergeCell ref="C7:F7"/>
    <mergeCell ref="G7:I7"/>
    <mergeCell ref="M7:O7"/>
    <mergeCell ref="P7:R7"/>
    <mergeCell ref="A4:B5"/>
    <mergeCell ref="G4:I4"/>
    <mergeCell ref="M4:O4"/>
    <mergeCell ref="P4:R4"/>
    <mergeCell ref="C4:F4"/>
    <mergeCell ref="S4:U4"/>
    <mergeCell ref="G5:I5"/>
    <mergeCell ref="M5:O5"/>
    <mergeCell ref="P5:R5"/>
    <mergeCell ref="S5:U5"/>
    <mergeCell ref="S3:U3"/>
    <mergeCell ref="A3:B3"/>
    <mergeCell ref="C3:F3"/>
    <mergeCell ref="G3:I3"/>
    <mergeCell ref="M3:O3"/>
    <mergeCell ref="P3:R3"/>
  </mergeCells>
  <phoneticPr fontId="2"/>
  <pageMargins left="0.2" right="0.18" top="0.34" bottom="0.38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77AC-E359-47A3-A01F-65C790E20922}">
  <sheetPr codeName="Sheet2"/>
  <dimension ref="A1:AB30"/>
  <sheetViews>
    <sheetView workbookViewId="0">
      <selection activeCell="X12" sqref="X12"/>
    </sheetView>
  </sheetViews>
  <sheetFormatPr defaultColWidth="4.25" defaultRowHeight="30" customHeight="1"/>
  <cols>
    <col min="1" max="1" width="4.25" style="20"/>
    <col min="2" max="10" width="4.25" style="1"/>
    <col min="11" max="11" width="5.625" style="1" customWidth="1"/>
    <col min="12" max="13" width="4.25" style="1"/>
    <col min="14" max="14" width="4.25" style="2"/>
    <col min="15" max="22" width="4.25" style="1"/>
    <col min="23" max="23" width="5.375" style="2" customWidth="1"/>
    <col min="24" max="16384" width="4.25" style="20"/>
  </cols>
  <sheetData>
    <row r="1" spans="1:23" ht="30" customHeight="1" thickBot="1">
      <c r="A1" s="155" t="s">
        <v>29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7"/>
      <c r="W1" s="17"/>
    </row>
    <row r="2" spans="1:23" ht="30" customHeight="1" thickBot="1">
      <c r="A2" s="224" t="s">
        <v>1</v>
      </c>
      <c r="B2" s="225"/>
      <c r="C2" s="225"/>
      <c r="D2" s="226"/>
      <c r="E2" s="158" t="s">
        <v>2</v>
      </c>
      <c r="F2" s="82"/>
      <c r="G2" s="82"/>
      <c r="H2" s="82"/>
      <c r="I2" s="156" t="s">
        <v>11</v>
      </c>
      <c r="J2" s="157"/>
      <c r="K2" s="158"/>
      <c r="L2" s="82" t="s">
        <v>3</v>
      </c>
      <c r="M2" s="82"/>
      <c r="N2" s="82"/>
      <c r="O2" s="82" t="s">
        <v>27</v>
      </c>
      <c r="P2" s="82"/>
      <c r="Q2" s="82"/>
      <c r="R2" s="79" t="s">
        <v>4</v>
      </c>
      <c r="S2" s="79"/>
      <c r="T2" s="79"/>
      <c r="U2" s="80"/>
      <c r="V2" s="20"/>
      <c r="W2" s="20"/>
    </row>
    <row r="3" spans="1:23" ht="30" customHeight="1">
      <c r="A3" s="220" t="s">
        <v>28</v>
      </c>
      <c r="B3" s="113"/>
      <c r="C3" s="113"/>
      <c r="D3" s="114"/>
      <c r="E3" s="207">
        <v>2272727</v>
      </c>
      <c r="F3" s="94"/>
      <c r="G3" s="94"/>
      <c r="H3" s="94"/>
      <c r="I3" s="208">
        <f>E3*0.1</f>
        <v>227272.7</v>
      </c>
      <c r="J3" s="209"/>
      <c r="K3" s="210"/>
      <c r="L3" s="180">
        <v>0</v>
      </c>
      <c r="M3" s="180"/>
      <c r="N3" s="180"/>
      <c r="O3" s="180">
        <v>0</v>
      </c>
      <c r="P3" s="180"/>
      <c r="Q3" s="180"/>
      <c r="R3" s="211">
        <f>E3+I3-L3-O3</f>
        <v>2499999.7000000002</v>
      </c>
      <c r="S3" s="211"/>
      <c r="T3" s="211"/>
      <c r="U3" s="212"/>
      <c r="V3" s="20"/>
      <c r="W3" s="20"/>
    </row>
    <row r="4" spans="1:23" ht="30" customHeight="1">
      <c r="A4" s="220"/>
      <c r="B4" s="113"/>
      <c r="C4" s="113"/>
      <c r="D4" s="114"/>
      <c r="E4" s="205">
        <v>611600</v>
      </c>
      <c r="F4" s="89"/>
      <c r="G4" s="89"/>
      <c r="H4" s="89"/>
      <c r="I4" s="198">
        <v>57200</v>
      </c>
      <c r="J4" s="199"/>
      <c r="K4" s="200"/>
      <c r="L4" s="190"/>
      <c r="M4" s="190"/>
      <c r="N4" s="190"/>
      <c r="O4" s="190"/>
      <c r="P4" s="190"/>
      <c r="Q4" s="190"/>
      <c r="R4" s="193">
        <f t="shared" ref="R4:R12" si="0">R3+E4+I4-L4-O4</f>
        <v>3168799.7</v>
      </c>
      <c r="S4" s="193"/>
      <c r="T4" s="193"/>
      <c r="U4" s="206"/>
      <c r="V4" s="20"/>
      <c r="W4" s="20"/>
    </row>
    <row r="5" spans="1:23" ht="30" customHeight="1">
      <c r="A5" s="220"/>
      <c r="B5" s="113"/>
      <c r="C5" s="113"/>
      <c r="D5" s="114"/>
      <c r="E5" s="205">
        <v>900350</v>
      </c>
      <c r="F5" s="89"/>
      <c r="G5" s="89"/>
      <c r="H5" s="89"/>
      <c r="I5" s="198">
        <v>86075</v>
      </c>
      <c r="J5" s="199"/>
      <c r="K5" s="200"/>
      <c r="L5" s="190"/>
      <c r="M5" s="190"/>
      <c r="N5" s="190"/>
      <c r="O5" s="190"/>
      <c r="P5" s="190"/>
      <c r="Q5" s="190"/>
      <c r="R5" s="193">
        <f t="shared" si="0"/>
        <v>4155224.7</v>
      </c>
      <c r="S5" s="193"/>
      <c r="T5" s="193"/>
      <c r="U5" s="206"/>
      <c r="V5" s="20"/>
      <c r="W5" s="20"/>
    </row>
    <row r="6" spans="1:23" ht="30" customHeight="1">
      <c r="A6" s="220"/>
      <c r="B6" s="113"/>
      <c r="C6" s="113"/>
      <c r="D6" s="114"/>
      <c r="E6" s="205">
        <v>266200</v>
      </c>
      <c r="F6" s="89"/>
      <c r="G6" s="89"/>
      <c r="H6" s="89"/>
      <c r="I6" s="198">
        <f>E6*0.1</f>
        <v>26620</v>
      </c>
      <c r="J6" s="199"/>
      <c r="K6" s="200"/>
      <c r="L6" s="190"/>
      <c r="M6" s="190"/>
      <c r="N6" s="190"/>
      <c r="O6" s="190"/>
      <c r="P6" s="190"/>
      <c r="Q6" s="190"/>
      <c r="R6" s="193">
        <f t="shared" si="0"/>
        <v>4448044.7</v>
      </c>
      <c r="S6" s="193"/>
      <c r="T6" s="193"/>
      <c r="U6" s="206"/>
      <c r="V6" s="20"/>
      <c r="W6" s="20"/>
    </row>
    <row r="7" spans="1:23" ht="30" customHeight="1">
      <c r="A7" s="220"/>
      <c r="B7" s="113"/>
      <c r="C7" s="113"/>
      <c r="D7" s="114"/>
      <c r="E7" s="205">
        <v>46620000</v>
      </c>
      <c r="F7" s="89"/>
      <c r="G7" s="89"/>
      <c r="H7" s="89"/>
      <c r="I7" s="198">
        <f>E7*0.1</f>
        <v>4662000</v>
      </c>
      <c r="J7" s="199"/>
      <c r="K7" s="200"/>
      <c r="L7" s="190"/>
      <c r="M7" s="190"/>
      <c r="N7" s="190"/>
      <c r="O7" s="190"/>
      <c r="P7" s="190"/>
      <c r="Q7" s="190"/>
      <c r="R7" s="193">
        <f t="shared" si="0"/>
        <v>55730044.700000003</v>
      </c>
      <c r="S7" s="193"/>
      <c r="T7" s="193"/>
      <c r="U7" s="206"/>
      <c r="V7" s="20"/>
      <c r="W7" s="20"/>
    </row>
    <row r="8" spans="1:23" ht="30" customHeight="1">
      <c r="A8" s="220"/>
      <c r="B8" s="113"/>
      <c r="C8" s="113"/>
      <c r="D8" s="114"/>
      <c r="E8" s="205">
        <v>31244306</v>
      </c>
      <c r="F8" s="89"/>
      <c r="G8" s="89"/>
      <c r="H8" s="89"/>
      <c r="I8" s="198">
        <f>E8*0.1</f>
        <v>3124430.6</v>
      </c>
      <c r="J8" s="199"/>
      <c r="K8" s="200"/>
      <c r="L8" s="190"/>
      <c r="M8" s="190"/>
      <c r="N8" s="190"/>
      <c r="O8" s="190"/>
      <c r="P8" s="190"/>
      <c r="Q8" s="190"/>
      <c r="R8" s="193">
        <f t="shared" si="0"/>
        <v>90098781.299999997</v>
      </c>
      <c r="S8" s="193"/>
      <c r="T8" s="193"/>
      <c r="U8" s="206"/>
      <c r="V8" s="20"/>
      <c r="W8" s="20"/>
    </row>
    <row r="9" spans="1:23" ht="30" customHeight="1">
      <c r="A9" s="220"/>
      <c r="B9" s="113"/>
      <c r="C9" s="113"/>
      <c r="D9" s="114"/>
      <c r="E9" s="205">
        <v>1345400</v>
      </c>
      <c r="F9" s="89"/>
      <c r="G9" s="89"/>
      <c r="H9" s="89"/>
      <c r="I9" s="198">
        <f>E9*0.1</f>
        <v>134540</v>
      </c>
      <c r="J9" s="199"/>
      <c r="K9" s="200"/>
      <c r="L9" s="190"/>
      <c r="M9" s="190"/>
      <c r="N9" s="190"/>
      <c r="O9" s="190"/>
      <c r="P9" s="190"/>
      <c r="Q9" s="190"/>
      <c r="R9" s="193">
        <f t="shared" si="0"/>
        <v>91578721.299999997</v>
      </c>
      <c r="S9" s="193"/>
      <c r="T9" s="193"/>
      <c r="U9" s="206"/>
      <c r="V9" s="20"/>
      <c r="W9" s="20"/>
    </row>
    <row r="10" spans="1:23" ht="30" customHeight="1">
      <c r="A10" s="220"/>
      <c r="B10" s="113"/>
      <c r="C10" s="113"/>
      <c r="D10" s="114"/>
      <c r="E10" s="205">
        <v>1390830</v>
      </c>
      <c r="F10" s="89"/>
      <c r="G10" s="89"/>
      <c r="H10" s="89"/>
      <c r="I10" s="198">
        <v>137000</v>
      </c>
      <c r="J10" s="199"/>
      <c r="K10" s="200"/>
      <c r="L10" s="190"/>
      <c r="M10" s="190"/>
      <c r="N10" s="190"/>
      <c r="O10" s="190">
        <v>0</v>
      </c>
      <c r="P10" s="190"/>
      <c r="Q10" s="190"/>
      <c r="R10" s="193">
        <f>R8+E10+I10-L10-O10</f>
        <v>91626611.299999997</v>
      </c>
      <c r="S10" s="193"/>
      <c r="T10" s="193"/>
      <c r="U10" s="206"/>
      <c r="V10" s="20"/>
      <c r="W10" s="20"/>
    </row>
    <row r="11" spans="1:23" ht="30" customHeight="1" thickBot="1">
      <c r="A11" s="221"/>
      <c r="B11" s="222"/>
      <c r="C11" s="222"/>
      <c r="D11" s="223"/>
      <c r="E11" s="227">
        <v>32836653</v>
      </c>
      <c r="F11" s="228"/>
      <c r="G11" s="228"/>
      <c r="H11" s="228"/>
      <c r="I11" s="229">
        <f>E11*0.1</f>
        <v>3283665.3000000003</v>
      </c>
      <c r="J11" s="230"/>
      <c r="K11" s="231"/>
      <c r="L11" s="232"/>
      <c r="M11" s="232"/>
      <c r="N11" s="232"/>
      <c r="O11" s="232">
        <v>0</v>
      </c>
      <c r="P11" s="232"/>
      <c r="Q11" s="232"/>
      <c r="R11" s="216">
        <f>R10+E11+I11-L11-O11</f>
        <v>127746929.59999999</v>
      </c>
      <c r="S11" s="216"/>
      <c r="T11" s="216"/>
      <c r="U11" s="217"/>
      <c r="V11" s="20"/>
      <c r="W11" s="20"/>
    </row>
    <row r="12" spans="1:23" ht="30" customHeight="1">
      <c r="A12" s="234" t="s">
        <v>31</v>
      </c>
      <c r="B12" s="235"/>
      <c r="C12" s="235"/>
      <c r="D12" s="236"/>
      <c r="E12" s="233">
        <v>52389194</v>
      </c>
      <c r="F12" s="180"/>
      <c r="G12" s="180"/>
      <c r="H12" s="180"/>
      <c r="I12" s="208">
        <f>E12*0.1</f>
        <v>5238919.4000000004</v>
      </c>
      <c r="J12" s="209"/>
      <c r="K12" s="210"/>
      <c r="L12" s="180"/>
      <c r="M12" s="180"/>
      <c r="N12" s="180"/>
      <c r="O12" s="180">
        <v>0</v>
      </c>
      <c r="P12" s="180"/>
      <c r="Q12" s="180"/>
      <c r="R12" s="211">
        <f t="shared" si="0"/>
        <v>185375043</v>
      </c>
      <c r="S12" s="211"/>
      <c r="T12" s="211"/>
      <c r="U12" s="212"/>
      <c r="V12" s="20"/>
      <c r="W12" s="20"/>
    </row>
    <row r="13" spans="1:23" ht="30" customHeight="1" thickBot="1">
      <c r="A13" s="237"/>
      <c r="B13" s="238"/>
      <c r="C13" s="238"/>
      <c r="D13" s="239"/>
      <c r="E13" s="204">
        <v>5000000</v>
      </c>
      <c r="F13" s="185"/>
      <c r="G13" s="185"/>
      <c r="H13" s="185"/>
      <c r="I13" s="240">
        <f>E13*0.1</f>
        <v>500000</v>
      </c>
      <c r="J13" s="241"/>
      <c r="K13" s="242"/>
      <c r="L13" s="185"/>
      <c r="M13" s="185"/>
      <c r="N13" s="185"/>
      <c r="O13" s="185">
        <v>0</v>
      </c>
      <c r="P13" s="185"/>
      <c r="Q13" s="185"/>
      <c r="R13" s="218">
        <f>R12+E13+I13-L13-O13</f>
        <v>190875043</v>
      </c>
      <c r="S13" s="218"/>
      <c r="T13" s="218"/>
      <c r="U13" s="219"/>
      <c r="V13" s="20"/>
      <c r="W13" s="20"/>
    </row>
    <row r="14" spans="1:23" ht="30" customHeight="1" thickBot="1">
      <c r="E14" s="183">
        <f>SUM(E3:E13)</f>
        <v>174877260</v>
      </c>
      <c r="F14" s="157"/>
      <c r="G14" s="157"/>
      <c r="H14" s="184"/>
      <c r="I14" s="213">
        <v>8455139</v>
      </c>
      <c r="J14" s="214"/>
      <c r="K14" s="215"/>
      <c r="L14" s="4"/>
      <c r="M14" s="4"/>
      <c r="N14" s="3"/>
      <c r="O14" s="4"/>
      <c r="P14" s="4"/>
      <c r="Q14" s="4"/>
      <c r="R14" s="201">
        <f>E14+I14</f>
        <v>183332399</v>
      </c>
      <c r="S14" s="202"/>
      <c r="T14" s="202"/>
      <c r="U14" s="203"/>
      <c r="V14" s="20"/>
      <c r="W14" s="20"/>
    </row>
    <row r="15" spans="1:23" ht="30" customHeight="1">
      <c r="J15" s="4"/>
      <c r="K15" s="4"/>
      <c r="L15" s="3"/>
      <c r="M15" s="4"/>
      <c r="N15" s="5"/>
      <c r="O15" s="5"/>
      <c r="P15" s="5"/>
      <c r="Q15" s="6"/>
      <c r="R15" s="5"/>
      <c r="S15" s="5"/>
      <c r="T15" s="5"/>
      <c r="U15" s="6"/>
      <c r="V15" s="20"/>
      <c r="W15" s="20"/>
    </row>
    <row r="16" spans="1:23" s="21" customFormat="1" ht="30" customHeight="1" thickBot="1">
      <c r="B16" s="1"/>
      <c r="C16" s="1"/>
      <c r="D16" s="1"/>
      <c r="E16" s="1"/>
      <c r="F16" s="1"/>
      <c r="G16" s="1"/>
      <c r="H16" s="19"/>
      <c r="I16" s="1"/>
      <c r="J16" s="1"/>
      <c r="K16" s="1"/>
      <c r="L16" s="1"/>
      <c r="M16" s="1"/>
      <c r="N16" s="2"/>
      <c r="O16" s="1"/>
      <c r="P16" s="1"/>
      <c r="Q16" s="1"/>
      <c r="R16" s="18"/>
      <c r="S16" s="18"/>
      <c r="T16" s="18"/>
      <c r="U16" s="19"/>
      <c r="V16" s="1"/>
      <c r="W16" s="1"/>
    </row>
    <row r="17" spans="1:28" s="21" customFormat="1" ht="30" customHeight="1">
      <c r="A17" s="192" t="s">
        <v>32</v>
      </c>
      <c r="B17" s="192"/>
      <c r="C17" s="192"/>
      <c r="D17" s="192"/>
      <c r="E17" s="193">
        <v>35833327</v>
      </c>
      <c r="F17" s="194"/>
      <c r="G17" s="194"/>
      <c r="H17" s="194"/>
      <c r="I17" s="194"/>
      <c r="J17" s="194"/>
      <c r="K17" s="1"/>
      <c r="L17" s="1"/>
      <c r="M17" s="186" t="s">
        <v>38</v>
      </c>
      <c r="N17" s="187"/>
      <c r="O17" s="187"/>
      <c r="P17" s="187"/>
      <c r="Q17" s="180">
        <v>26500000</v>
      </c>
      <c r="R17" s="180"/>
      <c r="S17" s="180"/>
      <c r="T17" s="180"/>
      <c r="U17" s="180">
        <f>Q17*0.1</f>
        <v>2650000</v>
      </c>
      <c r="V17" s="180"/>
      <c r="W17" s="180"/>
      <c r="X17" s="171">
        <f>Q17+U17</f>
        <v>29150000</v>
      </c>
      <c r="Y17" s="172"/>
      <c r="Z17" s="172"/>
      <c r="AA17" s="172"/>
      <c r="AB17" s="173"/>
    </row>
    <row r="18" spans="1:28" s="21" customFormat="1" ht="30" customHeight="1" thickBot="1">
      <c r="A18" s="192" t="s">
        <v>33</v>
      </c>
      <c r="B18" s="192"/>
      <c r="C18" s="192"/>
      <c r="D18" s="192"/>
      <c r="E18" s="190"/>
      <c r="F18" s="190"/>
      <c r="G18" s="190"/>
      <c r="H18" s="190"/>
      <c r="I18" s="190"/>
      <c r="J18" s="190"/>
      <c r="K18" s="1"/>
      <c r="L18" s="1"/>
      <c r="M18" s="188"/>
      <c r="N18" s="189"/>
      <c r="O18" s="189"/>
      <c r="P18" s="189"/>
      <c r="Q18" s="185">
        <v>14500000</v>
      </c>
      <c r="R18" s="185"/>
      <c r="S18" s="185"/>
      <c r="T18" s="185"/>
      <c r="U18" s="185">
        <f>Q18*0.1</f>
        <v>1450000</v>
      </c>
      <c r="V18" s="185"/>
      <c r="W18" s="185"/>
      <c r="X18" s="174">
        <f>Q18+U18</f>
        <v>15950000</v>
      </c>
      <c r="Y18" s="175"/>
      <c r="Z18" s="175"/>
      <c r="AA18" s="175"/>
      <c r="AB18" s="176"/>
    </row>
    <row r="19" spans="1:28" s="21" customFormat="1" ht="30" customHeight="1" thickBot="1">
      <c r="A19" s="195" t="s">
        <v>39</v>
      </c>
      <c r="B19" s="196"/>
      <c r="C19" s="196"/>
      <c r="D19" s="197"/>
      <c r="E19" s="198">
        <f>Q23+U23</f>
        <v>31790000</v>
      </c>
      <c r="F19" s="199"/>
      <c r="G19" s="199"/>
      <c r="H19" s="199"/>
      <c r="I19" s="199"/>
      <c r="J19" s="200"/>
      <c r="K19" s="1"/>
      <c r="L19" s="1"/>
      <c r="M19" s="20"/>
      <c r="N19" s="1"/>
      <c r="O19" s="1"/>
      <c r="P19" s="1"/>
      <c r="Q19" s="181">
        <f>SUM(Q17:Q18)</f>
        <v>41000000</v>
      </c>
      <c r="R19" s="82"/>
      <c r="S19" s="82"/>
      <c r="T19" s="182"/>
      <c r="U19" s="183">
        <f>SUM(U17:U18)</f>
        <v>4100000</v>
      </c>
      <c r="V19" s="157"/>
      <c r="W19" s="184"/>
      <c r="X19" s="177">
        <f>SUM(X17:X18)</f>
        <v>45100000</v>
      </c>
      <c r="Y19" s="178"/>
      <c r="Z19" s="178"/>
      <c r="AA19" s="178"/>
      <c r="AB19" s="179"/>
    </row>
    <row r="20" spans="1:28" s="21" customFormat="1" ht="30" customHeight="1" thickBot="1">
      <c r="A20" s="195" t="s">
        <v>38</v>
      </c>
      <c r="B20" s="196"/>
      <c r="C20" s="196"/>
      <c r="D20" s="197"/>
      <c r="E20" s="198">
        <f>Q19+U19</f>
        <v>45100000</v>
      </c>
      <c r="F20" s="199"/>
      <c r="G20" s="199"/>
      <c r="H20" s="199"/>
      <c r="I20" s="199"/>
      <c r="J20" s="200"/>
      <c r="K20" s="1"/>
      <c r="L20" s="1"/>
      <c r="M20" s="1"/>
      <c r="N20" s="2"/>
      <c r="O20" s="1"/>
      <c r="P20" s="1"/>
      <c r="Q20" s="1"/>
      <c r="R20" s="1"/>
      <c r="S20" s="1"/>
      <c r="T20" s="1"/>
      <c r="U20" s="1"/>
      <c r="V20" s="1"/>
      <c r="W20" s="2"/>
    </row>
    <row r="21" spans="1:28" s="21" customFormat="1" ht="30" customHeight="1">
      <c r="A21" s="195" t="s">
        <v>37</v>
      </c>
      <c r="B21" s="196"/>
      <c r="C21" s="196"/>
      <c r="D21" s="197"/>
      <c r="E21" s="198">
        <v>3806000</v>
      </c>
      <c r="F21" s="199"/>
      <c r="G21" s="199"/>
      <c r="H21" s="199"/>
      <c r="I21" s="199"/>
      <c r="J21" s="200"/>
      <c r="K21" s="1"/>
      <c r="L21" s="1"/>
      <c r="M21" s="186" t="s">
        <v>39</v>
      </c>
      <c r="N21" s="187"/>
      <c r="O21" s="187"/>
      <c r="P21" s="187"/>
      <c r="Q21" s="180">
        <v>14400000</v>
      </c>
      <c r="R21" s="180"/>
      <c r="S21" s="180"/>
      <c r="T21" s="180"/>
      <c r="U21" s="180">
        <f>Q21*0.1</f>
        <v>1440000</v>
      </c>
      <c r="V21" s="180"/>
      <c r="W21" s="180"/>
      <c r="X21" s="171">
        <f>Q21+U21</f>
        <v>15840000</v>
      </c>
      <c r="Y21" s="172"/>
      <c r="Z21" s="172"/>
      <c r="AA21" s="172"/>
      <c r="AB21" s="173"/>
    </row>
    <row r="22" spans="1:28" s="21" customFormat="1" ht="30" customHeight="1" thickBot="1">
      <c r="A22" s="195" t="s">
        <v>6</v>
      </c>
      <c r="B22" s="196"/>
      <c r="C22" s="196"/>
      <c r="D22" s="197"/>
      <c r="E22" s="198">
        <v>300080</v>
      </c>
      <c r="F22" s="199"/>
      <c r="G22" s="199"/>
      <c r="H22" s="199"/>
      <c r="I22" s="199"/>
      <c r="J22" s="200"/>
      <c r="K22" s="1"/>
      <c r="L22" s="1"/>
      <c r="M22" s="188"/>
      <c r="N22" s="189"/>
      <c r="O22" s="189"/>
      <c r="P22" s="189"/>
      <c r="Q22" s="185">
        <v>14500000</v>
      </c>
      <c r="R22" s="185"/>
      <c r="S22" s="185"/>
      <c r="T22" s="185"/>
      <c r="U22" s="185">
        <f>Q22*0.1</f>
        <v>1450000</v>
      </c>
      <c r="V22" s="185"/>
      <c r="W22" s="185"/>
      <c r="X22" s="174">
        <f>Q22+U22</f>
        <v>15950000</v>
      </c>
      <c r="Y22" s="175"/>
      <c r="Z22" s="175"/>
      <c r="AA22" s="175"/>
      <c r="AB22" s="176"/>
    </row>
    <row r="23" spans="1:28" s="21" customFormat="1" ht="30" customHeight="1" thickBot="1">
      <c r="A23" s="192" t="s">
        <v>34</v>
      </c>
      <c r="B23" s="192"/>
      <c r="C23" s="192"/>
      <c r="D23" s="192"/>
      <c r="E23" s="190">
        <v>9668093</v>
      </c>
      <c r="F23" s="190"/>
      <c r="G23" s="190"/>
      <c r="H23" s="190"/>
      <c r="I23" s="190"/>
      <c r="J23" s="190"/>
      <c r="K23" s="1"/>
      <c r="L23" s="1"/>
      <c r="M23" s="20"/>
      <c r="N23" s="1"/>
      <c r="O23" s="1"/>
      <c r="P23" s="1"/>
      <c r="Q23" s="181">
        <f>SUM(Q21:Q22)</f>
        <v>28900000</v>
      </c>
      <c r="R23" s="82"/>
      <c r="S23" s="82"/>
      <c r="T23" s="182"/>
      <c r="U23" s="183">
        <f>SUM(U21:U22)</f>
        <v>2890000</v>
      </c>
      <c r="V23" s="157"/>
      <c r="W23" s="184"/>
      <c r="X23" s="177">
        <f>SUM(X21:X22)</f>
        <v>31790000</v>
      </c>
      <c r="Y23" s="178"/>
      <c r="Z23" s="178"/>
      <c r="AA23" s="178"/>
      <c r="AB23" s="179"/>
    </row>
    <row r="24" spans="1:28" s="21" customFormat="1" ht="30" customHeight="1">
      <c r="A24" s="192" t="s">
        <v>35</v>
      </c>
      <c r="B24" s="192"/>
      <c r="C24" s="192"/>
      <c r="D24" s="192"/>
      <c r="E24" s="190">
        <v>1874541</v>
      </c>
      <c r="F24" s="190"/>
      <c r="G24" s="190"/>
      <c r="H24" s="190"/>
      <c r="I24" s="190"/>
      <c r="J24" s="190"/>
      <c r="K24" s="1"/>
      <c r="L24" s="1"/>
      <c r="M24" s="1"/>
      <c r="N24" s="2"/>
      <c r="O24" s="1"/>
      <c r="P24" s="1"/>
      <c r="Q24" s="1"/>
      <c r="R24" s="1"/>
      <c r="S24" s="1"/>
      <c r="T24" s="1"/>
      <c r="U24" s="1"/>
      <c r="V24" s="1"/>
      <c r="W24" s="2"/>
    </row>
    <row r="25" spans="1:28" s="21" customFormat="1" ht="30" customHeight="1" thickBot="1">
      <c r="A25" s="192" t="s">
        <v>36</v>
      </c>
      <c r="B25" s="192"/>
      <c r="C25" s="192"/>
      <c r="D25" s="192"/>
      <c r="E25" s="191">
        <v>7050000</v>
      </c>
      <c r="F25" s="191"/>
      <c r="G25" s="191"/>
      <c r="H25" s="191"/>
      <c r="I25" s="191"/>
      <c r="J25" s="191"/>
      <c r="K25" s="1"/>
      <c r="L25" s="1"/>
      <c r="M25" s="1"/>
      <c r="N25" s="2"/>
      <c r="O25" s="1"/>
      <c r="P25" s="1"/>
      <c r="Q25" s="1"/>
      <c r="R25" s="1"/>
      <c r="S25" s="1"/>
      <c r="T25" s="1"/>
      <c r="U25" s="1"/>
      <c r="V25" s="1"/>
      <c r="W25" s="2"/>
    </row>
    <row r="26" spans="1:28" s="21" customFormat="1" ht="30" customHeight="1" thickBot="1">
      <c r="B26" s="1"/>
      <c r="C26" s="1"/>
      <c r="D26" s="1"/>
      <c r="E26" s="115">
        <f>SUM(E17:E25)</f>
        <v>135422041</v>
      </c>
      <c r="F26" s="116"/>
      <c r="G26" s="116"/>
      <c r="H26" s="116"/>
      <c r="I26" s="116"/>
      <c r="J26" s="117"/>
      <c r="K26" s="1"/>
      <c r="L26" s="1"/>
      <c r="M26" s="1"/>
      <c r="N26" s="2"/>
      <c r="O26" s="1"/>
      <c r="P26" s="1"/>
      <c r="Q26" s="1"/>
      <c r="R26" s="1"/>
      <c r="S26" s="1"/>
      <c r="T26" s="1"/>
      <c r="U26" s="1"/>
      <c r="V26" s="1"/>
      <c r="W26" s="2"/>
      <c r="X26" s="20"/>
      <c r="Y26" s="20"/>
      <c r="Z26" s="20"/>
      <c r="AA26" s="20"/>
      <c r="AB26" s="20"/>
    </row>
    <row r="27" spans="1:28" s="21" customFormat="1" ht="30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"/>
      <c r="O27" s="1"/>
      <c r="P27" s="1"/>
      <c r="Q27" s="1"/>
      <c r="R27" s="1"/>
      <c r="S27" s="1"/>
      <c r="T27" s="1"/>
      <c r="U27" s="1"/>
      <c r="V27" s="1"/>
      <c r="W27" s="2"/>
      <c r="X27" s="20"/>
      <c r="Y27" s="20"/>
      <c r="Z27" s="20"/>
      <c r="AA27" s="20"/>
      <c r="AB27" s="20"/>
    </row>
    <row r="28" spans="1:28" ht="30" customHeight="1">
      <c r="A28" s="21"/>
    </row>
    <row r="29" spans="1:28" ht="30" customHeight="1">
      <c r="A29" s="21"/>
    </row>
    <row r="30" spans="1:28" ht="30" customHeight="1">
      <c r="A30" s="21"/>
    </row>
  </sheetData>
  <mergeCells count="106">
    <mergeCell ref="E26:J26"/>
    <mergeCell ref="A3:D11"/>
    <mergeCell ref="A2:D2"/>
    <mergeCell ref="E7:H7"/>
    <mergeCell ref="I7:K7"/>
    <mergeCell ref="E11:H11"/>
    <mergeCell ref="I11:K11"/>
    <mergeCell ref="L11:N11"/>
    <mergeCell ref="O11:Q11"/>
    <mergeCell ref="L7:N7"/>
    <mergeCell ref="O7:Q7"/>
    <mergeCell ref="E8:H8"/>
    <mergeCell ref="I8:K8"/>
    <mergeCell ref="L8:N8"/>
    <mergeCell ref="O8:Q8"/>
    <mergeCell ref="E12:H12"/>
    <mergeCell ref="I12:K12"/>
    <mergeCell ref="L12:N12"/>
    <mergeCell ref="O12:Q12"/>
    <mergeCell ref="A12:D13"/>
    <mergeCell ref="I13:K13"/>
    <mergeCell ref="L13:N13"/>
    <mergeCell ref="O13:Q13"/>
    <mergeCell ref="A25:D25"/>
    <mergeCell ref="R6:U6"/>
    <mergeCell ref="E9:H9"/>
    <mergeCell ref="I9:K9"/>
    <mergeCell ref="L9:N9"/>
    <mergeCell ref="I14:K14"/>
    <mergeCell ref="E14:H14"/>
    <mergeCell ref="O9:Q9"/>
    <mergeCell ref="R9:U9"/>
    <mergeCell ref="R11:U11"/>
    <mergeCell ref="R7:U7"/>
    <mergeCell ref="R8:U8"/>
    <mergeCell ref="R12:U12"/>
    <mergeCell ref="R13:U13"/>
    <mergeCell ref="A1:U1"/>
    <mergeCell ref="E10:H10"/>
    <mergeCell ref="I10:K10"/>
    <mergeCell ref="L10:N10"/>
    <mergeCell ref="O10:Q10"/>
    <mergeCell ref="R10:U10"/>
    <mergeCell ref="O4:Q4"/>
    <mergeCell ref="R4:U4"/>
    <mergeCell ref="E5:H5"/>
    <mergeCell ref="I5:K5"/>
    <mergeCell ref="L5:N5"/>
    <mergeCell ref="O5:Q5"/>
    <mergeCell ref="R5:U5"/>
    <mergeCell ref="E3:H3"/>
    <mergeCell ref="I3:K3"/>
    <mergeCell ref="L3:N3"/>
    <mergeCell ref="O3:Q3"/>
    <mergeCell ref="R3:U3"/>
    <mergeCell ref="E4:H4"/>
    <mergeCell ref="I4:K4"/>
    <mergeCell ref="L4:N4"/>
    <mergeCell ref="E6:H6"/>
    <mergeCell ref="I6:K6"/>
    <mergeCell ref="L6:N6"/>
    <mergeCell ref="E2:H2"/>
    <mergeCell ref="I2:K2"/>
    <mergeCell ref="L2:N2"/>
    <mergeCell ref="O2:Q2"/>
    <mergeCell ref="A17:D17"/>
    <mergeCell ref="E17:J17"/>
    <mergeCell ref="A18:D18"/>
    <mergeCell ref="A23:D23"/>
    <mergeCell ref="A24:D24"/>
    <mergeCell ref="A21:D21"/>
    <mergeCell ref="E21:J21"/>
    <mergeCell ref="A22:D22"/>
    <mergeCell ref="E22:J22"/>
    <mergeCell ref="A20:D20"/>
    <mergeCell ref="E20:J20"/>
    <mergeCell ref="A19:D19"/>
    <mergeCell ref="E19:J19"/>
    <mergeCell ref="M17:P18"/>
    <mergeCell ref="Q21:T21"/>
    <mergeCell ref="Q23:T23"/>
    <mergeCell ref="R2:U2"/>
    <mergeCell ref="R14:U14"/>
    <mergeCell ref="E13:H13"/>
    <mergeCell ref="O6:Q6"/>
    <mergeCell ref="M21:P22"/>
    <mergeCell ref="X21:AB21"/>
    <mergeCell ref="Q22:T22"/>
    <mergeCell ref="U22:W22"/>
    <mergeCell ref="X22:AB22"/>
    <mergeCell ref="E18:J18"/>
    <mergeCell ref="E23:J23"/>
    <mergeCell ref="E24:J24"/>
    <mergeCell ref="E25:J25"/>
    <mergeCell ref="U23:W23"/>
    <mergeCell ref="X23:AB23"/>
    <mergeCell ref="X17:AB17"/>
    <mergeCell ref="X18:AB18"/>
    <mergeCell ref="X19:AB19"/>
    <mergeCell ref="U21:W21"/>
    <mergeCell ref="Q19:T19"/>
    <mergeCell ref="U19:W19"/>
    <mergeCell ref="Q17:T17"/>
    <mergeCell ref="U17:W17"/>
    <mergeCell ref="Q18:T18"/>
    <mergeCell ref="U18:W18"/>
  </mergeCells>
  <phoneticPr fontId="2"/>
  <pageMargins left="0.26" right="0.18" top="0.34" bottom="0.38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E7F79-DA68-44D6-8596-81BE4D89FDB5}">
  <dimension ref="A1:AJ55"/>
  <sheetViews>
    <sheetView topLeftCell="A40" zoomScale="90" zoomScaleNormal="90" workbookViewId="0">
      <selection activeCell="AE7" sqref="AE7:AJ9"/>
    </sheetView>
  </sheetViews>
  <sheetFormatPr defaultColWidth="3.5" defaultRowHeight="30" customHeight="1"/>
  <cols>
    <col min="1" max="1" width="1.625" style="1" customWidth="1"/>
    <col min="2" max="7" width="3.125" style="1" customWidth="1"/>
    <col min="8" max="8" width="3.125" style="4" customWidth="1"/>
    <col min="9" max="9" width="3.125" style="1" customWidth="1"/>
    <col min="10" max="10" width="3.125" style="4" customWidth="1"/>
    <col min="11" max="17" width="3.125" style="1" customWidth="1"/>
    <col min="18" max="18" width="3.125" style="2" customWidth="1"/>
    <col min="19" max="25" width="3.125" style="1" customWidth="1"/>
    <col min="26" max="26" width="3.125" style="2" customWidth="1"/>
    <col min="27" max="30" width="3.125" customWidth="1"/>
  </cols>
  <sheetData>
    <row r="1" spans="1:36" ht="54" customHeight="1">
      <c r="A1" s="362" t="s">
        <v>100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</row>
    <row r="3" spans="1:36" ht="30" customHeight="1">
      <c r="A3" s="337" t="s">
        <v>0</v>
      </c>
      <c r="B3" s="339"/>
      <c r="C3" s="337" t="s">
        <v>1</v>
      </c>
      <c r="D3" s="338"/>
      <c r="E3" s="338"/>
      <c r="F3" s="339"/>
      <c r="G3" s="337" t="s">
        <v>49</v>
      </c>
      <c r="H3" s="338"/>
      <c r="I3" s="338"/>
      <c r="J3" s="338"/>
      <c r="K3" s="339"/>
      <c r="L3" s="337" t="s">
        <v>11</v>
      </c>
      <c r="M3" s="338"/>
      <c r="N3" s="338"/>
      <c r="O3" s="339"/>
      <c r="P3" s="337" t="s">
        <v>63</v>
      </c>
      <c r="Q3" s="338"/>
      <c r="R3" s="338"/>
      <c r="S3" s="338"/>
      <c r="T3" s="339"/>
      <c r="U3" s="337" t="s">
        <v>27</v>
      </c>
      <c r="V3" s="338"/>
      <c r="W3" s="338"/>
      <c r="X3" s="338"/>
      <c r="Y3" s="339"/>
      <c r="Z3" s="337" t="s">
        <v>51</v>
      </c>
      <c r="AA3" s="338"/>
      <c r="AB3" s="338"/>
      <c r="AC3" s="338"/>
      <c r="AD3" s="339"/>
    </row>
    <row r="4" spans="1:36" ht="30" customHeight="1">
      <c r="A4" s="350" t="s">
        <v>58</v>
      </c>
      <c r="B4" s="351"/>
      <c r="C4" s="356" t="s">
        <v>57</v>
      </c>
      <c r="D4" s="357"/>
      <c r="E4" s="357"/>
      <c r="F4" s="358"/>
      <c r="G4" s="359">
        <v>1117600</v>
      </c>
      <c r="H4" s="360"/>
      <c r="I4" s="360"/>
      <c r="J4" s="360"/>
      <c r="K4" s="361"/>
      <c r="L4" s="359">
        <f>G4*0.1</f>
        <v>111760</v>
      </c>
      <c r="M4" s="360"/>
      <c r="N4" s="360"/>
      <c r="O4" s="361"/>
      <c r="P4" s="359">
        <v>0</v>
      </c>
      <c r="Q4" s="360"/>
      <c r="R4" s="360"/>
      <c r="S4" s="360"/>
      <c r="T4" s="361"/>
      <c r="U4" s="363">
        <v>0</v>
      </c>
      <c r="V4" s="363"/>
      <c r="W4" s="363"/>
      <c r="X4" s="363"/>
      <c r="Y4" s="363"/>
      <c r="Z4" s="363">
        <f>G4+L4+P4+U4</f>
        <v>1229360</v>
      </c>
      <c r="AA4" s="363"/>
      <c r="AB4" s="363"/>
      <c r="AC4" s="363"/>
      <c r="AD4" s="363"/>
    </row>
    <row r="5" spans="1:36" ht="30" customHeight="1">
      <c r="A5" s="352"/>
      <c r="B5" s="353"/>
      <c r="C5" s="337" t="s">
        <v>37</v>
      </c>
      <c r="D5" s="338"/>
      <c r="E5" s="338"/>
      <c r="F5" s="339"/>
      <c r="G5" s="340"/>
      <c r="H5" s="341"/>
      <c r="I5" s="341"/>
      <c r="J5" s="341"/>
      <c r="K5" s="342"/>
      <c r="L5" s="340">
        <f>G5*0.1</f>
        <v>0</v>
      </c>
      <c r="M5" s="341"/>
      <c r="N5" s="341"/>
      <c r="O5" s="342"/>
      <c r="P5" s="340">
        <v>316800</v>
      </c>
      <c r="Q5" s="341"/>
      <c r="R5" s="341"/>
      <c r="S5" s="341"/>
      <c r="T5" s="342"/>
      <c r="U5" s="343"/>
      <c r="V5" s="343"/>
      <c r="W5" s="343"/>
      <c r="X5" s="343"/>
      <c r="Y5" s="343"/>
      <c r="Z5" s="343">
        <f>G5+L5+P5+U5</f>
        <v>316800</v>
      </c>
      <c r="AA5" s="343"/>
      <c r="AB5" s="343"/>
      <c r="AC5" s="343"/>
      <c r="AD5" s="343"/>
    </row>
    <row r="6" spans="1:36" ht="30" customHeight="1">
      <c r="A6" s="352"/>
      <c r="B6" s="353"/>
      <c r="C6" s="337" t="s">
        <v>98</v>
      </c>
      <c r="D6" s="338"/>
      <c r="E6" s="338"/>
      <c r="F6" s="339"/>
      <c r="G6" s="340" t="s">
        <v>99</v>
      </c>
      <c r="H6" s="341"/>
      <c r="I6" s="341"/>
      <c r="J6" s="341"/>
      <c r="K6" s="342"/>
      <c r="L6" s="340">
        <v>0</v>
      </c>
      <c r="M6" s="341"/>
      <c r="N6" s="341"/>
      <c r="O6" s="342"/>
      <c r="P6" s="340">
        <v>172480</v>
      </c>
      <c r="Q6" s="341"/>
      <c r="R6" s="341"/>
      <c r="S6" s="341"/>
      <c r="T6" s="342"/>
      <c r="U6" s="343"/>
      <c r="V6" s="343"/>
      <c r="W6" s="343"/>
      <c r="X6" s="343"/>
      <c r="Y6" s="343"/>
      <c r="Z6" s="343">
        <f>P6</f>
        <v>172480</v>
      </c>
      <c r="AA6" s="343"/>
      <c r="AB6" s="343"/>
      <c r="AC6" s="343"/>
      <c r="AD6" s="343"/>
    </row>
    <row r="7" spans="1:36" ht="30" customHeight="1">
      <c r="A7" s="352"/>
      <c r="B7" s="353"/>
      <c r="C7" s="337" t="s">
        <v>86</v>
      </c>
      <c r="D7" s="338"/>
      <c r="E7" s="338"/>
      <c r="F7" s="339"/>
      <c r="G7" s="340"/>
      <c r="H7" s="341"/>
      <c r="I7" s="341"/>
      <c r="J7" s="341"/>
      <c r="K7" s="342"/>
      <c r="L7" s="340">
        <f>G7*0.1</f>
        <v>0</v>
      </c>
      <c r="M7" s="341"/>
      <c r="N7" s="341"/>
      <c r="O7" s="342"/>
      <c r="P7" s="340">
        <f>G36</f>
        <v>12420</v>
      </c>
      <c r="Q7" s="341"/>
      <c r="R7" s="341"/>
      <c r="S7" s="341"/>
      <c r="T7" s="342"/>
      <c r="U7" s="343"/>
      <c r="V7" s="343"/>
      <c r="W7" s="343"/>
      <c r="X7" s="343"/>
      <c r="Y7" s="343"/>
      <c r="Z7" s="343">
        <f>G7+L7+P7+U7</f>
        <v>12420</v>
      </c>
      <c r="AA7" s="343"/>
      <c r="AB7" s="343"/>
      <c r="AC7" s="343"/>
      <c r="AD7" s="343"/>
      <c r="AE7" s="347">
        <f>Z7+Z8+Z9</f>
        <v>65505</v>
      </c>
      <c r="AF7" s="348"/>
      <c r="AG7" s="348"/>
      <c r="AH7" s="348"/>
      <c r="AI7" s="348"/>
      <c r="AJ7" s="348"/>
    </row>
    <row r="8" spans="1:36" ht="30" customHeight="1">
      <c r="A8" s="352"/>
      <c r="B8" s="353"/>
      <c r="C8" s="337" t="s">
        <v>87</v>
      </c>
      <c r="D8" s="338"/>
      <c r="E8" s="338"/>
      <c r="F8" s="339"/>
      <c r="G8" s="340"/>
      <c r="H8" s="341"/>
      <c r="I8" s="341"/>
      <c r="J8" s="341"/>
      <c r="K8" s="342"/>
      <c r="L8" s="340">
        <f>G8*0.1</f>
        <v>0</v>
      </c>
      <c r="M8" s="341"/>
      <c r="N8" s="341"/>
      <c r="O8" s="342"/>
      <c r="P8" s="340">
        <f>T52</f>
        <v>21905</v>
      </c>
      <c r="Q8" s="341"/>
      <c r="R8" s="341"/>
      <c r="S8" s="341"/>
      <c r="T8" s="342"/>
      <c r="U8" s="343"/>
      <c r="V8" s="343"/>
      <c r="W8" s="343"/>
      <c r="X8" s="343"/>
      <c r="Y8" s="343"/>
      <c r="Z8" s="343">
        <f>G8+L8+P8+U8</f>
        <v>21905</v>
      </c>
      <c r="AA8" s="343"/>
      <c r="AB8" s="343"/>
      <c r="AC8" s="343"/>
      <c r="AD8" s="343"/>
      <c r="AE8" s="349"/>
      <c r="AF8" s="348"/>
      <c r="AG8" s="348"/>
      <c r="AH8" s="348"/>
      <c r="AI8" s="348"/>
      <c r="AJ8" s="348"/>
    </row>
    <row r="9" spans="1:36" ht="30" customHeight="1">
      <c r="A9" s="352"/>
      <c r="B9" s="353"/>
      <c r="C9" s="344" t="s">
        <v>128</v>
      </c>
      <c r="D9" s="345"/>
      <c r="E9" s="345"/>
      <c r="F9" s="346"/>
      <c r="G9" s="340"/>
      <c r="H9" s="341"/>
      <c r="I9" s="341"/>
      <c r="J9" s="341"/>
      <c r="K9" s="342"/>
      <c r="L9" s="340">
        <f>G9*0.1</f>
        <v>0</v>
      </c>
      <c r="M9" s="341"/>
      <c r="N9" s="341"/>
      <c r="O9" s="342"/>
      <c r="P9" s="340">
        <f>G44</f>
        <v>31180</v>
      </c>
      <c r="Q9" s="341"/>
      <c r="R9" s="341"/>
      <c r="S9" s="341"/>
      <c r="T9" s="342"/>
      <c r="U9" s="343"/>
      <c r="V9" s="343"/>
      <c r="W9" s="343"/>
      <c r="X9" s="343"/>
      <c r="Y9" s="343"/>
      <c r="Z9" s="343">
        <f>G9+L9+P9+U9</f>
        <v>31180</v>
      </c>
      <c r="AA9" s="343"/>
      <c r="AB9" s="343"/>
      <c r="AC9" s="343"/>
      <c r="AD9" s="343"/>
      <c r="AE9" s="349"/>
      <c r="AF9" s="348"/>
      <c r="AG9" s="348"/>
      <c r="AH9" s="348"/>
      <c r="AI9" s="348"/>
      <c r="AJ9" s="348"/>
    </row>
    <row r="10" spans="1:36" ht="30" customHeight="1" thickBot="1">
      <c r="A10" s="354"/>
      <c r="B10" s="355"/>
      <c r="C10" s="337" t="s">
        <v>27</v>
      </c>
      <c r="D10" s="338"/>
      <c r="E10" s="338"/>
      <c r="F10" s="339"/>
      <c r="G10" s="340"/>
      <c r="H10" s="341"/>
      <c r="I10" s="341"/>
      <c r="J10" s="341"/>
      <c r="K10" s="342"/>
      <c r="L10" s="340">
        <f>G10*0.1</f>
        <v>0</v>
      </c>
      <c r="M10" s="341"/>
      <c r="N10" s="341"/>
      <c r="O10" s="342"/>
      <c r="P10" s="340">
        <f>Z25</f>
        <v>160875</v>
      </c>
      <c r="Q10" s="341"/>
      <c r="R10" s="341"/>
      <c r="S10" s="341"/>
      <c r="T10" s="342"/>
      <c r="U10" s="343"/>
      <c r="V10" s="343"/>
      <c r="W10" s="343"/>
      <c r="X10" s="343"/>
      <c r="Y10" s="343"/>
      <c r="Z10" s="343">
        <f>G10+L10+P10+U10</f>
        <v>160875</v>
      </c>
      <c r="AA10" s="343"/>
      <c r="AB10" s="343"/>
      <c r="AC10" s="343"/>
      <c r="AD10" s="343"/>
    </row>
    <row r="11" spans="1:36" ht="30" customHeight="1" thickBot="1">
      <c r="C11" s="25"/>
      <c r="D11" s="25"/>
      <c r="E11" s="25"/>
      <c r="F11" s="34"/>
      <c r="G11" s="326">
        <f>SUM(G4:G10)</f>
        <v>1117600</v>
      </c>
      <c r="H11" s="327"/>
      <c r="I11" s="327"/>
      <c r="J11" s="327"/>
      <c r="K11" s="328"/>
      <c r="L11" s="329">
        <f>SUM(L4:L10)</f>
        <v>111760</v>
      </c>
      <c r="M11" s="330"/>
      <c r="N11" s="330"/>
      <c r="O11" s="331"/>
      <c r="P11" s="326">
        <f>SUM(P4:P10)</f>
        <v>715660</v>
      </c>
      <c r="Q11" s="327"/>
      <c r="R11" s="327"/>
      <c r="S11" s="327"/>
      <c r="T11" s="328"/>
      <c r="U11" s="326">
        <f>SUM(U4:U10)</f>
        <v>0</v>
      </c>
      <c r="V11" s="327"/>
      <c r="W11" s="327"/>
      <c r="X11" s="327"/>
      <c r="Y11" s="328"/>
      <c r="Z11" s="332">
        <f>G11-P11-U11</f>
        <v>401940</v>
      </c>
      <c r="AA11" s="333"/>
      <c r="AB11" s="333"/>
      <c r="AC11" s="333"/>
      <c r="AD11" s="334"/>
    </row>
    <row r="12" spans="1:36" ht="27" customHeight="1">
      <c r="C12" s="25"/>
      <c r="D12" s="25"/>
      <c r="E12" s="25"/>
      <c r="F12" s="34"/>
      <c r="G12" s="25"/>
      <c r="H12" s="3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47"/>
      <c r="Z12" s="336" t="s">
        <v>90</v>
      </c>
      <c r="AA12" s="336"/>
      <c r="AB12" s="336"/>
      <c r="AC12" s="336"/>
      <c r="AD12" s="336"/>
    </row>
    <row r="13" spans="1:36" ht="27" customHeight="1">
      <c r="C13" s="25"/>
      <c r="D13" s="25"/>
      <c r="E13" s="25"/>
      <c r="F13" s="34"/>
      <c r="G13" s="25"/>
      <c r="H13" s="3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47"/>
      <c r="Z13" s="56"/>
      <c r="AA13" s="56"/>
      <c r="AB13" s="56"/>
      <c r="AC13" s="56"/>
      <c r="AD13" s="56"/>
    </row>
    <row r="14" spans="1:36" ht="27" customHeight="1">
      <c r="C14" s="25"/>
      <c r="D14" s="25"/>
      <c r="E14" s="25"/>
      <c r="F14" s="34"/>
      <c r="G14" s="25"/>
      <c r="H14" s="3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47"/>
      <c r="Z14" s="56"/>
      <c r="AA14" s="56"/>
      <c r="AB14" s="56"/>
      <c r="AC14" s="56"/>
      <c r="AD14" s="56"/>
    </row>
    <row r="15" spans="1:36" ht="20.45" customHeight="1" thickBot="1">
      <c r="A15" s="335" t="s">
        <v>56</v>
      </c>
      <c r="B15" s="335"/>
      <c r="C15" s="335"/>
      <c r="D15" s="335"/>
      <c r="E15" s="335"/>
      <c r="F15" s="335"/>
      <c r="G15" s="335"/>
      <c r="H15" s="335"/>
      <c r="I15" s="335"/>
      <c r="J15" s="335"/>
      <c r="K15" s="335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4"/>
      <c r="Y15" s="24"/>
      <c r="Z15" s="24"/>
    </row>
    <row r="16" spans="1:36" ht="28.15" customHeight="1" thickBot="1">
      <c r="B16" s="149" t="s">
        <v>13</v>
      </c>
      <c r="C16" s="150"/>
      <c r="D16" s="150"/>
      <c r="E16" s="150"/>
      <c r="F16" s="151"/>
      <c r="G16" s="150" t="s">
        <v>44</v>
      </c>
      <c r="H16" s="150"/>
      <c r="I16" s="150"/>
      <c r="J16" s="150"/>
      <c r="K16" s="150"/>
      <c r="L16" s="150"/>
      <c r="M16" s="150"/>
      <c r="N16" s="150"/>
      <c r="O16" s="150"/>
      <c r="P16" s="150"/>
      <c r="Q16" s="151"/>
      <c r="R16" s="118" t="s">
        <v>15</v>
      </c>
      <c r="S16" s="119"/>
      <c r="T16" s="120"/>
      <c r="U16" s="119" t="s">
        <v>43</v>
      </c>
      <c r="V16" s="119"/>
      <c r="W16" s="120"/>
      <c r="X16" s="123" t="s">
        <v>16</v>
      </c>
      <c r="Y16" s="325"/>
      <c r="Z16" s="124"/>
      <c r="AA16" s="123" t="s">
        <v>17</v>
      </c>
      <c r="AB16" s="325"/>
      <c r="AC16" s="124"/>
    </row>
    <row r="17" spans="2:36" ht="28.15" customHeight="1">
      <c r="B17" s="311">
        <v>1</v>
      </c>
      <c r="C17" s="313" t="s">
        <v>25</v>
      </c>
      <c r="D17" s="314"/>
      <c r="E17" s="314"/>
      <c r="F17" s="315"/>
      <c r="G17" s="45" t="s">
        <v>45</v>
      </c>
      <c r="H17" s="35">
        <v>1</v>
      </c>
      <c r="I17" s="30" t="s">
        <v>20</v>
      </c>
      <c r="J17" s="39"/>
      <c r="K17" s="31" t="s">
        <v>21</v>
      </c>
      <c r="L17" s="319"/>
      <c r="M17" s="320"/>
      <c r="N17" s="320"/>
      <c r="O17" s="320"/>
      <c r="P17" s="320"/>
      <c r="Q17" s="321"/>
      <c r="R17" s="322">
        <v>15000</v>
      </c>
      <c r="S17" s="323"/>
      <c r="T17" s="324"/>
      <c r="U17" s="323">
        <v>2500</v>
      </c>
      <c r="V17" s="323"/>
      <c r="W17" s="324"/>
      <c r="X17" s="270"/>
      <c r="Y17" s="271"/>
      <c r="Z17" s="272"/>
      <c r="AA17" s="270">
        <v>50000</v>
      </c>
      <c r="AB17" s="271"/>
      <c r="AC17" s="272"/>
    </row>
    <row r="18" spans="2:36" ht="28.15" customHeight="1" thickBot="1">
      <c r="B18" s="312"/>
      <c r="C18" s="316"/>
      <c r="D18" s="317"/>
      <c r="E18" s="317"/>
      <c r="F18" s="318"/>
      <c r="G18" s="43" t="s">
        <v>46</v>
      </c>
      <c r="H18" s="36">
        <v>1</v>
      </c>
      <c r="I18" s="32" t="s">
        <v>54</v>
      </c>
      <c r="J18" s="40"/>
      <c r="K18" s="33" t="s">
        <v>21</v>
      </c>
      <c r="L18" s="276"/>
      <c r="M18" s="277"/>
      <c r="N18" s="277"/>
      <c r="O18" s="277"/>
      <c r="P18" s="277"/>
      <c r="Q18" s="278"/>
      <c r="R18" s="279">
        <v>18750</v>
      </c>
      <c r="S18" s="280"/>
      <c r="T18" s="281"/>
      <c r="U18" s="280">
        <v>3125</v>
      </c>
      <c r="V18" s="280"/>
      <c r="W18" s="281"/>
      <c r="X18" s="273"/>
      <c r="Y18" s="274"/>
      <c r="Z18" s="275"/>
      <c r="AA18" s="273"/>
      <c r="AB18" s="274"/>
      <c r="AC18" s="275"/>
    </row>
    <row r="19" spans="2:36" ht="28.15" customHeight="1">
      <c r="B19" s="285">
        <v>2</v>
      </c>
      <c r="C19" s="287" t="s">
        <v>40</v>
      </c>
      <c r="D19" s="288"/>
      <c r="E19" s="288"/>
      <c r="F19" s="289"/>
      <c r="G19" s="46" t="s">
        <v>45</v>
      </c>
      <c r="H19" s="37"/>
      <c r="I19" s="26" t="s">
        <v>20</v>
      </c>
      <c r="J19" s="41"/>
      <c r="K19" s="27" t="s">
        <v>21</v>
      </c>
      <c r="L19" s="293"/>
      <c r="M19" s="294"/>
      <c r="N19" s="294"/>
      <c r="O19" s="294"/>
      <c r="P19" s="294"/>
      <c r="Q19" s="295"/>
      <c r="R19" s="296">
        <v>15000</v>
      </c>
      <c r="S19" s="297"/>
      <c r="T19" s="298"/>
      <c r="U19" s="297">
        <v>2500</v>
      </c>
      <c r="V19" s="297"/>
      <c r="W19" s="298"/>
      <c r="X19" s="299">
        <v>1500</v>
      </c>
      <c r="Y19" s="300"/>
      <c r="Z19" s="301"/>
      <c r="AA19" s="299">
        <f>H20*R20+X19+J20*U20</f>
        <v>31187.5</v>
      </c>
      <c r="AB19" s="300"/>
      <c r="AC19" s="301"/>
    </row>
    <row r="20" spans="2:36" ht="28.15" customHeight="1" thickBot="1">
      <c r="B20" s="286"/>
      <c r="C20" s="290"/>
      <c r="D20" s="291"/>
      <c r="E20" s="291"/>
      <c r="F20" s="292"/>
      <c r="G20" s="44" t="s">
        <v>46</v>
      </c>
      <c r="H20" s="38">
        <v>1</v>
      </c>
      <c r="I20" s="28" t="s">
        <v>20</v>
      </c>
      <c r="J20" s="42">
        <v>3.5</v>
      </c>
      <c r="K20" s="29" t="s">
        <v>21</v>
      </c>
      <c r="L20" s="305" t="s">
        <v>55</v>
      </c>
      <c r="M20" s="306"/>
      <c r="N20" s="306"/>
      <c r="O20" s="306"/>
      <c r="P20" s="306"/>
      <c r="Q20" s="307"/>
      <c r="R20" s="308">
        <v>18750</v>
      </c>
      <c r="S20" s="309"/>
      <c r="T20" s="310"/>
      <c r="U20" s="309">
        <v>3125</v>
      </c>
      <c r="V20" s="309"/>
      <c r="W20" s="310"/>
      <c r="X20" s="302"/>
      <c r="Y20" s="303"/>
      <c r="Z20" s="304"/>
      <c r="AA20" s="302"/>
      <c r="AB20" s="303"/>
      <c r="AC20" s="304"/>
    </row>
    <row r="21" spans="2:36" ht="28.15" customHeight="1">
      <c r="B21" s="311">
        <v>3</v>
      </c>
      <c r="C21" s="313" t="s">
        <v>41</v>
      </c>
      <c r="D21" s="314"/>
      <c r="E21" s="314"/>
      <c r="F21" s="315"/>
      <c r="G21" s="45" t="s">
        <v>45</v>
      </c>
      <c r="H21" s="35">
        <v>1</v>
      </c>
      <c r="I21" s="30" t="s">
        <v>54</v>
      </c>
      <c r="J21" s="39"/>
      <c r="K21" s="31" t="s">
        <v>21</v>
      </c>
      <c r="L21" s="319"/>
      <c r="M21" s="320"/>
      <c r="N21" s="320"/>
      <c r="O21" s="320"/>
      <c r="P21" s="320"/>
      <c r="Q21" s="321"/>
      <c r="R21" s="322">
        <v>15000</v>
      </c>
      <c r="S21" s="323"/>
      <c r="T21" s="324"/>
      <c r="U21" s="323">
        <v>2500</v>
      </c>
      <c r="V21" s="323"/>
      <c r="W21" s="324"/>
      <c r="X21" s="270"/>
      <c r="Y21" s="271"/>
      <c r="Z21" s="272"/>
      <c r="AA21" s="270">
        <v>50000</v>
      </c>
      <c r="AB21" s="271"/>
      <c r="AC21" s="272"/>
    </row>
    <row r="22" spans="2:36" ht="28.15" customHeight="1" thickBot="1">
      <c r="B22" s="312"/>
      <c r="C22" s="316"/>
      <c r="D22" s="317"/>
      <c r="E22" s="317"/>
      <c r="F22" s="318"/>
      <c r="G22" s="43" t="s">
        <v>46</v>
      </c>
      <c r="H22" s="36">
        <v>1</v>
      </c>
      <c r="I22" s="32" t="s">
        <v>20</v>
      </c>
      <c r="J22" s="40"/>
      <c r="K22" s="33" t="s">
        <v>21</v>
      </c>
      <c r="L22" s="276"/>
      <c r="M22" s="277"/>
      <c r="N22" s="277"/>
      <c r="O22" s="277"/>
      <c r="P22" s="277"/>
      <c r="Q22" s="278"/>
      <c r="R22" s="279">
        <v>18750</v>
      </c>
      <c r="S22" s="280"/>
      <c r="T22" s="281"/>
      <c r="U22" s="280">
        <v>3125</v>
      </c>
      <c r="V22" s="280"/>
      <c r="W22" s="281"/>
      <c r="X22" s="273"/>
      <c r="Y22" s="274"/>
      <c r="Z22" s="275"/>
      <c r="AA22" s="273"/>
      <c r="AB22" s="274"/>
      <c r="AC22" s="275"/>
    </row>
    <row r="23" spans="2:36" ht="28.15" customHeight="1">
      <c r="B23" s="285">
        <v>4</v>
      </c>
      <c r="C23" s="287" t="s">
        <v>47</v>
      </c>
      <c r="D23" s="288"/>
      <c r="E23" s="288"/>
      <c r="F23" s="289"/>
      <c r="G23" s="46" t="s">
        <v>45</v>
      </c>
      <c r="H23" s="37"/>
      <c r="I23" s="26" t="s">
        <v>20</v>
      </c>
      <c r="J23" s="41"/>
      <c r="K23" s="27" t="s">
        <v>21</v>
      </c>
      <c r="L23" s="293"/>
      <c r="M23" s="294"/>
      <c r="N23" s="294"/>
      <c r="O23" s="294"/>
      <c r="P23" s="294"/>
      <c r="Q23" s="295"/>
      <c r="R23" s="296">
        <v>15000</v>
      </c>
      <c r="S23" s="297"/>
      <c r="T23" s="298"/>
      <c r="U23" s="297">
        <v>2500</v>
      </c>
      <c r="V23" s="297"/>
      <c r="W23" s="298"/>
      <c r="X23" s="299"/>
      <c r="Y23" s="300"/>
      <c r="Z23" s="301"/>
      <c r="AA23" s="299">
        <f>H24*R24+X23+J24*U24</f>
        <v>29687.5</v>
      </c>
      <c r="AB23" s="300"/>
      <c r="AC23" s="301"/>
    </row>
    <row r="24" spans="2:36" ht="28.15" customHeight="1" thickBot="1">
      <c r="B24" s="286"/>
      <c r="C24" s="290"/>
      <c r="D24" s="291"/>
      <c r="E24" s="291"/>
      <c r="F24" s="292"/>
      <c r="G24" s="44" t="s">
        <v>46</v>
      </c>
      <c r="H24" s="38">
        <v>1</v>
      </c>
      <c r="I24" s="28" t="s">
        <v>20</v>
      </c>
      <c r="J24" s="42">
        <v>3.5</v>
      </c>
      <c r="K24" s="29" t="s">
        <v>21</v>
      </c>
      <c r="L24" s="305" t="s">
        <v>55</v>
      </c>
      <c r="M24" s="306"/>
      <c r="N24" s="306"/>
      <c r="O24" s="306"/>
      <c r="P24" s="306"/>
      <c r="Q24" s="307"/>
      <c r="R24" s="308">
        <v>18750</v>
      </c>
      <c r="S24" s="309"/>
      <c r="T24" s="310"/>
      <c r="U24" s="309">
        <v>3125</v>
      </c>
      <c r="V24" s="309"/>
      <c r="W24" s="310"/>
      <c r="X24" s="302"/>
      <c r="Y24" s="303"/>
      <c r="Z24" s="304"/>
      <c r="AA24" s="302"/>
      <c r="AB24" s="303"/>
      <c r="AC24" s="304"/>
    </row>
    <row r="25" spans="2:36" ht="28.15" customHeight="1" thickBot="1">
      <c r="X25"/>
      <c r="Y25"/>
      <c r="Z25" s="267">
        <f>SUM(AA17:AA24)</f>
        <v>160875</v>
      </c>
      <c r="AA25" s="268"/>
      <c r="AB25" s="268"/>
      <c r="AC25" s="269"/>
    </row>
    <row r="26" spans="2:36" ht="21" customHeight="1"/>
    <row r="28" spans="2:36" ht="30" customHeight="1">
      <c r="F28" s="4"/>
      <c r="J28" s="1"/>
      <c r="P28" s="2"/>
      <c r="R28" s="1"/>
      <c r="X28" s="2"/>
      <c r="Y28"/>
      <c r="Z28"/>
    </row>
    <row r="29" spans="2:36" ht="25.15" customHeight="1"/>
    <row r="30" spans="2:36" ht="29.25" customHeight="1">
      <c r="B30" s="264" t="s">
        <v>88</v>
      </c>
      <c r="C30" s="264"/>
      <c r="D30" s="264"/>
      <c r="E30" s="264"/>
      <c r="F30" s="264"/>
      <c r="G30" s="264"/>
      <c r="H30" s="264"/>
      <c r="I30" s="264"/>
      <c r="J30" s="264"/>
      <c r="K30" s="49"/>
      <c r="L30" s="264" t="s">
        <v>89</v>
      </c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</row>
    <row r="31" spans="2:36" ht="29.25" customHeight="1">
      <c r="B31" s="88" t="s">
        <v>59</v>
      </c>
      <c r="C31" s="88"/>
      <c r="D31" s="88"/>
      <c r="E31" s="88"/>
      <c r="F31" s="88"/>
      <c r="G31" s="190">
        <v>4580</v>
      </c>
      <c r="H31" s="190"/>
      <c r="I31" s="190"/>
      <c r="J31" s="190"/>
      <c r="K31"/>
      <c r="L31" s="259">
        <v>45574</v>
      </c>
      <c r="M31" s="282"/>
      <c r="N31" s="283"/>
      <c r="O31" s="284" t="s">
        <v>65</v>
      </c>
      <c r="P31" s="284"/>
      <c r="Q31" s="284"/>
      <c r="R31" s="284"/>
      <c r="S31" s="284"/>
      <c r="T31" s="190">
        <v>300</v>
      </c>
      <c r="U31" s="190"/>
      <c r="V31" s="190"/>
      <c r="W31" s="190"/>
      <c r="X31" s="257" t="s">
        <v>68</v>
      </c>
      <c r="Y31" s="257"/>
      <c r="Z31" s="257"/>
      <c r="AA31" s="258" t="s">
        <v>83</v>
      </c>
      <c r="AB31" s="258"/>
      <c r="AF31" s="251" t="s">
        <v>133</v>
      </c>
      <c r="AG31" s="251"/>
      <c r="AH31" s="251"/>
      <c r="AI31" s="251"/>
      <c r="AJ31" s="251"/>
    </row>
    <row r="32" spans="2:36" ht="29.25" customHeight="1">
      <c r="B32" s="88" t="s">
        <v>60</v>
      </c>
      <c r="C32" s="88"/>
      <c r="D32" s="88"/>
      <c r="E32" s="88"/>
      <c r="F32" s="88"/>
      <c r="G32" s="190">
        <v>1420</v>
      </c>
      <c r="H32" s="190"/>
      <c r="I32" s="190"/>
      <c r="J32" s="190"/>
      <c r="K32"/>
      <c r="L32" s="259">
        <v>45574</v>
      </c>
      <c r="M32" s="260"/>
      <c r="N32" s="261"/>
      <c r="O32" s="262" t="s">
        <v>66</v>
      </c>
      <c r="P32" s="262"/>
      <c r="Q32" s="262"/>
      <c r="R32" s="262"/>
      <c r="S32" s="262"/>
      <c r="T32" s="190">
        <v>170</v>
      </c>
      <c r="U32" s="190"/>
      <c r="V32" s="190"/>
      <c r="W32" s="190"/>
      <c r="X32" s="257"/>
      <c r="Y32" s="257"/>
      <c r="Z32" s="257"/>
      <c r="AA32" s="258" t="s">
        <v>83</v>
      </c>
      <c r="AB32" s="258"/>
      <c r="AF32" s="252">
        <v>12702</v>
      </c>
      <c r="AG32" s="252"/>
      <c r="AH32" s="252"/>
      <c r="AI32" s="252"/>
      <c r="AJ32" s="252"/>
    </row>
    <row r="33" spans="2:36" ht="29.25" customHeight="1">
      <c r="B33" s="88" t="s">
        <v>61</v>
      </c>
      <c r="C33" s="88"/>
      <c r="D33" s="88"/>
      <c r="E33" s="88"/>
      <c r="F33" s="88"/>
      <c r="G33" s="190">
        <v>470</v>
      </c>
      <c r="H33" s="190"/>
      <c r="I33" s="190"/>
      <c r="J33" s="190"/>
      <c r="K33"/>
      <c r="L33" s="259">
        <v>45574</v>
      </c>
      <c r="M33" s="260"/>
      <c r="N33" s="261"/>
      <c r="O33" s="262" t="s">
        <v>67</v>
      </c>
      <c r="P33" s="262"/>
      <c r="Q33" s="262"/>
      <c r="R33" s="262"/>
      <c r="S33" s="262"/>
      <c r="T33" s="190">
        <v>200</v>
      </c>
      <c r="U33" s="190"/>
      <c r="V33" s="190"/>
      <c r="W33" s="190"/>
      <c r="X33" s="257"/>
      <c r="Y33" s="257"/>
      <c r="Z33" s="257"/>
      <c r="AA33" s="258" t="s">
        <v>83</v>
      </c>
      <c r="AB33" s="258"/>
      <c r="AF33" s="253" t="s">
        <v>134</v>
      </c>
      <c r="AG33" s="253"/>
      <c r="AH33" s="253"/>
      <c r="AI33" s="253"/>
      <c r="AJ33" s="253"/>
    </row>
    <row r="34" spans="2:36" ht="29.25" customHeight="1">
      <c r="B34" s="88" t="s">
        <v>62</v>
      </c>
      <c r="C34" s="88"/>
      <c r="D34" s="88"/>
      <c r="E34" s="88"/>
      <c r="F34" s="88"/>
      <c r="G34" s="190">
        <v>2750</v>
      </c>
      <c r="H34" s="190"/>
      <c r="I34" s="190"/>
      <c r="J34" s="190"/>
      <c r="K34"/>
      <c r="L34" s="259">
        <v>45575</v>
      </c>
      <c r="M34" s="260"/>
      <c r="N34" s="261"/>
      <c r="O34" s="262" t="s">
        <v>69</v>
      </c>
      <c r="P34" s="262"/>
      <c r="Q34" s="262"/>
      <c r="R34" s="262"/>
      <c r="S34" s="262"/>
      <c r="T34" s="190">
        <v>200</v>
      </c>
      <c r="U34" s="190"/>
      <c r="V34" s="190"/>
      <c r="W34" s="190"/>
      <c r="X34" s="257"/>
      <c r="Y34" s="257"/>
      <c r="Z34" s="257"/>
      <c r="AA34" s="258" t="s">
        <v>83</v>
      </c>
      <c r="AB34" s="258"/>
      <c r="AF34" s="250">
        <v>2266</v>
      </c>
      <c r="AG34" s="250"/>
      <c r="AH34" s="250"/>
      <c r="AI34" s="250"/>
      <c r="AJ34" s="250"/>
    </row>
    <row r="35" spans="2:36" ht="29.25" customHeight="1">
      <c r="B35" s="266" t="s">
        <v>129</v>
      </c>
      <c r="C35" s="266"/>
      <c r="D35" s="266"/>
      <c r="E35" s="266"/>
      <c r="F35" s="266"/>
      <c r="G35" s="190">
        <v>3200</v>
      </c>
      <c r="H35" s="190"/>
      <c r="I35" s="190"/>
      <c r="J35" s="190"/>
      <c r="K35"/>
      <c r="L35" s="259">
        <v>45575</v>
      </c>
      <c r="M35" s="260"/>
      <c r="N35" s="261"/>
      <c r="O35" s="262" t="s">
        <v>70</v>
      </c>
      <c r="P35" s="262"/>
      <c r="Q35" s="262"/>
      <c r="R35" s="262"/>
      <c r="S35" s="262"/>
      <c r="T35" s="190">
        <v>170</v>
      </c>
      <c r="U35" s="190"/>
      <c r="V35" s="190"/>
      <c r="W35" s="190"/>
      <c r="X35" s="257"/>
      <c r="Y35" s="257"/>
      <c r="Z35" s="257"/>
      <c r="AA35" s="258" t="s">
        <v>83</v>
      </c>
      <c r="AB35" s="258"/>
    </row>
    <row r="36" spans="2:36" ht="29.25" customHeight="1">
      <c r="B36" s="255"/>
      <c r="C36" s="256"/>
      <c r="D36" s="256"/>
      <c r="E36" s="256"/>
      <c r="F36" s="256"/>
      <c r="G36" s="193">
        <f>SUM(G31:G35)</f>
        <v>12420</v>
      </c>
      <c r="H36" s="194"/>
      <c r="I36" s="194"/>
      <c r="J36" s="194"/>
      <c r="K36"/>
      <c r="L36" s="259">
        <v>45575</v>
      </c>
      <c r="M36" s="260"/>
      <c r="N36" s="261"/>
      <c r="O36" s="262" t="s">
        <v>64</v>
      </c>
      <c r="P36" s="262"/>
      <c r="Q36" s="262"/>
      <c r="R36" s="262"/>
      <c r="S36" s="262"/>
      <c r="T36" s="190">
        <v>900</v>
      </c>
      <c r="U36" s="190"/>
      <c r="V36" s="190"/>
      <c r="W36" s="190"/>
      <c r="X36" s="257" t="s">
        <v>68</v>
      </c>
      <c r="Y36" s="257"/>
      <c r="Z36" s="257"/>
      <c r="AA36" s="258" t="s">
        <v>83</v>
      </c>
      <c r="AB36" s="258"/>
    </row>
    <row r="37" spans="2:36" ht="29.25" customHeight="1">
      <c r="B37"/>
      <c r="C37"/>
      <c r="D37"/>
      <c r="E37"/>
      <c r="F37"/>
      <c r="G37"/>
      <c r="H37"/>
      <c r="I37"/>
      <c r="J37"/>
      <c r="K37"/>
      <c r="L37" s="259">
        <v>45576</v>
      </c>
      <c r="M37" s="260"/>
      <c r="N37" s="261"/>
      <c r="O37" s="262" t="s">
        <v>79</v>
      </c>
      <c r="P37" s="262"/>
      <c r="Q37" s="262"/>
      <c r="R37" s="262"/>
      <c r="S37" s="262"/>
      <c r="T37" s="190">
        <v>300</v>
      </c>
      <c r="U37" s="190"/>
      <c r="V37" s="190"/>
      <c r="W37" s="190"/>
      <c r="X37" s="257"/>
      <c r="Y37" s="257"/>
      <c r="Z37" s="257"/>
      <c r="AA37" s="258" t="s">
        <v>83</v>
      </c>
      <c r="AB37" s="258"/>
    </row>
    <row r="38" spans="2:36" ht="29.25" customHeight="1">
      <c r="B38" s="264" t="s">
        <v>101</v>
      </c>
      <c r="C38" s="264"/>
      <c r="D38" s="264"/>
      <c r="E38" s="264"/>
      <c r="F38" s="264"/>
      <c r="G38" s="264"/>
      <c r="H38" s="264"/>
      <c r="I38" s="264"/>
      <c r="J38" s="264"/>
      <c r="K38"/>
      <c r="L38" s="259">
        <v>45576</v>
      </c>
      <c r="M38" s="260"/>
      <c r="N38" s="261"/>
      <c r="O38" s="262" t="s">
        <v>80</v>
      </c>
      <c r="P38" s="262"/>
      <c r="Q38" s="262"/>
      <c r="R38" s="262"/>
      <c r="S38" s="262"/>
      <c r="T38" s="190">
        <v>240</v>
      </c>
      <c r="U38" s="190"/>
      <c r="V38" s="190"/>
      <c r="W38" s="190"/>
      <c r="X38" s="257"/>
      <c r="Y38" s="257"/>
      <c r="Z38" s="257"/>
      <c r="AA38" s="258" t="s">
        <v>83</v>
      </c>
      <c r="AB38" s="258"/>
    </row>
    <row r="39" spans="2:36" ht="29.25" customHeight="1">
      <c r="B39" s="254" t="s">
        <v>102</v>
      </c>
      <c r="C39" s="254"/>
      <c r="D39" s="254"/>
      <c r="E39" s="254"/>
      <c r="F39" s="254"/>
      <c r="G39" s="190">
        <v>10600</v>
      </c>
      <c r="H39" s="190"/>
      <c r="I39" s="190"/>
      <c r="J39" s="190"/>
      <c r="K39"/>
      <c r="L39" s="259">
        <v>45576</v>
      </c>
      <c r="M39" s="260"/>
      <c r="N39" s="261"/>
      <c r="O39" s="262" t="s">
        <v>81</v>
      </c>
      <c r="P39" s="262"/>
      <c r="Q39" s="262"/>
      <c r="R39" s="262"/>
      <c r="S39" s="262"/>
      <c r="T39" s="190">
        <v>170</v>
      </c>
      <c r="U39" s="190"/>
      <c r="V39" s="190"/>
      <c r="W39" s="190"/>
      <c r="X39" s="257"/>
      <c r="Y39" s="257"/>
      <c r="Z39" s="257"/>
      <c r="AA39" s="258" t="s">
        <v>83</v>
      </c>
      <c r="AB39" s="258"/>
    </row>
    <row r="40" spans="2:36" ht="29.25" customHeight="1">
      <c r="B40" s="254" t="s">
        <v>103</v>
      </c>
      <c r="C40" s="254"/>
      <c r="D40" s="254"/>
      <c r="E40" s="254"/>
      <c r="F40" s="254"/>
      <c r="G40" s="190">
        <v>6600</v>
      </c>
      <c r="H40" s="190"/>
      <c r="I40" s="190"/>
      <c r="J40" s="190"/>
      <c r="K40"/>
      <c r="L40" s="259">
        <v>45588</v>
      </c>
      <c r="M40" s="260"/>
      <c r="N40" s="261"/>
      <c r="O40" s="265" t="s">
        <v>71</v>
      </c>
      <c r="P40" s="265"/>
      <c r="Q40" s="265"/>
      <c r="R40" s="265"/>
      <c r="S40" s="265"/>
      <c r="T40" s="190">
        <v>1542</v>
      </c>
      <c r="U40" s="190"/>
      <c r="V40" s="190"/>
      <c r="W40" s="190"/>
      <c r="X40" s="257" t="s">
        <v>68</v>
      </c>
      <c r="Y40" s="257"/>
      <c r="Z40" s="257"/>
      <c r="AA40" s="258" t="s">
        <v>83</v>
      </c>
      <c r="AB40" s="258"/>
    </row>
    <row r="41" spans="2:36" ht="29.25" customHeight="1">
      <c r="B41" s="254" t="s">
        <v>104</v>
      </c>
      <c r="C41" s="254"/>
      <c r="D41" s="254"/>
      <c r="E41" s="254"/>
      <c r="F41" s="254"/>
      <c r="G41" s="190">
        <v>7000</v>
      </c>
      <c r="H41" s="190"/>
      <c r="I41" s="190"/>
      <c r="J41" s="190"/>
      <c r="K41"/>
      <c r="L41" s="259">
        <v>45595</v>
      </c>
      <c r="M41" s="260"/>
      <c r="N41" s="261"/>
      <c r="O41" s="262" t="s">
        <v>72</v>
      </c>
      <c r="P41" s="262"/>
      <c r="Q41" s="262"/>
      <c r="R41" s="262"/>
      <c r="S41" s="262"/>
      <c r="T41" s="190">
        <v>170</v>
      </c>
      <c r="U41" s="190"/>
      <c r="V41" s="190"/>
      <c r="W41" s="190"/>
      <c r="X41" s="257"/>
      <c r="Y41" s="257"/>
      <c r="Z41" s="257"/>
      <c r="AA41" s="258" t="s">
        <v>83</v>
      </c>
      <c r="AB41" s="258"/>
    </row>
    <row r="42" spans="2:36" ht="29.25" customHeight="1">
      <c r="B42" s="254" t="s">
        <v>105</v>
      </c>
      <c r="C42" s="254"/>
      <c r="D42" s="254"/>
      <c r="E42" s="254"/>
      <c r="F42" s="254"/>
      <c r="G42" s="190">
        <v>6980</v>
      </c>
      <c r="H42" s="190"/>
      <c r="I42" s="190"/>
      <c r="J42" s="190"/>
      <c r="K42"/>
      <c r="L42" s="259">
        <v>45596</v>
      </c>
      <c r="M42" s="260"/>
      <c r="N42" s="261"/>
      <c r="O42" s="262" t="s">
        <v>73</v>
      </c>
      <c r="P42" s="262"/>
      <c r="Q42" s="262"/>
      <c r="R42" s="262"/>
      <c r="S42" s="262"/>
      <c r="T42" s="190">
        <v>170</v>
      </c>
      <c r="U42" s="190"/>
      <c r="V42" s="190"/>
      <c r="W42" s="190"/>
      <c r="X42" s="257"/>
      <c r="Y42" s="257"/>
      <c r="Z42" s="257"/>
      <c r="AA42" s="258" t="s">
        <v>83</v>
      </c>
      <c r="AB42" s="258"/>
    </row>
    <row r="43" spans="2:36" ht="29.25" customHeight="1">
      <c r="B43" s="254"/>
      <c r="C43" s="254"/>
      <c r="D43" s="254"/>
      <c r="E43" s="254"/>
      <c r="F43" s="254"/>
      <c r="G43" s="190"/>
      <c r="H43" s="190"/>
      <c r="I43" s="190"/>
      <c r="J43" s="190"/>
      <c r="K43"/>
      <c r="L43" s="259">
        <v>45602</v>
      </c>
      <c r="M43" s="260"/>
      <c r="N43" s="261"/>
      <c r="O43" s="262" t="s">
        <v>130</v>
      </c>
      <c r="P43" s="262"/>
      <c r="Q43" s="262"/>
      <c r="R43" s="262"/>
      <c r="S43" s="262"/>
      <c r="T43" s="190">
        <v>2266</v>
      </c>
      <c r="U43" s="190"/>
      <c r="V43" s="190"/>
      <c r="W43" s="190"/>
      <c r="X43" s="257" t="s">
        <v>68</v>
      </c>
      <c r="Y43" s="257"/>
      <c r="Z43" s="257"/>
      <c r="AA43" s="263" t="s">
        <v>83</v>
      </c>
      <c r="AB43" s="263"/>
    </row>
    <row r="44" spans="2:36" ht="29.25" customHeight="1">
      <c r="B44" s="255"/>
      <c r="C44" s="256"/>
      <c r="D44" s="256"/>
      <c r="E44" s="256"/>
      <c r="F44" s="256"/>
      <c r="G44" s="193">
        <f>SUM(G39:G43)</f>
        <v>31180</v>
      </c>
      <c r="H44" s="194"/>
      <c r="I44" s="194"/>
      <c r="J44" s="194"/>
      <c r="K44"/>
      <c r="L44" s="259">
        <v>45604</v>
      </c>
      <c r="M44" s="260"/>
      <c r="N44" s="261"/>
      <c r="O44" s="262" t="s">
        <v>74</v>
      </c>
      <c r="P44" s="262"/>
      <c r="Q44" s="262"/>
      <c r="R44" s="262"/>
      <c r="S44" s="262"/>
      <c r="T44" s="190">
        <v>1650</v>
      </c>
      <c r="U44" s="190"/>
      <c r="V44" s="190"/>
      <c r="W44" s="190"/>
      <c r="X44" s="257"/>
      <c r="Y44" s="257"/>
      <c r="Z44" s="257"/>
      <c r="AA44" s="258" t="s">
        <v>83</v>
      </c>
      <c r="AB44" s="258"/>
    </row>
    <row r="45" spans="2:36" ht="29.25" customHeight="1">
      <c r="B45"/>
      <c r="C45"/>
      <c r="D45"/>
      <c r="E45"/>
      <c r="F45"/>
      <c r="G45"/>
      <c r="H45"/>
      <c r="I45"/>
      <c r="J45"/>
      <c r="K45"/>
      <c r="L45" s="259">
        <v>45604</v>
      </c>
      <c r="M45" s="260"/>
      <c r="N45" s="261"/>
      <c r="O45" s="262" t="s">
        <v>75</v>
      </c>
      <c r="P45" s="262"/>
      <c r="Q45" s="262"/>
      <c r="R45" s="262"/>
      <c r="S45" s="262"/>
      <c r="T45" s="190">
        <v>1170</v>
      </c>
      <c r="U45" s="190"/>
      <c r="V45" s="190"/>
      <c r="W45" s="190"/>
      <c r="X45" s="257"/>
      <c r="Y45" s="257"/>
      <c r="Z45" s="257"/>
      <c r="AA45" s="258" t="s">
        <v>83</v>
      </c>
      <c r="AB45" s="258"/>
    </row>
    <row r="46" spans="2:36" ht="29.25" customHeight="1">
      <c r="B46" s="58"/>
      <c r="C46" s="243" t="s">
        <v>133</v>
      </c>
      <c r="D46" s="244"/>
      <c r="E46" s="244"/>
      <c r="F46" s="244"/>
      <c r="G46" s="245"/>
      <c r="H46" s="58"/>
      <c r="I46" s="58"/>
      <c r="J46" s="58"/>
      <c r="K46"/>
      <c r="L46" s="259">
        <v>45604</v>
      </c>
      <c r="M46" s="260"/>
      <c r="N46" s="261"/>
      <c r="O46" s="262" t="s">
        <v>76</v>
      </c>
      <c r="P46" s="262"/>
      <c r="Q46" s="262"/>
      <c r="R46" s="262"/>
      <c r="S46" s="262"/>
      <c r="T46" s="190">
        <v>170</v>
      </c>
      <c r="U46" s="190"/>
      <c r="V46" s="190"/>
      <c r="W46" s="190"/>
      <c r="X46" s="257"/>
      <c r="Y46" s="257"/>
      <c r="Z46" s="257"/>
      <c r="AA46" s="258" t="s">
        <v>83</v>
      </c>
      <c r="AB46" s="258"/>
    </row>
    <row r="47" spans="2:36" ht="29.25" customHeight="1">
      <c r="B47" s="58"/>
      <c r="C47" s="246">
        <v>12702</v>
      </c>
      <c r="D47" s="247"/>
      <c r="E47" s="247"/>
      <c r="F47" s="247"/>
      <c r="G47" s="248"/>
      <c r="H47" s="58"/>
      <c r="I47" s="58"/>
      <c r="J47" s="58"/>
      <c r="K47"/>
      <c r="L47" s="259">
        <v>45604</v>
      </c>
      <c r="M47" s="260"/>
      <c r="N47" s="261"/>
      <c r="O47" s="262" t="s">
        <v>77</v>
      </c>
      <c r="P47" s="262"/>
      <c r="Q47" s="262"/>
      <c r="R47" s="262"/>
      <c r="S47" s="262"/>
      <c r="T47" s="190">
        <v>5170</v>
      </c>
      <c r="U47" s="190"/>
      <c r="V47" s="190"/>
      <c r="W47" s="190"/>
      <c r="X47" s="257" t="s">
        <v>68</v>
      </c>
      <c r="Y47" s="257"/>
      <c r="Z47" s="257"/>
      <c r="AA47" s="257"/>
      <c r="AB47" s="257"/>
    </row>
    <row r="48" spans="2:36" ht="29.25" customHeight="1">
      <c r="B48" s="58"/>
      <c r="C48" s="249" t="s">
        <v>134</v>
      </c>
      <c r="D48" s="249"/>
      <c r="E48" s="249"/>
      <c r="F48" s="249"/>
      <c r="G48" s="249"/>
      <c r="H48" s="58"/>
      <c r="I48" s="58"/>
      <c r="J48" s="58"/>
      <c r="K48"/>
      <c r="L48" s="259">
        <v>45604</v>
      </c>
      <c r="M48" s="260"/>
      <c r="N48" s="261"/>
      <c r="O48" s="262" t="s">
        <v>78</v>
      </c>
      <c r="P48" s="262"/>
      <c r="Q48" s="262"/>
      <c r="R48" s="262"/>
      <c r="S48" s="262"/>
      <c r="T48" s="191">
        <v>880</v>
      </c>
      <c r="U48" s="191"/>
      <c r="V48" s="191"/>
      <c r="W48" s="191"/>
      <c r="X48" s="257"/>
      <c r="Y48" s="257"/>
      <c r="Z48" s="257"/>
      <c r="AA48" s="258" t="s">
        <v>83</v>
      </c>
      <c r="AB48" s="258"/>
    </row>
    <row r="49" spans="2:34" ht="29.25" customHeight="1">
      <c r="B49" s="58"/>
      <c r="C49" s="250">
        <v>2266</v>
      </c>
      <c r="D49" s="250"/>
      <c r="E49" s="250"/>
      <c r="F49" s="250"/>
      <c r="G49" s="250"/>
      <c r="H49" s="58"/>
      <c r="I49" s="58"/>
      <c r="J49" s="58"/>
      <c r="K49"/>
      <c r="L49" s="259">
        <v>45606</v>
      </c>
      <c r="M49" s="260"/>
      <c r="N49" s="261"/>
      <c r="O49" s="262" t="s">
        <v>64</v>
      </c>
      <c r="P49" s="262"/>
      <c r="Q49" s="262"/>
      <c r="R49" s="262"/>
      <c r="S49" s="262"/>
      <c r="T49" s="190">
        <v>2900</v>
      </c>
      <c r="U49" s="190"/>
      <c r="V49" s="190"/>
      <c r="W49" s="190"/>
      <c r="X49" s="257" t="s">
        <v>68</v>
      </c>
      <c r="Y49" s="257"/>
      <c r="Z49" s="257"/>
      <c r="AA49" s="258" t="s">
        <v>83</v>
      </c>
      <c r="AB49" s="258"/>
    </row>
    <row r="50" spans="2:34" ht="29.25" customHeight="1">
      <c r="B50" s="58"/>
      <c r="C50"/>
      <c r="D50"/>
      <c r="E50"/>
      <c r="F50"/>
      <c r="G50"/>
      <c r="H50" s="58"/>
      <c r="I50" s="58"/>
      <c r="J50" s="58"/>
      <c r="K50"/>
      <c r="L50" s="259">
        <v>45607</v>
      </c>
      <c r="M50" s="260"/>
      <c r="N50" s="261"/>
      <c r="O50" s="262" t="s">
        <v>82</v>
      </c>
      <c r="P50" s="262"/>
      <c r="Q50" s="262"/>
      <c r="R50" s="262"/>
      <c r="S50" s="262"/>
      <c r="T50" s="190">
        <v>1767</v>
      </c>
      <c r="U50" s="190"/>
      <c r="V50" s="190"/>
      <c r="W50" s="190"/>
      <c r="X50" s="257" t="s">
        <v>68</v>
      </c>
      <c r="Y50" s="257"/>
      <c r="Z50" s="257"/>
      <c r="AA50" s="257"/>
      <c r="AB50" s="257"/>
    </row>
    <row r="51" spans="2:34" ht="29.25" customHeight="1" thickBot="1">
      <c r="B51" s="58"/>
      <c r="C51" s="58"/>
      <c r="D51" s="58"/>
      <c r="E51" s="58"/>
      <c r="F51" s="58"/>
      <c r="G51" s="58"/>
      <c r="H51" s="58"/>
      <c r="I51" s="58"/>
      <c r="J51" s="58"/>
      <c r="K51"/>
      <c r="L51" s="259">
        <v>45607</v>
      </c>
      <c r="M51" s="260"/>
      <c r="N51" s="261"/>
      <c r="O51" s="262" t="s">
        <v>64</v>
      </c>
      <c r="P51" s="262"/>
      <c r="Q51" s="262"/>
      <c r="R51" s="262"/>
      <c r="S51" s="262"/>
      <c r="T51" s="190">
        <v>1400</v>
      </c>
      <c r="U51" s="190"/>
      <c r="V51" s="190"/>
      <c r="W51" s="190"/>
      <c r="X51" s="257" t="s">
        <v>68</v>
      </c>
      <c r="Y51" s="257"/>
      <c r="Z51" s="257"/>
      <c r="AA51" s="258" t="s">
        <v>83</v>
      </c>
      <c r="AB51" s="258"/>
    </row>
    <row r="52" spans="2:34" ht="29.25" customHeight="1" thickBot="1">
      <c r="B52" s="58"/>
      <c r="C52" s="58"/>
      <c r="D52" s="58"/>
      <c r="E52" s="58"/>
      <c r="F52" s="58"/>
      <c r="G52" s="58"/>
      <c r="H52" s="58"/>
      <c r="I52" s="58"/>
      <c r="J52" s="58"/>
      <c r="K52"/>
      <c r="O52" s="2"/>
      <c r="R52" s="1"/>
      <c r="T52" s="115">
        <f>SUM(T31:T51)</f>
        <v>21905</v>
      </c>
      <c r="U52" s="116"/>
      <c r="V52" s="116"/>
      <c r="W52" s="117"/>
      <c r="X52"/>
      <c r="Y52"/>
      <c r="Z52"/>
    </row>
    <row r="53" spans="2:34" ht="25.15" customHeight="1">
      <c r="B53"/>
      <c r="C53"/>
      <c r="D53"/>
      <c r="E53"/>
      <c r="F53"/>
      <c r="G53"/>
      <c r="H53"/>
      <c r="I53"/>
      <c r="J53"/>
      <c r="K53"/>
      <c r="P53" s="2"/>
      <c r="R53" s="1"/>
      <c r="X53" s="2"/>
      <c r="Y53"/>
      <c r="Z53"/>
    </row>
    <row r="54" spans="2:34" ht="25.15" customHeight="1">
      <c r="B54"/>
      <c r="C54"/>
      <c r="D54"/>
      <c r="E54"/>
      <c r="F54"/>
      <c r="G54"/>
      <c r="H54"/>
      <c r="I54"/>
      <c r="J54"/>
      <c r="K54"/>
    </row>
    <row r="55" spans="2:34" ht="30" customHeight="1">
      <c r="B55"/>
      <c r="C55"/>
      <c r="D55"/>
      <c r="E55"/>
      <c r="F55"/>
      <c r="G55"/>
      <c r="H55"/>
      <c r="I55"/>
      <c r="J55"/>
      <c r="K55"/>
      <c r="AH55" s="25"/>
    </row>
  </sheetData>
  <mergeCells count="247">
    <mergeCell ref="AE7:AJ9"/>
    <mergeCell ref="A4:B10"/>
    <mergeCell ref="C4:F4"/>
    <mergeCell ref="G4:K4"/>
    <mergeCell ref="L4:O4"/>
    <mergeCell ref="A1:AD1"/>
    <mergeCell ref="A3:B3"/>
    <mergeCell ref="C3:F3"/>
    <mergeCell ref="G3:K3"/>
    <mergeCell ref="L3:O3"/>
    <mergeCell ref="P3:T3"/>
    <mergeCell ref="U3:Y3"/>
    <mergeCell ref="Z3:AD3"/>
    <mergeCell ref="Z4:AD4"/>
    <mergeCell ref="P4:T4"/>
    <mergeCell ref="U4:Y4"/>
    <mergeCell ref="C6:F6"/>
    <mergeCell ref="G6:K6"/>
    <mergeCell ref="L6:O6"/>
    <mergeCell ref="P6:T6"/>
    <mergeCell ref="C8:F8"/>
    <mergeCell ref="G8:K8"/>
    <mergeCell ref="L8:O8"/>
    <mergeCell ref="P8:T8"/>
    <mergeCell ref="U8:Y8"/>
    <mergeCell ref="C5:F5"/>
    <mergeCell ref="G5:K5"/>
    <mergeCell ref="L5:O5"/>
    <mergeCell ref="P5:T5"/>
    <mergeCell ref="U5:Y5"/>
    <mergeCell ref="Z8:AD8"/>
    <mergeCell ref="U6:Y6"/>
    <mergeCell ref="Z6:AD6"/>
    <mergeCell ref="C7:F7"/>
    <mergeCell ref="G7:K7"/>
    <mergeCell ref="L7:O7"/>
    <mergeCell ref="P7:T7"/>
    <mergeCell ref="U7:Y7"/>
    <mergeCell ref="Z7:AD7"/>
    <mergeCell ref="Z5:AD5"/>
    <mergeCell ref="C10:F10"/>
    <mergeCell ref="G10:K10"/>
    <mergeCell ref="L10:O10"/>
    <mergeCell ref="P10:T10"/>
    <mergeCell ref="U10:Y10"/>
    <mergeCell ref="Z10:AD10"/>
    <mergeCell ref="C9:F9"/>
    <mergeCell ref="G9:K9"/>
    <mergeCell ref="L9:O9"/>
    <mergeCell ref="P9:T9"/>
    <mergeCell ref="U9:Y9"/>
    <mergeCell ref="Z9:AD9"/>
    <mergeCell ref="B16:F16"/>
    <mergeCell ref="G16:Q16"/>
    <mergeCell ref="R16:T16"/>
    <mergeCell ref="U16:W16"/>
    <mergeCell ref="X16:Z16"/>
    <mergeCell ref="AA16:AC16"/>
    <mergeCell ref="G11:K11"/>
    <mergeCell ref="L11:O11"/>
    <mergeCell ref="P11:T11"/>
    <mergeCell ref="U11:Y11"/>
    <mergeCell ref="Z11:AD11"/>
    <mergeCell ref="A15:K15"/>
    <mergeCell ref="Z12:AD12"/>
    <mergeCell ref="AA17:AC18"/>
    <mergeCell ref="L18:Q18"/>
    <mergeCell ref="R18:T18"/>
    <mergeCell ref="U18:W18"/>
    <mergeCell ref="B19:B20"/>
    <mergeCell ref="C19:F20"/>
    <mergeCell ref="L19:Q19"/>
    <mergeCell ref="R19:T19"/>
    <mergeCell ref="U19:W19"/>
    <mergeCell ref="X19:Z20"/>
    <mergeCell ref="B17:B18"/>
    <mergeCell ref="C17:F18"/>
    <mergeCell ref="L17:Q17"/>
    <mergeCell ref="R17:T17"/>
    <mergeCell ref="U17:W17"/>
    <mergeCell ref="X17:Z18"/>
    <mergeCell ref="X23:Z24"/>
    <mergeCell ref="AA19:AC20"/>
    <mergeCell ref="L20:Q20"/>
    <mergeCell ref="R20:T20"/>
    <mergeCell ref="U20:W20"/>
    <mergeCell ref="B21:B22"/>
    <mergeCell ref="C21:F22"/>
    <mergeCell ref="L21:Q21"/>
    <mergeCell ref="R21:T21"/>
    <mergeCell ref="U21:W21"/>
    <mergeCell ref="X21:Z22"/>
    <mergeCell ref="AA23:AC24"/>
    <mergeCell ref="L24:Q24"/>
    <mergeCell ref="R24:T24"/>
    <mergeCell ref="U24:W24"/>
    <mergeCell ref="Z25:AC25"/>
    <mergeCell ref="AA21:AC22"/>
    <mergeCell ref="L22:Q22"/>
    <mergeCell ref="R22:T22"/>
    <mergeCell ref="U22:W22"/>
    <mergeCell ref="AA31:AB31"/>
    <mergeCell ref="B32:F32"/>
    <mergeCell ref="G32:J32"/>
    <mergeCell ref="L32:N32"/>
    <mergeCell ref="O32:S32"/>
    <mergeCell ref="T32:W32"/>
    <mergeCell ref="X32:Z32"/>
    <mergeCell ref="AA32:AB32"/>
    <mergeCell ref="B31:F31"/>
    <mergeCell ref="G31:J31"/>
    <mergeCell ref="L31:N31"/>
    <mergeCell ref="O31:S31"/>
    <mergeCell ref="T31:W31"/>
    <mergeCell ref="X31:Z31"/>
    <mergeCell ref="B23:B24"/>
    <mergeCell ref="C23:F24"/>
    <mergeCell ref="L23:Q23"/>
    <mergeCell ref="R23:T23"/>
    <mergeCell ref="U23:W23"/>
    <mergeCell ref="AA33:AB33"/>
    <mergeCell ref="B34:F34"/>
    <mergeCell ref="G34:J34"/>
    <mergeCell ref="B33:F33"/>
    <mergeCell ref="G33:J33"/>
    <mergeCell ref="L33:N33"/>
    <mergeCell ref="O33:S33"/>
    <mergeCell ref="T33:W33"/>
    <mergeCell ref="X33:Z33"/>
    <mergeCell ref="AA34:AB34"/>
    <mergeCell ref="L34:N34"/>
    <mergeCell ref="O34:S34"/>
    <mergeCell ref="T34:W34"/>
    <mergeCell ref="X34:Z34"/>
    <mergeCell ref="B36:F36"/>
    <mergeCell ref="G36:J36"/>
    <mergeCell ref="L35:N35"/>
    <mergeCell ref="O35:S35"/>
    <mergeCell ref="T35:W35"/>
    <mergeCell ref="X35:Z35"/>
    <mergeCell ref="AA35:AB35"/>
    <mergeCell ref="B35:F35"/>
    <mergeCell ref="G35:J35"/>
    <mergeCell ref="L37:N37"/>
    <mergeCell ref="O37:S37"/>
    <mergeCell ref="T37:W37"/>
    <mergeCell ref="X37:Z37"/>
    <mergeCell ref="AA37:AB37"/>
    <mergeCell ref="L36:N36"/>
    <mergeCell ref="O36:S36"/>
    <mergeCell ref="T36:W36"/>
    <mergeCell ref="X36:Z36"/>
    <mergeCell ref="AA36:AB36"/>
    <mergeCell ref="L50:N50"/>
    <mergeCell ref="O50:S50"/>
    <mergeCell ref="T50:W50"/>
    <mergeCell ref="X50:Z50"/>
    <mergeCell ref="AA50:AB50"/>
    <mergeCell ref="L38:N38"/>
    <mergeCell ref="O38:S38"/>
    <mergeCell ref="T38:W38"/>
    <mergeCell ref="X38:Z38"/>
    <mergeCell ref="AA38:AB38"/>
    <mergeCell ref="L39:N39"/>
    <mergeCell ref="O39:S39"/>
    <mergeCell ref="T39:W39"/>
    <mergeCell ref="X39:Z39"/>
    <mergeCell ref="AA39:AB39"/>
    <mergeCell ref="L40:N40"/>
    <mergeCell ref="O40:S40"/>
    <mergeCell ref="T40:W40"/>
    <mergeCell ref="X40:Z40"/>
    <mergeCell ref="AA40:AB40"/>
    <mergeCell ref="X46:Z46"/>
    <mergeCell ref="AA46:AB46"/>
    <mergeCell ref="L44:N44"/>
    <mergeCell ref="O44:S44"/>
    <mergeCell ref="T52:W52"/>
    <mergeCell ref="B30:J30"/>
    <mergeCell ref="L30:AB30"/>
    <mergeCell ref="B38:J38"/>
    <mergeCell ref="B39:F39"/>
    <mergeCell ref="G39:J39"/>
    <mergeCell ref="L47:N47"/>
    <mergeCell ref="O47:S47"/>
    <mergeCell ref="T47:W47"/>
    <mergeCell ref="X47:Z47"/>
    <mergeCell ref="AA47:AB47"/>
    <mergeCell ref="L48:N48"/>
    <mergeCell ref="O48:S48"/>
    <mergeCell ref="T48:W48"/>
    <mergeCell ref="X48:Z48"/>
    <mergeCell ref="AA48:AB48"/>
    <mergeCell ref="L45:N45"/>
    <mergeCell ref="O45:S45"/>
    <mergeCell ref="T45:W45"/>
    <mergeCell ref="L51:N51"/>
    <mergeCell ref="O51:S51"/>
    <mergeCell ref="T51:W51"/>
    <mergeCell ref="X51:Z51"/>
    <mergeCell ref="AA51:AB51"/>
    <mergeCell ref="X41:Z41"/>
    <mergeCell ref="AA41:AB41"/>
    <mergeCell ref="L42:N42"/>
    <mergeCell ref="O42:S42"/>
    <mergeCell ref="L49:N49"/>
    <mergeCell ref="O49:S49"/>
    <mergeCell ref="T49:W49"/>
    <mergeCell ref="X49:Z49"/>
    <mergeCell ref="AA49:AB49"/>
    <mergeCell ref="L43:N43"/>
    <mergeCell ref="O43:S43"/>
    <mergeCell ref="T43:W43"/>
    <mergeCell ref="X43:Z43"/>
    <mergeCell ref="AA43:AB43"/>
    <mergeCell ref="T42:W42"/>
    <mergeCell ref="X42:Z42"/>
    <mergeCell ref="AA42:AB42"/>
    <mergeCell ref="X45:Z45"/>
    <mergeCell ref="AA45:AB45"/>
    <mergeCell ref="L46:N46"/>
    <mergeCell ref="O46:S46"/>
    <mergeCell ref="T46:W46"/>
    <mergeCell ref="C46:G46"/>
    <mergeCell ref="C47:G47"/>
    <mergeCell ref="C48:G48"/>
    <mergeCell ref="C49:G49"/>
    <mergeCell ref="AF31:AJ31"/>
    <mergeCell ref="AF32:AJ32"/>
    <mergeCell ref="AF33:AJ33"/>
    <mergeCell ref="AF34:AJ34"/>
    <mergeCell ref="B43:F43"/>
    <mergeCell ref="G43:J43"/>
    <mergeCell ref="B44:F44"/>
    <mergeCell ref="G44:J44"/>
    <mergeCell ref="B40:F40"/>
    <mergeCell ref="G40:J40"/>
    <mergeCell ref="B41:F41"/>
    <mergeCell ref="G41:J41"/>
    <mergeCell ref="B42:F42"/>
    <mergeCell ref="G42:J42"/>
    <mergeCell ref="T44:W44"/>
    <mergeCell ref="X44:Z44"/>
    <mergeCell ref="AA44:AB44"/>
    <mergeCell ref="L41:N41"/>
    <mergeCell ref="O41:S41"/>
    <mergeCell ref="T41:W41"/>
  </mergeCells>
  <phoneticPr fontId="2"/>
  <pageMargins left="0.25" right="0.16" top="0.34" bottom="0.38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05EE-5CB5-416F-99D3-CEB5669D86A1}">
  <dimension ref="A1:AJ78"/>
  <sheetViews>
    <sheetView topLeftCell="A25" workbookViewId="0">
      <selection activeCell="AI28" sqref="AI28"/>
    </sheetView>
  </sheetViews>
  <sheetFormatPr defaultColWidth="3" defaultRowHeight="30" customHeight="1"/>
  <cols>
    <col min="1" max="7" width="3" style="1"/>
    <col min="8" max="8" width="3" style="4"/>
    <col min="9" max="9" width="3" style="1"/>
    <col min="10" max="10" width="3" style="4"/>
    <col min="11" max="17" width="3" style="1"/>
    <col min="18" max="18" width="3" style="2"/>
    <col min="19" max="25" width="3" style="1"/>
    <col min="26" max="26" width="3" style="2"/>
  </cols>
  <sheetData>
    <row r="1" spans="1:31" ht="30" customHeight="1">
      <c r="A1" s="155" t="s">
        <v>53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</row>
    <row r="3" spans="1:31" ht="30" customHeight="1">
      <c r="A3" s="337" t="s">
        <v>0</v>
      </c>
      <c r="B3" s="339"/>
      <c r="C3" s="337" t="s">
        <v>1</v>
      </c>
      <c r="D3" s="338"/>
      <c r="E3" s="338"/>
      <c r="F3" s="339"/>
      <c r="G3" s="337" t="s">
        <v>49</v>
      </c>
      <c r="H3" s="338"/>
      <c r="I3" s="338"/>
      <c r="J3" s="338"/>
      <c r="K3" s="339"/>
      <c r="L3" s="337" t="s">
        <v>11</v>
      </c>
      <c r="M3" s="338"/>
      <c r="N3" s="338"/>
      <c r="O3" s="339"/>
      <c r="P3" s="337" t="s">
        <v>50</v>
      </c>
      <c r="Q3" s="338"/>
      <c r="R3" s="338"/>
      <c r="S3" s="338"/>
      <c r="T3" s="339"/>
      <c r="U3" s="195" t="s">
        <v>127</v>
      </c>
      <c r="V3" s="196"/>
      <c r="W3" s="196"/>
      <c r="X3" s="196"/>
      <c r="Y3" s="197"/>
      <c r="Z3" s="337" t="s">
        <v>51</v>
      </c>
      <c r="AA3" s="338"/>
      <c r="AB3" s="338"/>
      <c r="AC3" s="338"/>
      <c r="AD3" s="339"/>
    </row>
    <row r="4" spans="1:31" ht="30" customHeight="1">
      <c r="A4" s="337"/>
      <c r="B4" s="339"/>
      <c r="C4" s="413" t="s">
        <v>37</v>
      </c>
      <c r="D4" s="414"/>
      <c r="E4" s="414"/>
      <c r="F4" s="415"/>
      <c r="G4" s="340">
        <v>2000000</v>
      </c>
      <c r="H4" s="341"/>
      <c r="I4" s="341"/>
      <c r="J4" s="341"/>
      <c r="K4" s="342"/>
      <c r="L4" s="340">
        <f t="shared" ref="L4:L10" si="0">G4*0.1</f>
        <v>200000</v>
      </c>
      <c r="M4" s="341"/>
      <c r="N4" s="341"/>
      <c r="O4" s="342"/>
      <c r="P4" s="340">
        <v>0</v>
      </c>
      <c r="Q4" s="341"/>
      <c r="R4" s="341"/>
      <c r="S4" s="341"/>
      <c r="T4" s="342"/>
      <c r="U4" s="343"/>
      <c r="V4" s="343"/>
      <c r="W4" s="343"/>
      <c r="X4" s="343"/>
      <c r="Y4" s="343"/>
      <c r="Z4" s="343">
        <f t="shared" ref="Z4:Z10" si="1">G4+L4+P4+U4</f>
        <v>2200000</v>
      </c>
      <c r="AA4" s="343"/>
      <c r="AB4" s="343"/>
      <c r="AC4" s="343"/>
      <c r="AD4" s="343"/>
    </row>
    <row r="5" spans="1:31" ht="30" customHeight="1">
      <c r="A5" s="337"/>
      <c r="B5" s="339"/>
      <c r="C5" s="413" t="s">
        <v>96</v>
      </c>
      <c r="D5" s="414"/>
      <c r="E5" s="414"/>
      <c r="F5" s="415"/>
      <c r="G5" s="340"/>
      <c r="H5" s="341"/>
      <c r="I5" s="341"/>
      <c r="J5" s="341"/>
      <c r="K5" s="342"/>
      <c r="L5" s="340">
        <f t="shared" si="0"/>
        <v>0</v>
      </c>
      <c r="M5" s="341"/>
      <c r="N5" s="341"/>
      <c r="O5" s="342"/>
      <c r="P5" s="340">
        <v>605000</v>
      </c>
      <c r="Q5" s="341"/>
      <c r="R5" s="341"/>
      <c r="S5" s="341"/>
      <c r="T5" s="342"/>
      <c r="U5" s="343"/>
      <c r="V5" s="343"/>
      <c r="W5" s="343"/>
      <c r="X5" s="343"/>
      <c r="Y5" s="343"/>
      <c r="Z5" s="343">
        <f t="shared" si="1"/>
        <v>605000</v>
      </c>
      <c r="AA5" s="343"/>
      <c r="AB5" s="343"/>
      <c r="AC5" s="343"/>
      <c r="AD5" s="343"/>
    </row>
    <row r="6" spans="1:31" ht="30" customHeight="1">
      <c r="A6" s="337"/>
      <c r="B6" s="339"/>
      <c r="C6" s="413" t="s">
        <v>39</v>
      </c>
      <c r="D6" s="414"/>
      <c r="E6" s="414"/>
      <c r="F6" s="415"/>
      <c r="G6" s="340"/>
      <c r="H6" s="341"/>
      <c r="I6" s="341"/>
      <c r="J6" s="341"/>
      <c r="K6" s="342"/>
      <c r="L6" s="340">
        <f t="shared" si="0"/>
        <v>0</v>
      </c>
      <c r="M6" s="341"/>
      <c r="N6" s="341"/>
      <c r="O6" s="342"/>
      <c r="P6" s="340">
        <v>187000</v>
      </c>
      <c r="Q6" s="341"/>
      <c r="R6" s="341"/>
      <c r="S6" s="341"/>
      <c r="T6" s="342"/>
      <c r="U6" s="343"/>
      <c r="V6" s="343"/>
      <c r="W6" s="343"/>
      <c r="X6" s="343"/>
      <c r="Y6" s="343"/>
      <c r="Z6" s="343">
        <f t="shared" si="1"/>
        <v>187000</v>
      </c>
      <c r="AA6" s="343"/>
      <c r="AB6" s="343"/>
      <c r="AC6" s="343"/>
      <c r="AD6" s="343"/>
    </row>
    <row r="7" spans="1:31" ht="30" customHeight="1">
      <c r="A7" s="337"/>
      <c r="B7" s="339"/>
      <c r="C7" s="413" t="s">
        <v>9</v>
      </c>
      <c r="D7" s="414"/>
      <c r="E7" s="414"/>
      <c r="F7" s="415"/>
      <c r="G7" s="340"/>
      <c r="H7" s="341"/>
      <c r="I7" s="341"/>
      <c r="J7" s="341"/>
      <c r="K7" s="342"/>
      <c r="L7" s="340">
        <f t="shared" si="0"/>
        <v>0</v>
      </c>
      <c r="M7" s="341"/>
      <c r="N7" s="341"/>
      <c r="O7" s="342"/>
      <c r="P7" s="340">
        <v>290400</v>
      </c>
      <c r="Q7" s="341"/>
      <c r="R7" s="341"/>
      <c r="S7" s="341"/>
      <c r="T7" s="342"/>
      <c r="U7" s="343"/>
      <c r="V7" s="343"/>
      <c r="W7" s="343"/>
      <c r="X7" s="343"/>
      <c r="Y7" s="343"/>
      <c r="Z7" s="343">
        <f t="shared" si="1"/>
        <v>290400</v>
      </c>
      <c r="AA7" s="343"/>
      <c r="AB7" s="343"/>
      <c r="AC7" s="343"/>
      <c r="AD7" s="343"/>
    </row>
    <row r="8" spans="1:31" ht="30" customHeight="1">
      <c r="A8" s="337"/>
      <c r="B8" s="339"/>
      <c r="C8" s="413" t="s">
        <v>52</v>
      </c>
      <c r="D8" s="414"/>
      <c r="E8" s="414"/>
      <c r="F8" s="415"/>
      <c r="G8" s="340"/>
      <c r="H8" s="341"/>
      <c r="I8" s="341"/>
      <c r="J8" s="341"/>
      <c r="K8" s="342"/>
      <c r="L8" s="340">
        <f t="shared" si="0"/>
        <v>0</v>
      </c>
      <c r="M8" s="341"/>
      <c r="N8" s="341"/>
      <c r="O8" s="342"/>
      <c r="P8" s="340"/>
      <c r="Q8" s="341"/>
      <c r="R8" s="341"/>
      <c r="S8" s="341"/>
      <c r="T8" s="342"/>
      <c r="U8" s="343">
        <f>N53</f>
        <v>98258</v>
      </c>
      <c r="V8" s="343"/>
      <c r="W8" s="343"/>
      <c r="X8" s="343"/>
      <c r="Y8" s="343"/>
      <c r="Z8" s="343">
        <f t="shared" si="1"/>
        <v>98258</v>
      </c>
      <c r="AA8" s="343"/>
      <c r="AB8" s="343"/>
      <c r="AC8" s="343"/>
      <c r="AD8" s="343"/>
    </row>
    <row r="9" spans="1:31" ht="30" customHeight="1">
      <c r="A9" s="337"/>
      <c r="B9" s="339"/>
      <c r="C9" s="413" t="s">
        <v>126</v>
      </c>
      <c r="D9" s="414"/>
      <c r="E9" s="414"/>
      <c r="F9" s="415"/>
      <c r="G9" s="340"/>
      <c r="H9" s="341"/>
      <c r="I9" s="341"/>
      <c r="J9" s="341"/>
      <c r="K9" s="342"/>
      <c r="L9" s="340">
        <f t="shared" si="0"/>
        <v>0</v>
      </c>
      <c r="M9" s="341"/>
      <c r="N9" s="341"/>
      <c r="O9" s="342"/>
      <c r="P9" s="340"/>
      <c r="Q9" s="341"/>
      <c r="R9" s="341"/>
      <c r="S9" s="341"/>
      <c r="T9" s="342"/>
      <c r="U9" s="343">
        <f>N59</f>
        <v>58722</v>
      </c>
      <c r="V9" s="343"/>
      <c r="W9" s="343"/>
      <c r="X9" s="343"/>
      <c r="Y9" s="343"/>
      <c r="Z9" s="343">
        <f t="shared" si="1"/>
        <v>58722</v>
      </c>
      <c r="AA9" s="343"/>
      <c r="AB9" s="343"/>
      <c r="AC9" s="343"/>
      <c r="AD9" s="343"/>
    </row>
    <row r="10" spans="1:31" ht="30" customHeight="1" thickBot="1">
      <c r="A10" s="337"/>
      <c r="B10" s="339"/>
      <c r="C10" s="413" t="s">
        <v>27</v>
      </c>
      <c r="D10" s="414"/>
      <c r="E10" s="414"/>
      <c r="F10" s="415"/>
      <c r="G10" s="340"/>
      <c r="H10" s="341"/>
      <c r="I10" s="341"/>
      <c r="J10" s="341"/>
      <c r="K10" s="342"/>
      <c r="L10" s="340">
        <f t="shared" si="0"/>
        <v>0</v>
      </c>
      <c r="M10" s="341"/>
      <c r="N10" s="341"/>
      <c r="O10" s="342"/>
      <c r="P10" s="340"/>
      <c r="Q10" s="341"/>
      <c r="R10" s="341"/>
      <c r="S10" s="341"/>
      <c r="T10" s="342"/>
      <c r="U10" s="343">
        <f>Z23</f>
        <v>375000</v>
      </c>
      <c r="V10" s="343"/>
      <c r="W10" s="343"/>
      <c r="X10" s="343"/>
      <c r="Y10" s="343"/>
      <c r="Z10" s="343">
        <f t="shared" si="1"/>
        <v>375000</v>
      </c>
      <c r="AA10" s="343"/>
      <c r="AB10" s="343"/>
      <c r="AC10" s="343"/>
      <c r="AD10" s="343"/>
    </row>
    <row r="11" spans="1:31" ht="30" customHeight="1" thickBot="1">
      <c r="C11" s="25"/>
      <c r="D11" s="25"/>
      <c r="E11" s="25"/>
      <c r="F11" s="34"/>
      <c r="G11" s="423">
        <f>SUM(G4:G10)</f>
        <v>2000000</v>
      </c>
      <c r="H11" s="424"/>
      <c r="I11" s="424"/>
      <c r="J11" s="424"/>
      <c r="K11" s="425"/>
      <c r="L11" s="423">
        <f>SUM(L4:L10)</f>
        <v>200000</v>
      </c>
      <c r="M11" s="424"/>
      <c r="N11" s="424"/>
      <c r="O11" s="425"/>
      <c r="P11" s="423">
        <f>SUM(P4:P10)</f>
        <v>1082400</v>
      </c>
      <c r="Q11" s="424"/>
      <c r="R11" s="424"/>
      <c r="S11" s="424"/>
      <c r="T11" s="425"/>
      <c r="U11" s="423">
        <f>SUM(U5:U10)</f>
        <v>531980</v>
      </c>
      <c r="V11" s="424"/>
      <c r="W11" s="424"/>
      <c r="X11" s="424"/>
      <c r="Y11" s="425"/>
      <c r="Z11" s="426">
        <f>G11-P11-U11</f>
        <v>385620</v>
      </c>
      <c r="AA11" s="427"/>
      <c r="AB11" s="427"/>
      <c r="AC11" s="427"/>
      <c r="AD11" s="428"/>
    </row>
    <row r="12" spans="1:31" ht="30" customHeight="1">
      <c r="C12" s="25"/>
      <c r="D12" s="25"/>
      <c r="E12" s="25"/>
      <c r="F12" s="34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336" t="s">
        <v>97</v>
      </c>
      <c r="AA12" s="336"/>
      <c r="AB12" s="336"/>
      <c r="AC12" s="336"/>
      <c r="AD12" s="336"/>
    </row>
    <row r="13" spans="1:31" ht="26.25" customHeight="1" thickBot="1">
      <c r="A13" s="419" t="s">
        <v>42</v>
      </c>
      <c r="B13" s="419"/>
      <c r="C13" s="419"/>
      <c r="D13" s="419"/>
      <c r="E13" s="419"/>
      <c r="F13" s="22"/>
      <c r="G13" s="22"/>
      <c r="H13" s="23"/>
      <c r="I13" s="22"/>
      <c r="J13" s="23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4"/>
      <c r="Y13" s="24"/>
      <c r="Z13" s="24"/>
    </row>
    <row r="14" spans="1:31" ht="27.75" customHeight="1" thickBot="1">
      <c r="B14" s="149" t="s">
        <v>13</v>
      </c>
      <c r="C14" s="150"/>
      <c r="D14" s="150"/>
      <c r="E14" s="150"/>
      <c r="F14" s="151"/>
      <c r="G14" s="150" t="s">
        <v>44</v>
      </c>
      <c r="H14" s="150"/>
      <c r="I14" s="150"/>
      <c r="J14" s="150"/>
      <c r="K14" s="150"/>
      <c r="L14" s="150"/>
      <c r="M14" s="150"/>
      <c r="N14" s="150"/>
      <c r="O14" s="150"/>
      <c r="P14" s="150"/>
      <c r="Q14" s="151"/>
      <c r="R14" s="118" t="s">
        <v>15</v>
      </c>
      <c r="S14" s="119"/>
      <c r="T14" s="120"/>
      <c r="U14" s="118" t="s">
        <v>43</v>
      </c>
      <c r="V14" s="119"/>
      <c r="W14" s="120"/>
      <c r="X14" s="123" t="s">
        <v>16</v>
      </c>
      <c r="Y14" s="325"/>
      <c r="Z14" s="124"/>
      <c r="AA14" s="123" t="s">
        <v>17</v>
      </c>
      <c r="AB14" s="325"/>
      <c r="AC14" s="124"/>
    </row>
    <row r="15" spans="1:31" ht="25.15" customHeight="1">
      <c r="B15" s="311">
        <v>1</v>
      </c>
      <c r="C15" s="313"/>
      <c r="D15" s="314"/>
      <c r="E15" s="314"/>
      <c r="F15" s="315"/>
      <c r="G15" s="45" t="s">
        <v>45</v>
      </c>
      <c r="H15" s="35"/>
      <c r="I15" s="30" t="s">
        <v>20</v>
      </c>
      <c r="J15" s="39"/>
      <c r="K15" s="31" t="s">
        <v>21</v>
      </c>
      <c r="L15" s="420"/>
      <c r="M15" s="421"/>
      <c r="N15" s="421"/>
      <c r="O15" s="421"/>
      <c r="P15" s="421"/>
      <c r="Q15" s="422"/>
      <c r="R15" s="322">
        <v>15000</v>
      </c>
      <c r="S15" s="323"/>
      <c r="T15" s="376"/>
      <c r="U15" s="377">
        <v>2500</v>
      </c>
      <c r="V15" s="323"/>
      <c r="W15" s="324"/>
      <c r="X15" s="270"/>
      <c r="Y15" s="271"/>
      <c r="Z15" s="272"/>
      <c r="AA15" s="270">
        <f>H16*R16+X15+J16*U16+H15*R15+U15*J15</f>
        <v>0</v>
      </c>
      <c r="AB15" s="271"/>
      <c r="AC15" s="272"/>
    </row>
    <row r="16" spans="1:31" ht="25.15" customHeight="1" thickBot="1">
      <c r="B16" s="312"/>
      <c r="C16" s="316"/>
      <c r="D16" s="317"/>
      <c r="E16" s="317"/>
      <c r="F16" s="318"/>
      <c r="G16" s="43" t="s">
        <v>46</v>
      </c>
      <c r="H16" s="36"/>
      <c r="I16" s="32" t="s">
        <v>20</v>
      </c>
      <c r="J16" s="40"/>
      <c r="K16" s="33" t="s">
        <v>21</v>
      </c>
      <c r="L16" s="416"/>
      <c r="M16" s="417"/>
      <c r="N16" s="417"/>
      <c r="O16" s="417"/>
      <c r="P16" s="417"/>
      <c r="Q16" s="418"/>
      <c r="R16" s="279">
        <v>18750</v>
      </c>
      <c r="S16" s="280"/>
      <c r="T16" s="378"/>
      <c r="U16" s="383">
        <v>3125</v>
      </c>
      <c r="V16" s="280"/>
      <c r="W16" s="281"/>
      <c r="X16" s="273"/>
      <c r="Y16" s="274"/>
      <c r="Z16" s="275"/>
      <c r="AA16" s="273"/>
      <c r="AB16" s="274"/>
      <c r="AC16" s="275"/>
    </row>
    <row r="17" spans="1:29" ht="25.15" customHeight="1">
      <c r="B17" s="285">
        <v>2</v>
      </c>
      <c r="C17" s="287" t="s">
        <v>40</v>
      </c>
      <c r="D17" s="288"/>
      <c r="E17" s="288"/>
      <c r="F17" s="289"/>
      <c r="G17" s="46" t="s">
        <v>45</v>
      </c>
      <c r="H17" s="37">
        <v>1</v>
      </c>
      <c r="I17" s="26" t="s">
        <v>20</v>
      </c>
      <c r="J17" s="41">
        <v>3</v>
      </c>
      <c r="K17" s="27" t="s">
        <v>21</v>
      </c>
      <c r="L17" s="402"/>
      <c r="M17" s="403"/>
      <c r="N17" s="403"/>
      <c r="O17" s="403"/>
      <c r="P17" s="403"/>
      <c r="Q17" s="404"/>
      <c r="R17" s="296">
        <v>15000</v>
      </c>
      <c r="S17" s="297"/>
      <c r="T17" s="384"/>
      <c r="U17" s="385">
        <v>2500</v>
      </c>
      <c r="V17" s="297"/>
      <c r="W17" s="298"/>
      <c r="X17" s="299">
        <v>5000</v>
      </c>
      <c r="Y17" s="300"/>
      <c r="Z17" s="301"/>
      <c r="AA17" s="299">
        <f>H18*R18+X17+J18*U18+H17*R17+U17*J17</f>
        <v>115000</v>
      </c>
      <c r="AB17" s="300"/>
      <c r="AC17" s="301"/>
    </row>
    <row r="18" spans="1:29" ht="25.15" customHeight="1" thickBot="1">
      <c r="B18" s="286"/>
      <c r="C18" s="290"/>
      <c r="D18" s="291"/>
      <c r="E18" s="291"/>
      <c r="F18" s="292"/>
      <c r="G18" s="44" t="s">
        <v>46</v>
      </c>
      <c r="H18" s="38">
        <v>3</v>
      </c>
      <c r="I18" s="28" t="s">
        <v>20</v>
      </c>
      <c r="J18" s="42">
        <v>10</v>
      </c>
      <c r="K18" s="29" t="s">
        <v>21</v>
      </c>
      <c r="L18" s="405"/>
      <c r="M18" s="406"/>
      <c r="N18" s="406"/>
      <c r="O18" s="406"/>
      <c r="P18" s="406"/>
      <c r="Q18" s="407"/>
      <c r="R18" s="308">
        <v>18750</v>
      </c>
      <c r="S18" s="309"/>
      <c r="T18" s="394"/>
      <c r="U18" s="395">
        <v>3125</v>
      </c>
      <c r="V18" s="309"/>
      <c r="W18" s="310"/>
      <c r="X18" s="302"/>
      <c r="Y18" s="303"/>
      <c r="Z18" s="304"/>
      <c r="AA18" s="302"/>
      <c r="AB18" s="303"/>
      <c r="AC18" s="304"/>
    </row>
    <row r="19" spans="1:29" ht="25.15" customHeight="1">
      <c r="B19" s="311">
        <v>3</v>
      </c>
      <c r="C19" s="313" t="s">
        <v>41</v>
      </c>
      <c r="D19" s="314"/>
      <c r="E19" s="314"/>
      <c r="F19" s="315"/>
      <c r="G19" s="45" t="s">
        <v>45</v>
      </c>
      <c r="H19" s="35"/>
      <c r="I19" s="30" t="s">
        <v>20</v>
      </c>
      <c r="J19" s="39"/>
      <c r="K19" s="31" t="s">
        <v>21</v>
      </c>
      <c r="L19" s="420"/>
      <c r="M19" s="421"/>
      <c r="N19" s="421"/>
      <c r="O19" s="421"/>
      <c r="P19" s="421"/>
      <c r="Q19" s="422"/>
      <c r="R19" s="322">
        <v>15000</v>
      </c>
      <c r="S19" s="323"/>
      <c r="T19" s="376"/>
      <c r="U19" s="377">
        <v>2500</v>
      </c>
      <c r="V19" s="323"/>
      <c r="W19" s="324"/>
      <c r="X19" s="270"/>
      <c r="Y19" s="271"/>
      <c r="Z19" s="272"/>
      <c r="AA19" s="270">
        <v>150000</v>
      </c>
      <c r="AB19" s="271"/>
      <c r="AC19" s="272"/>
    </row>
    <row r="20" spans="1:29" ht="25.15" customHeight="1" thickBot="1">
      <c r="B20" s="312"/>
      <c r="C20" s="316"/>
      <c r="D20" s="317"/>
      <c r="E20" s="317"/>
      <c r="F20" s="318"/>
      <c r="G20" s="43" t="s">
        <v>46</v>
      </c>
      <c r="H20" s="36"/>
      <c r="I20" s="32" t="s">
        <v>20</v>
      </c>
      <c r="J20" s="40"/>
      <c r="K20" s="33" t="s">
        <v>21</v>
      </c>
      <c r="L20" s="416"/>
      <c r="M20" s="417"/>
      <c r="N20" s="417"/>
      <c r="O20" s="417"/>
      <c r="P20" s="417"/>
      <c r="Q20" s="418"/>
      <c r="R20" s="279">
        <v>18750</v>
      </c>
      <c r="S20" s="280"/>
      <c r="T20" s="378"/>
      <c r="U20" s="383">
        <v>3125</v>
      </c>
      <c r="V20" s="280"/>
      <c r="W20" s="281"/>
      <c r="X20" s="273"/>
      <c r="Y20" s="274"/>
      <c r="Z20" s="275"/>
      <c r="AA20" s="273"/>
      <c r="AB20" s="274"/>
      <c r="AC20" s="275"/>
    </row>
    <row r="21" spans="1:29" ht="25.15" customHeight="1">
      <c r="B21" s="285">
        <v>4</v>
      </c>
      <c r="C21" s="287" t="s">
        <v>48</v>
      </c>
      <c r="D21" s="288"/>
      <c r="E21" s="288"/>
      <c r="F21" s="289"/>
      <c r="G21" s="46" t="s">
        <v>45</v>
      </c>
      <c r="H21" s="37">
        <v>1</v>
      </c>
      <c r="I21" s="26" t="s">
        <v>20</v>
      </c>
      <c r="J21" s="41">
        <v>3</v>
      </c>
      <c r="K21" s="27" t="s">
        <v>21</v>
      </c>
      <c r="L21" s="402"/>
      <c r="M21" s="403"/>
      <c r="N21" s="403"/>
      <c r="O21" s="403"/>
      <c r="P21" s="403"/>
      <c r="Q21" s="404"/>
      <c r="R21" s="296">
        <v>15000</v>
      </c>
      <c r="S21" s="297"/>
      <c r="T21" s="384"/>
      <c r="U21" s="385">
        <v>2500</v>
      </c>
      <c r="V21" s="297"/>
      <c r="W21" s="298"/>
      <c r="X21" s="299"/>
      <c r="Y21" s="300"/>
      <c r="Z21" s="301"/>
      <c r="AA21" s="299">
        <f>H22*R22+X21+J22*U22+H21*R21+U21*J21</f>
        <v>110000</v>
      </c>
      <c r="AB21" s="300"/>
      <c r="AC21" s="301"/>
    </row>
    <row r="22" spans="1:29" ht="25.15" customHeight="1" thickBot="1">
      <c r="B22" s="286"/>
      <c r="C22" s="290"/>
      <c r="D22" s="291"/>
      <c r="E22" s="291"/>
      <c r="F22" s="292"/>
      <c r="G22" s="44" t="s">
        <v>46</v>
      </c>
      <c r="H22" s="38">
        <v>3</v>
      </c>
      <c r="I22" s="28" t="s">
        <v>20</v>
      </c>
      <c r="J22" s="42">
        <v>10</v>
      </c>
      <c r="K22" s="29" t="s">
        <v>21</v>
      </c>
      <c r="L22" s="405"/>
      <c r="M22" s="406"/>
      <c r="N22" s="406"/>
      <c r="O22" s="406"/>
      <c r="P22" s="406"/>
      <c r="Q22" s="407"/>
      <c r="R22" s="308">
        <v>18750</v>
      </c>
      <c r="S22" s="309"/>
      <c r="T22" s="394"/>
      <c r="U22" s="395">
        <v>3125</v>
      </c>
      <c r="V22" s="309"/>
      <c r="W22" s="310"/>
      <c r="X22" s="302"/>
      <c r="Y22" s="303"/>
      <c r="Z22" s="304"/>
      <c r="AA22" s="302"/>
      <c r="AB22" s="303"/>
      <c r="AC22" s="304"/>
    </row>
    <row r="23" spans="1:29" ht="25.15" customHeight="1" thickBot="1">
      <c r="X23"/>
      <c r="Y23"/>
      <c r="Z23" s="267">
        <f>SUM(AA15:AA22)</f>
        <v>375000</v>
      </c>
      <c r="AA23" s="268"/>
      <c r="AB23" s="268"/>
      <c r="AC23" s="269"/>
    </row>
    <row r="24" spans="1:29" ht="25.15" customHeight="1">
      <c r="L24" s="382" t="s">
        <v>93</v>
      </c>
      <c r="M24" s="382"/>
      <c r="N24" s="382" t="s">
        <v>94</v>
      </c>
      <c r="O24" s="382"/>
    </row>
    <row r="25" spans="1:29" ht="25.15" customHeight="1">
      <c r="B25" s="408">
        <v>45619</v>
      </c>
      <c r="C25" s="409"/>
      <c r="D25" s="409"/>
      <c r="E25" s="412" t="s">
        <v>92</v>
      </c>
      <c r="F25" s="412"/>
      <c r="G25" s="412"/>
      <c r="H25" s="412"/>
      <c r="I25" s="412"/>
      <c r="J25" s="412"/>
      <c r="K25" s="412"/>
      <c r="L25" s="53">
        <v>1</v>
      </c>
      <c r="M25" s="54" t="s">
        <v>95</v>
      </c>
      <c r="N25" s="53">
        <v>2</v>
      </c>
      <c r="O25" s="55" t="s">
        <v>95</v>
      </c>
    </row>
    <row r="26" spans="1:29" ht="25.15" customHeight="1">
      <c r="B26" s="408">
        <v>45620</v>
      </c>
      <c r="C26" s="409"/>
      <c r="D26" s="409"/>
      <c r="E26" s="412" t="s">
        <v>91</v>
      </c>
      <c r="F26" s="412"/>
      <c r="G26" s="412"/>
      <c r="H26" s="412"/>
      <c r="I26" s="412"/>
      <c r="J26" s="412"/>
      <c r="K26" s="412"/>
      <c r="L26" s="53">
        <v>1</v>
      </c>
      <c r="M26" s="54" t="s">
        <v>95</v>
      </c>
      <c r="N26" s="53">
        <v>2</v>
      </c>
      <c r="O26" s="55" t="s">
        <v>95</v>
      </c>
    </row>
    <row r="27" spans="1:29" ht="25.15" customHeight="1">
      <c r="B27" s="410">
        <v>45626</v>
      </c>
      <c r="C27" s="411"/>
      <c r="D27" s="411"/>
      <c r="E27" s="88" t="s">
        <v>92</v>
      </c>
      <c r="F27" s="88"/>
      <c r="G27" s="88"/>
      <c r="H27" s="88"/>
      <c r="I27" s="88"/>
      <c r="J27" s="88"/>
      <c r="K27" s="88"/>
      <c r="L27" s="51">
        <v>1</v>
      </c>
      <c r="M27" s="50" t="s">
        <v>95</v>
      </c>
      <c r="N27" s="51">
        <v>2</v>
      </c>
      <c r="O27" s="52" t="s">
        <v>95</v>
      </c>
    </row>
    <row r="28" spans="1:29" ht="25.15" customHeight="1">
      <c r="B28" s="408">
        <v>45627</v>
      </c>
      <c r="C28" s="409"/>
      <c r="D28" s="409"/>
      <c r="E28" s="412" t="s">
        <v>106</v>
      </c>
      <c r="F28" s="412"/>
      <c r="G28" s="412"/>
      <c r="H28" s="412"/>
      <c r="I28" s="412"/>
      <c r="J28" s="412"/>
      <c r="K28" s="412"/>
      <c r="L28" s="53"/>
      <c r="M28" s="54" t="s">
        <v>95</v>
      </c>
      <c r="N28" s="53">
        <v>4</v>
      </c>
      <c r="O28" s="55" t="s">
        <v>95</v>
      </c>
    </row>
    <row r="29" spans="1:29" ht="22.15" customHeight="1"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9" ht="25.5" customHeight="1">
      <c r="D30" s="4"/>
      <c r="E30"/>
      <c r="F30" s="259">
        <v>45603</v>
      </c>
      <c r="G30" s="282"/>
      <c r="H30" s="283"/>
      <c r="I30" s="373" t="s">
        <v>131</v>
      </c>
      <c r="J30" s="374"/>
      <c r="K30" s="374"/>
      <c r="L30" s="374"/>
      <c r="M30" s="375"/>
      <c r="N30" s="198">
        <v>7864</v>
      </c>
      <c r="O30" s="199"/>
      <c r="P30" s="199"/>
      <c r="Q30" s="199"/>
      <c r="R30" s="200"/>
      <c r="S30" s="370" t="s">
        <v>68</v>
      </c>
      <c r="T30" s="371"/>
      <c r="U30" s="371"/>
      <c r="V30" s="372"/>
      <c r="W30" s="370" t="s">
        <v>83</v>
      </c>
      <c r="X30" s="371"/>
      <c r="Y30" s="371"/>
      <c r="Z30" s="372"/>
    </row>
    <row r="31" spans="1:29" ht="25.5" customHeight="1">
      <c r="A31" s="389" t="s">
        <v>135</v>
      </c>
      <c r="B31" s="390"/>
      <c r="C31" s="390"/>
      <c r="D31" s="390"/>
      <c r="E31" s="391"/>
      <c r="F31" s="259">
        <v>45603</v>
      </c>
      <c r="G31" s="282"/>
      <c r="H31" s="283"/>
      <c r="I31" s="373" t="s">
        <v>131</v>
      </c>
      <c r="J31" s="374"/>
      <c r="K31" s="374"/>
      <c r="L31" s="374"/>
      <c r="M31" s="375"/>
      <c r="N31" s="198">
        <v>3980</v>
      </c>
      <c r="O31" s="199"/>
      <c r="P31" s="199"/>
      <c r="Q31" s="199"/>
      <c r="R31" s="200"/>
      <c r="S31" s="370" t="s">
        <v>68</v>
      </c>
      <c r="T31" s="371"/>
      <c r="U31" s="371"/>
      <c r="V31" s="372"/>
      <c r="W31" s="370" t="s">
        <v>83</v>
      </c>
      <c r="X31" s="371"/>
      <c r="Y31" s="371"/>
      <c r="Z31" s="372"/>
    </row>
    <row r="32" spans="1:29" ht="25.5" customHeight="1">
      <c r="A32" s="246">
        <v>50000</v>
      </c>
      <c r="B32" s="247"/>
      <c r="C32" s="247"/>
      <c r="D32" s="247"/>
      <c r="E32" s="248"/>
      <c r="F32" s="259">
        <v>45603</v>
      </c>
      <c r="G32" s="282"/>
      <c r="H32" s="283"/>
      <c r="I32" s="373" t="s">
        <v>131</v>
      </c>
      <c r="J32" s="374"/>
      <c r="K32" s="374"/>
      <c r="L32" s="374"/>
      <c r="M32" s="375"/>
      <c r="N32" s="198">
        <v>2721</v>
      </c>
      <c r="O32" s="199"/>
      <c r="P32" s="199"/>
      <c r="Q32" s="199"/>
      <c r="R32" s="200"/>
      <c r="S32" s="370" t="s">
        <v>68</v>
      </c>
      <c r="T32" s="371"/>
      <c r="U32" s="371"/>
      <c r="V32" s="372"/>
      <c r="W32" s="370" t="s">
        <v>83</v>
      </c>
      <c r="X32" s="371"/>
      <c r="Y32" s="371"/>
      <c r="Z32" s="372"/>
    </row>
    <row r="33" spans="1:36" ht="25.5" customHeight="1">
      <c r="A33" s="392"/>
      <c r="B33" s="392"/>
      <c r="C33" s="392"/>
      <c r="D33" s="392"/>
      <c r="E33" s="393"/>
      <c r="F33" s="259">
        <v>45612</v>
      </c>
      <c r="G33" s="282"/>
      <c r="H33" s="283"/>
      <c r="I33" s="364" t="s">
        <v>84</v>
      </c>
      <c r="J33" s="365"/>
      <c r="K33" s="365"/>
      <c r="L33" s="365"/>
      <c r="M33" s="366"/>
      <c r="N33" s="198">
        <v>37860</v>
      </c>
      <c r="O33" s="199"/>
      <c r="P33" s="199"/>
      <c r="Q33" s="199"/>
      <c r="R33" s="200"/>
      <c r="S33" s="370" t="s">
        <v>68</v>
      </c>
      <c r="T33" s="371"/>
      <c r="U33" s="371"/>
      <c r="V33" s="372"/>
      <c r="W33" s="367" t="s">
        <v>83</v>
      </c>
      <c r="X33" s="368"/>
      <c r="Y33" s="368"/>
      <c r="Z33" s="369"/>
    </row>
    <row r="34" spans="1:36" ht="25.5" customHeight="1">
      <c r="A34" s="396" t="s">
        <v>132</v>
      </c>
      <c r="B34" s="396"/>
      <c r="C34" s="396"/>
      <c r="D34" s="396"/>
      <c r="E34" s="397"/>
      <c r="F34" s="259">
        <v>45615</v>
      </c>
      <c r="G34" s="282"/>
      <c r="H34" s="283"/>
      <c r="I34" s="364" t="s">
        <v>85</v>
      </c>
      <c r="J34" s="365"/>
      <c r="K34" s="365"/>
      <c r="L34" s="365"/>
      <c r="M34" s="366"/>
      <c r="N34" s="198">
        <v>5850</v>
      </c>
      <c r="O34" s="199"/>
      <c r="P34" s="199"/>
      <c r="Q34" s="199"/>
      <c r="R34" s="200"/>
      <c r="S34" s="370" t="s">
        <v>68</v>
      </c>
      <c r="T34" s="371"/>
      <c r="U34" s="371"/>
      <c r="V34" s="372"/>
      <c r="W34" s="367" t="s">
        <v>83</v>
      </c>
      <c r="X34" s="368"/>
      <c r="Y34" s="368"/>
      <c r="Z34" s="369"/>
    </row>
    <row r="35" spans="1:36" ht="25.5" customHeight="1">
      <c r="A35" s="398">
        <f>AD35-A32</f>
        <v>29498</v>
      </c>
      <c r="B35" s="398"/>
      <c r="C35" s="398"/>
      <c r="D35" s="398"/>
      <c r="E35" s="399"/>
      <c r="F35" s="259">
        <v>45618</v>
      </c>
      <c r="G35" s="282"/>
      <c r="H35" s="283"/>
      <c r="I35" s="364" t="s">
        <v>113</v>
      </c>
      <c r="J35" s="365"/>
      <c r="K35" s="365"/>
      <c r="L35" s="365"/>
      <c r="M35" s="366"/>
      <c r="N35" s="198">
        <v>2760</v>
      </c>
      <c r="O35" s="199"/>
      <c r="P35" s="199"/>
      <c r="Q35" s="199"/>
      <c r="R35" s="200"/>
      <c r="S35" s="370" t="s">
        <v>68</v>
      </c>
      <c r="T35" s="371"/>
      <c r="U35" s="371"/>
      <c r="V35" s="372"/>
      <c r="W35" s="367" t="s">
        <v>83</v>
      </c>
      <c r="X35" s="368"/>
      <c r="Y35" s="368"/>
      <c r="Z35" s="369"/>
      <c r="AD35" s="398">
        <f>N33+N34+N35+N36+N37+N42+N43+N44+N45+N46+N30+N31+N32+N47</f>
        <v>79498</v>
      </c>
      <c r="AE35" s="434"/>
      <c r="AF35" s="434"/>
      <c r="AG35" s="434"/>
      <c r="AH35" s="434"/>
      <c r="AI35" s="434"/>
      <c r="AJ35" s="434"/>
    </row>
    <row r="36" spans="1:36" ht="25.5" customHeight="1">
      <c r="A36" s="400"/>
      <c r="B36" s="400"/>
      <c r="C36" s="400"/>
      <c r="D36" s="400"/>
      <c r="E36" s="401"/>
      <c r="F36" s="259">
        <v>45619</v>
      </c>
      <c r="G36" s="282"/>
      <c r="H36" s="283"/>
      <c r="I36" s="364" t="s">
        <v>114</v>
      </c>
      <c r="J36" s="365"/>
      <c r="K36" s="365"/>
      <c r="L36" s="365"/>
      <c r="M36" s="366"/>
      <c r="N36" s="198">
        <v>5860</v>
      </c>
      <c r="O36" s="199"/>
      <c r="P36" s="199"/>
      <c r="Q36" s="199"/>
      <c r="R36" s="200"/>
      <c r="S36" s="370" t="s">
        <v>68</v>
      </c>
      <c r="T36" s="371"/>
      <c r="U36" s="371"/>
      <c r="V36" s="372"/>
      <c r="W36" s="367" t="s">
        <v>83</v>
      </c>
      <c r="X36" s="368"/>
      <c r="Y36" s="368"/>
      <c r="Z36" s="369"/>
    </row>
    <row r="37" spans="1:36" ht="25.5" customHeight="1">
      <c r="D37" s="4"/>
      <c r="E37"/>
      <c r="F37" s="259">
        <v>45619</v>
      </c>
      <c r="G37" s="282"/>
      <c r="H37" s="283"/>
      <c r="I37" s="379" t="s">
        <v>115</v>
      </c>
      <c r="J37" s="380"/>
      <c r="K37" s="380"/>
      <c r="L37" s="380"/>
      <c r="M37" s="381"/>
      <c r="N37" s="198">
        <v>500</v>
      </c>
      <c r="O37" s="199"/>
      <c r="P37" s="199"/>
      <c r="Q37" s="199"/>
      <c r="R37" s="200"/>
      <c r="S37" s="370" t="s">
        <v>68</v>
      </c>
      <c r="T37" s="371"/>
      <c r="U37" s="371"/>
      <c r="V37" s="372"/>
      <c r="W37" s="367" t="s">
        <v>83</v>
      </c>
      <c r="X37" s="368"/>
      <c r="Y37" s="368"/>
      <c r="Z37" s="369"/>
    </row>
    <row r="38" spans="1:36" ht="25.5" customHeight="1">
      <c r="D38" s="4"/>
      <c r="E38"/>
      <c r="F38" s="259">
        <v>45619</v>
      </c>
      <c r="G38" s="282"/>
      <c r="H38" s="283"/>
      <c r="I38" s="373" t="s">
        <v>123</v>
      </c>
      <c r="J38" s="374"/>
      <c r="K38" s="374"/>
      <c r="L38" s="374"/>
      <c r="M38" s="375"/>
      <c r="N38" s="198">
        <v>2640</v>
      </c>
      <c r="O38" s="199"/>
      <c r="P38" s="199"/>
      <c r="Q38" s="199"/>
      <c r="R38" s="200"/>
      <c r="S38" s="370" t="s">
        <v>68</v>
      </c>
      <c r="T38" s="371"/>
      <c r="U38" s="371"/>
      <c r="V38" s="372"/>
      <c r="W38" s="370" t="s">
        <v>83</v>
      </c>
      <c r="X38" s="371"/>
      <c r="Y38" s="371"/>
      <c r="Z38" s="372"/>
    </row>
    <row r="39" spans="1:36" ht="25.5" customHeight="1">
      <c r="D39" s="4"/>
      <c r="E39"/>
      <c r="F39" s="259">
        <v>45619</v>
      </c>
      <c r="G39" s="282"/>
      <c r="H39" s="283"/>
      <c r="I39" s="373" t="s">
        <v>124</v>
      </c>
      <c r="J39" s="374"/>
      <c r="K39" s="374"/>
      <c r="L39" s="374"/>
      <c r="M39" s="375"/>
      <c r="N39" s="198">
        <v>2300</v>
      </c>
      <c r="O39" s="199"/>
      <c r="P39" s="199"/>
      <c r="Q39" s="199"/>
      <c r="R39" s="200"/>
      <c r="S39" s="370" t="s">
        <v>68</v>
      </c>
      <c r="T39" s="371"/>
      <c r="U39" s="371"/>
      <c r="V39" s="372"/>
      <c r="W39" s="370" t="s">
        <v>83</v>
      </c>
      <c r="X39" s="371"/>
      <c r="Y39" s="371"/>
      <c r="Z39" s="372"/>
    </row>
    <row r="40" spans="1:36" ht="25.5" customHeight="1">
      <c r="D40" s="4"/>
      <c r="E40"/>
      <c r="F40" s="259">
        <v>45620</v>
      </c>
      <c r="G40" s="282"/>
      <c r="H40" s="283"/>
      <c r="I40" s="373" t="s">
        <v>124</v>
      </c>
      <c r="J40" s="374"/>
      <c r="K40" s="374"/>
      <c r="L40" s="374"/>
      <c r="M40" s="375"/>
      <c r="N40" s="198">
        <v>1800</v>
      </c>
      <c r="O40" s="199"/>
      <c r="P40" s="199"/>
      <c r="Q40" s="199"/>
      <c r="R40" s="200"/>
      <c r="S40" s="370" t="s">
        <v>68</v>
      </c>
      <c r="T40" s="371"/>
      <c r="U40" s="371"/>
      <c r="V40" s="372"/>
      <c r="W40" s="370" t="s">
        <v>83</v>
      </c>
      <c r="X40" s="371"/>
      <c r="Y40" s="371"/>
      <c r="Z40" s="372"/>
    </row>
    <row r="41" spans="1:36" ht="25.5" customHeight="1">
      <c r="D41" s="4"/>
      <c r="E41"/>
      <c r="F41" s="259">
        <v>45620</v>
      </c>
      <c r="G41" s="282"/>
      <c r="H41" s="283"/>
      <c r="I41" s="373" t="s">
        <v>124</v>
      </c>
      <c r="J41" s="374"/>
      <c r="K41" s="374"/>
      <c r="L41" s="374"/>
      <c r="M41" s="375"/>
      <c r="N41" s="198">
        <v>2500</v>
      </c>
      <c r="O41" s="199"/>
      <c r="P41" s="199"/>
      <c r="Q41" s="199"/>
      <c r="R41" s="200"/>
      <c r="S41" s="370" t="s">
        <v>68</v>
      </c>
      <c r="T41" s="371"/>
      <c r="U41" s="371"/>
      <c r="V41" s="372"/>
      <c r="W41" s="370" t="s">
        <v>83</v>
      </c>
      <c r="X41" s="371"/>
      <c r="Y41" s="371"/>
      <c r="Z41" s="372"/>
    </row>
    <row r="42" spans="1:36" ht="25.5" customHeight="1">
      <c r="D42" s="4"/>
      <c r="E42"/>
      <c r="F42" s="259">
        <v>45620</v>
      </c>
      <c r="G42" s="282"/>
      <c r="H42" s="283"/>
      <c r="I42" s="364" t="s">
        <v>116</v>
      </c>
      <c r="J42" s="365"/>
      <c r="K42" s="365"/>
      <c r="L42" s="365"/>
      <c r="M42" s="366"/>
      <c r="N42" s="198">
        <v>2000</v>
      </c>
      <c r="O42" s="199"/>
      <c r="P42" s="199"/>
      <c r="Q42" s="199"/>
      <c r="R42" s="200"/>
      <c r="S42" s="370" t="s">
        <v>68</v>
      </c>
      <c r="T42" s="371"/>
      <c r="U42" s="371"/>
      <c r="V42" s="372"/>
      <c r="W42" s="367" t="s">
        <v>83</v>
      </c>
      <c r="X42" s="368"/>
      <c r="Y42" s="368"/>
      <c r="Z42" s="369"/>
    </row>
    <row r="43" spans="1:36" ht="25.5" customHeight="1">
      <c r="D43" s="4"/>
      <c r="E43"/>
      <c r="F43" s="259">
        <v>45620</v>
      </c>
      <c r="G43" s="282"/>
      <c r="H43" s="283"/>
      <c r="I43" s="364" t="s">
        <v>117</v>
      </c>
      <c r="J43" s="365"/>
      <c r="K43" s="365"/>
      <c r="L43" s="365"/>
      <c r="M43" s="366"/>
      <c r="N43" s="198">
        <v>1610</v>
      </c>
      <c r="O43" s="199"/>
      <c r="P43" s="199"/>
      <c r="Q43" s="199"/>
      <c r="R43" s="200"/>
      <c r="S43" s="370" t="s">
        <v>68</v>
      </c>
      <c r="T43" s="371"/>
      <c r="U43" s="371"/>
      <c r="V43" s="372"/>
      <c r="W43" s="367" t="s">
        <v>83</v>
      </c>
      <c r="X43" s="368"/>
      <c r="Y43" s="368"/>
      <c r="Z43" s="369"/>
    </row>
    <row r="44" spans="1:36" ht="25.5" customHeight="1">
      <c r="D44" s="4"/>
      <c r="E44"/>
      <c r="F44" s="259">
        <v>45620</v>
      </c>
      <c r="G44" s="282"/>
      <c r="H44" s="283"/>
      <c r="I44" s="364" t="s">
        <v>118</v>
      </c>
      <c r="J44" s="365"/>
      <c r="K44" s="365"/>
      <c r="L44" s="365"/>
      <c r="M44" s="366"/>
      <c r="N44" s="198">
        <v>2495</v>
      </c>
      <c r="O44" s="199"/>
      <c r="P44" s="199"/>
      <c r="Q44" s="199"/>
      <c r="R44" s="200"/>
      <c r="S44" s="370" t="s">
        <v>68</v>
      </c>
      <c r="T44" s="371"/>
      <c r="U44" s="371"/>
      <c r="V44" s="372"/>
      <c r="W44" s="367" t="s">
        <v>83</v>
      </c>
      <c r="X44" s="368"/>
      <c r="Y44" s="368"/>
      <c r="Z44" s="369"/>
    </row>
    <row r="45" spans="1:36" ht="25.5" customHeight="1">
      <c r="D45" s="4"/>
      <c r="E45"/>
      <c r="F45" s="259">
        <v>45626</v>
      </c>
      <c r="G45" s="282"/>
      <c r="H45" s="283"/>
      <c r="I45" s="364" t="s">
        <v>119</v>
      </c>
      <c r="J45" s="365"/>
      <c r="K45" s="365"/>
      <c r="L45" s="365"/>
      <c r="M45" s="366"/>
      <c r="N45" s="198">
        <v>1250</v>
      </c>
      <c r="O45" s="199"/>
      <c r="P45" s="199"/>
      <c r="Q45" s="199"/>
      <c r="R45" s="200"/>
      <c r="S45" s="370" t="s">
        <v>68</v>
      </c>
      <c r="T45" s="371"/>
      <c r="U45" s="371"/>
      <c r="V45" s="372"/>
      <c r="W45" s="367" t="s">
        <v>83</v>
      </c>
      <c r="X45" s="368"/>
      <c r="Y45" s="368"/>
      <c r="Z45" s="369"/>
    </row>
    <row r="46" spans="1:36" ht="25.5" customHeight="1">
      <c r="D46" s="4"/>
      <c r="E46"/>
      <c r="F46" s="259">
        <v>45626</v>
      </c>
      <c r="G46" s="282"/>
      <c r="H46" s="283"/>
      <c r="I46" s="364" t="s">
        <v>120</v>
      </c>
      <c r="J46" s="365"/>
      <c r="K46" s="365"/>
      <c r="L46" s="365"/>
      <c r="M46" s="366"/>
      <c r="N46" s="198">
        <v>2948</v>
      </c>
      <c r="O46" s="199"/>
      <c r="P46" s="199"/>
      <c r="Q46" s="199"/>
      <c r="R46" s="200"/>
      <c r="S46" s="370" t="s">
        <v>68</v>
      </c>
      <c r="T46" s="371"/>
      <c r="U46" s="371"/>
      <c r="V46" s="372"/>
      <c r="W46" s="367" t="s">
        <v>83</v>
      </c>
      <c r="X46" s="368"/>
      <c r="Y46" s="368"/>
      <c r="Z46" s="369"/>
    </row>
    <row r="47" spans="1:36" ht="25.5" customHeight="1">
      <c r="D47" s="4"/>
      <c r="E47"/>
      <c r="F47" s="259">
        <v>45626</v>
      </c>
      <c r="G47" s="282"/>
      <c r="H47" s="283"/>
      <c r="I47" s="364" t="s">
        <v>121</v>
      </c>
      <c r="J47" s="365"/>
      <c r="K47" s="365"/>
      <c r="L47" s="365"/>
      <c r="M47" s="366"/>
      <c r="N47" s="198">
        <v>1800</v>
      </c>
      <c r="O47" s="199"/>
      <c r="P47" s="199"/>
      <c r="Q47" s="199"/>
      <c r="R47" s="200"/>
      <c r="S47" s="370" t="s">
        <v>68</v>
      </c>
      <c r="T47" s="371"/>
      <c r="U47" s="371"/>
      <c r="V47" s="372"/>
      <c r="W47" s="367" t="s">
        <v>83</v>
      </c>
      <c r="X47" s="368"/>
      <c r="Y47" s="368"/>
      <c r="Z47" s="369"/>
    </row>
    <row r="48" spans="1:36" ht="25.5" customHeight="1">
      <c r="D48" s="4"/>
      <c r="E48"/>
      <c r="F48" s="259">
        <v>45626</v>
      </c>
      <c r="G48" s="282"/>
      <c r="H48" s="283"/>
      <c r="I48" s="386" t="s">
        <v>124</v>
      </c>
      <c r="J48" s="387"/>
      <c r="K48" s="387"/>
      <c r="L48" s="387"/>
      <c r="M48" s="388"/>
      <c r="N48" s="198">
        <v>1750</v>
      </c>
      <c r="O48" s="199"/>
      <c r="P48" s="199"/>
      <c r="Q48" s="199"/>
      <c r="R48" s="200"/>
      <c r="S48" s="370" t="s">
        <v>68</v>
      </c>
      <c r="T48" s="371"/>
      <c r="U48" s="371"/>
      <c r="V48" s="372"/>
      <c r="W48" s="370" t="s">
        <v>83</v>
      </c>
      <c r="X48" s="371"/>
      <c r="Y48" s="371"/>
      <c r="Z48" s="372"/>
    </row>
    <row r="49" spans="4:26" ht="25.5" customHeight="1">
      <c r="D49" s="4"/>
      <c r="E49"/>
      <c r="F49" s="259">
        <v>45626</v>
      </c>
      <c r="G49" s="282"/>
      <c r="H49" s="283"/>
      <c r="I49" s="386" t="s">
        <v>124</v>
      </c>
      <c r="J49" s="387"/>
      <c r="K49" s="387"/>
      <c r="L49" s="387"/>
      <c r="M49" s="388"/>
      <c r="N49" s="198">
        <v>1950</v>
      </c>
      <c r="O49" s="199"/>
      <c r="P49" s="199"/>
      <c r="Q49" s="199"/>
      <c r="R49" s="200"/>
      <c r="S49" s="370" t="s">
        <v>68</v>
      </c>
      <c r="T49" s="371"/>
      <c r="U49" s="371"/>
      <c r="V49" s="372"/>
      <c r="W49" s="370" t="s">
        <v>83</v>
      </c>
      <c r="X49" s="371"/>
      <c r="Y49" s="371"/>
      <c r="Z49" s="372"/>
    </row>
    <row r="50" spans="4:26" ht="25.5" customHeight="1">
      <c r="D50" s="4"/>
      <c r="E50"/>
      <c r="F50" s="259">
        <v>45627</v>
      </c>
      <c r="G50" s="282"/>
      <c r="H50" s="283"/>
      <c r="I50" s="386" t="s">
        <v>124</v>
      </c>
      <c r="J50" s="387"/>
      <c r="K50" s="387"/>
      <c r="L50" s="387"/>
      <c r="M50" s="388"/>
      <c r="N50" s="198">
        <v>2150</v>
      </c>
      <c r="O50" s="199"/>
      <c r="P50" s="199"/>
      <c r="Q50" s="199"/>
      <c r="R50" s="200"/>
      <c r="S50" s="370" t="s">
        <v>68</v>
      </c>
      <c r="T50" s="371"/>
      <c r="U50" s="371"/>
      <c r="V50" s="372"/>
      <c r="W50" s="370" t="s">
        <v>83</v>
      </c>
      <c r="X50" s="371"/>
      <c r="Y50" s="371"/>
      <c r="Z50" s="372"/>
    </row>
    <row r="51" spans="4:26" ht="25.5" customHeight="1">
      <c r="D51" s="4"/>
      <c r="E51"/>
      <c r="F51" s="259">
        <v>45627</v>
      </c>
      <c r="G51" s="282"/>
      <c r="H51" s="283"/>
      <c r="I51" s="373" t="s">
        <v>125</v>
      </c>
      <c r="J51" s="374"/>
      <c r="K51" s="374"/>
      <c r="L51" s="374"/>
      <c r="M51" s="375"/>
      <c r="N51" s="198">
        <v>1500</v>
      </c>
      <c r="O51" s="199"/>
      <c r="P51" s="199"/>
      <c r="Q51" s="199"/>
      <c r="R51" s="200"/>
      <c r="S51" s="370" t="s">
        <v>68</v>
      </c>
      <c r="T51" s="371"/>
      <c r="U51" s="371"/>
      <c r="V51" s="372"/>
      <c r="W51" s="370" t="s">
        <v>83</v>
      </c>
      <c r="X51" s="371"/>
      <c r="Y51" s="371"/>
      <c r="Z51" s="372"/>
    </row>
    <row r="52" spans="4:26" ht="25.5" customHeight="1" thickBot="1">
      <c r="D52" s="4"/>
      <c r="E52"/>
      <c r="F52" s="259">
        <v>45627</v>
      </c>
      <c r="G52" s="282"/>
      <c r="H52" s="283"/>
      <c r="I52" s="364" t="s">
        <v>122</v>
      </c>
      <c r="J52" s="365"/>
      <c r="K52" s="365"/>
      <c r="L52" s="365"/>
      <c r="M52" s="366"/>
      <c r="N52" s="240">
        <v>2170</v>
      </c>
      <c r="O52" s="241"/>
      <c r="P52" s="241"/>
      <c r="Q52" s="241"/>
      <c r="R52" s="242"/>
      <c r="S52" s="370" t="s">
        <v>68</v>
      </c>
      <c r="T52" s="371"/>
      <c r="U52" s="371"/>
      <c r="V52" s="372"/>
      <c r="W52" s="370" t="s">
        <v>83</v>
      </c>
      <c r="X52" s="371"/>
      <c r="Y52" s="371"/>
      <c r="Z52" s="372"/>
    </row>
    <row r="53" spans="4:26" ht="25.5" customHeight="1" thickBot="1">
      <c r="D53" s="4"/>
      <c r="E53"/>
      <c r="F53"/>
      <c r="G53"/>
      <c r="H53"/>
      <c r="I53"/>
      <c r="J53"/>
      <c r="K53"/>
      <c r="L53"/>
      <c r="M53"/>
      <c r="N53" s="431">
        <f>SUM(N30:N52)</f>
        <v>98258</v>
      </c>
      <c r="O53" s="432"/>
      <c r="P53" s="432"/>
      <c r="Q53" s="432"/>
      <c r="R53" s="433"/>
      <c r="S53"/>
      <c r="T53"/>
      <c r="U53"/>
      <c r="V53"/>
      <c r="W53"/>
      <c r="X53"/>
      <c r="Y53"/>
      <c r="Z53"/>
    </row>
    <row r="54" spans="4:26" ht="25.5" customHeight="1">
      <c r="D54" s="4"/>
      <c r="E54"/>
      <c r="F54" s="445" t="s">
        <v>107</v>
      </c>
      <c r="G54" s="445"/>
      <c r="H54" s="445"/>
      <c r="I54" s="445"/>
      <c r="J54" s="445"/>
      <c r="K54" s="445"/>
      <c r="L54" s="445"/>
      <c r="M54" s="445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4:26" ht="25.5" customHeight="1">
      <c r="D55" s="4"/>
      <c r="F55" s="259">
        <v>45618</v>
      </c>
      <c r="G55" s="260"/>
      <c r="H55" s="261"/>
      <c r="I55" s="429" t="s">
        <v>108</v>
      </c>
      <c r="J55" s="429"/>
      <c r="K55" s="429"/>
      <c r="L55" s="429"/>
      <c r="M55" s="429"/>
      <c r="N55" s="190">
        <v>20900</v>
      </c>
      <c r="O55" s="190"/>
      <c r="P55" s="190"/>
      <c r="Q55" s="190"/>
      <c r="R55" s="190"/>
      <c r="S55" s="430" t="s">
        <v>68</v>
      </c>
      <c r="T55" s="430"/>
      <c r="U55" s="430"/>
      <c r="V55" s="430"/>
      <c r="W55" s="430" t="s">
        <v>112</v>
      </c>
      <c r="X55" s="430"/>
      <c r="Y55" s="430"/>
      <c r="Z55" s="430"/>
    </row>
    <row r="56" spans="4:26" ht="25.5" customHeight="1">
      <c r="D56" s="4"/>
      <c r="F56" s="259">
        <v>45618</v>
      </c>
      <c r="G56" s="260"/>
      <c r="H56" s="261"/>
      <c r="I56" s="429" t="s">
        <v>109</v>
      </c>
      <c r="J56" s="429"/>
      <c r="K56" s="429"/>
      <c r="L56" s="429"/>
      <c r="M56" s="429"/>
      <c r="N56" s="190">
        <v>400</v>
      </c>
      <c r="O56" s="190"/>
      <c r="P56" s="190"/>
      <c r="Q56" s="190"/>
      <c r="R56" s="190"/>
      <c r="S56" s="430" t="s">
        <v>68</v>
      </c>
      <c r="T56" s="430"/>
      <c r="U56" s="430"/>
      <c r="V56" s="430"/>
      <c r="W56" s="430" t="s">
        <v>112</v>
      </c>
      <c r="X56" s="430"/>
      <c r="Y56" s="430"/>
      <c r="Z56" s="430"/>
    </row>
    <row r="57" spans="4:26" ht="25.5" customHeight="1">
      <c r="D57" s="4"/>
      <c r="F57" s="259">
        <v>45619</v>
      </c>
      <c r="G57" s="260"/>
      <c r="H57" s="261"/>
      <c r="I57" s="447" t="s">
        <v>110</v>
      </c>
      <c r="J57" s="447"/>
      <c r="K57" s="447"/>
      <c r="L57" s="447"/>
      <c r="M57" s="447"/>
      <c r="N57" s="190">
        <v>17550</v>
      </c>
      <c r="O57" s="190"/>
      <c r="P57" s="190"/>
      <c r="Q57" s="190"/>
      <c r="R57" s="190"/>
      <c r="S57" s="430" t="s">
        <v>68</v>
      </c>
      <c r="T57" s="430"/>
      <c r="U57" s="430"/>
      <c r="V57" s="430"/>
      <c r="W57" s="430" t="s">
        <v>112</v>
      </c>
      <c r="X57" s="430"/>
      <c r="Y57" s="430"/>
      <c r="Z57" s="430"/>
    </row>
    <row r="58" spans="4:26" ht="25.5" customHeight="1" thickBot="1">
      <c r="D58" s="4"/>
      <c r="F58" s="259">
        <v>45626</v>
      </c>
      <c r="G58" s="260"/>
      <c r="H58" s="261"/>
      <c r="I58" s="446" t="s">
        <v>111</v>
      </c>
      <c r="J58" s="446"/>
      <c r="K58" s="446"/>
      <c r="L58" s="446"/>
      <c r="M58" s="446"/>
      <c r="N58" s="190">
        <v>19872</v>
      </c>
      <c r="O58" s="190"/>
      <c r="P58" s="190"/>
      <c r="Q58" s="190"/>
      <c r="R58" s="190"/>
      <c r="S58" s="430" t="s">
        <v>68</v>
      </c>
      <c r="T58" s="430"/>
      <c r="U58" s="430"/>
      <c r="V58" s="430"/>
      <c r="W58" s="430" t="s">
        <v>112</v>
      </c>
      <c r="X58" s="430"/>
      <c r="Y58" s="430"/>
      <c r="Z58" s="430"/>
    </row>
    <row r="59" spans="4:26" ht="25.5" customHeight="1" thickBot="1">
      <c r="D59" s="4"/>
      <c r="F59" s="435"/>
      <c r="G59" s="435"/>
      <c r="H59" s="435"/>
      <c r="I59" s="436"/>
      <c r="J59" s="437"/>
      <c r="K59" s="437"/>
      <c r="L59" s="437"/>
      <c r="M59" s="438"/>
      <c r="N59" s="439">
        <f>SUM(N55:N58)</f>
        <v>58722</v>
      </c>
      <c r="O59" s="440"/>
      <c r="P59" s="440"/>
      <c r="Q59" s="440"/>
      <c r="R59" s="441"/>
      <c r="S59" s="57"/>
      <c r="T59" s="57"/>
      <c r="U59" s="57"/>
      <c r="V59" s="57"/>
      <c r="W59" s="442"/>
      <c r="X59" s="443"/>
      <c r="Y59" s="443"/>
      <c r="Z59" s="444"/>
    </row>
    <row r="60" spans="4:26" ht="22.15" customHeight="1">
      <c r="D60" s="4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4:26" ht="30" customHeight="1">
      <c r="D61" s="4"/>
      <c r="F61" s="4"/>
      <c r="H61" s="1"/>
      <c r="J61" s="1"/>
      <c r="N61" s="2"/>
      <c r="R61" s="1"/>
      <c r="V61" s="2"/>
      <c r="W61"/>
      <c r="X61"/>
      <c r="Y61"/>
      <c r="Z61"/>
    </row>
    <row r="62" spans="4:26" ht="30" customHeight="1">
      <c r="D62" s="4"/>
      <c r="F62" s="4"/>
      <c r="H62" s="1"/>
      <c r="J62" s="1"/>
      <c r="N62" s="2"/>
      <c r="R62" s="1"/>
      <c r="V62" s="2"/>
      <c r="W62"/>
      <c r="X62"/>
      <c r="Y62"/>
      <c r="Z62"/>
    </row>
    <row r="63" spans="4:26" ht="30" customHeight="1">
      <c r="D63" s="4"/>
      <c r="F63" s="4"/>
      <c r="H63" s="1"/>
      <c r="J63" s="1"/>
      <c r="N63" s="2"/>
      <c r="R63" s="1"/>
      <c r="V63" s="2"/>
      <c r="W63"/>
      <c r="X63"/>
      <c r="Y63"/>
      <c r="Z63"/>
    </row>
    <row r="64" spans="4:26" ht="30" customHeight="1">
      <c r="D64" s="4"/>
      <c r="F64" s="4"/>
      <c r="H64" s="1"/>
      <c r="J64" s="1"/>
      <c r="N64" s="2"/>
      <c r="R64" s="1"/>
      <c r="V64" s="2"/>
      <c r="W64"/>
      <c r="X64"/>
      <c r="Y64"/>
      <c r="Z64"/>
    </row>
    <row r="65" spans="4:26" ht="30" customHeight="1">
      <c r="D65" s="4"/>
      <c r="F65" s="4"/>
      <c r="H65" s="1"/>
      <c r="J65" s="1"/>
      <c r="N65" s="2"/>
      <c r="R65" s="1"/>
      <c r="V65" s="2"/>
      <c r="W65"/>
      <c r="X65"/>
      <c r="Y65"/>
      <c r="Z65"/>
    </row>
    <row r="66" spans="4:26" ht="30" customHeight="1">
      <c r="D66" s="4"/>
      <c r="F66" s="4"/>
      <c r="H66" s="1"/>
      <c r="J66" s="1"/>
      <c r="N66" s="2"/>
      <c r="R66" s="1"/>
      <c r="V66" s="2"/>
      <c r="W66"/>
      <c r="X66"/>
      <c r="Y66"/>
      <c r="Z66"/>
    </row>
    <row r="67" spans="4:26" ht="30" customHeight="1">
      <c r="D67" s="4"/>
      <c r="F67" s="4"/>
      <c r="H67" s="1"/>
      <c r="J67" s="1"/>
      <c r="N67" s="2"/>
      <c r="R67" s="1"/>
      <c r="V67" s="2"/>
      <c r="W67"/>
      <c r="X67"/>
      <c r="Y67"/>
      <c r="Z67"/>
    </row>
    <row r="68" spans="4:26" ht="30" customHeight="1">
      <c r="D68" s="4"/>
      <c r="F68" s="4"/>
      <c r="H68" s="1"/>
      <c r="J68" s="1"/>
      <c r="N68" s="2"/>
      <c r="R68" s="1"/>
      <c r="V68" s="2"/>
      <c r="W68"/>
      <c r="X68"/>
      <c r="Y68"/>
      <c r="Z68"/>
    </row>
    <row r="69" spans="4:26" ht="30" customHeight="1">
      <c r="D69" s="4"/>
      <c r="F69" s="4"/>
      <c r="H69" s="1"/>
      <c r="J69" s="1"/>
      <c r="N69" s="2"/>
      <c r="R69" s="1"/>
      <c r="V69" s="2"/>
      <c r="W69"/>
      <c r="X69"/>
      <c r="Y69"/>
      <c r="Z69"/>
    </row>
    <row r="70" spans="4:26" ht="30" customHeight="1">
      <c r="D70" s="4"/>
      <c r="F70" s="4"/>
      <c r="H70" s="1"/>
      <c r="J70" s="1"/>
      <c r="N70" s="2"/>
      <c r="R70" s="1"/>
      <c r="V70" s="2"/>
      <c r="W70"/>
      <c r="X70"/>
      <c r="Y70"/>
      <c r="Z70"/>
    </row>
    <row r="71" spans="4:26" ht="30" customHeight="1">
      <c r="D71" s="4"/>
      <c r="F71" s="4"/>
      <c r="H71" s="1"/>
      <c r="J71" s="1"/>
      <c r="N71" s="2"/>
      <c r="R71" s="1"/>
      <c r="V71" s="2"/>
      <c r="W71"/>
      <c r="X71"/>
      <c r="Y71"/>
      <c r="Z71"/>
    </row>
    <row r="72" spans="4:26" ht="30" customHeight="1">
      <c r="D72" s="4"/>
      <c r="F72" s="4"/>
      <c r="H72" s="1"/>
      <c r="J72" s="1"/>
      <c r="N72" s="2"/>
      <c r="R72" s="1"/>
      <c r="V72" s="2"/>
      <c r="W72"/>
      <c r="X72"/>
      <c r="Y72"/>
      <c r="Z72"/>
    </row>
    <row r="73" spans="4:26" ht="30" customHeight="1">
      <c r="D73" s="4"/>
      <c r="F73" s="4"/>
      <c r="H73" s="1"/>
      <c r="J73" s="1"/>
      <c r="N73" s="2"/>
      <c r="R73" s="1"/>
      <c r="V73" s="2"/>
      <c r="W73"/>
      <c r="X73"/>
      <c r="Y73"/>
      <c r="Z73"/>
    </row>
    <row r="74" spans="4:26" ht="30" customHeight="1">
      <c r="D74" s="4"/>
      <c r="F74" s="4"/>
      <c r="H74" s="1"/>
      <c r="J74" s="1"/>
      <c r="N74" s="2"/>
      <c r="R74" s="1"/>
      <c r="V74" s="2"/>
      <c r="W74"/>
      <c r="X74"/>
      <c r="Y74"/>
      <c r="Z74"/>
    </row>
    <row r="75" spans="4:26" ht="30" customHeight="1">
      <c r="D75" s="4"/>
      <c r="F75" s="4"/>
      <c r="H75" s="1"/>
      <c r="J75" s="1"/>
      <c r="N75" s="2"/>
      <c r="R75" s="1"/>
      <c r="V75" s="2"/>
      <c r="W75"/>
      <c r="X75"/>
      <c r="Y75"/>
      <c r="Z75"/>
    </row>
    <row r="76" spans="4:26" ht="30" customHeight="1">
      <c r="D76" s="4"/>
      <c r="F76" s="4"/>
      <c r="H76" s="1"/>
      <c r="J76" s="1"/>
      <c r="N76" s="2"/>
      <c r="R76" s="1"/>
      <c r="V76" s="2"/>
      <c r="W76"/>
      <c r="X76"/>
      <c r="Y76"/>
      <c r="Z76"/>
    </row>
    <row r="77" spans="4:26" ht="30" customHeight="1">
      <c r="D77" s="4"/>
      <c r="F77" s="4"/>
      <c r="H77" s="1"/>
      <c r="J77" s="1"/>
      <c r="N77" s="2"/>
      <c r="R77" s="1"/>
      <c r="V77" s="2"/>
      <c r="W77"/>
      <c r="X77"/>
      <c r="Y77"/>
      <c r="Z77"/>
    </row>
    <row r="78" spans="4:26" ht="30" customHeight="1">
      <c r="D78" s="4"/>
      <c r="F78" s="4"/>
      <c r="H78" s="1"/>
      <c r="J78" s="1"/>
      <c r="N78" s="2"/>
      <c r="R78" s="1"/>
      <c r="V78" s="2"/>
      <c r="W78"/>
      <c r="X78"/>
      <c r="Y78"/>
      <c r="Z78"/>
    </row>
  </sheetData>
  <mergeCells count="269">
    <mergeCell ref="AD35:AJ35"/>
    <mergeCell ref="F59:H59"/>
    <mergeCell ref="I59:M59"/>
    <mergeCell ref="N59:R59"/>
    <mergeCell ref="W59:Z59"/>
    <mergeCell ref="F54:M54"/>
    <mergeCell ref="F58:H58"/>
    <mergeCell ref="I58:M58"/>
    <mergeCell ref="N58:R58"/>
    <mergeCell ref="S58:V58"/>
    <mergeCell ref="W58:Z58"/>
    <mergeCell ref="F56:H56"/>
    <mergeCell ref="N42:R42"/>
    <mergeCell ref="S42:V42"/>
    <mergeCell ref="W42:Z42"/>
    <mergeCell ref="I56:M56"/>
    <mergeCell ref="N56:R56"/>
    <mergeCell ref="S56:V56"/>
    <mergeCell ref="W56:Z56"/>
    <mergeCell ref="F57:H57"/>
    <mergeCell ref="I57:M57"/>
    <mergeCell ref="N57:R57"/>
    <mergeCell ref="S57:V57"/>
    <mergeCell ref="W57:Z57"/>
    <mergeCell ref="S52:V52"/>
    <mergeCell ref="W52:Z52"/>
    <mergeCell ref="N53:R53"/>
    <mergeCell ref="N38:R38"/>
    <mergeCell ref="S38:V38"/>
    <mergeCell ref="S46:V46"/>
    <mergeCell ref="W46:Z46"/>
    <mergeCell ref="F49:H49"/>
    <mergeCell ref="F50:H50"/>
    <mergeCell ref="F51:H51"/>
    <mergeCell ref="F47:H47"/>
    <mergeCell ref="I47:M47"/>
    <mergeCell ref="N47:R47"/>
    <mergeCell ref="W47:Z47"/>
    <mergeCell ref="F45:H45"/>
    <mergeCell ref="I45:M45"/>
    <mergeCell ref="N45:R45"/>
    <mergeCell ref="S45:V45"/>
    <mergeCell ref="W45:Z45"/>
    <mergeCell ref="F46:H46"/>
    <mergeCell ref="N46:R46"/>
    <mergeCell ref="I48:M48"/>
    <mergeCell ref="F41:H41"/>
    <mergeCell ref="F48:H48"/>
    <mergeCell ref="G11:K11"/>
    <mergeCell ref="L11:O11"/>
    <mergeCell ref="P11:T11"/>
    <mergeCell ref="U11:Y11"/>
    <mergeCell ref="Z11:AD11"/>
    <mergeCell ref="F55:H55"/>
    <mergeCell ref="I55:M55"/>
    <mergeCell ref="N55:R55"/>
    <mergeCell ref="S55:V55"/>
    <mergeCell ref="W55:Z55"/>
    <mergeCell ref="W38:Z38"/>
    <mergeCell ref="S50:V50"/>
    <mergeCell ref="W50:Z50"/>
    <mergeCell ref="N51:R51"/>
    <mergeCell ref="S51:V51"/>
    <mergeCell ref="W51:Z51"/>
    <mergeCell ref="F30:H30"/>
    <mergeCell ref="I30:M30"/>
    <mergeCell ref="N30:R30"/>
    <mergeCell ref="S30:V30"/>
    <mergeCell ref="W30:Z30"/>
    <mergeCell ref="F52:H52"/>
    <mergeCell ref="I52:M52"/>
    <mergeCell ref="N52:R52"/>
    <mergeCell ref="A10:B10"/>
    <mergeCell ref="C10:F10"/>
    <mergeCell ref="G10:K10"/>
    <mergeCell ref="L10:O10"/>
    <mergeCell ref="P10:T10"/>
    <mergeCell ref="U10:Y10"/>
    <mergeCell ref="Z8:AD8"/>
    <mergeCell ref="A9:B9"/>
    <mergeCell ref="C9:F9"/>
    <mergeCell ref="G9:K9"/>
    <mergeCell ref="L9:O9"/>
    <mergeCell ref="P9:T9"/>
    <mergeCell ref="U9:Y9"/>
    <mergeCell ref="Z9:AD9"/>
    <mergeCell ref="A8:B8"/>
    <mergeCell ref="C8:F8"/>
    <mergeCell ref="G8:K8"/>
    <mergeCell ref="L8:O8"/>
    <mergeCell ref="P8:T8"/>
    <mergeCell ref="U8:Y8"/>
    <mergeCell ref="Z10:AD10"/>
    <mergeCell ref="U4:Y4"/>
    <mergeCell ref="Z6:AD6"/>
    <mergeCell ref="A7:B7"/>
    <mergeCell ref="C7:F7"/>
    <mergeCell ref="G7:K7"/>
    <mergeCell ref="L7:O7"/>
    <mergeCell ref="P7:T7"/>
    <mergeCell ref="U7:Y7"/>
    <mergeCell ref="Z7:AD7"/>
    <mergeCell ref="A6:B6"/>
    <mergeCell ref="C6:F6"/>
    <mergeCell ref="G6:K6"/>
    <mergeCell ref="L6:O6"/>
    <mergeCell ref="P6:T6"/>
    <mergeCell ref="U6:Y6"/>
    <mergeCell ref="B19:B20"/>
    <mergeCell ref="C19:F20"/>
    <mergeCell ref="B17:B18"/>
    <mergeCell ref="C17:F18"/>
    <mergeCell ref="B15:B16"/>
    <mergeCell ref="L16:Q16"/>
    <mergeCell ref="A13:E13"/>
    <mergeCell ref="B14:F14"/>
    <mergeCell ref="G14:Q14"/>
    <mergeCell ref="L17:Q17"/>
    <mergeCell ref="L18:Q18"/>
    <mergeCell ref="C15:F16"/>
    <mergeCell ref="L19:Q19"/>
    <mergeCell ref="L20:Q20"/>
    <mergeCell ref="L15:Q15"/>
    <mergeCell ref="A1:AE1"/>
    <mergeCell ref="A3:B3"/>
    <mergeCell ref="C3:F3"/>
    <mergeCell ref="G3:K3"/>
    <mergeCell ref="L3:O3"/>
    <mergeCell ref="P3:T3"/>
    <mergeCell ref="U3:Y3"/>
    <mergeCell ref="Z3:AD3"/>
    <mergeCell ref="U14:W14"/>
    <mergeCell ref="X14:Z14"/>
    <mergeCell ref="AA14:AC14"/>
    <mergeCell ref="Z4:AD4"/>
    <mergeCell ref="A5:B5"/>
    <mergeCell ref="C5:F5"/>
    <mergeCell ref="G5:K5"/>
    <mergeCell ref="L5:O5"/>
    <mergeCell ref="P5:T5"/>
    <mergeCell ref="U5:Y5"/>
    <mergeCell ref="Z5:AD5"/>
    <mergeCell ref="A4:B4"/>
    <mergeCell ref="C4:F4"/>
    <mergeCell ref="G4:K4"/>
    <mergeCell ref="L4:O4"/>
    <mergeCell ref="P4:T4"/>
    <mergeCell ref="A34:E34"/>
    <mergeCell ref="A35:E35"/>
    <mergeCell ref="A36:E36"/>
    <mergeCell ref="R21:T21"/>
    <mergeCell ref="U21:W21"/>
    <mergeCell ref="X21:Z22"/>
    <mergeCell ref="AA21:AC22"/>
    <mergeCell ref="R22:T22"/>
    <mergeCell ref="U22:W22"/>
    <mergeCell ref="B21:B22"/>
    <mergeCell ref="C21:F22"/>
    <mergeCell ref="L21:Q21"/>
    <mergeCell ref="L22:Q22"/>
    <mergeCell ref="B25:D25"/>
    <mergeCell ref="B26:D26"/>
    <mergeCell ref="B27:D27"/>
    <mergeCell ref="B28:D28"/>
    <mergeCell ref="E25:K25"/>
    <mergeCell ref="E26:K26"/>
    <mergeCell ref="E27:K27"/>
    <mergeCell ref="E28:K28"/>
    <mergeCell ref="F33:H33"/>
    <mergeCell ref="I33:M33"/>
    <mergeCell ref="F32:H32"/>
    <mergeCell ref="A31:E31"/>
    <mergeCell ref="A32:E32"/>
    <mergeCell ref="A33:E33"/>
    <mergeCell ref="Z12:AD12"/>
    <mergeCell ref="F43:H43"/>
    <mergeCell ref="I43:M43"/>
    <mergeCell ref="N43:R43"/>
    <mergeCell ref="S43:V43"/>
    <mergeCell ref="W43:Z43"/>
    <mergeCell ref="L24:M24"/>
    <mergeCell ref="S33:V33"/>
    <mergeCell ref="W33:Z33"/>
    <mergeCell ref="S34:V34"/>
    <mergeCell ref="W34:Z34"/>
    <mergeCell ref="R14:T14"/>
    <mergeCell ref="AA17:AC18"/>
    <mergeCell ref="R18:T18"/>
    <mergeCell ref="U18:W18"/>
    <mergeCell ref="R15:T15"/>
    <mergeCell ref="U15:W15"/>
    <mergeCell ref="U16:W16"/>
    <mergeCell ref="AA19:AC20"/>
    <mergeCell ref="F42:H42"/>
    <mergeCell ref="I42:M42"/>
    <mergeCell ref="I51:M51"/>
    <mergeCell ref="I50:M50"/>
    <mergeCell ref="I49:M49"/>
    <mergeCell ref="W40:Z40"/>
    <mergeCell ref="S40:V40"/>
    <mergeCell ref="N40:R40"/>
    <mergeCell ref="I41:M41"/>
    <mergeCell ref="I46:M46"/>
    <mergeCell ref="I39:M39"/>
    <mergeCell ref="N50:R50"/>
    <mergeCell ref="W41:Z41"/>
    <mergeCell ref="S41:V41"/>
    <mergeCell ref="N41:R41"/>
    <mergeCell ref="N48:R48"/>
    <mergeCell ref="S48:V48"/>
    <mergeCell ref="W48:Z48"/>
    <mergeCell ref="N49:R49"/>
    <mergeCell ref="S49:V49"/>
    <mergeCell ref="W49:Z49"/>
    <mergeCell ref="S47:V47"/>
    <mergeCell ref="R19:T19"/>
    <mergeCell ref="U19:W19"/>
    <mergeCell ref="X19:Z20"/>
    <mergeCell ref="AA15:AC16"/>
    <mergeCell ref="R16:T16"/>
    <mergeCell ref="I35:M35"/>
    <mergeCell ref="S31:V31"/>
    <mergeCell ref="W37:Z37"/>
    <mergeCell ref="S37:V37"/>
    <mergeCell ref="N37:R37"/>
    <mergeCell ref="I37:M37"/>
    <mergeCell ref="W31:Z31"/>
    <mergeCell ref="X15:Z16"/>
    <mergeCell ref="N24:O24"/>
    <mergeCell ref="R20:T20"/>
    <mergeCell ref="U20:W20"/>
    <mergeCell ref="R17:T17"/>
    <mergeCell ref="U17:W17"/>
    <mergeCell ref="X17:Z18"/>
    <mergeCell ref="Z23:AC23"/>
    <mergeCell ref="F44:H44"/>
    <mergeCell ref="I44:M44"/>
    <mergeCell ref="N44:R44"/>
    <mergeCell ref="S44:V44"/>
    <mergeCell ref="W44:Z44"/>
    <mergeCell ref="I40:M40"/>
    <mergeCell ref="F37:H37"/>
    <mergeCell ref="W39:Z39"/>
    <mergeCell ref="S39:V39"/>
    <mergeCell ref="N39:R39"/>
    <mergeCell ref="F38:H38"/>
    <mergeCell ref="I38:M38"/>
    <mergeCell ref="F39:H39"/>
    <mergeCell ref="F40:H40"/>
    <mergeCell ref="F31:H31"/>
    <mergeCell ref="N34:R34"/>
    <mergeCell ref="I34:M34"/>
    <mergeCell ref="F34:H34"/>
    <mergeCell ref="N33:R33"/>
    <mergeCell ref="N31:R31"/>
    <mergeCell ref="W36:Z36"/>
    <mergeCell ref="S36:V36"/>
    <mergeCell ref="N36:R36"/>
    <mergeCell ref="I36:M36"/>
    <mergeCell ref="F36:H36"/>
    <mergeCell ref="W35:Z35"/>
    <mergeCell ref="S35:V35"/>
    <mergeCell ref="N35:R35"/>
    <mergeCell ref="F35:H35"/>
    <mergeCell ref="I31:M31"/>
    <mergeCell ref="W32:Z32"/>
    <mergeCell ref="S32:V32"/>
    <mergeCell ref="N32:R32"/>
    <mergeCell ref="I32:M32"/>
  </mergeCells>
  <phoneticPr fontId="2"/>
  <pageMargins left="0.16" right="0.16" top="0.34" bottom="0.38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617C-3B0D-4CB8-B13F-4A3C3762156C}">
  <dimension ref="B1:AB37"/>
  <sheetViews>
    <sheetView zoomScale="90" zoomScaleNormal="90" workbookViewId="0">
      <selection activeCell="AA35" sqref="AA35"/>
    </sheetView>
  </sheetViews>
  <sheetFormatPr defaultRowHeight="18.75"/>
  <cols>
    <col min="1" max="23" width="3.625" customWidth="1"/>
  </cols>
  <sheetData>
    <row r="1" spans="2:23" ht="21" customHeight="1">
      <c r="B1" s="448">
        <v>45993</v>
      </c>
      <c r="C1" s="448"/>
      <c r="D1" s="448"/>
      <c r="E1" s="429" t="s">
        <v>149</v>
      </c>
      <c r="F1" s="429"/>
      <c r="G1" s="429"/>
      <c r="H1" s="429"/>
      <c r="I1" s="429"/>
      <c r="J1" s="190">
        <v>5220</v>
      </c>
      <c r="K1" s="190"/>
      <c r="L1" s="190"/>
      <c r="M1" s="190"/>
      <c r="N1" s="190"/>
      <c r="O1" s="430" t="s">
        <v>68</v>
      </c>
      <c r="P1" s="430"/>
      <c r="Q1" s="430"/>
      <c r="R1" s="430"/>
      <c r="S1" s="430" t="s">
        <v>83</v>
      </c>
      <c r="T1" s="430"/>
      <c r="U1" s="430"/>
      <c r="V1" s="430"/>
      <c r="W1" s="59"/>
    </row>
    <row r="2" spans="2:23" ht="21" customHeight="1">
      <c r="B2" s="448">
        <v>45994</v>
      </c>
      <c r="C2" s="448"/>
      <c r="D2" s="448"/>
      <c r="E2" s="429" t="s">
        <v>150</v>
      </c>
      <c r="F2" s="429"/>
      <c r="G2" s="429"/>
      <c r="H2" s="429"/>
      <c r="I2" s="429"/>
      <c r="J2" s="190">
        <v>3825</v>
      </c>
      <c r="K2" s="190"/>
      <c r="L2" s="190"/>
      <c r="M2" s="190"/>
      <c r="N2" s="190"/>
      <c r="O2" s="430" t="s">
        <v>68</v>
      </c>
      <c r="P2" s="430"/>
      <c r="Q2" s="430"/>
      <c r="R2" s="430"/>
      <c r="S2" s="430" t="s">
        <v>83</v>
      </c>
      <c r="T2" s="430"/>
      <c r="U2" s="430"/>
      <c r="V2" s="430"/>
      <c r="W2" s="59"/>
    </row>
    <row r="3" spans="2:23" ht="21" customHeight="1">
      <c r="B3" s="449">
        <v>46017</v>
      </c>
      <c r="C3" s="450"/>
      <c r="D3" s="451"/>
      <c r="E3" s="364" t="s">
        <v>85</v>
      </c>
      <c r="F3" s="365"/>
      <c r="G3" s="365"/>
      <c r="H3" s="365"/>
      <c r="I3" s="366"/>
      <c r="J3" s="198">
        <v>19676</v>
      </c>
      <c r="K3" s="199"/>
      <c r="L3" s="199"/>
      <c r="M3" s="199"/>
      <c r="N3" s="200"/>
      <c r="O3" s="370" t="s">
        <v>68</v>
      </c>
      <c r="P3" s="371"/>
      <c r="Q3" s="371"/>
      <c r="R3" s="372"/>
      <c r="S3" s="370" t="s">
        <v>83</v>
      </c>
      <c r="T3" s="371"/>
      <c r="U3" s="371"/>
      <c r="V3" s="372"/>
      <c r="W3" s="59"/>
    </row>
    <row r="4" spans="2:23" ht="21" customHeight="1">
      <c r="B4" s="448">
        <v>45663</v>
      </c>
      <c r="C4" s="448"/>
      <c r="D4" s="448"/>
      <c r="E4" s="429" t="s">
        <v>154</v>
      </c>
      <c r="F4" s="429"/>
      <c r="G4" s="429"/>
      <c r="H4" s="429"/>
      <c r="I4" s="429"/>
      <c r="J4" s="190">
        <v>3145</v>
      </c>
      <c r="K4" s="190"/>
      <c r="L4" s="190"/>
      <c r="M4" s="190"/>
      <c r="N4" s="190"/>
      <c r="O4" s="430" t="s">
        <v>68</v>
      </c>
      <c r="P4" s="430"/>
      <c r="Q4" s="430"/>
      <c r="R4" s="430"/>
      <c r="S4" s="430" t="s">
        <v>83</v>
      </c>
      <c r="T4" s="430"/>
      <c r="U4" s="430"/>
      <c r="V4" s="430"/>
      <c r="W4" s="59"/>
    </row>
    <row r="5" spans="2:23" ht="21" customHeight="1">
      <c r="B5" s="448">
        <v>45672</v>
      </c>
      <c r="C5" s="448"/>
      <c r="D5" s="448"/>
      <c r="E5" s="429" t="s">
        <v>85</v>
      </c>
      <c r="F5" s="429"/>
      <c r="G5" s="429"/>
      <c r="H5" s="429"/>
      <c r="I5" s="429"/>
      <c r="J5" s="190">
        <v>13723</v>
      </c>
      <c r="K5" s="190"/>
      <c r="L5" s="190"/>
      <c r="M5" s="190"/>
      <c r="N5" s="190"/>
      <c r="O5" s="430" t="s">
        <v>68</v>
      </c>
      <c r="P5" s="430"/>
      <c r="Q5" s="430"/>
      <c r="R5" s="430"/>
      <c r="S5" s="430" t="s">
        <v>83</v>
      </c>
      <c r="T5" s="430"/>
      <c r="U5" s="430"/>
      <c r="V5" s="430"/>
      <c r="W5" s="59"/>
    </row>
    <row r="6" spans="2:23" ht="21" customHeight="1">
      <c r="B6" s="448">
        <v>45675</v>
      </c>
      <c r="C6" s="448"/>
      <c r="D6" s="448"/>
      <c r="E6" s="429" t="s">
        <v>156</v>
      </c>
      <c r="F6" s="429"/>
      <c r="G6" s="429"/>
      <c r="H6" s="429"/>
      <c r="I6" s="429"/>
      <c r="J6" s="190">
        <v>1316</v>
      </c>
      <c r="K6" s="190"/>
      <c r="L6" s="190"/>
      <c r="M6" s="190"/>
      <c r="N6" s="190"/>
      <c r="O6" s="430" t="s">
        <v>68</v>
      </c>
      <c r="P6" s="430"/>
      <c r="Q6" s="430"/>
      <c r="R6" s="430"/>
      <c r="S6" s="430" t="s">
        <v>83</v>
      </c>
      <c r="T6" s="430"/>
      <c r="U6" s="430"/>
      <c r="V6" s="430"/>
      <c r="W6" s="59"/>
    </row>
    <row r="7" spans="2:23" ht="21" customHeight="1">
      <c r="B7" s="448">
        <v>45675</v>
      </c>
      <c r="C7" s="448"/>
      <c r="D7" s="448"/>
      <c r="E7" s="429" t="s">
        <v>85</v>
      </c>
      <c r="F7" s="429"/>
      <c r="G7" s="429"/>
      <c r="H7" s="429"/>
      <c r="I7" s="429"/>
      <c r="J7" s="190">
        <v>14205</v>
      </c>
      <c r="K7" s="190"/>
      <c r="L7" s="190"/>
      <c r="M7" s="190"/>
      <c r="N7" s="190"/>
      <c r="O7" s="430" t="s">
        <v>68</v>
      </c>
      <c r="P7" s="430"/>
      <c r="Q7" s="430"/>
      <c r="R7" s="430"/>
      <c r="S7" s="430" t="s">
        <v>83</v>
      </c>
      <c r="T7" s="430"/>
      <c r="U7" s="430"/>
      <c r="V7" s="430"/>
      <c r="W7" s="59"/>
    </row>
    <row r="8" spans="2:23" ht="21" customHeight="1">
      <c r="B8" s="448">
        <v>45686</v>
      </c>
      <c r="C8" s="448"/>
      <c r="D8" s="448"/>
      <c r="E8" s="429" t="s">
        <v>162</v>
      </c>
      <c r="F8" s="429"/>
      <c r="G8" s="429"/>
      <c r="H8" s="429"/>
      <c r="I8" s="429"/>
      <c r="J8" s="190">
        <v>4523</v>
      </c>
      <c r="K8" s="190"/>
      <c r="L8" s="190"/>
      <c r="M8" s="190"/>
      <c r="N8" s="190"/>
      <c r="O8" s="430" t="s">
        <v>68</v>
      </c>
      <c r="P8" s="430"/>
      <c r="Q8" s="430"/>
      <c r="R8" s="430"/>
      <c r="S8" s="430" t="s">
        <v>83</v>
      </c>
      <c r="T8" s="430"/>
      <c r="U8" s="430"/>
      <c r="V8" s="430"/>
      <c r="W8" s="59"/>
    </row>
    <row r="9" spans="2:23" ht="21" customHeight="1">
      <c r="B9" s="448">
        <v>45686</v>
      </c>
      <c r="C9" s="448"/>
      <c r="D9" s="448"/>
      <c r="E9" s="429" t="s">
        <v>162</v>
      </c>
      <c r="F9" s="429"/>
      <c r="G9" s="429"/>
      <c r="H9" s="429"/>
      <c r="I9" s="429"/>
      <c r="J9" s="190">
        <v>6618</v>
      </c>
      <c r="K9" s="190"/>
      <c r="L9" s="190"/>
      <c r="M9" s="190"/>
      <c r="N9" s="190"/>
      <c r="O9" s="430" t="s">
        <v>68</v>
      </c>
      <c r="P9" s="430"/>
      <c r="Q9" s="430"/>
      <c r="R9" s="430"/>
      <c r="S9" s="430" t="s">
        <v>83</v>
      </c>
      <c r="T9" s="430"/>
      <c r="U9" s="430"/>
      <c r="V9" s="430"/>
      <c r="W9" s="59"/>
    </row>
    <row r="10" spans="2:23" ht="21" customHeight="1">
      <c r="B10" s="448">
        <v>45687</v>
      </c>
      <c r="C10" s="448"/>
      <c r="D10" s="448"/>
      <c r="E10" s="429" t="s">
        <v>154</v>
      </c>
      <c r="F10" s="429"/>
      <c r="G10" s="429"/>
      <c r="H10" s="429"/>
      <c r="I10" s="429"/>
      <c r="J10" s="190">
        <v>1295</v>
      </c>
      <c r="K10" s="190"/>
      <c r="L10" s="190"/>
      <c r="M10" s="190"/>
      <c r="N10" s="190"/>
      <c r="O10" s="430" t="s">
        <v>68</v>
      </c>
      <c r="P10" s="430"/>
      <c r="Q10" s="430"/>
      <c r="R10" s="430"/>
      <c r="S10" s="430" t="s">
        <v>83</v>
      </c>
      <c r="T10" s="430"/>
      <c r="U10" s="430"/>
      <c r="V10" s="430"/>
      <c r="W10" s="59"/>
    </row>
    <row r="11" spans="2:23" ht="21" customHeight="1">
      <c r="B11" s="448">
        <v>45687</v>
      </c>
      <c r="C11" s="448"/>
      <c r="D11" s="448"/>
      <c r="E11" s="429" t="s">
        <v>154</v>
      </c>
      <c r="F11" s="429"/>
      <c r="G11" s="429"/>
      <c r="H11" s="429"/>
      <c r="I11" s="429"/>
      <c r="J11" s="190">
        <v>1850</v>
      </c>
      <c r="K11" s="190"/>
      <c r="L11" s="190"/>
      <c r="M11" s="190"/>
      <c r="N11" s="190"/>
      <c r="O11" s="430" t="s">
        <v>68</v>
      </c>
      <c r="P11" s="430"/>
      <c r="Q11" s="430"/>
      <c r="R11" s="430"/>
      <c r="S11" s="430" t="s">
        <v>83</v>
      </c>
      <c r="T11" s="430"/>
      <c r="U11" s="430"/>
      <c r="V11" s="430"/>
      <c r="W11" s="59"/>
    </row>
    <row r="12" spans="2:23" ht="21" customHeight="1">
      <c r="B12" s="448">
        <v>45692</v>
      </c>
      <c r="C12" s="448"/>
      <c r="D12" s="448"/>
      <c r="E12" s="429" t="s">
        <v>151</v>
      </c>
      <c r="F12" s="429"/>
      <c r="G12" s="429"/>
      <c r="H12" s="429"/>
      <c r="I12" s="429"/>
      <c r="J12" s="190">
        <v>4712</v>
      </c>
      <c r="K12" s="190"/>
      <c r="L12" s="190"/>
      <c r="M12" s="190"/>
      <c r="N12" s="190"/>
      <c r="O12" s="430" t="s">
        <v>68</v>
      </c>
      <c r="P12" s="430"/>
      <c r="Q12" s="430"/>
      <c r="R12" s="430"/>
      <c r="S12" s="430" t="s">
        <v>83</v>
      </c>
      <c r="T12" s="430"/>
      <c r="U12" s="430"/>
      <c r="V12" s="430"/>
      <c r="W12" s="59"/>
    </row>
    <row r="13" spans="2:23" ht="21" customHeight="1">
      <c r="B13" s="448">
        <v>45692</v>
      </c>
      <c r="C13" s="448"/>
      <c r="D13" s="448"/>
      <c r="E13" s="429" t="s">
        <v>153</v>
      </c>
      <c r="F13" s="429"/>
      <c r="G13" s="429"/>
      <c r="H13" s="429"/>
      <c r="I13" s="429"/>
      <c r="J13" s="190">
        <v>3131</v>
      </c>
      <c r="K13" s="190"/>
      <c r="L13" s="190"/>
      <c r="M13" s="190"/>
      <c r="N13" s="190"/>
      <c r="O13" s="430" t="s">
        <v>68</v>
      </c>
      <c r="P13" s="430"/>
      <c r="Q13" s="430"/>
      <c r="R13" s="430"/>
      <c r="S13" s="430" t="s">
        <v>83</v>
      </c>
      <c r="T13" s="430"/>
      <c r="U13" s="430"/>
      <c r="V13" s="430"/>
      <c r="W13" s="60" t="s">
        <v>155</v>
      </c>
    </row>
    <row r="14" spans="2:23" ht="21" customHeight="1">
      <c r="B14" s="448">
        <v>45692</v>
      </c>
      <c r="C14" s="448"/>
      <c r="D14" s="448"/>
      <c r="E14" s="429" t="s">
        <v>149</v>
      </c>
      <c r="F14" s="429"/>
      <c r="G14" s="429"/>
      <c r="H14" s="429"/>
      <c r="I14" s="429"/>
      <c r="J14" s="190">
        <v>5500</v>
      </c>
      <c r="K14" s="190"/>
      <c r="L14" s="190"/>
      <c r="M14" s="190"/>
      <c r="N14" s="190"/>
      <c r="O14" s="430" t="s">
        <v>68</v>
      </c>
      <c r="P14" s="430"/>
      <c r="Q14" s="430"/>
      <c r="R14" s="430"/>
      <c r="S14" s="430" t="s">
        <v>83</v>
      </c>
      <c r="T14" s="430"/>
      <c r="U14" s="430"/>
      <c r="V14" s="430"/>
      <c r="W14" s="60"/>
    </row>
    <row r="15" spans="2:23" ht="21" customHeight="1">
      <c r="B15" s="448">
        <v>45693</v>
      </c>
      <c r="C15" s="448"/>
      <c r="D15" s="448"/>
      <c r="E15" s="429" t="s">
        <v>152</v>
      </c>
      <c r="F15" s="429"/>
      <c r="G15" s="429"/>
      <c r="H15" s="429"/>
      <c r="I15" s="429"/>
      <c r="J15" s="190">
        <v>84431</v>
      </c>
      <c r="K15" s="190"/>
      <c r="L15" s="190"/>
      <c r="M15" s="190"/>
      <c r="N15" s="190"/>
      <c r="O15" s="430" t="s">
        <v>68</v>
      </c>
      <c r="P15" s="430"/>
      <c r="Q15" s="430"/>
      <c r="R15" s="430"/>
      <c r="S15" s="430" t="s">
        <v>83</v>
      </c>
      <c r="T15" s="430"/>
      <c r="U15" s="430"/>
      <c r="V15" s="430"/>
      <c r="W15" s="60" t="s">
        <v>155</v>
      </c>
    </row>
    <row r="16" spans="2:23" ht="21" customHeight="1">
      <c r="B16" s="448">
        <v>45694</v>
      </c>
      <c r="C16" s="448"/>
      <c r="D16" s="448"/>
      <c r="E16" s="429" t="s">
        <v>157</v>
      </c>
      <c r="F16" s="429"/>
      <c r="G16" s="429"/>
      <c r="H16" s="429"/>
      <c r="I16" s="429"/>
      <c r="J16" s="190">
        <v>13200</v>
      </c>
      <c r="K16" s="190"/>
      <c r="L16" s="190"/>
      <c r="M16" s="190"/>
      <c r="N16" s="190"/>
      <c r="O16" s="430" t="s">
        <v>68</v>
      </c>
      <c r="P16" s="430"/>
      <c r="Q16" s="430"/>
      <c r="R16" s="430"/>
      <c r="S16" s="430" t="s">
        <v>83</v>
      </c>
      <c r="T16" s="430"/>
      <c r="U16" s="430"/>
      <c r="V16" s="430"/>
      <c r="W16" s="60"/>
    </row>
    <row r="17" spans="2:23" ht="21" customHeight="1">
      <c r="B17" s="448">
        <v>45694</v>
      </c>
      <c r="C17" s="448"/>
      <c r="D17" s="448"/>
      <c r="E17" s="429" t="s">
        <v>85</v>
      </c>
      <c r="F17" s="429"/>
      <c r="G17" s="429"/>
      <c r="H17" s="429"/>
      <c r="I17" s="429"/>
      <c r="J17" s="190">
        <v>9572</v>
      </c>
      <c r="K17" s="190"/>
      <c r="L17" s="190"/>
      <c r="M17" s="190"/>
      <c r="N17" s="190"/>
      <c r="O17" s="430" t="s">
        <v>68</v>
      </c>
      <c r="P17" s="430"/>
      <c r="Q17" s="430"/>
      <c r="R17" s="430"/>
      <c r="S17" s="430" t="s">
        <v>83</v>
      </c>
      <c r="T17" s="430"/>
      <c r="U17" s="430"/>
      <c r="V17" s="430"/>
      <c r="W17" s="60"/>
    </row>
    <row r="18" spans="2:23" ht="21" customHeight="1">
      <c r="B18" s="448">
        <v>45695</v>
      </c>
      <c r="C18" s="448"/>
      <c r="D18" s="448"/>
      <c r="E18" s="429" t="s">
        <v>154</v>
      </c>
      <c r="F18" s="429"/>
      <c r="G18" s="429"/>
      <c r="H18" s="429"/>
      <c r="I18" s="429"/>
      <c r="J18" s="190">
        <v>185</v>
      </c>
      <c r="K18" s="190"/>
      <c r="L18" s="190"/>
      <c r="M18" s="190"/>
      <c r="N18" s="190"/>
      <c r="O18" s="430" t="s">
        <v>68</v>
      </c>
      <c r="P18" s="430"/>
      <c r="Q18" s="430"/>
      <c r="R18" s="430"/>
      <c r="S18" s="430" t="s">
        <v>83</v>
      </c>
      <c r="T18" s="430"/>
      <c r="U18" s="430"/>
      <c r="V18" s="430"/>
      <c r="W18" s="59"/>
    </row>
    <row r="19" spans="2:23" ht="21" customHeight="1">
      <c r="B19" s="448">
        <v>45695</v>
      </c>
      <c r="C19" s="448"/>
      <c r="D19" s="448"/>
      <c r="E19" s="429" t="s">
        <v>154</v>
      </c>
      <c r="F19" s="429"/>
      <c r="G19" s="429"/>
      <c r="H19" s="429"/>
      <c r="I19" s="429"/>
      <c r="J19" s="190">
        <v>185</v>
      </c>
      <c r="K19" s="190"/>
      <c r="L19" s="190"/>
      <c r="M19" s="190"/>
      <c r="N19" s="190"/>
      <c r="O19" s="430" t="s">
        <v>68</v>
      </c>
      <c r="P19" s="430"/>
      <c r="Q19" s="430"/>
      <c r="R19" s="430"/>
      <c r="S19" s="430" t="s">
        <v>83</v>
      </c>
      <c r="T19" s="430"/>
      <c r="U19" s="430"/>
      <c r="V19" s="430"/>
      <c r="W19" s="59"/>
    </row>
    <row r="20" spans="2:23" ht="21" customHeight="1">
      <c r="B20" s="448">
        <v>45695</v>
      </c>
      <c r="C20" s="448"/>
      <c r="D20" s="448"/>
      <c r="E20" s="429" t="s">
        <v>154</v>
      </c>
      <c r="F20" s="429"/>
      <c r="G20" s="429"/>
      <c r="H20" s="429"/>
      <c r="I20" s="429"/>
      <c r="J20" s="190">
        <v>185</v>
      </c>
      <c r="K20" s="190"/>
      <c r="L20" s="190"/>
      <c r="M20" s="190"/>
      <c r="N20" s="190"/>
      <c r="O20" s="430" t="s">
        <v>68</v>
      </c>
      <c r="P20" s="430"/>
      <c r="Q20" s="430"/>
      <c r="R20" s="430"/>
      <c r="S20" s="430" t="s">
        <v>83</v>
      </c>
      <c r="T20" s="430"/>
      <c r="U20" s="430"/>
      <c r="V20" s="430"/>
      <c r="W20" s="59"/>
    </row>
    <row r="21" spans="2:23" ht="21" customHeight="1">
      <c r="B21" s="410">
        <v>45695</v>
      </c>
      <c r="C21" s="410"/>
      <c r="D21" s="410"/>
      <c r="E21" s="429" t="s">
        <v>154</v>
      </c>
      <c r="F21" s="429"/>
      <c r="G21" s="429"/>
      <c r="H21" s="429"/>
      <c r="I21" s="429"/>
      <c r="J21" s="190">
        <v>185</v>
      </c>
      <c r="K21" s="190"/>
      <c r="L21" s="190"/>
      <c r="M21" s="190"/>
      <c r="N21" s="190"/>
      <c r="O21" s="430" t="s">
        <v>68</v>
      </c>
      <c r="P21" s="430"/>
      <c r="Q21" s="430"/>
      <c r="R21" s="430"/>
      <c r="S21" s="430" t="s">
        <v>83</v>
      </c>
      <c r="T21" s="430"/>
      <c r="U21" s="430"/>
      <c r="V21" s="430"/>
      <c r="W21" s="59"/>
    </row>
    <row r="22" spans="2:23" ht="21" customHeight="1">
      <c r="B22" s="410">
        <v>45695</v>
      </c>
      <c r="C22" s="410"/>
      <c r="D22" s="410"/>
      <c r="E22" s="429" t="s">
        <v>154</v>
      </c>
      <c r="F22" s="429"/>
      <c r="G22" s="429"/>
      <c r="H22" s="429"/>
      <c r="I22" s="429"/>
      <c r="J22" s="190">
        <v>185</v>
      </c>
      <c r="K22" s="190"/>
      <c r="L22" s="190"/>
      <c r="M22" s="190"/>
      <c r="N22" s="190"/>
      <c r="O22" s="430" t="s">
        <v>68</v>
      </c>
      <c r="P22" s="430"/>
      <c r="Q22" s="430"/>
      <c r="R22" s="430"/>
      <c r="S22" s="430" t="s">
        <v>83</v>
      </c>
      <c r="T22" s="430"/>
      <c r="U22" s="430"/>
      <c r="V22" s="430"/>
      <c r="W22" s="59"/>
    </row>
    <row r="23" spans="2:23" ht="21" customHeight="1">
      <c r="B23" s="410">
        <v>45696</v>
      </c>
      <c r="C23" s="410"/>
      <c r="D23" s="410"/>
      <c r="E23" s="429" t="s">
        <v>172</v>
      </c>
      <c r="F23" s="429"/>
      <c r="G23" s="429"/>
      <c r="H23" s="429"/>
      <c r="I23" s="429"/>
      <c r="J23" s="190">
        <v>1849</v>
      </c>
      <c r="K23" s="190"/>
      <c r="L23" s="190"/>
      <c r="M23" s="190"/>
      <c r="N23" s="190"/>
      <c r="O23" s="430" t="s">
        <v>68</v>
      </c>
      <c r="P23" s="430"/>
      <c r="Q23" s="430"/>
      <c r="R23" s="430"/>
      <c r="S23" s="430" t="s">
        <v>83</v>
      </c>
      <c r="T23" s="430"/>
      <c r="U23" s="430"/>
      <c r="V23" s="430"/>
      <c r="W23" s="59"/>
    </row>
    <row r="24" spans="2:23" ht="21" customHeight="1">
      <c r="B24" s="410">
        <v>45698</v>
      </c>
      <c r="C24" s="410"/>
      <c r="D24" s="410"/>
      <c r="E24" s="429" t="s">
        <v>85</v>
      </c>
      <c r="F24" s="429"/>
      <c r="G24" s="429"/>
      <c r="H24" s="429"/>
      <c r="I24" s="429"/>
      <c r="J24" s="190">
        <v>5463</v>
      </c>
      <c r="K24" s="190"/>
      <c r="L24" s="190"/>
      <c r="M24" s="190"/>
      <c r="N24" s="190"/>
      <c r="O24" s="430" t="s">
        <v>68</v>
      </c>
      <c r="P24" s="430"/>
      <c r="Q24" s="430"/>
      <c r="R24" s="430"/>
      <c r="S24" s="430" t="s">
        <v>83</v>
      </c>
      <c r="T24" s="430"/>
      <c r="U24" s="430"/>
      <c r="V24" s="430"/>
      <c r="W24" s="59" t="s">
        <v>164</v>
      </c>
    </row>
    <row r="25" spans="2:23" ht="21" customHeight="1">
      <c r="B25" s="410">
        <v>45699</v>
      </c>
      <c r="C25" s="410"/>
      <c r="D25" s="410"/>
      <c r="E25" s="429" t="s">
        <v>158</v>
      </c>
      <c r="F25" s="429"/>
      <c r="G25" s="429"/>
      <c r="H25" s="429"/>
      <c r="I25" s="429"/>
      <c r="J25" s="190">
        <v>12304</v>
      </c>
      <c r="K25" s="190"/>
      <c r="L25" s="190"/>
      <c r="M25" s="190"/>
      <c r="N25" s="190"/>
      <c r="O25" s="430" t="s">
        <v>68</v>
      </c>
      <c r="P25" s="430"/>
      <c r="Q25" s="430"/>
      <c r="R25" s="430"/>
      <c r="S25" s="430" t="s">
        <v>83</v>
      </c>
      <c r="T25" s="430"/>
      <c r="U25" s="430"/>
      <c r="V25" s="430"/>
      <c r="W25" s="59"/>
    </row>
    <row r="26" spans="2:23" ht="21" customHeight="1">
      <c r="B26" s="410">
        <v>45699</v>
      </c>
      <c r="C26" s="410"/>
      <c r="D26" s="410"/>
      <c r="E26" s="429" t="s">
        <v>159</v>
      </c>
      <c r="F26" s="429"/>
      <c r="G26" s="429"/>
      <c r="H26" s="429"/>
      <c r="I26" s="429"/>
      <c r="J26" s="190">
        <v>5214</v>
      </c>
      <c r="K26" s="190"/>
      <c r="L26" s="190"/>
      <c r="M26" s="190"/>
      <c r="N26" s="190"/>
      <c r="O26" s="430" t="s">
        <v>68</v>
      </c>
      <c r="P26" s="430"/>
      <c r="Q26" s="430"/>
      <c r="R26" s="430"/>
      <c r="S26" s="430" t="s">
        <v>83</v>
      </c>
      <c r="T26" s="430"/>
      <c r="U26" s="430"/>
      <c r="V26" s="430"/>
      <c r="W26" s="59" t="s">
        <v>164</v>
      </c>
    </row>
    <row r="27" spans="2:23" ht="21" customHeight="1">
      <c r="B27" s="410">
        <v>45699</v>
      </c>
      <c r="C27" s="410"/>
      <c r="D27" s="410"/>
      <c r="E27" s="429" t="s">
        <v>160</v>
      </c>
      <c r="F27" s="429"/>
      <c r="G27" s="429"/>
      <c r="H27" s="429"/>
      <c r="I27" s="429"/>
      <c r="J27" s="190">
        <v>4788</v>
      </c>
      <c r="K27" s="190"/>
      <c r="L27" s="190"/>
      <c r="M27" s="190"/>
      <c r="N27" s="190"/>
      <c r="O27" s="430" t="s">
        <v>68</v>
      </c>
      <c r="P27" s="430"/>
      <c r="Q27" s="430"/>
      <c r="R27" s="430"/>
      <c r="S27" s="430" t="s">
        <v>83</v>
      </c>
      <c r="T27" s="430"/>
      <c r="U27" s="430"/>
      <c r="V27" s="430"/>
      <c r="W27" s="59" t="s">
        <v>164</v>
      </c>
    </row>
    <row r="28" spans="2:23" ht="21" customHeight="1">
      <c r="B28" s="410">
        <v>45700</v>
      </c>
      <c r="C28" s="410"/>
      <c r="D28" s="410"/>
      <c r="E28" s="429" t="s">
        <v>161</v>
      </c>
      <c r="F28" s="429"/>
      <c r="G28" s="429"/>
      <c r="H28" s="429"/>
      <c r="I28" s="429"/>
      <c r="J28" s="190">
        <v>2520</v>
      </c>
      <c r="K28" s="190"/>
      <c r="L28" s="190"/>
      <c r="M28" s="190"/>
      <c r="N28" s="190"/>
      <c r="O28" s="430" t="s">
        <v>68</v>
      </c>
      <c r="P28" s="430"/>
      <c r="Q28" s="430"/>
      <c r="R28" s="430"/>
      <c r="S28" s="430" t="s">
        <v>83</v>
      </c>
      <c r="T28" s="430"/>
      <c r="U28" s="430"/>
      <c r="V28" s="430"/>
      <c r="W28" s="59"/>
    </row>
    <row r="29" spans="2:23" ht="21" customHeight="1">
      <c r="B29" s="410">
        <v>45700</v>
      </c>
      <c r="C29" s="410"/>
      <c r="D29" s="410"/>
      <c r="E29" s="429" t="s">
        <v>162</v>
      </c>
      <c r="F29" s="429"/>
      <c r="G29" s="429"/>
      <c r="H29" s="429"/>
      <c r="I29" s="429"/>
      <c r="J29" s="190">
        <v>3619</v>
      </c>
      <c r="K29" s="190"/>
      <c r="L29" s="190"/>
      <c r="M29" s="190"/>
      <c r="N29" s="190"/>
      <c r="O29" s="430" t="s">
        <v>68</v>
      </c>
      <c r="P29" s="430"/>
      <c r="Q29" s="430"/>
      <c r="R29" s="430"/>
      <c r="S29" s="430" t="s">
        <v>83</v>
      </c>
      <c r="T29" s="430"/>
      <c r="U29" s="430"/>
      <c r="V29" s="430"/>
      <c r="W29" s="59"/>
    </row>
    <row r="30" spans="2:23" ht="21" customHeight="1">
      <c r="B30" s="410">
        <v>45700</v>
      </c>
      <c r="C30" s="410"/>
      <c r="D30" s="410"/>
      <c r="E30" s="429" t="s">
        <v>163</v>
      </c>
      <c r="F30" s="429"/>
      <c r="G30" s="429"/>
      <c r="H30" s="429"/>
      <c r="I30" s="429"/>
      <c r="J30" s="190">
        <v>880</v>
      </c>
      <c r="K30" s="190"/>
      <c r="L30" s="190"/>
      <c r="M30" s="190"/>
      <c r="N30" s="190"/>
      <c r="O30" s="430" t="s">
        <v>68</v>
      </c>
      <c r="P30" s="430"/>
      <c r="Q30" s="430"/>
      <c r="R30" s="430"/>
      <c r="S30" s="430" t="s">
        <v>83</v>
      </c>
      <c r="T30" s="430"/>
      <c r="U30" s="430"/>
      <c r="V30" s="430"/>
      <c r="W30" s="59"/>
    </row>
    <row r="31" spans="2:23" ht="21" customHeight="1">
      <c r="B31" s="410">
        <v>45702</v>
      </c>
      <c r="C31" s="410"/>
      <c r="D31" s="410"/>
      <c r="E31" s="429" t="s">
        <v>85</v>
      </c>
      <c r="F31" s="429"/>
      <c r="G31" s="429"/>
      <c r="H31" s="429"/>
      <c r="I31" s="429"/>
      <c r="J31" s="190">
        <v>4044</v>
      </c>
      <c r="K31" s="190"/>
      <c r="L31" s="190"/>
      <c r="M31" s="190"/>
      <c r="N31" s="190"/>
      <c r="O31" s="430" t="s">
        <v>68</v>
      </c>
      <c r="P31" s="430"/>
      <c r="Q31" s="430"/>
      <c r="R31" s="430"/>
      <c r="S31" s="430" t="s">
        <v>83</v>
      </c>
      <c r="T31" s="430"/>
      <c r="U31" s="430"/>
      <c r="V31" s="430"/>
      <c r="W31" s="59"/>
    </row>
    <row r="32" spans="2:23" ht="21" customHeight="1">
      <c r="B32" s="410">
        <v>45703</v>
      </c>
      <c r="C32" s="410"/>
      <c r="D32" s="410"/>
      <c r="E32" s="429" t="s">
        <v>85</v>
      </c>
      <c r="F32" s="429"/>
      <c r="G32" s="429"/>
      <c r="H32" s="429"/>
      <c r="I32" s="429"/>
      <c r="J32" s="190">
        <v>2117</v>
      </c>
      <c r="K32" s="190"/>
      <c r="L32" s="190"/>
      <c r="M32" s="190"/>
      <c r="N32" s="190"/>
      <c r="O32" s="430" t="s">
        <v>68</v>
      </c>
      <c r="P32" s="430"/>
      <c r="Q32" s="430"/>
      <c r="R32" s="430"/>
      <c r="S32" s="430" t="s">
        <v>83</v>
      </c>
      <c r="T32" s="430"/>
      <c r="U32" s="430"/>
      <c r="V32" s="430"/>
      <c r="W32" s="59" t="s">
        <v>164</v>
      </c>
    </row>
    <row r="33" spans="2:28" ht="21" customHeight="1">
      <c r="B33" s="410">
        <v>45704</v>
      </c>
      <c r="C33" s="410"/>
      <c r="D33" s="410"/>
      <c r="E33" s="429" t="s">
        <v>165</v>
      </c>
      <c r="F33" s="429"/>
      <c r="G33" s="429"/>
      <c r="H33" s="429"/>
      <c r="I33" s="429"/>
      <c r="J33" s="190">
        <v>6450</v>
      </c>
      <c r="K33" s="190"/>
      <c r="L33" s="190"/>
      <c r="M33" s="190"/>
      <c r="N33" s="190"/>
      <c r="O33" s="430" t="s">
        <v>68</v>
      </c>
      <c r="P33" s="430"/>
      <c r="Q33" s="430"/>
      <c r="R33" s="430"/>
      <c r="S33" s="430" t="s">
        <v>83</v>
      </c>
      <c r="T33" s="430"/>
      <c r="U33" s="430"/>
      <c r="V33" s="430"/>
      <c r="W33" s="59"/>
      <c r="X33" s="455" t="s">
        <v>173</v>
      </c>
      <c r="Y33" s="253"/>
      <c r="Z33" s="253"/>
      <c r="AA33" s="253"/>
      <c r="AB33" s="253"/>
    </row>
    <row r="34" spans="2:28" ht="21" customHeight="1">
      <c r="B34" s="410">
        <v>45704</v>
      </c>
      <c r="C34" s="410"/>
      <c r="D34" s="410"/>
      <c r="E34" s="454" t="s">
        <v>166</v>
      </c>
      <c r="F34" s="454"/>
      <c r="G34" s="454"/>
      <c r="H34" s="454"/>
      <c r="I34" s="454"/>
      <c r="J34" s="190">
        <v>5454</v>
      </c>
      <c r="K34" s="190"/>
      <c r="L34" s="190"/>
      <c r="M34" s="190"/>
      <c r="N34" s="190"/>
      <c r="O34" s="430" t="s">
        <v>68</v>
      </c>
      <c r="P34" s="430"/>
      <c r="Q34" s="430"/>
      <c r="R34" s="430"/>
      <c r="S34" s="430" t="s">
        <v>83</v>
      </c>
      <c r="T34" s="430"/>
      <c r="U34" s="430"/>
      <c r="V34" s="430"/>
      <c r="W34" s="59" t="s">
        <v>164</v>
      </c>
    </row>
    <row r="35" spans="2:28" ht="21" customHeight="1" thickBot="1">
      <c r="B35" s="410">
        <v>45705</v>
      </c>
      <c r="C35" s="410"/>
      <c r="D35" s="410"/>
      <c r="E35" s="429" t="s">
        <v>167</v>
      </c>
      <c r="F35" s="429"/>
      <c r="G35" s="429"/>
      <c r="H35" s="429"/>
      <c r="I35" s="429"/>
      <c r="J35" s="190">
        <v>4885</v>
      </c>
      <c r="K35" s="190"/>
      <c r="L35" s="190"/>
      <c r="M35" s="190"/>
      <c r="N35" s="190"/>
      <c r="O35" s="430" t="s">
        <v>68</v>
      </c>
      <c r="P35" s="430"/>
      <c r="Q35" s="430"/>
      <c r="R35" s="430"/>
      <c r="S35" s="430" t="s">
        <v>83</v>
      </c>
      <c r="T35" s="430"/>
      <c r="U35" s="430"/>
      <c r="V35" s="430"/>
      <c r="W35" s="59" t="s">
        <v>164</v>
      </c>
    </row>
    <row r="36" spans="2:28" ht="21" customHeight="1" thickBot="1">
      <c r="J36" s="431">
        <f>SUM(J1:J35)</f>
        <v>256454</v>
      </c>
      <c r="K36" s="452"/>
      <c r="L36" s="452"/>
      <c r="M36" s="452"/>
      <c r="N36" s="453"/>
    </row>
    <row r="37" spans="2:28" ht="21" customHeight="1"/>
  </sheetData>
  <mergeCells count="177">
    <mergeCell ref="X33:AB33"/>
    <mergeCell ref="B33:D33"/>
    <mergeCell ref="E33:I33"/>
    <mergeCell ref="J33:N33"/>
    <mergeCell ref="E27:I27"/>
    <mergeCell ref="J27:N27"/>
    <mergeCell ref="B27:D27"/>
    <mergeCell ref="E32:I32"/>
    <mergeCell ref="J32:N32"/>
    <mergeCell ref="S32:V32"/>
    <mergeCell ref="S31:V31"/>
    <mergeCell ref="B29:D29"/>
    <mergeCell ref="B30:D30"/>
    <mergeCell ref="B32:D32"/>
    <mergeCell ref="S27:V27"/>
    <mergeCell ref="S29:V29"/>
    <mergeCell ref="S30:V30"/>
    <mergeCell ref="S28:V28"/>
    <mergeCell ref="O29:R29"/>
    <mergeCell ref="J30:N30"/>
    <mergeCell ref="O30:R30"/>
    <mergeCell ref="E29:I29"/>
    <mergeCell ref="E30:I30"/>
    <mergeCell ref="O32:R32"/>
    <mergeCell ref="B26:D26"/>
    <mergeCell ref="B31:D31"/>
    <mergeCell ref="E31:I31"/>
    <mergeCell ref="J31:N31"/>
    <mergeCell ref="O31:R31"/>
    <mergeCell ref="B28:D28"/>
    <mergeCell ref="E28:I28"/>
    <mergeCell ref="J28:N28"/>
    <mergeCell ref="E26:I26"/>
    <mergeCell ref="J26:N26"/>
    <mergeCell ref="J29:N29"/>
    <mergeCell ref="O28:R28"/>
    <mergeCell ref="O26:R26"/>
    <mergeCell ref="O27:R27"/>
    <mergeCell ref="J25:N25"/>
    <mergeCell ref="B25:D25"/>
    <mergeCell ref="O18:R18"/>
    <mergeCell ref="E25:I25"/>
    <mergeCell ref="E23:I23"/>
    <mergeCell ref="J23:N23"/>
    <mergeCell ref="O23:R23"/>
    <mergeCell ref="E18:I18"/>
    <mergeCell ref="J18:N18"/>
    <mergeCell ref="E19:I19"/>
    <mergeCell ref="O25:R25"/>
    <mergeCell ref="J22:N22"/>
    <mergeCell ref="E24:I24"/>
    <mergeCell ref="J21:N21"/>
    <mergeCell ref="B14:D14"/>
    <mergeCell ref="E14:I14"/>
    <mergeCell ref="E17:I17"/>
    <mergeCell ref="J17:N17"/>
    <mergeCell ref="O17:R17"/>
    <mergeCell ref="S17:V17"/>
    <mergeCell ref="S18:V18"/>
    <mergeCell ref="O19:R19"/>
    <mergeCell ref="B22:D22"/>
    <mergeCell ref="B17:D17"/>
    <mergeCell ref="S21:V21"/>
    <mergeCell ref="E22:I22"/>
    <mergeCell ref="S19:V19"/>
    <mergeCell ref="S16:V16"/>
    <mergeCell ref="B24:D24"/>
    <mergeCell ref="B18:D18"/>
    <mergeCell ref="B19:D19"/>
    <mergeCell ref="B20:D20"/>
    <mergeCell ref="E20:I20"/>
    <mergeCell ref="O22:R22"/>
    <mergeCell ref="S22:V22"/>
    <mergeCell ref="J24:N24"/>
    <mergeCell ref="O24:R24"/>
    <mergeCell ref="S24:V24"/>
    <mergeCell ref="B21:D21"/>
    <mergeCell ref="E21:I21"/>
    <mergeCell ref="B23:D23"/>
    <mergeCell ref="S23:V23"/>
    <mergeCell ref="J36:N36"/>
    <mergeCell ref="O34:R34"/>
    <mergeCell ref="S34:V34"/>
    <mergeCell ref="O35:R35"/>
    <mergeCell ref="S35:V35"/>
    <mergeCell ref="E34:I34"/>
    <mergeCell ref="J34:N34"/>
    <mergeCell ref="E35:I35"/>
    <mergeCell ref="J35:N35"/>
    <mergeCell ref="B34:D34"/>
    <mergeCell ref="B35:D35"/>
    <mergeCell ref="O33:R33"/>
    <mergeCell ref="S33:V33"/>
    <mergeCell ref="J2:N2"/>
    <mergeCell ref="O2:R2"/>
    <mergeCell ref="S2:V2"/>
    <mergeCell ref="B12:D12"/>
    <mergeCell ref="E12:I12"/>
    <mergeCell ref="J12:N12"/>
    <mergeCell ref="O12:R12"/>
    <mergeCell ref="S12:V12"/>
    <mergeCell ref="B5:D5"/>
    <mergeCell ref="E5:I5"/>
    <mergeCell ref="J5:N5"/>
    <mergeCell ref="O5:R5"/>
    <mergeCell ref="B15:D15"/>
    <mergeCell ref="E15:I15"/>
    <mergeCell ref="J15:N15"/>
    <mergeCell ref="O15:R15"/>
    <mergeCell ref="S15:V15"/>
    <mergeCell ref="J14:N14"/>
    <mergeCell ref="O21:R21"/>
    <mergeCell ref="S25:V25"/>
    <mergeCell ref="B1:D1"/>
    <mergeCell ref="E1:I1"/>
    <mergeCell ref="J1:N1"/>
    <mergeCell ref="O1:R1"/>
    <mergeCell ref="S1:V1"/>
    <mergeCell ref="B2:D2"/>
    <mergeCell ref="E2:I2"/>
    <mergeCell ref="B3:D3"/>
    <mergeCell ref="E3:I3"/>
    <mergeCell ref="J3:N3"/>
    <mergeCell ref="O3:R3"/>
    <mergeCell ref="S3:V3"/>
    <mergeCell ref="B4:D4"/>
    <mergeCell ref="E4:I4"/>
    <mergeCell ref="J4:N4"/>
    <mergeCell ref="O4:R4"/>
    <mergeCell ref="S4:V4"/>
    <mergeCell ref="B8:D8"/>
    <mergeCell ref="E8:I8"/>
    <mergeCell ref="J8:N8"/>
    <mergeCell ref="O8:R8"/>
    <mergeCell ref="S8:V8"/>
    <mergeCell ref="S5:V5"/>
    <mergeCell ref="B6:D6"/>
    <mergeCell ref="E6:I6"/>
    <mergeCell ref="J6:N6"/>
    <mergeCell ref="O6:R6"/>
    <mergeCell ref="S6:V6"/>
    <mergeCell ref="S7:V7"/>
    <mergeCell ref="B9:D9"/>
    <mergeCell ref="E9:I9"/>
    <mergeCell ref="J9:N9"/>
    <mergeCell ref="O9:R9"/>
    <mergeCell ref="S9:V9"/>
    <mergeCell ref="B13:D13"/>
    <mergeCell ref="E13:I13"/>
    <mergeCell ref="B7:D7"/>
    <mergeCell ref="E7:I7"/>
    <mergeCell ref="J7:N7"/>
    <mergeCell ref="O7:R7"/>
    <mergeCell ref="S26:V26"/>
    <mergeCell ref="J20:N20"/>
    <mergeCell ref="O20:R20"/>
    <mergeCell ref="S20:V20"/>
    <mergeCell ref="J19:N19"/>
    <mergeCell ref="J13:N13"/>
    <mergeCell ref="O13:R13"/>
    <mergeCell ref="S13:V13"/>
    <mergeCell ref="B10:D10"/>
    <mergeCell ref="E10:I10"/>
    <mergeCell ref="J10:N10"/>
    <mergeCell ref="O10:R10"/>
    <mergeCell ref="S10:V10"/>
    <mergeCell ref="B11:D11"/>
    <mergeCell ref="E11:I11"/>
    <mergeCell ref="J11:N11"/>
    <mergeCell ref="O11:R11"/>
    <mergeCell ref="S11:V11"/>
    <mergeCell ref="O14:R14"/>
    <mergeCell ref="S14:V14"/>
    <mergeCell ref="B16:D16"/>
    <mergeCell ref="E16:I16"/>
    <mergeCell ref="J16:N16"/>
    <mergeCell ref="O16:R16"/>
  </mergeCells>
  <phoneticPr fontId="2"/>
  <pageMargins left="0.16" right="0.16" top="0.37" bottom="0.17" header="0.22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1591-704A-423D-82C0-2DB9AAAE35A6}">
  <dimension ref="B1:Y93"/>
  <sheetViews>
    <sheetView tabSelected="1" topLeftCell="A55" workbookViewId="0">
      <selection activeCell="X50" sqref="X50"/>
    </sheetView>
  </sheetViews>
  <sheetFormatPr defaultRowHeight="18.75"/>
  <cols>
    <col min="1" max="22" width="3.625" customWidth="1"/>
  </cols>
  <sheetData>
    <row r="1" spans="2:25" ht="21.75" customHeight="1">
      <c r="B1" s="448">
        <v>45629</v>
      </c>
      <c r="C1" s="448"/>
      <c r="D1" s="448"/>
      <c r="E1" s="429" t="s">
        <v>136</v>
      </c>
      <c r="F1" s="429"/>
      <c r="G1" s="429"/>
      <c r="H1" s="429"/>
      <c r="I1" s="429"/>
      <c r="J1" s="190">
        <v>200</v>
      </c>
      <c r="K1" s="190"/>
      <c r="L1" s="190"/>
      <c r="M1" s="190"/>
      <c r="N1" s="190"/>
      <c r="O1" s="430" t="s">
        <v>68</v>
      </c>
      <c r="P1" s="430"/>
      <c r="Q1" s="430"/>
      <c r="R1" s="430"/>
      <c r="S1" s="430" t="s">
        <v>83</v>
      </c>
      <c r="T1" s="430"/>
      <c r="U1" s="430"/>
      <c r="V1" s="430"/>
    </row>
    <row r="2" spans="2:25" ht="21.75" customHeight="1">
      <c r="B2" s="458">
        <v>45634</v>
      </c>
      <c r="C2" s="458"/>
      <c r="D2" s="458"/>
      <c r="E2" s="429" t="s">
        <v>64</v>
      </c>
      <c r="F2" s="429"/>
      <c r="G2" s="429"/>
      <c r="H2" s="429"/>
      <c r="I2" s="429"/>
      <c r="J2" s="190">
        <v>1400</v>
      </c>
      <c r="K2" s="190"/>
      <c r="L2" s="190"/>
      <c r="M2" s="190"/>
      <c r="N2" s="190"/>
      <c r="O2" s="430" t="s">
        <v>68</v>
      </c>
      <c r="P2" s="430"/>
      <c r="Q2" s="430"/>
      <c r="R2" s="430"/>
      <c r="S2" s="430" t="s">
        <v>83</v>
      </c>
      <c r="T2" s="430"/>
      <c r="U2" s="430"/>
      <c r="V2" s="430"/>
    </row>
    <row r="3" spans="2:25" ht="21.75" customHeight="1">
      <c r="B3" s="448">
        <v>46007</v>
      </c>
      <c r="C3" s="448"/>
      <c r="D3" s="448"/>
      <c r="E3" s="429" t="s">
        <v>139</v>
      </c>
      <c r="F3" s="429"/>
      <c r="G3" s="429"/>
      <c r="H3" s="429"/>
      <c r="I3" s="429"/>
      <c r="J3" s="190">
        <v>36830</v>
      </c>
      <c r="K3" s="190"/>
      <c r="L3" s="190"/>
      <c r="M3" s="190"/>
      <c r="N3" s="190"/>
      <c r="O3" s="430" t="s">
        <v>68</v>
      </c>
      <c r="P3" s="430"/>
      <c r="Q3" s="430"/>
      <c r="R3" s="430"/>
      <c r="S3" s="430" t="s">
        <v>83</v>
      </c>
      <c r="T3" s="430"/>
      <c r="U3" s="430"/>
      <c r="V3" s="430"/>
    </row>
    <row r="4" spans="2:25" ht="21.75" customHeight="1">
      <c r="B4" s="448">
        <v>45663</v>
      </c>
      <c r="C4" s="448"/>
      <c r="D4" s="448"/>
      <c r="E4" s="429" t="s">
        <v>140</v>
      </c>
      <c r="F4" s="429"/>
      <c r="G4" s="429"/>
      <c r="H4" s="429"/>
      <c r="I4" s="429"/>
      <c r="J4" s="190">
        <v>14880</v>
      </c>
      <c r="K4" s="190"/>
      <c r="L4" s="190"/>
      <c r="M4" s="190"/>
      <c r="N4" s="190"/>
      <c r="O4" s="430" t="s">
        <v>68</v>
      </c>
      <c r="P4" s="430"/>
      <c r="Q4" s="430"/>
      <c r="R4" s="430"/>
      <c r="S4" s="430" t="s">
        <v>83</v>
      </c>
      <c r="T4" s="430"/>
      <c r="U4" s="430"/>
      <c r="V4" s="430"/>
    </row>
    <row r="5" spans="2:25">
      <c r="B5" s="458">
        <v>45663</v>
      </c>
      <c r="C5" s="458"/>
      <c r="D5" s="458"/>
      <c r="E5" s="429" t="s">
        <v>141</v>
      </c>
      <c r="F5" s="429"/>
      <c r="G5" s="429"/>
      <c r="H5" s="429"/>
      <c r="I5" s="429"/>
      <c r="J5" s="190">
        <v>1100</v>
      </c>
      <c r="K5" s="190"/>
      <c r="L5" s="190"/>
      <c r="M5" s="190"/>
      <c r="N5" s="190"/>
      <c r="O5" s="430" t="s">
        <v>68</v>
      </c>
      <c r="P5" s="430"/>
      <c r="Q5" s="430"/>
      <c r="R5" s="430"/>
      <c r="S5" s="430" t="s">
        <v>83</v>
      </c>
      <c r="T5" s="430"/>
      <c r="U5" s="430"/>
      <c r="V5" s="430"/>
    </row>
    <row r="6" spans="2:25" ht="21.75" customHeight="1">
      <c r="B6" s="458">
        <v>45663</v>
      </c>
      <c r="C6" s="458"/>
      <c r="D6" s="458"/>
      <c r="E6" s="429" t="s">
        <v>64</v>
      </c>
      <c r="F6" s="429"/>
      <c r="G6" s="429"/>
      <c r="H6" s="429"/>
      <c r="I6" s="429"/>
      <c r="J6" s="190">
        <v>3300</v>
      </c>
      <c r="K6" s="190"/>
      <c r="L6" s="190"/>
      <c r="M6" s="190"/>
      <c r="N6" s="190"/>
      <c r="O6" s="430" t="s">
        <v>68</v>
      </c>
      <c r="P6" s="430"/>
      <c r="Q6" s="430"/>
      <c r="R6" s="430"/>
      <c r="S6" s="430" t="s">
        <v>83</v>
      </c>
      <c r="T6" s="430"/>
      <c r="U6" s="430"/>
      <c r="V6" s="430"/>
    </row>
    <row r="7" spans="2:25" ht="21.75" customHeight="1">
      <c r="B7" s="458">
        <v>45664</v>
      </c>
      <c r="C7" s="458"/>
      <c r="D7" s="458"/>
      <c r="E7" s="429" t="s">
        <v>64</v>
      </c>
      <c r="F7" s="429"/>
      <c r="G7" s="429"/>
      <c r="H7" s="429"/>
      <c r="I7" s="429"/>
      <c r="J7" s="190">
        <v>220</v>
      </c>
      <c r="K7" s="190"/>
      <c r="L7" s="190"/>
      <c r="M7" s="190"/>
      <c r="N7" s="190"/>
      <c r="O7" s="430" t="s">
        <v>68</v>
      </c>
      <c r="P7" s="430"/>
      <c r="Q7" s="430"/>
      <c r="R7" s="430"/>
      <c r="S7" s="430" t="s">
        <v>83</v>
      </c>
      <c r="T7" s="430"/>
      <c r="U7" s="430"/>
      <c r="V7" s="430"/>
    </row>
    <row r="8" spans="2:25" ht="21.75" customHeight="1">
      <c r="B8" s="458">
        <v>45668</v>
      </c>
      <c r="C8" s="458"/>
      <c r="D8" s="458"/>
      <c r="E8" s="429" t="s">
        <v>169</v>
      </c>
      <c r="F8" s="429"/>
      <c r="G8" s="429"/>
      <c r="H8" s="429"/>
      <c r="I8" s="429"/>
      <c r="J8" s="190">
        <v>77000</v>
      </c>
      <c r="K8" s="190"/>
      <c r="L8" s="190"/>
      <c r="M8" s="190"/>
      <c r="N8" s="190"/>
      <c r="O8" s="430" t="s">
        <v>68</v>
      </c>
      <c r="P8" s="430"/>
      <c r="Q8" s="430"/>
      <c r="R8" s="430"/>
      <c r="S8" s="430" t="s">
        <v>83</v>
      </c>
      <c r="T8" s="430"/>
      <c r="U8" s="430"/>
      <c r="V8" s="430"/>
    </row>
    <row r="9" spans="2:25" ht="21.75" customHeight="1">
      <c r="B9" s="459">
        <v>45668</v>
      </c>
      <c r="C9" s="460"/>
      <c r="D9" s="461"/>
      <c r="E9" s="429" t="s">
        <v>169</v>
      </c>
      <c r="F9" s="429"/>
      <c r="G9" s="429"/>
      <c r="H9" s="429"/>
      <c r="I9" s="429"/>
      <c r="J9" s="198">
        <v>40458</v>
      </c>
      <c r="K9" s="199"/>
      <c r="L9" s="199"/>
      <c r="M9" s="199"/>
      <c r="N9" s="200"/>
      <c r="O9" s="370" t="s">
        <v>68</v>
      </c>
      <c r="P9" s="371"/>
      <c r="Q9" s="371"/>
      <c r="R9" s="372"/>
      <c r="S9" s="370" t="s">
        <v>83</v>
      </c>
      <c r="T9" s="371"/>
      <c r="U9" s="371"/>
      <c r="V9" s="372"/>
    </row>
    <row r="10" spans="2:25" ht="21.75" customHeight="1">
      <c r="B10" s="458">
        <v>45668</v>
      </c>
      <c r="C10" s="458"/>
      <c r="D10" s="458"/>
      <c r="E10" s="429" t="s">
        <v>169</v>
      </c>
      <c r="F10" s="429"/>
      <c r="G10" s="429"/>
      <c r="H10" s="429"/>
      <c r="I10" s="429"/>
      <c r="J10" s="190">
        <v>12056</v>
      </c>
      <c r="K10" s="190"/>
      <c r="L10" s="190"/>
      <c r="M10" s="190"/>
      <c r="N10" s="190"/>
      <c r="O10" s="430" t="s">
        <v>68</v>
      </c>
      <c r="P10" s="430"/>
      <c r="Q10" s="430"/>
      <c r="R10" s="430"/>
      <c r="S10" s="430" t="s">
        <v>83</v>
      </c>
      <c r="T10" s="430"/>
      <c r="U10" s="430"/>
      <c r="V10" s="430"/>
    </row>
    <row r="11" spans="2:25" ht="21.75" customHeight="1">
      <c r="B11" s="458">
        <v>45668</v>
      </c>
      <c r="C11" s="458"/>
      <c r="D11" s="458"/>
      <c r="E11" s="429" t="s">
        <v>142</v>
      </c>
      <c r="F11" s="429"/>
      <c r="G11" s="429"/>
      <c r="H11" s="429"/>
      <c r="I11" s="429"/>
      <c r="J11" s="190">
        <v>5621</v>
      </c>
      <c r="K11" s="190"/>
      <c r="L11" s="190"/>
      <c r="M11" s="190"/>
      <c r="N11" s="190"/>
      <c r="O11" s="430" t="s">
        <v>68</v>
      </c>
      <c r="P11" s="430"/>
      <c r="Q11" s="430"/>
      <c r="R11" s="430"/>
      <c r="S11" s="430" t="s">
        <v>83</v>
      </c>
      <c r="T11" s="430"/>
      <c r="U11" s="430"/>
      <c r="V11" s="430"/>
    </row>
    <row r="12" spans="2:25" ht="21.75" customHeight="1">
      <c r="B12" s="458">
        <v>45668</v>
      </c>
      <c r="C12" s="458"/>
      <c r="D12" s="458"/>
      <c r="E12" s="429" t="s">
        <v>143</v>
      </c>
      <c r="F12" s="429"/>
      <c r="G12" s="429"/>
      <c r="H12" s="429"/>
      <c r="I12" s="429"/>
      <c r="J12" s="190">
        <v>21434</v>
      </c>
      <c r="K12" s="190"/>
      <c r="L12" s="190"/>
      <c r="M12" s="190"/>
      <c r="N12" s="190"/>
      <c r="O12" s="430" t="s">
        <v>68</v>
      </c>
      <c r="P12" s="430"/>
      <c r="Q12" s="430"/>
      <c r="R12" s="430"/>
      <c r="S12" s="430" t="s">
        <v>83</v>
      </c>
      <c r="T12" s="430"/>
      <c r="U12" s="430"/>
      <c r="V12" s="430"/>
    </row>
    <row r="13" spans="2:25" ht="21.75" customHeight="1">
      <c r="B13" s="458">
        <v>45668</v>
      </c>
      <c r="C13" s="458"/>
      <c r="D13" s="458"/>
      <c r="E13" s="429" t="s">
        <v>144</v>
      </c>
      <c r="F13" s="429"/>
      <c r="G13" s="429"/>
      <c r="H13" s="429"/>
      <c r="I13" s="429"/>
      <c r="J13" s="190">
        <v>8500</v>
      </c>
      <c r="K13" s="190"/>
      <c r="L13" s="190"/>
      <c r="M13" s="190"/>
      <c r="N13" s="190"/>
      <c r="O13" s="430" t="s">
        <v>68</v>
      </c>
      <c r="P13" s="430"/>
      <c r="Q13" s="430"/>
      <c r="R13" s="430"/>
      <c r="S13" s="430" t="s">
        <v>83</v>
      </c>
      <c r="T13" s="430"/>
      <c r="U13" s="430"/>
      <c r="V13" s="430"/>
    </row>
    <row r="14" spans="2:25" ht="21.75" customHeight="1">
      <c r="B14" s="458">
        <v>45668</v>
      </c>
      <c r="C14" s="458"/>
      <c r="D14" s="458"/>
      <c r="E14" s="429" t="s">
        <v>145</v>
      </c>
      <c r="F14" s="429"/>
      <c r="G14" s="429"/>
      <c r="H14" s="429"/>
      <c r="I14" s="429"/>
      <c r="J14" s="190">
        <v>3250</v>
      </c>
      <c r="K14" s="190"/>
      <c r="L14" s="190"/>
      <c r="M14" s="190"/>
      <c r="N14" s="190"/>
      <c r="O14" s="430" t="s">
        <v>68</v>
      </c>
      <c r="P14" s="430"/>
      <c r="Q14" s="430"/>
      <c r="R14" s="430"/>
      <c r="S14" s="430" t="s">
        <v>83</v>
      </c>
      <c r="T14" s="430"/>
      <c r="U14" s="430"/>
      <c r="V14" s="430"/>
    </row>
    <row r="15" spans="2:25" ht="21.75" customHeight="1">
      <c r="B15" s="458">
        <v>45670</v>
      </c>
      <c r="C15" s="458"/>
      <c r="D15" s="458"/>
      <c r="E15" s="429" t="s">
        <v>143</v>
      </c>
      <c r="F15" s="429"/>
      <c r="G15" s="429"/>
      <c r="H15" s="429"/>
      <c r="I15" s="429"/>
      <c r="J15" s="190">
        <v>29429</v>
      </c>
      <c r="K15" s="190"/>
      <c r="L15" s="190"/>
      <c r="M15" s="190"/>
      <c r="N15" s="190"/>
      <c r="O15" s="430" t="s">
        <v>68</v>
      </c>
      <c r="P15" s="430"/>
      <c r="Q15" s="430"/>
      <c r="R15" s="430"/>
      <c r="S15" s="430" t="s">
        <v>83</v>
      </c>
      <c r="T15" s="430"/>
      <c r="U15" s="430"/>
      <c r="V15" s="430"/>
    </row>
    <row r="16" spans="2:25" ht="21.75" customHeight="1">
      <c r="B16" s="458">
        <v>45670</v>
      </c>
      <c r="C16" s="458"/>
      <c r="D16" s="458"/>
      <c r="E16" s="429" t="s">
        <v>146</v>
      </c>
      <c r="F16" s="429"/>
      <c r="G16" s="429"/>
      <c r="H16" s="429"/>
      <c r="I16" s="429"/>
      <c r="J16" s="190">
        <v>11898</v>
      </c>
      <c r="K16" s="190"/>
      <c r="L16" s="190"/>
      <c r="M16" s="190"/>
      <c r="N16" s="190"/>
      <c r="O16" s="430" t="s">
        <v>68</v>
      </c>
      <c r="P16" s="430"/>
      <c r="Q16" s="430"/>
      <c r="R16" s="430"/>
      <c r="S16" s="430" t="s">
        <v>83</v>
      </c>
      <c r="T16" s="430"/>
      <c r="U16" s="430"/>
      <c r="V16" s="430"/>
      <c r="Y16" s="61"/>
    </row>
    <row r="17" spans="2:22" ht="21.75" customHeight="1">
      <c r="B17" s="458">
        <v>45672</v>
      </c>
      <c r="C17" s="458"/>
      <c r="D17" s="458"/>
      <c r="E17" s="429" t="s">
        <v>147</v>
      </c>
      <c r="F17" s="429"/>
      <c r="G17" s="429"/>
      <c r="H17" s="429"/>
      <c r="I17" s="429"/>
      <c r="J17" s="190">
        <v>3311</v>
      </c>
      <c r="K17" s="190"/>
      <c r="L17" s="190"/>
      <c r="M17" s="190"/>
      <c r="N17" s="190"/>
      <c r="O17" s="430" t="s">
        <v>68</v>
      </c>
      <c r="P17" s="430"/>
      <c r="Q17" s="430"/>
      <c r="R17" s="430"/>
      <c r="S17" s="430" t="s">
        <v>83</v>
      </c>
      <c r="T17" s="430"/>
      <c r="U17" s="430"/>
      <c r="V17" s="430"/>
    </row>
    <row r="18" spans="2:22" ht="21.75" customHeight="1">
      <c r="B18" s="458">
        <v>45672</v>
      </c>
      <c r="C18" s="458"/>
      <c r="D18" s="458"/>
      <c r="E18" s="429" t="s">
        <v>148</v>
      </c>
      <c r="F18" s="429"/>
      <c r="G18" s="429"/>
      <c r="H18" s="429"/>
      <c r="I18" s="429"/>
      <c r="J18" s="190">
        <v>4283</v>
      </c>
      <c r="K18" s="190"/>
      <c r="L18" s="190"/>
      <c r="M18" s="190"/>
      <c r="N18" s="190"/>
      <c r="O18" s="430" t="s">
        <v>68</v>
      </c>
      <c r="P18" s="430"/>
      <c r="Q18" s="430"/>
      <c r="R18" s="430"/>
      <c r="S18" s="430" t="s">
        <v>83</v>
      </c>
      <c r="T18" s="430"/>
      <c r="U18" s="430"/>
      <c r="V18" s="430"/>
    </row>
    <row r="19" spans="2:22" ht="21.75" customHeight="1">
      <c r="B19" s="458">
        <v>45677</v>
      </c>
      <c r="C19" s="458"/>
      <c r="D19" s="458"/>
      <c r="E19" s="429" t="s">
        <v>168</v>
      </c>
      <c r="F19" s="429"/>
      <c r="G19" s="429"/>
      <c r="H19" s="429"/>
      <c r="I19" s="429"/>
      <c r="J19" s="190">
        <v>7582</v>
      </c>
      <c r="K19" s="190"/>
      <c r="L19" s="190"/>
      <c r="M19" s="190"/>
      <c r="N19" s="190"/>
      <c r="O19" s="430" t="s">
        <v>68</v>
      </c>
      <c r="P19" s="430"/>
      <c r="Q19" s="430"/>
      <c r="R19" s="430"/>
      <c r="S19" s="430" t="s">
        <v>83</v>
      </c>
      <c r="T19" s="430"/>
      <c r="U19" s="430"/>
      <c r="V19" s="430"/>
    </row>
    <row r="20" spans="2:22" ht="21.75" customHeight="1">
      <c r="B20" s="456"/>
      <c r="C20" s="456"/>
      <c r="D20" s="456"/>
      <c r="E20" s="457"/>
      <c r="F20" s="457"/>
      <c r="G20" s="457"/>
      <c r="H20" s="457"/>
      <c r="I20" s="457"/>
      <c r="J20" s="190"/>
      <c r="K20" s="190"/>
      <c r="L20" s="190"/>
      <c r="M20" s="190"/>
      <c r="N20" s="190"/>
      <c r="O20" s="430"/>
      <c r="P20" s="430"/>
      <c r="Q20" s="430"/>
      <c r="R20" s="430"/>
      <c r="S20" s="430"/>
      <c r="T20" s="430"/>
      <c r="U20" s="430"/>
      <c r="V20" s="430"/>
    </row>
    <row r="21" spans="2:22" ht="21.75" customHeight="1">
      <c r="B21" s="456"/>
      <c r="C21" s="456"/>
      <c r="D21" s="456"/>
      <c r="E21" s="457"/>
      <c r="F21" s="457"/>
      <c r="G21" s="457"/>
      <c r="H21" s="457"/>
      <c r="I21" s="457"/>
      <c r="J21" s="190"/>
      <c r="K21" s="190"/>
      <c r="L21" s="190"/>
      <c r="M21" s="190"/>
      <c r="N21" s="190"/>
      <c r="O21" s="430"/>
      <c r="P21" s="430"/>
      <c r="Q21" s="430"/>
      <c r="R21" s="430"/>
      <c r="S21" s="430"/>
      <c r="T21" s="430"/>
      <c r="U21" s="430"/>
      <c r="V21" s="430"/>
    </row>
    <row r="22" spans="2:22" ht="21.75" customHeight="1">
      <c r="B22" s="456"/>
      <c r="C22" s="456"/>
      <c r="D22" s="456"/>
      <c r="E22" s="457"/>
      <c r="F22" s="457"/>
      <c r="G22" s="457"/>
      <c r="H22" s="457"/>
      <c r="I22" s="457"/>
      <c r="J22" s="190"/>
      <c r="K22" s="190"/>
      <c r="L22" s="190"/>
      <c r="M22" s="190"/>
      <c r="N22" s="190"/>
      <c r="O22" s="430"/>
      <c r="P22" s="430"/>
      <c r="Q22" s="430"/>
      <c r="R22" s="430"/>
      <c r="S22" s="430"/>
      <c r="T22" s="430"/>
      <c r="U22" s="430"/>
      <c r="V22" s="430"/>
    </row>
    <row r="23" spans="2:22" ht="21.75" customHeight="1">
      <c r="B23" s="456"/>
      <c r="C23" s="456"/>
      <c r="D23" s="456"/>
      <c r="E23" s="457"/>
      <c r="F23" s="457"/>
      <c r="G23" s="457"/>
      <c r="H23" s="457"/>
      <c r="I23" s="457"/>
      <c r="J23" s="190"/>
      <c r="K23" s="190"/>
      <c r="L23" s="190"/>
      <c r="M23" s="190"/>
      <c r="N23" s="190"/>
      <c r="O23" s="430"/>
      <c r="P23" s="430"/>
      <c r="Q23" s="430"/>
      <c r="R23" s="430"/>
      <c r="S23" s="430"/>
      <c r="T23" s="430"/>
      <c r="U23" s="430"/>
      <c r="V23" s="430"/>
    </row>
    <row r="24" spans="2:22" ht="21.75" customHeight="1">
      <c r="B24" s="456"/>
      <c r="C24" s="456"/>
      <c r="D24" s="456"/>
      <c r="E24" s="457"/>
      <c r="F24" s="457"/>
      <c r="G24" s="457"/>
      <c r="H24" s="457"/>
      <c r="I24" s="457"/>
      <c r="J24" s="190"/>
      <c r="K24" s="190"/>
      <c r="L24" s="190"/>
      <c r="M24" s="190"/>
      <c r="N24" s="190"/>
      <c r="O24" s="430"/>
      <c r="P24" s="430"/>
      <c r="Q24" s="430"/>
      <c r="R24" s="430"/>
      <c r="S24" s="430"/>
      <c r="T24" s="430"/>
      <c r="U24" s="430"/>
      <c r="V24" s="430"/>
    </row>
    <row r="25" spans="2:22" ht="21.75" customHeight="1">
      <c r="B25" s="456"/>
      <c r="C25" s="456"/>
      <c r="D25" s="456"/>
      <c r="E25" s="457"/>
      <c r="F25" s="457"/>
      <c r="G25" s="457"/>
      <c r="H25" s="457"/>
      <c r="I25" s="457"/>
      <c r="J25" s="190"/>
      <c r="K25" s="190"/>
      <c r="L25" s="190"/>
      <c r="M25" s="190"/>
      <c r="N25" s="190"/>
      <c r="O25" s="430"/>
      <c r="P25" s="430"/>
      <c r="Q25" s="430"/>
      <c r="R25" s="430"/>
      <c r="S25" s="430"/>
      <c r="T25" s="430"/>
      <c r="U25" s="430"/>
      <c r="V25" s="430"/>
    </row>
    <row r="26" spans="2:22" ht="21.75" customHeight="1" thickBot="1">
      <c r="B26" s="456"/>
      <c r="C26" s="456"/>
      <c r="D26" s="456"/>
      <c r="E26" s="457"/>
      <c r="F26" s="457"/>
      <c r="G26" s="457"/>
      <c r="H26" s="457"/>
      <c r="I26" s="457"/>
      <c r="J26" s="190"/>
      <c r="K26" s="190"/>
      <c r="L26" s="190"/>
      <c r="M26" s="190"/>
      <c r="N26" s="190"/>
      <c r="O26" s="430"/>
      <c r="P26" s="430"/>
      <c r="Q26" s="430"/>
      <c r="R26" s="430"/>
      <c r="S26" s="430"/>
      <c r="T26" s="430"/>
      <c r="U26" s="430"/>
      <c r="V26" s="430"/>
    </row>
    <row r="27" spans="2:22" ht="21.75" customHeight="1" thickBot="1">
      <c r="J27" s="431">
        <f>SUM(J1:J26)</f>
        <v>282752</v>
      </c>
      <c r="K27" s="452"/>
      <c r="L27" s="452"/>
      <c r="M27" s="452"/>
      <c r="N27" s="453"/>
    </row>
    <row r="29" spans="2:22">
      <c r="B29" s="445" t="s">
        <v>138</v>
      </c>
      <c r="C29" s="445"/>
      <c r="D29" s="445"/>
      <c r="E29" s="445"/>
      <c r="F29" s="445"/>
    </row>
    <row r="30" spans="2:22">
      <c r="B30" s="456">
        <v>45634</v>
      </c>
      <c r="C30" s="456"/>
      <c r="D30" s="456"/>
      <c r="E30" s="457" t="s">
        <v>137</v>
      </c>
      <c r="F30" s="457"/>
      <c r="G30" s="457"/>
      <c r="H30" s="457"/>
      <c r="I30" s="457"/>
      <c r="J30" s="190">
        <v>9900</v>
      </c>
      <c r="K30" s="190"/>
      <c r="L30" s="190"/>
      <c r="M30" s="190"/>
      <c r="N30" s="190"/>
      <c r="O30" s="430" t="s">
        <v>68</v>
      </c>
      <c r="P30" s="430"/>
      <c r="Q30" s="430"/>
      <c r="R30" s="430"/>
      <c r="S30" s="430" t="s">
        <v>112</v>
      </c>
      <c r="T30" s="430"/>
      <c r="U30" s="430"/>
      <c r="V30" s="430"/>
    </row>
    <row r="31" spans="2:22">
      <c r="B31" s="456"/>
      <c r="C31" s="456"/>
      <c r="D31" s="456"/>
      <c r="E31" s="457"/>
      <c r="F31" s="457"/>
      <c r="G31" s="457"/>
      <c r="H31" s="457"/>
      <c r="I31" s="457"/>
      <c r="J31" s="190"/>
      <c r="K31" s="190"/>
      <c r="L31" s="190"/>
      <c r="M31" s="190"/>
      <c r="N31" s="190"/>
      <c r="O31" s="430"/>
      <c r="P31" s="430"/>
      <c r="Q31" s="430"/>
      <c r="R31" s="430"/>
      <c r="S31" s="430"/>
      <c r="T31" s="430"/>
      <c r="U31" s="430"/>
      <c r="V31" s="430"/>
    </row>
    <row r="32" spans="2:22">
      <c r="B32" s="456"/>
      <c r="C32" s="456"/>
      <c r="D32" s="456"/>
      <c r="E32" s="457"/>
      <c r="F32" s="457"/>
      <c r="G32" s="457"/>
      <c r="H32" s="457"/>
      <c r="I32" s="457"/>
      <c r="J32" s="190"/>
      <c r="K32" s="190"/>
      <c r="L32" s="190"/>
      <c r="M32" s="190"/>
      <c r="N32" s="190"/>
      <c r="O32" s="430"/>
      <c r="P32" s="430"/>
      <c r="Q32" s="430"/>
      <c r="R32" s="430"/>
      <c r="S32" s="430"/>
      <c r="T32" s="430"/>
      <c r="U32" s="430"/>
      <c r="V32" s="430"/>
    </row>
    <row r="35" spans="2:23">
      <c r="B35" s="448">
        <v>45707</v>
      </c>
      <c r="C35" s="448"/>
      <c r="D35" s="448"/>
      <c r="E35" s="454" t="s">
        <v>178</v>
      </c>
      <c r="F35" s="454"/>
      <c r="G35" s="454"/>
      <c r="H35" s="454"/>
      <c r="I35" s="454"/>
      <c r="J35" s="190">
        <v>3928</v>
      </c>
      <c r="K35" s="190"/>
      <c r="L35" s="190"/>
      <c r="M35" s="190"/>
      <c r="N35" s="190"/>
      <c r="O35" s="430" t="s">
        <v>68</v>
      </c>
      <c r="P35" s="430"/>
      <c r="Q35" s="430"/>
      <c r="R35" s="430"/>
      <c r="S35" s="430" t="s">
        <v>83</v>
      </c>
      <c r="T35" s="430"/>
      <c r="U35" s="430"/>
      <c r="V35" s="430"/>
      <c r="W35" s="59"/>
    </row>
    <row r="36" spans="2:23">
      <c r="B36" s="448"/>
      <c r="C36" s="448"/>
      <c r="D36" s="448"/>
      <c r="E36" s="454" t="s">
        <v>179</v>
      </c>
      <c r="F36" s="454"/>
      <c r="G36" s="454"/>
      <c r="H36" s="454"/>
      <c r="I36" s="454"/>
      <c r="J36" s="190">
        <v>6963</v>
      </c>
      <c r="K36" s="190"/>
      <c r="L36" s="190"/>
      <c r="M36" s="190"/>
      <c r="N36" s="190"/>
      <c r="O36" s="430" t="s">
        <v>68</v>
      </c>
      <c r="P36" s="430"/>
      <c r="Q36" s="430"/>
      <c r="R36" s="430"/>
      <c r="S36" s="430" t="s">
        <v>83</v>
      </c>
      <c r="T36" s="430"/>
      <c r="U36" s="430"/>
      <c r="V36" s="430"/>
      <c r="W36" s="59" t="s">
        <v>180</v>
      </c>
    </row>
    <row r="37" spans="2:23">
      <c r="B37" s="448">
        <v>45708</v>
      </c>
      <c r="C37" s="448"/>
      <c r="D37" s="448"/>
      <c r="E37" s="429" t="s">
        <v>131</v>
      </c>
      <c r="F37" s="429"/>
      <c r="G37" s="429"/>
      <c r="H37" s="429"/>
      <c r="I37" s="429"/>
      <c r="J37" s="190">
        <v>10644</v>
      </c>
      <c r="K37" s="190"/>
      <c r="L37" s="190"/>
      <c r="M37" s="190"/>
      <c r="N37" s="190"/>
      <c r="O37" s="430" t="s">
        <v>68</v>
      </c>
      <c r="P37" s="430"/>
      <c r="Q37" s="430"/>
      <c r="R37" s="430"/>
      <c r="S37" s="430" t="s">
        <v>83</v>
      </c>
      <c r="T37" s="430"/>
      <c r="U37" s="430"/>
      <c r="V37" s="430"/>
      <c r="W37" s="59"/>
    </row>
    <row r="38" spans="2:23">
      <c r="B38" s="448"/>
      <c r="C38" s="448"/>
      <c r="D38" s="448"/>
      <c r="E38" s="429" t="s">
        <v>181</v>
      </c>
      <c r="F38" s="429"/>
      <c r="G38" s="429"/>
      <c r="H38" s="429"/>
      <c r="I38" s="429"/>
      <c r="J38" s="190">
        <v>3711</v>
      </c>
      <c r="K38" s="190"/>
      <c r="L38" s="190"/>
      <c r="M38" s="190"/>
      <c r="N38" s="190"/>
      <c r="O38" s="430" t="s">
        <v>68</v>
      </c>
      <c r="P38" s="430"/>
      <c r="Q38" s="430"/>
      <c r="R38" s="430"/>
      <c r="S38" s="430" t="s">
        <v>83</v>
      </c>
      <c r="T38" s="430"/>
      <c r="U38" s="430"/>
      <c r="V38" s="430"/>
      <c r="W38" s="59"/>
    </row>
    <row r="39" spans="2:23">
      <c r="B39" s="448">
        <v>45709</v>
      </c>
      <c r="C39" s="448"/>
      <c r="D39" s="448"/>
      <c r="E39" s="429" t="s">
        <v>182</v>
      </c>
      <c r="F39" s="429"/>
      <c r="G39" s="429"/>
      <c r="H39" s="429"/>
      <c r="I39" s="429"/>
      <c r="J39" s="190">
        <v>14278</v>
      </c>
      <c r="K39" s="190"/>
      <c r="L39" s="190"/>
      <c r="M39" s="190"/>
      <c r="N39" s="190"/>
      <c r="O39" s="430" t="s">
        <v>68</v>
      </c>
      <c r="P39" s="430"/>
      <c r="Q39" s="430"/>
      <c r="R39" s="430"/>
      <c r="S39" s="430" t="s">
        <v>83</v>
      </c>
      <c r="T39" s="430"/>
      <c r="U39" s="430"/>
      <c r="V39" s="430"/>
      <c r="W39" s="59"/>
    </row>
    <row r="40" spans="2:23">
      <c r="B40" s="448">
        <v>45710</v>
      </c>
      <c r="C40" s="448"/>
      <c r="D40" s="448"/>
      <c r="E40" s="429" t="s">
        <v>163</v>
      </c>
      <c r="F40" s="429"/>
      <c r="G40" s="429"/>
      <c r="H40" s="429"/>
      <c r="I40" s="429"/>
      <c r="J40" s="190">
        <v>440</v>
      </c>
      <c r="K40" s="190"/>
      <c r="L40" s="190"/>
      <c r="M40" s="190"/>
      <c r="N40" s="190"/>
      <c r="O40" s="430" t="s">
        <v>68</v>
      </c>
      <c r="P40" s="430"/>
      <c r="Q40" s="430"/>
      <c r="R40" s="430"/>
      <c r="S40" s="430" t="s">
        <v>83</v>
      </c>
      <c r="T40" s="430"/>
      <c r="U40" s="430"/>
      <c r="V40" s="430"/>
      <c r="W40" s="59"/>
    </row>
    <row r="41" spans="2:23">
      <c r="B41" s="448"/>
      <c r="C41" s="448"/>
      <c r="D41" s="448"/>
      <c r="E41" s="429" t="s">
        <v>154</v>
      </c>
      <c r="F41" s="429"/>
      <c r="G41" s="429"/>
      <c r="H41" s="429"/>
      <c r="I41" s="429"/>
      <c r="J41" s="190">
        <v>25900</v>
      </c>
      <c r="K41" s="190"/>
      <c r="L41" s="190"/>
      <c r="M41" s="190"/>
      <c r="N41" s="190"/>
      <c r="O41" s="430" t="s">
        <v>68</v>
      </c>
      <c r="P41" s="430"/>
      <c r="Q41" s="430"/>
      <c r="R41" s="430"/>
      <c r="S41" s="430" t="s">
        <v>83</v>
      </c>
      <c r="T41" s="430"/>
      <c r="U41" s="430"/>
      <c r="V41" s="430"/>
      <c r="W41" s="59"/>
    </row>
    <row r="42" spans="2:23">
      <c r="B42" s="448"/>
      <c r="C42" s="448"/>
      <c r="D42" s="448"/>
      <c r="E42" s="429" t="s">
        <v>183</v>
      </c>
      <c r="F42" s="429"/>
      <c r="G42" s="429"/>
      <c r="H42" s="429"/>
      <c r="I42" s="429"/>
      <c r="J42" s="190">
        <v>320</v>
      </c>
      <c r="K42" s="190"/>
      <c r="L42" s="190"/>
      <c r="M42" s="190"/>
      <c r="N42" s="190"/>
      <c r="O42" s="430" t="s">
        <v>68</v>
      </c>
      <c r="P42" s="430"/>
      <c r="Q42" s="430"/>
      <c r="R42" s="430"/>
      <c r="S42" s="430" t="s">
        <v>83</v>
      </c>
      <c r="T42" s="430"/>
      <c r="U42" s="430"/>
      <c r="V42" s="430"/>
      <c r="W42" s="59"/>
    </row>
    <row r="43" spans="2:23">
      <c r="B43" s="448"/>
      <c r="C43" s="448"/>
      <c r="D43" s="448"/>
      <c r="E43" s="429" t="s">
        <v>184</v>
      </c>
      <c r="F43" s="429"/>
      <c r="G43" s="429"/>
      <c r="H43" s="429"/>
      <c r="I43" s="429"/>
      <c r="J43" s="190">
        <v>1380</v>
      </c>
      <c r="K43" s="190"/>
      <c r="L43" s="190"/>
      <c r="M43" s="190"/>
      <c r="N43" s="190"/>
      <c r="O43" s="430" t="s">
        <v>68</v>
      </c>
      <c r="P43" s="430"/>
      <c r="Q43" s="430"/>
      <c r="R43" s="430"/>
      <c r="S43" s="430" t="s">
        <v>83</v>
      </c>
      <c r="T43" s="430"/>
      <c r="U43" s="430"/>
      <c r="V43" s="430"/>
      <c r="W43" s="59"/>
    </row>
    <row r="44" spans="2:23">
      <c r="B44" s="448"/>
      <c r="C44" s="448"/>
      <c r="D44" s="448"/>
      <c r="E44" s="429" t="s">
        <v>185</v>
      </c>
      <c r="F44" s="429"/>
      <c r="G44" s="429"/>
      <c r="H44" s="429"/>
      <c r="I44" s="429"/>
      <c r="J44" s="190">
        <v>2460</v>
      </c>
      <c r="K44" s="190"/>
      <c r="L44" s="190"/>
      <c r="M44" s="190"/>
      <c r="N44" s="190"/>
      <c r="O44" s="370" t="s">
        <v>68</v>
      </c>
      <c r="P44" s="371"/>
      <c r="Q44" s="371"/>
      <c r="R44" s="372"/>
      <c r="S44" s="370" t="s">
        <v>83</v>
      </c>
      <c r="T44" s="371"/>
      <c r="U44" s="371"/>
      <c r="V44" s="372"/>
      <c r="W44" s="59"/>
    </row>
    <row r="45" spans="2:23">
      <c r="B45" s="448">
        <v>45715</v>
      </c>
      <c r="C45" s="448"/>
      <c r="D45" s="448"/>
      <c r="E45" s="429" t="s">
        <v>186</v>
      </c>
      <c r="F45" s="429"/>
      <c r="G45" s="429"/>
      <c r="H45" s="429"/>
      <c r="I45" s="429"/>
      <c r="J45" s="190">
        <v>1303</v>
      </c>
      <c r="K45" s="190"/>
      <c r="L45" s="190"/>
      <c r="M45" s="190"/>
      <c r="N45" s="190"/>
      <c r="O45" s="430" t="s">
        <v>68</v>
      </c>
      <c r="P45" s="430"/>
      <c r="Q45" s="430"/>
      <c r="R45" s="430"/>
      <c r="S45" s="430" t="s">
        <v>83</v>
      </c>
      <c r="T45" s="430"/>
      <c r="U45" s="430"/>
      <c r="V45" s="430"/>
      <c r="W45" s="59"/>
    </row>
    <row r="46" spans="2:23" ht="19.5" thickBot="1">
      <c r="B46" s="456"/>
      <c r="C46" s="456"/>
      <c r="D46" s="456"/>
      <c r="E46" s="457"/>
      <c r="F46" s="457"/>
      <c r="G46" s="457"/>
      <c r="H46" s="457"/>
      <c r="I46" s="457"/>
      <c r="J46" s="190"/>
      <c r="K46" s="190"/>
      <c r="L46" s="190"/>
      <c r="M46" s="190"/>
      <c r="N46" s="190"/>
      <c r="O46" s="430"/>
      <c r="P46" s="430"/>
      <c r="Q46" s="430"/>
      <c r="R46" s="430"/>
      <c r="S46" s="430"/>
      <c r="T46" s="430"/>
      <c r="U46" s="430"/>
      <c r="V46" s="430"/>
      <c r="W46" s="59"/>
    </row>
    <row r="47" spans="2:23" ht="19.5" thickBot="1">
      <c r="J47" s="431">
        <f>SUM(J35:J46)</f>
        <v>71327</v>
      </c>
      <c r="K47" s="452"/>
      <c r="L47" s="452"/>
      <c r="M47" s="452"/>
      <c r="N47" s="453"/>
    </row>
    <row r="51" customFormat="1" ht="20.25" customHeight="1"/>
    <row r="52" customFormat="1" ht="23.25" customHeight="1"/>
    <row r="53" customFormat="1" ht="23.25" customHeight="1"/>
    <row r="54" customFormat="1" ht="23.25" customHeight="1"/>
    <row r="55" customFormat="1" ht="23.25" customHeight="1"/>
    <row r="56" customFormat="1" ht="23.25" customHeight="1"/>
    <row r="57" customFormat="1" ht="23.25" customHeight="1"/>
    <row r="58" customFormat="1" ht="23.25" customHeight="1"/>
    <row r="59" customFormat="1" ht="23.25" customHeight="1"/>
    <row r="60" customFormat="1" ht="23.25" customHeight="1"/>
    <row r="61" customFormat="1" ht="23.25" customHeight="1"/>
    <row r="62" customFormat="1" ht="23.25" customHeight="1"/>
    <row r="63" customFormat="1" ht="23.25" customHeight="1"/>
    <row r="64" customFormat="1" ht="23.25" customHeight="1"/>
    <row r="65" customFormat="1" ht="23.25" customHeight="1"/>
    <row r="66" customFormat="1" ht="23.25" customHeight="1"/>
    <row r="67" customFormat="1" ht="23.25" customHeight="1"/>
    <row r="68" customFormat="1" ht="23.25" customHeight="1"/>
    <row r="69" customFormat="1" ht="23.25" customHeight="1"/>
    <row r="70" customFormat="1" ht="23.25" customHeight="1"/>
    <row r="71" customFormat="1" ht="23.25" customHeight="1"/>
    <row r="72" customFormat="1" ht="23.25" customHeight="1"/>
    <row r="73" customFormat="1" ht="23.25" customHeight="1"/>
    <row r="74" customFormat="1" ht="23.25" customHeight="1"/>
    <row r="75" customFormat="1" ht="23.25" customHeight="1"/>
    <row r="76" customFormat="1" ht="23.25" customHeight="1"/>
    <row r="77" customFormat="1" ht="23.25" customHeight="1"/>
    <row r="78" customFormat="1" ht="23.25" customHeight="1"/>
    <row r="79" customFormat="1" ht="23.25" customHeight="1"/>
    <row r="80" customFormat="1" ht="23.25" customHeight="1"/>
    <row r="81" customFormat="1" ht="23.25" customHeight="1"/>
    <row r="82" customFormat="1" ht="23.25" customHeight="1"/>
    <row r="83" customFormat="1" ht="23.25" customHeight="1"/>
    <row r="84" customFormat="1" ht="23.25" customHeight="1"/>
    <row r="85" customFormat="1" ht="23.25" customHeight="1"/>
    <row r="86" customFormat="1" ht="23.25" customHeight="1"/>
    <row r="87" customFormat="1" ht="23.25" customHeight="1"/>
    <row r="88" customFormat="1" ht="23.25" customHeight="1"/>
    <row r="89" customFormat="1" ht="23.25" customHeight="1"/>
    <row r="90" customFormat="1" ht="23.25" customHeight="1"/>
    <row r="91" customFormat="1" ht="23.25" customHeight="1"/>
    <row r="92" customFormat="1" ht="23.25" customHeight="1"/>
    <row r="93" customFormat="1" ht="23.25" customHeight="1"/>
  </sheetData>
  <mergeCells count="208">
    <mergeCell ref="S7:V7"/>
    <mergeCell ref="B5:D5"/>
    <mergeCell ref="E5:I5"/>
    <mergeCell ref="J5:N5"/>
    <mergeCell ref="O5:R5"/>
    <mergeCell ref="S5:V5"/>
    <mergeCell ref="B3:D3"/>
    <mergeCell ref="E3:I3"/>
    <mergeCell ref="J3:N3"/>
    <mergeCell ref="O3:R3"/>
    <mergeCell ref="S3:V3"/>
    <mergeCell ref="B4:D4"/>
    <mergeCell ref="E4:I4"/>
    <mergeCell ref="J4:N4"/>
    <mergeCell ref="O4:R4"/>
    <mergeCell ref="S4:V4"/>
    <mergeCell ref="B1:D1"/>
    <mergeCell ref="E1:I1"/>
    <mergeCell ref="J1:N1"/>
    <mergeCell ref="O1:R1"/>
    <mergeCell ref="S1:V1"/>
    <mergeCell ref="B2:D2"/>
    <mergeCell ref="E2:I2"/>
    <mergeCell ref="J2:N2"/>
    <mergeCell ref="O2:R2"/>
    <mergeCell ref="S2:V2"/>
    <mergeCell ref="B10:D10"/>
    <mergeCell ref="E10:I10"/>
    <mergeCell ref="J10:N10"/>
    <mergeCell ref="O10:R10"/>
    <mergeCell ref="S10:V10"/>
    <mergeCell ref="B6:D6"/>
    <mergeCell ref="E6:I6"/>
    <mergeCell ref="J6:N6"/>
    <mergeCell ref="O6:R6"/>
    <mergeCell ref="S6:V6"/>
    <mergeCell ref="S9:V9"/>
    <mergeCell ref="O9:R9"/>
    <mergeCell ref="J9:N9"/>
    <mergeCell ref="E9:I9"/>
    <mergeCell ref="B9:D9"/>
    <mergeCell ref="B8:D8"/>
    <mergeCell ref="E8:I8"/>
    <mergeCell ref="J8:N8"/>
    <mergeCell ref="O8:R8"/>
    <mergeCell ref="S8:V8"/>
    <mergeCell ref="B7:D7"/>
    <mergeCell ref="E7:I7"/>
    <mergeCell ref="J7:N7"/>
    <mergeCell ref="O7:R7"/>
    <mergeCell ref="B11:D11"/>
    <mergeCell ref="E11:I11"/>
    <mergeCell ref="J11:N11"/>
    <mergeCell ref="O11:R11"/>
    <mergeCell ref="S11:V11"/>
    <mergeCell ref="B12:D12"/>
    <mergeCell ref="E12:I12"/>
    <mergeCell ref="J12:N12"/>
    <mergeCell ref="O12:R12"/>
    <mergeCell ref="S12:V12"/>
    <mergeCell ref="B13:D13"/>
    <mergeCell ref="E13:I13"/>
    <mergeCell ref="J13:N13"/>
    <mergeCell ref="O13:R13"/>
    <mergeCell ref="S13:V13"/>
    <mergeCell ref="B14:D14"/>
    <mergeCell ref="E14:I14"/>
    <mergeCell ref="J14:N14"/>
    <mergeCell ref="O14:R14"/>
    <mergeCell ref="S14:V14"/>
    <mergeCell ref="B15:D15"/>
    <mergeCell ref="E15:I15"/>
    <mergeCell ref="J15:N15"/>
    <mergeCell ref="O15:R15"/>
    <mergeCell ref="S15:V15"/>
    <mergeCell ref="B16:D16"/>
    <mergeCell ref="E16:I16"/>
    <mergeCell ref="J16:N16"/>
    <mergeCell ref="O16:R16"/>
    <mergeCell ref="S16:V16"/>
    <mergeCell ref="B23:D23"/>
    <mergeCell ref="E23:I23"/>
    <mergeCell ref="J23:N23"/>
    <mergeCell ref="B17:D17"/>
    <mergeCell ref="E17:I17"/>
    <mergeCell ref="J17:N17"/>
    <mergeCell ref="O17:R17"/>
    <mergeCell ref="S17:V17"/>
    <mergeCell ref="B18:D18"/>
    <mergeCell ref="E18:I18"/>
    <mergeCell ref="J18:N18"/>
    <mergeCell ref="O18:R18"/>
    <mergeCell ref="S18:V18"/>
    <mergeCell ref="B21:D21"/>
    <mergeCell ref="E21:I21"/>
    <mergeCell ref="J21:N21"/>
    <mergeCell ref="O21:R21"/>
    <mergeCell ref="S21:V21"/>
    <mergeCell ref="B22:D22"/>
    <mergeCell ref="E22:I22"/>
    <mergeCell ref="J22:N22"/>
    <mergeCell ref="O22:R22"/>
    <mergeCell ref="S22:V22"/>
    <mergeCell ref="B19:D19"/>
    <mergeCell ref="E19:I19"/>
    <mergeCell ref="J19:N19"/>
    <mergeCell ref="O19:R19"/>
    <mergeCell ref="S19:V19"/>
    <mergeCell ref="B20:D20"/>
    <mergeCell ref="E20:I20"/>
    <mergeCell ref="J20:N20"/>
    <mergeCell ref="O20:R20"/>
    <mergeCell ref="S20:V20"/>
    <mergeCell ref="O23:R23"/>
    <mergeCell ref="S23:V23"/>
    <mergeCell ref="B29:F29"/>
    <mergeCell ref="B31:D31"/>
    <mergeCell ref="E31:I31"/>
    <mergeCell ref="J31:N31"/>
    <mergeCell ref="O31:R31"/>
    <mergeCell ref="S31:V31"/>
    <mergeCell ref="J27:N27"/>
    <mergeCell ref="B24:D24"/>
    <mergeCell ref="E24:I24"/>
    <mergeCell ref="J24:N24"/>
    <mergeCell ref="O24:R24"/>
    <mergeCell ref="S24:V24"/>
    <mergeCell ref="B25:D25"/>
    <mergeCell ref="E25:I25"/>
    <mergeCell ref="J25:N25"/>
    <mergeCell ref="O25:R25"/>
    <mergeCell ref="S25:V25"/>
    <mergeCell ref="B26:D26"/>
    <mergeCell ref="E26:I26"/>
    <mergeCell ref="J26:N26"/>
    <mergeCell ref="O26:R26"/>
    <mergeCell ref="S26:V26"/>
    <mergeCell ref="B32:D32"/>
    <mergeCell ref="E32:I32"/>
    <mergeCell ref="J32:N32"/>
    <mergeCell ref="O32:R32"/>
    <mergeCell ref="S32:V32"/>
    <mergeCell ref="B30:D30"/>
    <mergeCell ref="E30:I30"/>
    <mergeCell ref="J30:N30"/>
    <mergeCell ref="O30:R30"/>
    <mergeCell ref="S30:V30"/>
    <mergeCell ref="B35:D35"/>
    <mergeCell ref="E35:I35"/>
    <mergeCell ref="J35:N35"/>
    <mergeCell ref="O35:R35"/>
    <mergeCell ref="S35:V35"/>
    <mergeCell ref="B36:D36"/>
    <mergeCell ref="E36:I36"/>
    <mergeCell ref="J36:N36"/>
    <mergeCell ref="O36:R36"/>
    <mergeCell ref="S36:V36"/>
    <mergeCell ref="B37:D37"/>
    <mergeCell ref="E37:I37"/>
    <mergeCell ref="J37:N37"/>
    <mergeCell ref="O37:R37"/>
    <mergeCell ref="S37:V37"/>
    <mergeCell ref="B38:D38"/>
    <mergeCell ref="E38:I38"/>
    <mergeCell ref="J38:N38"/>
    <mergeCell ref="O38:R38"/>
    <mergeCell ref="S38:V38"/>
    <mergeCell ref="O42:R42"/>
    <mergeCell ref="S42:V42"/>
    <mergeCell ref="B43:D43"/>
    <mergeCell ref="E43:I43"/>
    <mergeCell ref="J43:N43"/>
    <mergeCell ref="O43:R43"/>
    <mergeCell ref="S43:V43"/>
    <mergeCell ref="B39:D39"/>
    <mergeCell ref="E39:I39"/>
    <mergeCell ref="J39:N39"/>
    <mergeCell ref="O39:R39"/>
    <mergeCell ref="S39:V39"/>
    <mergeCell ref="B40:D40"/>
    <mergeCell ref="E40:I40"/>
    <mergeCell ref="J40:N40"/>
    <mergeCell ref="O40:R40"/>
    <mergeCell ref="S40:V40"/>
    <mergeCell ref="J47:N47"/>
    <mergeCell ref="B46:D46"/>
    <mergeCell ref="E46:I46"/>
    <mergeCell ref="J46:N46"/>
    <mergeCell ref="O46:R46"/>
    <mergeCell ref="S46:V46"/>
    <mergeCell ref="B41:D41"/>
    <mergeCell ref="E41:I41"/>
    <mergeCell ref="J41:N41"/>
    <mergeCell ref="O41:R41"/>
    <mergeCell ref="S41:V41"/>
    <mergeCell ref="B44:D44"/>
    <mergeCell ref="E44:I44"/>
    <mergeCell ref="J44:N44"/>
    <mergeCell ref="O44:R44"/>
    <mergeCell ref="S44:V44"/>
    <mergeCell ref="B45:D45"/>
    <mergeCell ref="E45:I45"/>
    <mergeCell ref="J45:N45"/>
    <mergeCell ref="O45:R45"/>
    <mergeCell ref="S45:V45"/>
    <mergeCell ref="B42:D42"/>
    <mergeCell ref="E42:I42"/>
    <mergeCell ref="J42:N42"/>
  </mergeCells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77E5-CDCE-45C5-9EAC-FB82444D9399}">
  <dimension ref="A1:U89"/>
  <sheetViews>
    <sheetView topLeftCell="A67" zoomScaleNormal="100" workbookViewId="0">
      <selection activeCell="A85" sqref="A85:H88"/>
    </sheetView>
  </sheetViews>
  <sheetFormatPr defaultRowHeight="18.75"/>
  <cols>
    <col min="1" max="17" width="4" customWidth="1"/>
    <col min="18" max="21" width="8.5" customWidth="1"/>
  </cols>
  <sheetData>
    <row r="1" spans="1:19" ht="24" customHeight="1"/>
    <row r="2" spans="1:19" ht="24" customHeight="1">
      <c r="A2" s="259">
        <v>45574</v>
      </c>
      <c r="B2" s="282"/>
      <c r="C2" s="283"/>
      <c r="D2" s="284" t="s">
        <v>65</v>
      </c>
      <c r="E2" s="284"/>
      <c r="F2" s="284"/>
      <c r="G2" s="284"/>
      <c r="H2" s="284"/>
      <c r="I2" s="190">
        <v>300</v>
      </c>
      <c r="J2" s="190"/>
      <c r="K2" s="190"/>
      <c r="L2" s="190"/>
      <c r="M2" s="257" t="s">
        <v>68</v>
      </c>
      <c r="N2" s="257"/>
      <c r="O2" s="257"/>
      <c r="P2" s="258" t="s">
        <v>83</v>
      </c>
      <c r="Q2" s="258"/>
      <c r="R2" s="475">
        <v>45935</v>
      </c>
      <c r="S2" s="476"/>
    </row>
    <row r="3" spans="1:19" ht="24" customHeight="1">
      <c r="A3" s="259">
        <v>45574</v>
      </c>
      <c r="B3" s="260"/>
      <c r="C3" s="261"/>
      <c r="D3" s="262" t="s">
        <v>66</v>
      </c>
      <c r="E3" s="262"/>
      <c r="F3" s="262"/>
      <c r="G3" s="262"/>
      <c r="H3" s="262"/>
      <c r="I3" s="190">
        <v>170</v>
      </c>
      <c r="J3" s="190"/>
      <c r="K3" s="190"/>
      <c r="L3" s="190"/>
      <c r="M3" s="257"/>
      <c r="N3" s="257"/>
      <c r="O3" s="257"/>
      <c r="P3" s="258" t="s">
        <v>83</v>
      </c>
      <c r="Q3" s="258"/>
      <c r="R3" s="477" t="s">
        <v>200</v>
      </c>
      <c r="S3" s="478"/>
    </row>
    <row r="4" spans="1:19" ht="24" customHeight="1">
      <c r="A4" s="259">
        <v>45574</v>
      </c>
      <c r="B4" s="260"/>
      <c r="C4" s="261"/>
      <c r="D4" s="262" t="s">
        <v>67</v>
      </c>
      <c r="E4" s="262"/>
      <c r="F4" s="262"/>
      <c r="G4" s="262"/>
      <c r="H4" s="262"/>
      <c r="I4" s="190">
        <v>200</v>
      </c>
      <c r="J4" s="190"/>
      <c r="K4" s="190"/>
      <c r="L4" s="190"/>
      <c r="M4" s="257"/>
      <c r="N4" s="257"/>
      <c r="O4" s="257"/>
      <c r="P4" s="258" t="s">
        <v>83</v>
      </c>
      <c r="Q4" s="258"/>
      <c r="R4" s="70"/>
      <c r="S4" s="71"/>
    </row>
    <row r="5" spans="1:19" ht="24" customHeight="1">
      <c r="A5" s="259">
        <v>45575</v>
      </c>
      <c r="B5" s="260"/>
      <c r="C5" s="261"/>
      <c r="D5" s="262" t="s">
        <v>69</v>
      </c>
      <c r="E5" s="262"/>
      <c r="F5" s="262"/>
      <c r="G5" s="262"/>
      <c r="H5" s="262"/>
      <c r="I5" s="190">
        <v>200</v>
      </c>
      <c r="J5" s="190"/>
      <c r="K5" s="190"/>
      <c r="L5" s="190"/>
      <c r="M5" s="257"/>
      <c r="N5" s="257"/>
      <c r="O5" s="257"/>
      <c r="P5" s="258" t="s">
        <v>83</v>
      </c>
      <c r="Q5" s="258"/>
      <c r="R5" s="72"/>
      <c r="S5" s="73"/>
    </row>
    <row r="6" spans="1:19" ht="24" customHeight="1">
      <c r="A6" s="259">
        <v>45575</v>
      </c>
      <c r="B6" s="260"/>
      <c r="C6" s="261"/>
      <c r="D6" s="262" t="s">
        <v>70</v>
      </c>
      <c r="E6" s="262"/>
      <c r="F6" s="262"/>
      <c r="G6" s="262"/>
      <c r="H6" s="262"/>
      <c r="I6" s="190">
        <v>170</v>
      </c>
      <c r="J6" s="190"/>
      <c r="K6" s="190"/>
      <c r="L6" s="190"/>
      <c r="M6" s="257"/>
      <c r="N6" s="257"/>
      <c r="O6" s="257"/>
      <c r="P6" s="258" t="s">
        <v>83</v>
      </c>
      <c r="Q6" s="258"/>
      <c r="R6" s="72"/>
      <c r="S6" s="73"/>
    </row>
    <row r="7" spans="1:19" ht="24" customHeight="1">
      <c r="A7" s="259">
        <v>45575</v>
      </c>
      <c r="B7" s="260"/>
      <c r="C7" s="261"/>
      <c r="D7" s="262" t="s">
        <v>64</v>
      </c>
      <c r="E7" s="262"/>
      <c r="F7" s="262"/>
      <c r="G7" s="262"/>
      <c r="H7" s="262"/>
      <c r="I7" s="190">
        <v>900</v>
      </c>
      <c r="J7" s="190"/>
      <c r="K7" s="190"/>
      <c r="L7" s="190"/>
      <c r="M7" s="257" t="s">
        <v>68</v>
      </c>
      <c r="N7" s="257"/>
      <c r="O7" s="257"/>
      <c r="P7" s="258" t="s">
        <v>83</v>
      </c>
      <c r="Q7" s="258"/>
      <c r="R7" s="72"/>
      <c r="S7" s="73"/>
    </row>
    <row r="8" spans="1:19" ht="24" customHeight="1">
      <c r="A8" s="259">
        <v>45576</v>
      </c>
      <c r="B8" s="260"/>
      <c r="C8" s="261"/>
      <c r="D8" s="262" t="s">
        <v>79</v>
      </c>
      <c r="E8" s="262"/>
      <c r="F8" s="262"/>
      <c r="G8" s="262"/>
      <c r="H8" s="262"/>
      <c r="I8" s="190">
        <v>300</v>
      </c>
      <c r="J8" s="190"/>
      <c r="K8" s="190"/>
      <c r="L8" s="190"/>
      <c r="M8" s="257"/>
      <c r="N8" s="257"/>
      <c r="O8" s="257"/>
      <c r="P8" s="258" t="s">
        <v>83</v>
      </c>
      <c r="Q8" s="258"/>
      <c r="R8" s="72"/>
      <c r="S8" s="73"/>
    </row>
    <row r="9" spans="1:19" ht="24" customHeight="1">
      <c r="A9" s="259">
        <v>45576</v>
      </c>
      <c r="B9" s="260"/>
      <c r="C9" s="261"/>
      <c r="D9" s="262" t="s">
        <v>80</v>
      </c>
      <c r="E9" s="262"/>
      <c r="F9" s="262"/>
      <c r="G9" s="262"/>
      <c r="H9" s="262"/>
      <c r="I9" s="190">
        <v>240</v>
      </c>
      <c r="J9" s="190"/>
      <c r="K9" s="190"/>
      <c r="L9" s="190"/>
      <c r="M9" s="257"/>
      <c r="N9" s="257"/>
      <c r="O9" s="257"/>
      <c r="P9" s="258" t="s">
        <v>83</v>
      </c>
      <c r="Q9" s="258"/>
      <c r="R9" s="72"/>
      <c r="S9" s="73"/>
    </row>
    <row r="10" spans="1:19" ht="24" customHeight="1">
      <c r="A10" s="259">
        <v>45576</v>
      </c>
      <c r="B10" s="260"/>
      <c r="C10" s="261"/>
      <c r="D10" s="262" t="s">
        <v>81</v>
      </c>
      <c r="E10" s="262"/>
      <c r="F10" s="262"/>
      <c r="G10" s="262"/>
      <c r="H10" s="262"/>
      <c r="I10" s="190">
        <v>170</v>
      </c>
      <c r="J10" s="190"/>
      <c r="K10" s="190"/>
      <c r="L10" s="190"/>
      <c r="M10" s="257"/>
      <c r="N10" s="257"/>
      <c r="O10" s="257"/>
      <c r="P10" s="258" t="s">
        <v>83</v>
      </c>
      <c r="Q10" s="258"/>
      <c r="R10" s="72"/>
      <c r="S10" s="73"/>
    </row>
    <row r="11" spans="1:19" ht="24" customHeight="1">
      <c r="A11" s="259">
        <v>45588</v>
      </c>
      <c r="B11" s="260"/>
      <c r="C11" s="261"/>
      <c r="D11" s="265" t="s">
        <v>71</v>
      </c>
      <c r="E11" s="265"/>
      <c r="F11" s="265"/>
      <c r="G11" s="265"/>
      <c r="H11" s="265"/>
      <c r="I11" s="190">
        <v>1542</v>
      </c>
      <c r="J11" s="190"/>
      <c r="K11" s="190"/>
      <c r="L11" s="190"/>
      <c r="M11" s="257" t="s">
        <v>68</v>
      </c>
      <c r="N11" s="257"/>
      <c r="O11" s="257"/>
      <c r="P11" s="258" t="s">
        <v>83</v>
      </c>
      <c r="Q11" s="258"/>
      <c r="R11" s="72"/>
      <c r="S11" s="73"/>
    </row>
    <row r="12" spans="1:19" ht="24" customHeight="1">
      <c r="A12" s="259">
        <v>45595</v>
      </c>
      <c r="B12" s="260"/>
      <c r="C12" s="261"/>
      <c r="D12" s="262" t="s">
        <v>72</v>
      </c>
      <c r="E12" s="262"/>
      <c r="F12" s="262"/>
      <c r="G12" s="262"/>
      <c r="H12" s="262"/>
      <c r="I12" s="190">
        <v>170</v>
      </c>
      <c r="J12" s="190"/>
      <c r="K12" s="190"/>
      <c r="L12" s="190"/>
      <c r="M12" s="257"/>
      <c r="N12" s="257"/>
      <c r="O12" s="257"/>
      <c r="P12" s="258" t="s">
        <v>83</v>
      </c>
      <c r="Q12" s="258"/>
      <c r="R12" s="72"/>
      <c r="S12" s="73"/>
    </row>
    <row r="13" spans="1:19" ht="24" customHeight="1">
      <c r="A13" s="259">
        <v>45596</v>
      </c>
      <c r="B13" s="260"/>
      <c r="C13" s="261"/>
      <c r="D13" s="262" t="s">
        <v>73</v>
      </c>
      <c r="E13" s="262"/>
      <c r="F13" s="262"/>
      <c r="G13" s="262"/>
      <c r="H13" s="262"/>
      <c r="I13" s="190">
        <v>170</v>
      </c>
      <c r="J13" s="190"/>
      <c r="K13" s="190"/>
      <c r="L13" s="190"/>
      <c r="M13" s="257"/>
      <c r="N13" s="257"/>
      <c r="O13" s="257"/>
      <c r="P13" s="258" t="s">
        <v>83</v>
      </c>
      <c r="Q13" s="258"/>
      <c r="R13" s="74"/>
      <c r="S13" s="75"/>
    </row>
    <row r="14" spans="1:19" ht="24" customHeight="1">
      <c r="I14" s="465">
        <f>SUM(I2:L13)</f>
        <v>4532</v>
      </c>
      <c r="J14" s="466"/>
      <c r="K14" s="466"/>
      <c r="L14" s="466"/>
    </row>
    <row r="16" spans="1:19" ht="26.45" customHeight="1">
      <c r="A16" s="259">
        <v>45967</v>
      </c>
      <c r="B16" s="260"/>
      <c r="C16" s="261"/>
      <c r="D16" s="262" t="s">
        <v>131</v>
      </c>
      <c r="E16" s="262"/>
      <c r="F16" s="262"/>
      <c r="G16" s="262"/>
      <c r="H16" s="262"/>
      <c r="I16" s="190">
        <v>2266</v>
      </c>
      <c r="J16" s="190"/>
      <c r="K16" s="190"/>
      <c r="L16" s="190"/>
      <c r="M16" s="257"/>
      <c r="N16" s="257"/>
      <c r="O16" s="257"/>
      <c r="P16" s="258" t="s">
        <v>83</v>
      </c>
      <c r="Q16" s="258"/>
      <c r="R16" s="475">
        <v>45962</v>
      </c>
      <c r="S16" s="476"/>
    </row>
    <row r="17" spans="1:19" ht="26.45" customHeight="1">
      <c r="A17" s="259">
        <v>45604</v>
      </c>
      <c r="B17" s="260"/>
      <c r="C17" s="261"/>
      <c r="D17" s="262" t="s">
        <v>74</v>
      </c>
      <c r="E17" s="262"/>
      <c r="F17" s="262"/>
      <c r="G17" s="262"/>
      <c r="H17" s="262"/>
      <c r="I17" s="190">
        <v>1650</v>
      </c>
      <c r="J17" s="190"/>
      <c r="K17" s="190"/>
      <c r="L17" s="190"/>
      <c r="M17" s="257"/>
      <c r="N17" s="257"/>
      <c r="O17" s="257"/>
      <c r="P17" s="258" t="s">
        <v>83</v>
      </c>
      <c r="Q17" s="258"/>
      <c r="R17" s="477" t="s">
        <v>201</v>
      </c>
      <c r="S17" s="478"/>
    </row>
    <row r="18" spans="1:19" ht="26.45" customHeight="1">
      <c r="A18" s="259">
        <v>45604</v>
      </c>
      <c r="B18" s="260"/>
      <c r="C18" s="261"/>
      <c r="D18" s="262" t="s">
        <v>75</v>
      </c>
      <c r="E18" s="262"/>
      <c r="F18" s="262"/>
      <c r="G18" s="262"/>
      <c r="H18" s="262"/>
      <c r="I18" s="190">
        <v>1170</v>
      </c>
      <c r="J18" s="190"/>
      <c r="K18" s="190"/>
      <c r="L18" s="190"/>
      <c r="M18" s="257"/>
      <c r="N18" s="257"/>
      <c r="O18" s="257"/>
      <c r="P18" s="258" t="s">
        <v>83</v>
      </c>
      <c r="Q18" s="258"/>
      <c r="R18" s="479">
        <v>45970</v>
      </c>
      <c r="S18" s="480"/>
    </row>
    <row r="19" spans="1:19" ht="26.45" customHeight="1">
      <c r="A19" s="259">
        <v>45604</v>
      </c>
      <c r="B19" s="260"/>
      <c r="C19" s="261"/>
      <c r="D19" s="262" t="s">
        <v>76</v>
      </c>
      <c r="E19" s="262"/>
      <c r="F19" s="262"/>
      <c r="G19" s="262"/>
      <c r="H19" s="262"/>
      <c r="I19" s="190">
        <v>170</v>
      </c>
      <c r="J19" s="190"/>
      <c r="K19" s="190"/>
      <c r="L19" s="190"/>
      <c r="M19" s="257"/>
      <c r="N19" s="257"/>
      <c r="O19" s="257"/>
      <c r="P19" s="258" t="s">
        <v>83</v>
      </c>
      <c r="Q19" s="258"/>
      <c r="R19" s="481" t="s">
        <v>202</v>
      </c>
      <c r="S19" s="482"/>
    </row>
    <row r="20" spans="1:19" ht="26.45" customHeight="1">
      <c r="A20" s="259">
        <v>45604</v>
      </c>
      <c r="B20" s="260"/>
      <c r="C20" s="261"/>
      <c r="D20" s="262" t="s">
        <v>77</v>
      </c>
      <c r="E20" s="262"/>
      <c r="F20" s="262"/>
      <c r="G20" s="262"/>
      <c r="H20" s="262"/>
      <c r="I20" s="190">
        <v>5170</v>
      </c>
      <c r="J20" s="190"/>
      <c r="K20" s="190"/>
      <c r="L20" s="190"/>
      <c r="M20" s="257" t="s">
        <v>68</v>
      </c>
      <c r="N20" s="257"/>
      <c r="O20" s="257"/>
      <c r="P20" s="257"/>
      <c r="Q20" s="257"/>
      <c r="R20" s="475">
        <v>45983</v>
      </c>
      <c r="S20" s="476"/>
    </row>
    <row r="21" spans="1:19" ht="26.45" customHeight="1">
      <c r="A21" s="259">
        <v>45604</v>
      </c>
      <c r="B21" s="260"/>
      <c r="C21" s="261"/>
      <c r="D21" s="262" t="s">
        <v>78</v>
      </c>
      <c r="E21" s="262"/>
      <c r="F21" s="262"/>
      <c r="G21" s="262"/>
      <c r="H21" s="262"/>
      <c r="I21" s="191">
        <v>880</v>
      </c>
      <c r="J21" s="191"/>
      <c r="K21" s="191"/>
      <c r="L21" s="191"/>
      <c r="M21" s="257"/>
      <c r="N21" s="257"/>
      <c r="O21" s="257"/>
      <c r="P21" s="258" t="s">
        <v>83</v>
      </c>
      <c r="Q21" s="258"/>
      <c r="R21" s="483" t="s">
        <v>203</v>
      </c>
      <c r="S21" s="484"/>
    </row>
    <row r="22" spans="1:19" ht="26.45" customHeight="1">
      <c r="A22" s="259">
        <v>45606</v>
      </c>
      <c r="B22" s="260"/>
      <c r="C22" s="261"/>
      <c r="D22" s="262" t="s">
        <v>64</v>
      </c>
      <c r="E22" s="262"/>
      <c r="F22" s="262"/>
      <c r="G22" s="262"/>
      <c r="H22" s="262"/>
      <c r="I22" s="190">
        <v>2900</v>
      </c>
      <c r="J22" s="190"/>
      <c r="K22" s="190"/>
      <c r="L22" s="190"/>
      <c r="M22" s="257" t="s">
        <v>68</v>
      </c>
      <c r="N22" s="257"/>
      <c r="O22" s="257"/>
      <c r="P22" s="258" t="s">
        <v>83</v>
      </c>
      <c r="Q22" s="258"/>
      <c r="R22" s="477" t="s">
        <v>200</v>
      </c>
      <c r="S22" s="478"/>
    </row>
    <row r="23" spans="1:19" ht="26.45" customHeight="1">
      <c r="A23" s="259">
        <v>45607</v>
      </c>
      <c r="B23" s="260"/>
      <c r="C23" s="261"/>
      <c r="D23" s="262" t="s">
        <v>82</v>
      </c>
      <c r="E23" s="262"/>
      <c r="F23" s="262"/>
      <c r="G23" s="262"/>
      <c r="H23" s="262"/>
      <c r="I23" s="190">
        <v>1767</v>
      </c>
      <c r="J23" s="190"/>
      <c r="K23" s="190"/>
      <c r="L23" s="190"/>
      <c r="M23" s="257" t="s">
        <v>68</v>
      </c>
      <c r="N23" s="257"/>
      <c r="O23" s="257"/>
      <c r="P23" s="257"/>
      <c r="Q23" s="257"/>
      <c r="R23" s="72"/>
      <c r="S23" s="73"/>
    </row>
    <row r="24" spans="1:19" ht="26.45" customHeight="1">
      <c r="A24" s="259">
        <v>45607</v>
      </c>
      <c r="B24" s="260"/>
      <c r="C24" s="261"/>
      <c r="D24" s="262" t="s">
        <v>64</v>
      </c>
      <c r="E24" s="262"/>
      <c r="F24" s="262"/>
      <c r="G24" s="262"/>
      <c r="H24" s="262"/>
      <c r="I24" s="190">
        <v>1400</v>
      </c>
      <c r="J24" s="190"/>
      <c r="K24" s="190"/>
      <c r="L24" s="190"/>
      <c r="M24" s="257" t="s">
        <v>68</v>
      </c>
      <c r="N24" s="257"/>
      <c r="O24" s="257"/>
      <c r="P24" s="258" t="s">
        <v>83</v>
      </c>
      <c r="Q24" s="258"/>
      <c r="R24" s="74"/>
      <c r="S24" s="75"/>
    </row>
    <row r="25" spans="1:19" ht="26.45" customHeight="1">
      <c r="I25" s="467">
        <f>SUM(I16:L24)</f>
        <v>17373</v>
      </c>
      <c r="J25" s="468"/>
      <c r="K25" s="468"/>
      <c r="L25" s="468"/>
    </row>
    <row r="27" spans="1:19">
      <c r="A27" s="253"/>
      <c r="B27" s="253"/>
      <c r="C27" s="253"/>
      <c r="D27" s="253"/>
      <c r="E27" s="253"/>
      <c r="F27" s="253"/>
      <c r="G27" s="253"/>
      <c r="H27" s="253"/>
    </row>
    <row r="28" spans="1:19">
      <c r="A28" s="518"/>
      <c r="B28" s="253"/>
      <c r="C28" s="253"/>
      <c r="D28" s="253"/>
      <c r="E28" s="253"/>
      <c r="F28" s="253"/>
      <c r="G28" s="253"/>
      <c r="H28" s="253"/>
    </row>
    <row r="32" spans="1:19" ht="27" customHeight="1">
      <c r="A32" s="259">
        <v>45999</v>
      </c>
      <c r="B32" s="282"/>
      <c r="C32" s="283"/>
      <c r="D32" s="515" t="s">
        <v>64</v>
      </c>
      <c r="E32" s="516"/>
      <c r="F32" s="516"/>
      <c r="G32" s="516"/>
      <c r="H32" s="517"/>
      <c r="I32" s="198">
        <v>1400</v>
      </c>
      <c r="J32" s="199"/>
      <c r="K32" s="199"/>
      <c r="L32" s="200"/>
      <c r="M32" s="510" t="s">
        <v>170</v>
      </c>
      <c r="N32" s="511"/>
      <c r="O32" s="512"/>
      <c r="P32" s="513" t="s">
        <v>83</v>
      </c>
      <c r="Q32" s="514"/>
      <c r="R32" s="475">
        <v>46000</v>
      </c>
      <c r="S32" s="476"/>
    </row>
    <row r="33" spans="1:21" ht="27" customHeight="1">
      <c r="A33" s="259">
        <v>46009</v>
      </c>
      <c r="B33" s="260"/>
      <c r="C33" s="261"/>
      <c r="D33" s="262" t="s">
        <v>171</v>
      </c>
      <c r="E33" s="262"/>
      <c r="F33" s="262"/>
      <c r="G33" s="262"/>
      <c r="H33" s="262"/>
      <c r="I33" s="190">
        <v>239784</v>
      </c>
      <c r="J33" s="190"/>
      <c r="K33" s="190"/>
      <c r="L33" s="190"/>
      <c r="M33" s="510" t="s">
        <v>170</v>
      </c>
      <c r="N33" s="511"/>
      <c r="O33" s="512"/>
      <c r="P33" s="513" t="s">
        <v>83</v>
      </c>
      <c r="Q33" s="514"/>
      <c r="R33" s="477" t="s">
        <v>204</v>
      </c>
      <c r="S33" s="478"/>
    </row>
    <row r="34" spans="1:21" ht="27" customHeight="1">
      <c r="A34" s="259"/>
      <c r="B34" s="260"/>
      <c r="C34" s="261"/>
      <c r="D34" s="262" t="s">
        <v>171</v>
      </c>
      <c r="E34" s="262"/>
      <c r="F34" s="262"/>
      <c r="G34" s="262"/>
      <c r="H34" s="262"/>
      <c r="I34" s="190">
        <v>45320</v>
      </c>
      <c r="J34" s="190"/>
      <c r="K34" s="190"/>
      <c r="L34" s="190"/>
      <c r="M34" s="510" t="s">
        <v>170</v>
      </c>
      <c r="N34" s="511"/>
      <c r="O34" s="512"/>
      <c r="P34" s="513" t="s">
        <v>83</v>
      </c>
      <c r="Q34" s="514"/>
      <c r="R34" s="479">
        <v>46001</v>
      </c>
      <c r="S34" s="480"/>
    </row>
    <row r="35" spans="1:21" ht="27" customHeight="1">
      <c r="A35" s="259"/>
      <c r="B35" s="260"/>
      <c r="C35" s="261"/>
      <c r="D35" s="262"/>
      <c r="E35" s="262"/>
      <c r="F35" s="262"/>
      <c r="G35" s="262"/>
      <c r="H35" s="262"/>
      <c r="I35" s="190"/>
      <c r="J35" s="190"/>
      <c r="K35" s="190"/>
      <c r="L35" s="190"/>
      <c r="M35" s="257"/>
      <c r="N35" s="257"/>
      <c r="O35" s="257"/>
      <c r="P35" s="257"/>
      <c r="Q35" s="257"/>
      <c r="R35" s="485" t="s">
        <v>208</v>
      </c>
      <c r="S35" s="486"/>
    </row>
    <row r="36" spans="1:21" ht="27" customHeight="1">
      <c r="A36" s="259"/>
      <c r="B36" s="260"/>
      <c r="C36" s="261"/>
      <c r="D36" s="262"/>
      <c r="E36" s="262"/>
      <c r="F36" s="262"/>
      <c r="G36" s="262"/>
      <c r="H36" s="262"/>
      <c r="I36" s="191"/>
      <c r="J36" s="191"/>
      <c r="K36" s="191"/>
      <c r="L36" s="191"/>
      <c r="M36" s="257"/>
      <c r="N36" s="257"/>
      <c r="O36" s="257"/>
      <c r="P36" s="258"/>
      <c r="Q36" s="258"/>
      <c r="R36" s="485" t="s">
        <v>209</v>
      </c>
      <c r="S36" s="486"/>
    </row>
    <row r="37" spans="1:21" ht="27" customHeight="1">
      <c r="A37" s="259"/>
      <c r="B37" s="260"/>
      <c r="C37" s="261"/>
      <c r="D37" s="262"/>
      <c r="E37" s="262"/>
      <c r="F37" s="262"/>
      <c r="G37" s="262"/>
      <c r="H37" s="262"/>
      <c r="I37" s="190"/>
      <c r="J37" s="190"/>
      <c r="K37" s="190"/>
      <c r="L37" s="190"/>
      <c r="M37" s="257"/>
      <c r="N37" s="257"/>
      <c r="O37" s="257"/>
      <c r="P37" s="258"/>
      <c r="Q37" s="258"/>
      <c r="R37" s="485" t="s">
        <v>218</v>
      </c>
      <c r="S37" s="486"/>
    </row>
    <row r="38" spans="1:21" ht="27" customHeight="1">
      <c r="A38" s="259"/>
      <c r="B38" s="260"/>
      <c r="C38" s="261"/>
      <c r="D38" s="262"/>
      <c r="E38" s="262"/>
      <c r="F38" s="262"/>
      <c r="G38" s="262"/>
      <c r="H38" s="262"/>
      <c r="I38" s="190"/>
      <c r="J38" s="190"/>
      <c r="K38" s="190"/>
      <c r="L38" s="190"/>
      <c r="M38" s="257"/>
      <c r="N38" s="257"/>
      <c r="O38" s="257"/>
      <c r="P38" s="257"/>
      <c r="Q38" s="257"/>
      <c r="R38" s="481" t="s">
        <v>219</v>
      </c>
      <c r="S38" s="482"/>
    </row>
    <row r="39" spans="1:21" ht="27" customHeight="1">
      <c r="A39" s="259"/>
      <c r="B39" s="260"/>
      <c r="C39" s="261"/>
      <c r="D39" s="262"/>
      <c r="E39" s="262"/>
      <c r="F39" s="262"/>
      <c r="G39" s="262"/>
      <c r="H39" s="262"/>
      <c r="I39" s="190"/>
      <c r="J39" s="190"/>
      <c r="K39" s="190"/>
      <c r="L39" s="190"/>
      <c r="M39" s="257"/>
      <c r="N39" s="257"/>
      <c r="O39" s="257"/>
      <c r="P39" s="258"/>
      <c r="Q39" s="258"/>
      <c r="R39" s="74"/>
      <c r="S39" s="75"/>
    </row>
    <row r="40" spans="1:21" ht="27" customHeight="1">
      <c r="I40" s="467">
        <f>SUM(I32:L39)</f>
        <v>286504</v>
      </c>
      <c r="J40" s="468"/>
      <c r="K40" s="468"/>
      <c r="L40" s="468"/>
    </row>
    <row r="41" spans="1:21" ht="27" customHeight="1"/>
    <row r="42" spans="1:21" ht="27" customHeight="1">
      <c r="A42" s="469">
        <v>45663</v>
      </c>
      <c r="B42" s="469"/>
      <c r="C42" s="469"/>
      <c r="D42" s="429" t="s">
        <v>141</v>
      </c>
      <c r="E42" s="429"/>
      <c r="F42" s="429"/>
      <c r="G42" s="429"/>
      <c r="H42" s="429"/>
      <c r="I42" s="190">
        <v>1100</v>
      </c>
      <c r="J42" s="190"/>
      <c r="K42" s="190"/>
      <c r="L42" s="190"/>
      <c r="M42" s="190"/>
      <c r="N42" s="430" t="s">
        <v>68</v>
      </c>
      <c r="O42" s="430"/>
      <c r="P42" s="430"/>
      <c r="Q42" s="430"/>
      <c r="R42" s="473">
        <v>45668</v>
      </c>
      <c r="S42" s="474"/>
      <c r="T42" s="57"/>
      <c r="U42" s="57"/>
    </row>
    <row r="43" spans="1:21" ht="27" customHeight="1">
      <c r="A43" s="469">
        <v>45663</v>
      </c>
      <c r="B43" s="469"/>
      <c r="C43" s="469"/>
      <c r="D43" s="429" t="s">
        <v>64</v>
      </c>
      <c r="E43" s="429"/>
      <c r="F43" s="429"/>
      <c r="G43" s="429"/>
      <c r="H43" s="429"/>
      <c r="I43" s="190">
        <v>3300</v>
      </c>
      <c r="J43" s="190"/>
      <c r="K43" s="190"/>
      <c r="L43" s="190"/>
      <c r="M43" s="190"/>
      <c r="N43" s="430" t="s">
        <v>68</v>
      </c>
      <c r="O43" s="430"/>
      <c r="P43" s="430"/>
      <c r="Q43" s="430"/>
      <c r="R43" s="487" t="s">
        <v>205</v>
      </c>
      <c r="S43" s="488"/>
      <c r="T43" s="57"/>
      <c r="U43" s="57"/>
    </row>
    <row r="44" spans="1:21" ht="27" customHeight="1">
      <c r="A44" s="469">
        <v>45664</v>
      </c>
      <c r="B44" s="469"/>
      <c r="C44" s="469"/>
      <c r="D44" s="429" t="s">
        <v>64</v>
      </c>
      <c r="E44" s="429"/>
      <c r="F44" s="429"/>
      <c r="G44" s="429"/>
      <c r="H44" s="429"/>
      <c r="I44" s="190">
        <v>220</v>
      </c>
      <c r="J44" s="190"/>
      <c r="K44" s="190"/>
      <c r="L44" s="190"/>
      <c r="M44" s="190"/>
      <c r="N44" s="430" t="s">
        <v>68</v>
      </c>
      <c r="O44" s="430"/>
      <c r="P44" s="430"/>
      <c r="Q44" s="430"/>
      <c r="R44" s="489" t="s">
        <v>206</v>
      </c>
      <c r="S44" s="490"/>
      <c r="T44" s="57"/>
      <c r="U44" s="57"/>
    </row>
    <row r="45" spans="1:21" ht="27" customHeight="1">
      <c r="A45" s="469">
        <v>45668</v>
      </c>
      <c r="B45" s="469"/>
      <c r="C45" s="469"/>
      <c r="D45" s="429" t="s">
        <v>169</v>
      </c>
      <c r="E45" s="429"/>
      <c r="F45" s="429"/>
      <c r="G45" s="429"/>
      <c r="H45" s="429"/>
      <c r="I45" s="190">
        <v>77000</v>
      </c>
      <c r="J45" s="190"/>
      <c r="K45" s="190"/>
      <c r="L45" s="190"/>
      <c r="M45" s="190"/>
      <c r="N45" s="430" t="s">
        <v>68</v>
      </c>
      <c r="O45" s="430"/>
      <c r="P45" s="430"/>
      <c r="Q45" s="430"/>
      <c r="R45" s="62"/>
      <c r="S45" s="63"/>
      <c r="T45" s="57"/>
      <c r="U45" s="57"/>
    </row>
    <row r="46" spans="1:21" ht="27" customHeight="1">
      <c r="A46" s="470">
        <v>45668</v>
      </c>
      <c r="B46" s="471"/>
      <c r="C46" s="472"/>
      <c r="D46" s="429" t="s">
        <v>169</v>
      </c>
      <c r="E46" s="429"/>
      <c r="F46" s="429"/>
      <c r="G46" s="429"/>
      <c r="H46" s="429"/>
      <c r="I46" s="198">
        <v>40458</v>
      </c>
      <c r="J46" s="199"/>
      <c r="K46" s="199"/>
      <c r="L46" s="199"/>
      <c r="M46" s="200"/>
      <c r="N46" s="370" t="s">
        <v>68</v>
      </c>
      <c r="O46" s="371"/>
      <c r="P46" s="371"/>
      <c r="Q46" s="372"/>
      <c r="R46" s="62"/>
      <c r="S46" s="63"/>
      <c r="T46" s="57"/>
      <c r="U46" s="57"/>
    </row>
    <row r="47" spans="1:21" ht="27" customHeight="1">
      <c r="A47" s="469">
        <v>45668</v>
      </c>
      <c r="B47" s="469"/>
      <c r="C47" s="469"/>
      <c r="D47" s="429" t="s">
        <v>169</v>
      </c>
      <c r="E47" s="429"/>
      <c r="F47" s="429"/>
      <c r="G47" s="429"/>
      <c r="H47" s="429"/>
      <c r="I47" s="190">
        <v>12056</v>
      </c>
      <c r="J47" s="190"/>
      <c r="K47" s="190"/>
      <c r="L47" s="190"/>
      <c r="M47" s="190"/>
      <c r="N47" s="430" t="s">
        <v>68</v>
      </c>
      <c r="O47" s="430"/>
      <c r="P47" s="430"/>
      <c r="Q47" s="430"/>
      <c r="R47" s="62"/>
      <c r="S47" s="63"/>
      <c r="T47" s="57"/>
      <c r="U47" s="57"/>
    </row>
    <row r="48" spans="1:21" ht="27" customHeight="1">
      <c r="A48" s="469">
        <v>45668</v>
      </c>
      <c r="B48" s="469"/>
      <c r="C48" s="469"/>
      <c r="D48" s="429" t="s">
        <v>142</v>
      </c>
      <c r="E48" s="429"/>
      <c r="F48" s="429"/>
      <c r="G48" s="429"/>
      <c r="H48" s="429"/>
      <c r="I48" s="190">
        <v>5621</v>
      </c>
      <c r="J48" s="190"/>
      <c r="K48" s="190"/>
      <c r="L48" s="190"/>
      <c r="M48" s="190"/>
      <c r="N48" s="430" t="s">
        <v>68</v>
      </c>
      <c r="O48" s="430"/>
      <c r="P48" s="430"/>
      <c r="Q48" s="430"/>
      <c r="R48" s="62"/>
      <c r="S48" s="63"/>
      <c r="T48" s="57"/>
      <c r="U48" s="57"/>
    </row>
    <row r="49" spans="1:21" ht="27" customHeight="1">
      <c r="A49" s="469">
        <v>45668</v>
      </c>
      <c r="B49" s="469"/>
      <c r="C49" s="469"/>
      <c r="D49" s="429" t="s">
        <v>143</v>
      </c>
      <c r="E49" s="429"/>
      <c r="F49" s="429"/>
      <c r="G49" s="429"/>
      <c r="H49" s="429"/>
      <c r="I49" s="190">
        <v>21434</v>
      </c>
      <c r="J49" s="190"/>
      <c r="K49" s="190"/>
      <c r="L49" s="190"/>
      <c r="M49" s="190"/>
      <c r="N49" s="430" t="s">
        <v>68</v>
      </c>
      <c r="O49" s="430"/>
      <c r="P49" s="430"/>
      <c r="Q49" s="430"/>
      <c r="R49" s="62"/>
      <c r="S49" s="63"/>
      <c r="T49" s="57"/>
      <c r="U49" s="57"/>
    </row>
    <row r="50" spans="1:21" ht="27" customHeight="1">
      <c r="A50" s="469">
        <v>45668</v>
      </c>
      <c r="B50" s="469"/>
      <c r="C50" s="469"/>
      <c r="D50" s="429" t="s">
        <v>144</v>
      </c>
      <c r="E50" s="429"/>
      <c r="F50" s="429"/>
      <c r="G50" s="429"/>
      <c r="H50" s="429"/>
      <c r="I50" s="190">
        <v>8500</v>
      </c>
      <c r="J50" s="190"/>
      <c r="K50" s="190"/>
      <c r="L50" s="190"/>
      <c r="M50" s="190"/>
      <c r="N50" s="430" t="s">
        <v>68</v>
      </c>
      <c r="O50" s="430"/>
      <c r="P50" s="430"/>
      <c r="Q50" s="430"/>
      <c r="R50" s="62"/>
      <c r="S50" s="63"/>
      <c r="T50" s="57"/>
      <c r="U50" s="57"/>
    </row>
    <row r="51" spans="1:21" ht="27" customHeight="1">
      <c r="A51" s="469">
        <v>45668</v>
      </c>
      <c r="B51" s="469"/>
      <c r="C51" s="469"/>
      <c r="D51" s="429" t="s">
        <v>145</v>
      </c>
      <c r="E51" s="429"/>
      <c r="F51" s="429"/>
      <c r="G51" s="429"/>
      <c r="H51" s="429"/>
      <c r="I51" s="190">
        <v>3250</v>
      </c>
      <c r="J51" s="190"/>
      <c r="K51" s="190"/>
      <c r="L51" s="190"/>
      <c r="M51" s="190"/>
      <c r="N51" s="430" t="s">
        <v>68</v>
      </c>
      <c r="O51" s="430"/>
      <c r="P51" s="430"/>
      <c r="Q51" s="430"/>
      <c r="R51" s="62"/>
      <c r="S51" s="63"/>
      <c r="T51" s="57"/>
      <c r="U51" s="57"/>
    </row>
    <row r="52" spans="1:21" ht="27" customHeight="1">
      <c r="A52" s="469">
        <v>45670</v>
      </c>
      <c r="B52" s="469"/>
      <c r="C52" s="469"/>
      <c r="D52" s="429" t="s">
        <v>143</v>
      </c>
      <c r="E52" s="429"/>
      <c r="F52" s="429"/>
      <c r="G52" s="429"/>
      <c r="H52" s="429"/>
      <c r="I52" s="190">
        <v>29429</v>
      </c>
      <c r="J52" s="190"/>
      <c r="K52" s="190"/>
      <c r="L52" s="190"/>
      <c r="M52" s="190"/>
      <c r="N52" s="430" t="s">
        <v>68</v>
      </c>
      <c r="O52" s="430"/>
      <c r="P52" s="430"/>
      <c r="Q52" s="430"/>
      <c r="R52" s="62"/>
      <c r="S52" s="63"/>
      <c r="T52" s="57"/>
      <c r="U52" s="57"/>
    </row>
    <row r="53" spans="1:21" ht="27" customHeight="1">
      <c r="A53" s="469">
        <v>45670</v>
      </c>
      <c r="B53" s="469"/>
      <c r="C53" s="469"/>
      <c r="D53" s="429" t="s">
        <v>146</v>
      </c>
      <c r="E53" s="429"/>
      <c r="F53" s="429"/>
      <c r="G53" s="429"/>
      <c r="H53" s="429"/>
      <c r="I53" s="190">
        <v>11898</v>
      </c>
      <c r="J53" s="190"/>
      <c r="K53" s="190"/>
      <c r="L53" s="190"/>
      <c r="M53" s="190"/>
      <c r="N53" s="430" t="s">
        <v>68</v>
      </c>
      <c r="O53" s="430"/>
      <c r="P53" s="430"/>
      <c r="Q53" s="430"/>
      <c r="R53" s="62"/>
      <c r="S53" s="63"/>
      <c r="T53" s="57"/>
      <c r="U53" s="57"/>
    </row>
    <row r="54" spans="1:21" ht="27" customHeight="1">
      <c r="A54" s="469">
        <v>45672</v>
      </c>
      <c r="B54" s="469"/>
      <c r="C54" s="469"/>
      <c r="D54" s="429" t="s">
        <v>147</v>
      </c>
      <c r="E54" s="429"/>
      <c r="F54" s="429"/>
      <c r="G54" s="429"/>
      <c r="H54" s="429"/>
      <c r="I54" s="190">
        <v>3311</v>
      </c>
      <c r="J54" s="190"/>
      <c r="K54" s="190"/>
      <c r="L54" s="190"/>
      <c r="M54" s="190"/>
      <c r="N54" s="430" t="s">
        <v>68</v>
      </c>
      <c r="O54" s="430"/>
      <c r="P54" s="430"/>
      <c r="Q54" s="430"/>
      <c r="R54" s="62"/>
      <c r="S54" s="63"/>
      <c r="T54" s="57"/>
      <c r="U54" s="57"/>
    </row>
    <row r="55" spans="1:21" ht="27" customHeight="1">
      <c r="A55" s="469">
        <v>45672</v>
      </c>
      <c r="B55" s="469"/>
      <c r="C55" s="469"/>
      <c r="D55" s="429" t="s">
        <v>148</v>
      </c>
      <c r="E55" s="429"/>
      <c r="F55" s="429"/>
      <c r="G55" s="429"/>
      <c r="H55" s="429"/>
      <c r="I55" s="190">
        <v>4283</v>
      </c>
      <c r="J55" s="190"/>
      <c r="K55" s="190"/>
      <c r="L55" s="190"/>
      <c r="M55" s="190"/>
      <c r="N55" s="430" t="s">
        <v>68</v>
      </c>
      <c r="O55" s="430"/>
      <c r="P55" s="430"/>
      <c r="Q55" s="430"/>
      <c r="R55" s="64"/>
      <c r="S55" s="65"/>
      <c r="T55" s="57"/>
      <c r="U55" s="57"/>
    </row>
    <row r="56" spans="1:21" ht="27" customHeight="1">
      <c r="A56" s="469">
        <v>45677</v>
      </c>
      <c r="B56" s="469"/>
      <c r="C56" s="469"/>
      <c r="D56" s="429" t="s">
        <v>168</v>
      </c>
      <c r="E56" s="429"/>
      <c r="F56" s="429"/>
      <c r="G56" s="429"/>
      <c r="H56" s="429"/>
      <c r="I56" s="191">
        <v>7582</v>
      </c>
      <c r="J56" s="191"/>
      <c r="K56" s="191"/>
      <c r="L56" s="191"/>
      <c r="M56" s="191"/>
      <c r="N56" s="430" t="s">
        <v>68</v>
      </c>
      <c r="O56" s="430"/>
      <c r="P56" s="430"/>
      <c r="Q56" s="430"/>
      <c r="R56" s="62"/>
      <c r="S56" s="57"/>
      <c r="T56" s="57"/>
      <c r="U56" s="57"/>
    </row>
    <row r="57" spans="1:21" ht="27" customHeight="1" thickBot="1">
      <c r="A57" s="469">
        <v>45687</v>
      </c>
      <c r="B57" s="469"/>
      <c r="C57" s="469"/>
      <c r="D57" s="429" t="s">
        <v>143</v>
      </c>
      <c r="E57" s="429"/>
      <c r="F57" s="429"/>
      <c r="G57" s="429"/>
      <c r="H57" s="429"/>
      <c r="I57" s="191">
        <v>13385</v>
      </c>
      <c r="J57" s="191"/>
      <c r="K57" s="191"/>
      <c r="L57" s="191"/>
      <c r="M57" s="191"/>
      <c r="N57" s="430" t="s">
        <v>68</v>
      </c>
      <c r="O57" s="430"/>
      <c r="P57" s="430"/>
      <c r="Q57" s="430"/>
      <c r="R57" s="62"/>
      <c r="S57" s="57"/>
      <c r="T57" s="57"/>
      <c r="U57" s="57"/>
    </row>
    <row r="58" spans="1:21" ht="27" customHeight="1" thickBot="1">
      <c r="I58" s="507">
        <f>SUM(I42:M57)</f>
        <v>242827</v>
      </c>
      <c r="J58" s="508"/>
      <c r="K58" s="508"/>
      <c r="L58" s="508"/>
      <c r="M58" s="509"/>
    </row>
    <row r="59" spans="1:21" ht="25.15" customHeight="1"/>
    <row r="60" spans="1:21" ht="25.15" customHeight="1">
      <c r="A60" s="253"/>
      <c r="B60" s="253"/>
      <c r="C60" s="253"/>
      <c r="D60" s="253"/>
      <c r="E60" s="253"/>
      <c r="F60" s="253"/>
    </row>
    <row r="61" spans="1:21" ht="25.15" customHeight="1">
      <c r="A61" s="469">
        <v>45701</v>
      </c>
      <c r="B61" s="469"/>
      <c r="C61" s="469"/>
      <c r="D61" s="429" t="s">
        <v>174</v>
      </c>
      <c r="E61" s="429"/>
      <c r="F61" s="429"/>
      <c r="G61" s="429"/>
      <c r="H61" s="429"/>
      <c r="I61" s="190">
        <v>22999</v>
      </c>
      <c r="J61" s="190"/>
      <c r="K61" s="190"/>
      <c r="L61" s="190"/>
      <c r="M61" s="190"/>
      <c r="N61" s="68" t="s">
        <v>68</v>
      </c>
      <c r="O61" s="68"/>
      <c r="P61" s="370" t="s">
        <v>83</v>
      </c>
      <c r="Q61" s="372"/>
      <c r="R61" s="370" t="s">
        <v>175</v>
      </c>
      <c r="S61" s="372"/>
      <c r="T61" s="473"/>
      <c r="U61" s="474"/>
    </row>
    <row r="62" spans="1:21" ht="25.15" customHeight="1">
      <c r="A62" s="469">
        <v>45702</v>
      </c>
      <c r="B62" s="469"/>
      <c r="C62" s="469"/>
      <c r="D62" s="429" t="s">
        <v>213</v>
      </c>
      <c r="E62" s="429"/>
      <c r="F62" s="429"/>
      <c r="G62" s="429"/>
      <c r="H62" s="429"/>
      <c r="I62" s="190">
        <v>2123</v>
      </c>
      <c r="J62" s="190"/>
      <c r="K62" s="190"/>
      <c r="L62" s="190"/>
      <c r="M62" s="190"/>
      <c r="N62" s="68" t="s">
        <v>68</v>
      </c>
      <c r="O62" s="68"/>
      <c r="P62" s="370" t="s">
        <v>83</v>
      </c>
      <c r="Q62" s="372"/>
      <c r="R62" s="370" t="s">
        <v>214</v>
      </c>
      <c r="S62" s="372"/>
      <c r="T62" s="473">
        <v>45698</v>
      </c>
      <c r="U62" s="474"/>
    </row>
    <row r="63" spans="1:21" ht="25.15" customHeight="1">
      <c r="A63" s="469">
        <v>45707</v>
      </c>
      <c r="B63" s="469"/>
      <c r="C63" s="469"/>
      <c r="D63" s="429" t="s">
        <v>179</v>
      </c>
      <c r="E63" s="429"/>
      <c r="F63" s="429"/>
      <c r="G63" s="429"/>
      <c r="H63" s="429"/>
      <c r="I63" s="190">
        <v>6963</v>
      </c>
      <c r="J63" s="190"/>
      <c r="K63" s="190"/>
      <c r="L63" s="190"/>
      <c r="M63" s="190"/>
      <c r="N63" s="66" t="s">
        <v>68</v>
      </c>
      <c r="O63" s="69"/>
      <c r="P63" s="370" t="s">
        <v>83</v>
      </c>
      <c r="Q63" s="372"/>
      <c r="R63" s="370" t="s">
        <v>187</v>
      </c>
      <c r="S63" s="372"/>
      <c r="T63" s="487" t="s">
        <v>199</v>
      </c>
      <c r="U63" s="488"/>
    </row>
    <row r="64" spans="1:21" ht="25.15" customHeight="1">
      <c r="A64" s="523">
        <v>45710</v>
      </c>
      <c r="B64" s="524"/>
      <c r="C64" s="525"/>
      <c r="D64" s="429" t="s">
        <v>174</v>
      </c>
      <c r="E64" s="429"/>
      <c r="F64" s="429"/>
      <c r="G64" s="429"/>
      <c r="H64" s="429"/>
      <c r="I64" s="190">
        <v>5540</v>
      </c>
      <c r="J64" s="190"/>
      <c r="K64" s="190"/>
      <c r="L64" s="190"/>
      <c r="M64" s="190"/>
      <c r="N64" s="68" t="s">
        <v>68</v>
      </c>
      <c r="O64" s="68"/>
      <c r="P64" s="370" t="s">
        <v>83</v>
      </c>
      <c r="Q64" s="372"/>
      <c r="R64" s="370" t="s">
        <v>175</v>
      </c>
      <c r="S64" s="372"/>
      <c r="T64" s="489" t="s">
        <v>207</v>
      </c>
      <c r="U64" s="490"/>
    </row>
    <row r="65" spans="1:21" ht="25.15" customHeight="1">
      <c r="A65" s="526"/>
      <c r="B65" s="527"/>
      <c r="C65" s="528"/>
      <c r="D65" s="429" t="s">
        <v>176</v>
      </c>
      <c r="E65" s="429"/>
      <c r="F65" s="429"/>
      <c r="G65" s="429"/>
      <c r="H65" s="429"/>
      <c r="I65" s="191">
        <v>7960</v>
      </c>
      <c r="J65" s="191"/>
      <c r="K65" s="191"/>
      <c r="L65" s="191"/>
      <c r="M65" s="191"/>
      <c r="N65" s="68" t="s">
        <v>68</v>
      </c>
      <c r="O65" s="68"/>
      <c r="P65" s="370" t="s">
        <v>83</v>
      </c>
      <c r="Q65" s="372"/>
      <c r="R65" s="370" t="s">
        <v>177</v>
      </c>
      <c r="S65" s="372"/>
      <c r="T65" s="519"/>
      <c r="U65" s="520"/>
    </row>
    <row r="66" spans="1:21" ht="25.15" customHeight="1" thickBot="1">
      <c r="A66" s="469">
        <v>45715</v>
      </c>
      <c r="B66" s="469"/>
      <c r="C66" s="469"/>
      <c r="D66" s="429" t="s">
        <v>210</v>
      </c>
      <c r="E66" s="429"/>
      <c r="F66" s="429"/>
      <c r="G66" s="429"/>
      <c r="H66" s="429"/>
      <c r="I66" s="191">
        <v>1170</v>
      </c>
      <c r="J66" s="191"/>
      <c r="K66" s="191"/>
      <c r="L66" s="191"/>
      <c r="M66" s="191"/>
      <c r="N66" s="68" t="s">
        <v>68</v>
      </c>
      <c r="O66" s="68"/>
      <c r="P66" s="370" t="s">
        <v>83</v>
      </c>
      <c r="Q66" s="372"/>
      <c r="R66" s="370"/>
      <c r="S66" s="372"/>
      <c r="T66" s="521"/>
      <c r="U66" s="522"/>
    </row>
    <row r="67" spans="1:21" ht="21.75" customHeight="1" thickBot="1">
      <c r="I67" s="532">
        <f>I61+I63+I64+I66+I62+I65</f>
        <v>46755</v>
      </c>
      <c r="J67" s="533"/>
      <c r="K67" s="533"/>
      <c r="L67" s="533"/>
      <c r="M67" s="534"/>
    </row>
    <row r="70" spans="1:21" ht="25.15" customHeight="1">
      <c r="A70" s="500">
        <v>45717</v>
      </c>
      <c r="B70" s="500"/>
      <c r="C70" s="500"/>
      <c r="D70" s="429" t="s">
        <v>188</v>
      </c>
      <c r="E70" s="429"/>
      <c r="F70" s="429"/>
      <c r="G70" s="429"/>
      <c r="H70" s="429"/>
      <c r="I70" s="190">
        <v>1210</v>
      </c>
      <c r="J70" s="190"/>
      <c r="K70" s="190"/>
      <c r="L70" s="190"/>
      <c r="M70" s="190"/>
      <c r="N70" s="370" t="s">
        <v>68</v>
      </c>
      <c r="O70" s="371"/>
      <c r="P70" s="370" t="s">
        <v>83</v>
      </c>
      <c r="Q70" s="372"/>
      <c r="R70" s="76"/>
      <c r="S70" s="77"/>
      <c r="T70" s="473">
        <v>45719</v>
      </c>
      <c r="U70" s="491"/>
    </row>
    <row r="71" spans="1:21" ht="25.15" customHeight="1">
      <c r="A71" s="500">
        <v>45720</v>
      </c>
      <c r="B71" s="500"/>
      <c r="C71" s="500"/>
      <c r="D71" s="429" t="s">
        <v>217</v>
      </c>
      <c r="E71" s="429"/>
      <c r="F71" s="429"/>
      <c r="G71" s="429"/>
      <c r="H71" s="429"/>
      <c r="I71" s="190">
        <v>2680</v>
      </c>
      <c r="J71" s="190"/>
      <c r="K71" s="190"/>
      <c r="L71" s="190"/>
      <c r="M71" s="190"/>
      <c r="N71" s="370" t="s">
        <v>68</v>
      </c>
      <c r="O71" s="372"/>
      <c r="P71" s="370" t="s">
        <v>83</v>
      </c>
      <c r="Q71" s="372"/>
      <c r="R71" s="76"/>
      <c r="S71" s="77"/>
      <c r="T71" s="489" t="s">
        <v>189</v>
      </c>
      <c r="U71" s="490"/>
    </row>
    <row r="72" spans="1:21" ht="25.15" customHeight="1">
      <c r="A72" s="501">
        <v>45722</v>
      </c>
      <c r="B72" s="502"/>
      <c r="C72" s="503"/>
      <c r="D72" s="429" t="s">
        <v>192</v>
      </c>
      <c r="E72" s="429"/>
      <c r="F72" s="429"/>
      <c r="G72" s="429"/>
      <c r="H72" s="429"/>
      <c r="I72" s="190">
        <v>900</v>
      </c>
      <c r="J72" s="190"/>
      <c r="K72" s="190"/>
      <c r="L72" s="190"/>
      <c r="M72" s="190"/>
      <c r="N72" s="370" t="s">
        <v>68</v>
      </c>
      <c r="O72" s="372"/>
      <c r="P72" s="370" t="s">
        <v>83</v>
      </c>
      <c r="Q72" s="372"/>
      <c r="R72" s="76"/>
      <c r="S72" s="77"/>
      <c r="T72" s="492">
        <v>45733</v>
      </c>
      <c r="U72" s="493"/>
    </row>
    <row r="73" spans="1:21" ht="25.15" customHeight="1">
      <c r="A73" s="504"/>
      <c r="B73" s="505"/>
      <c r="C73" s="506"/>
      <c r="D73" s="429" t="s">
        <v>193</v>
      </c>
      <c r="E73" s="429"/>
      <c r="F73" s="429"/>
      <c r="G73" s="429"/>
      <c r="H73" s="429"/>
      <c r="I73" s="190">
        <v>5790</v>
      </c>
      <c r="J73" s="190"/>
      <c r="K73" s="190"/>
      <c r="L73" s="190"/>
      <c r="M73" s="190"/>
      <c r="N73" s="68" t="s">
        <v>68</v>
      </c>
      <c r="O73" s="68"/>
      <c r="P73" s="370" t="s">
        <v>83</v>
      </c>
      <c r="Q73" s="372"/>
      <c r="R73" s="76"/>
      <c r="S73" s="77"/>
      <c r="T73" s="494" t="s">
        <v>190</v>
      </c>
      <c r="U73" s="493"/>
    </row>
    <row r="74" spans="1:21" ht="25.15" customHeight="1">
      <c r="A74" s="501">
        <v>45728</v>
      </c>
      <c r="B74" s="502"/>
      <c r="C74" s="503"/>
      <c r="D74" s="429" t="s">
        <v>194</v>
      </c>
      <c r="E74" s="429"/>
      <c r="F74" s="429"/>
      <c r="G74" s="429"/>
      <c r="H74" s="429"/>
      <c r="I74" s="190">
        <v>9082</v>
      </c>
      <c r="J74" s="190"/>
      <c r="K74" s="190"/>
      <c r="L74" s="190"/>
      <c r="M74" s="190"/>
      <c r="N74" s="68" t="s">
        <v>68</v>
      </c>
      <c r="O74" s="68"/>
      <c r="P74" s="370" t="s">
        <v>83</v>
      </c>
      <c r="Q74" s="372"/>
      <c r="R74" s="76"/>
      <c r="S74" s="77"/>
      <c r="T74" s="495" t="s">
        <v>191</v>
      </c>
      <c r="U74" s="496"/>
    </row>
    <row r="75" spans="1:21" ht="25.15" customHeight="1">
      <c r="A75" s="504"/>
      <c r="B75" s="505"/>
      <c r="C75" s="506"/>
      <c r="D75" s="429" t="s">
        <v>195</v>
      </c>
      <c r="E75" s="429"/>
      <c r="F75" s="429"/>
      <c r="G75" s="429"/>
      <c r="H75" s="429"/>
      <c r="I75" s="190">
        <v>2068</v>
      </c>
      <c r="J75" s="190"/>
      <c r="K75" s="190"/>
      <c r="L75" s="190"/>
      <c r="M75" s="190"/>
      <c r="N75" s="68" t="s">
        <v>68</v>
      </c>
      <c r="O75" s="68"/>
      <c r="P75" s="370" t="s">
        <v>83</v>
      </c>
      <c r="Q75" s="372"/>
      <c r="R75" s="370" t="s">
        <v>175</v>
      </c>
      <c r="S75" s="372"/>
      <c r="T75" s="70"/>
      <c r="U75" s="71"/>
    </row>
    <row r="76" spans="1:21" ht="25.15" customHeight="1">
      <c r="A76" s="500">
        <v>45733</v>
      </c>
      <c r="B76" s="500"/>
      <c r="C76" s="500"/>
      <c r="D76" s="429" t="s">
        <v>196</v>
      </c>
      <c r="E76" s="429"/>
      <c r="F76" s="429"/>
      <c r="G76" s="429"/>
      <c r="H76" s="429"/>
      <c r="I76" s="190">
        <v>50000</v>
      </c>
      <c r="J76" s="190"/>
      <c r="K76" s="190"/>
      <c r="L76" s="190"/>
      <c r="M76" s="190"/>
      <c r="N76" s="68" t="s">
        <v>68</v>
      </c>
      <c r="O76" s="68"/>
      <c r="P76" s="370" t="s">
        <v>83</v>
      </c>
      <c r="Q76" s="372"/>
      <c r="R76" s="66"/>
      <c r="S76" s="67"/>
      <c r="T76" s="72"/>
      <c r="U76" s="73"/>
    </row>
    <row r="77" spans="1:21" ht="25.15" customHeight="1">
      <c r="A77" s="501">
        <v>45739</v>
      </c>
      <c r="B77" s="502"/>
      <c r="C77" s="503"/>
      <c r="D77" s="429" t="s">
        <v>197</v>
      </c>
      <c r="E77" s="429"/>
      <c r="F77" s="429"/>
      <c r="G77" s="429"/>
      <c r="H77" s="429"/>
      <c r="I77" s="190">
        <v>3413</v>
      </c>
      <c r="J77" s="190"/>
      <c r="K77" s="190"/>
      <c r="L77" s="190"/>
      <c r="M77" s="190"/>
      <c r="N77" s="68" t="s">
        <v>68</v>
      </c>
      <c r="O77" s="68"/>
      <c r="P77" s="370" t="s">
        <v>83</v>
      </c>
      <c r="Q77" s="372"/>
      <c r="R77" s="66"/>
      <c r="S77" s="67"/>
      <c r="T77" s="72"/>
      <c r="U77" s="73"/>
    </row>
    <row r="78" spans="1:21" ht="25.15" customHeight="1">
      <c r="A78" s="504"/>
      <c r="B78" s="505"/>
      <c r="C78" s="506"/>
      <c r="D78" s="429" t="s">
        <v>176</v>
      </c>
      <c r="E78" s="429"/>
      <c r="F78" s="429"/>
      <c r="G78" s="429"/>
      <c r="H78" s="429"/>
      <c r="I78" s="190">
        <v>3410</v>
      </c>
      <c r="J78" s="190"/>
      <c r="K78" s="190"/>
      <c r="L78" s="190"/>
      <c r="M78" s="190"/>
      <c r="N78" s="68" t="s">
        <v>68</v>
      </c>
      <c r="O78" s="68"/>
      <c r="P78" s="370" t="s">
        <v>83</v>
      </c>
      <c r="Q78" s="372"/>
      <c r="R78" s="370" t="s">
        <v>198</v>
      </c>
      <c r="S78" s="372"/>
      <c r="T78" s="72"/>
      <c r="U78" s="73"/>
    </row>
    <row r="79" spans="1:21" ht="25.15" customHeight="1">
      <c r="A79" s="500">
        <v>45741</v>
      </c>
      <c r="B79" s="500"/>
      <c r="C79" s="500"/>
      <c r="D79" s="429" t="s">
        <v>174</v>
      </c>
      <c r="E79" s="429"/>
      <c r="F79" s="429"/>
      <c r="G79" s="429"/>
      <c r="H79" s="429"/>
      <c r="I79" s="190">
        <v>5478</v>
      </c>
      <c r="J79" s="190"/>
      <c r="K79" s="190"/>
      <c r="L79" s="190"/>
      <c r="M79" s="190"/>
      <c r="N79" s="68" t="s">
        <v>68</v>
      </c>
      <c r="O79" s="68"/>
      <c r="P79" s="370" t="s">
        <v>83</v>
      </c>
      <c r="Q79" s="372"/>
      <c r="R79" s="370" t="s">
        <v>215</v>
      </c>
      <c r="S79" s="372"/>
      <c r="T79" s="72"/>
      <c r="U79" s="73"/>
    </row>
    <row r="80" spans="1:21" ht="25.15" customHeight="1">
      <c r="A80" s="501">
        <v>45743</v>
      </c>
      <c r="B80" s="502"/>
      <c r="C80" s="503"/>
      <c r="D80" s="429" t="s">
        <v>194</v>
      </c>
      <c r="E80" s="429"/>
      <c r="F80" s="429"/>
      <c r="G80" s="429"/>
      <c r="H80" s="429"/>
      <c r="I80" s="190">
        <v>3923</v>
      </c>
      <c r="J80" s="190"/>
      <c r="K80" s="190"/>
      <c r="L80" s="190"/>
      <c r="M80" s="190"/>
      <c r="N80" s="370" t="s">
        <v>68</v>
      </c>
      <c r="O80" s="371"/>
      <c r="P80" s="370" t="s">
        <v>83</v>
      </c>
      <c r="Q80" s="372"/>
      <c r="R80" s="66"/>
      <c r="S80" s="67"/>
      <c r="T80" s="72"/>
      <c r="U80" s="73"/>
    </row>
    <row r="81" spans="1:21" ht="25.15" customHeight="1">
      <c r="A81" s="529"/>
      <c r="B81" s="530"/>
      <c r="C81" s="531"/>
      <c r="D81" s="429" t="s">
        <v>192</v>
      </c>
      <c r="E81" s="429"/>
      <c r="F81" s="429"/>
      <c r="G81" s="429"/>
      <c r="H81" s="429"/>
      <c r="I81" s="190">
        <v>400</v>
      </c>
      <c r="J81" s="190"/>
      <c r="K81" s="190"/>
      <c r="L81" s="190"/>
      <c r="M81" s="190"/>
      <c r="N81" s="370" t="s">
        <v>68</v>
      </c>
      <c r="O81" s="372"/>
      <c r="P81" s="370" t="s">
        <v>83</v>
      </c>
      <c r="Q81" s="372"/>
      <c r="R81" s="66"/>
      <c r="S81" s="67"/>
      <c r="T81" s="72"/>
      <c r="U81" s="73"/>
    </row>
    <row r="82" spans="1:21" ht="25.15" customHeight="1">
      <c r="A82" s="504"/>
      <c r="B82" s="505"/>
      <c r="C82" s="506"/>
      <c r="D82" s="429" t="s">
        <v>216</v>
      </c>
      <c r="E82" s="429"/>
      <c r="F82" s="429"/>
      <c r="G82" s="429"/>
      <c r="H82" s="429"/>
      <c r="I82" s="190">
        <v>4090</v>
      </c>
      <c r="J82" s="190"/>
      <c r="K82" s="190"/>
      <c r="L82" s="190"/>
      <c r="M82" s="190"/>
      <c r="N82" s="370" t="s">
        <v>68</v>
      </c>
      <c r="O82" s="372"/>
      <c r="P82" s="370" t="s">
        <v>83</v>
      </c>
      <c r="Q82" s="372"/>
      <c r="R82" s="66"/>
      <c r="S82" s="67"/>
      <c r="T82" s="72"/>
      <c r="U82" s="73"/>
    </row>
    <row r="83" spans="1:21" ht="25.15" customHeight="1">
      <c r="A83" s="501">
        <v>45744</v>
      </c>
      <c r="B83" s="502"/>
      <c r="C83" s="503"/>
      <c r="D83" s="429" t="s">
        <v>195</v>
      </c>
      <c r="E83" s="429"/>
      <c r="F83" s="429"/>
      <c r="G83" s="429"/>
      <c r="H83" s="429"/>
      <c r="I83" s="190">
        <v>25711</v>
      </c>
      <c r="J83" s="190"/>
      <c r="K83" s="190"/>
      <c r="L83" s="190"/>
      <c r="M83" s="190"/>
      <c r="N83" s="68" t="s">
        <v>68</v>
      </c>
      <c r="O83" s="68"/>
      <c r="P83" s="370" t="s">
        <v>83</v>
      </c>
      <c r="Q83" s="372"/>
      <c r="R83" s="370" t="s">
        <v>212</v>
      </c>
      <c r="S83" s="372"/>
      <c r="T83" s="72"/>
      <c r="U83" s="73"/>
    </row>
    <row r="84" spans="1:21" ht="25.15" customHeight="1" thickBot="1">
      <c r="A84" s="504"/>
      <c r="B84" s="505"/>
      <c r="C84" s="506"/>
      <c r="D84" s="429" t="s">
        <v>211</v>
      </c>
      <c r="E84" s="429"/>
      <c r="F84" s="429"/>
      <c r="G84" s="429"/>
      <c r="H84" s="429"/>
      <c r="I84" s="191">
        <v>2680</v>
      </c>
      <c r="J84" s="191"/>
      <c r="K84" s="191"/>
      <c r="L84" s="191"/>
      <c r="M84" s="191"/>
      <c r="N84" s="68" t="s">
        <v>68</v>
      </c>
      <c r="O84" s="68"/>
      <c r="P84" s="370" t="s">
        <v>83</v>
      </c>
      <c r="Q84" s="372"/>
      <c r="R84" s="66"/>
      <c r="S84" s="67"/>
      <c r="T84" s="74"/>
      <c r="U84" s="75"/>
    </row>
    <row r="85" spans="1:21" ht="25.15" customHeight="1" thickBot="1">
      <c r="A85" s="78"/>
      <c r="B85" s="78"/>
      <c r="C85" s="78"/>
      <c r="D85" s="78"/>
      <c r="E85" s="78"/>
      <c r="F85" s="78"/>
      <c r="G85" s="78"/>
      <c r="H85" s="78"/>
      <c r="I85" s="497">
        <f>I70+I72+I73+I74+I75+I76+I77+I78+I83+I84+I79+I80+I81+I82+I71</f>
        <v>120835</v>
      </c>
      <c r="J85" s="498"/>
      <c r="K85" s="498"/>
      <c r="L85" s="498"/>
      <c r="M85" s="499"/>
    </row>
    <row r="86" spans="1:21">
      <c r="A86" s="462"/>
      <c r="B86" s="463"/>
      <c r="C86" s="463"/>
      <c r="D86" s="463"/>
      <c r="E86" s="463"/>
      <c r="F86" s="463"/>
      <c r="G86" s="463"/>
      <c r="H86" s="463"/>
      <c r="I86" s="464"/>
      <c r="J86" s="464"/>
      <c r="K86" s="464"/>
      <c r="L86" s="464"/>
    </row>
    <row r="87" spans="1:21">
      <c r="A87" s="462"/>
      <c r="B87" s="463"/>
      <c r="C87" s="463"/>
      <c r="D87" s="463"/>
      <c r="E87" s="463"/>
      <c r="F87" s="463"/>
      <c r="G87" s="463"/>
      <c r="H87" s="463"/>
      <c r="I87" s="253"/>
      <c r="J87" s="253"/>
      <c r="K87" s="253"/>
      <c r="L87" s="253"/>
    </row>
    <row r="88" spans="1:21">
      <c r="A88" s="462"/>
      <c r="B88" s="462"/>
      <c r="C88" s="462"/>
      <c r="D88" s="462"/>
      <c r="E88" s="463"/>
      <c r="F88" s="463"/>
      <c r="G88" s="463"/>
      <c r="H88" s="463"/>
      <c r="I88" s="253"/>
      <c r="J88" s="253"/>
      <c r="K88" s="253"/>
      <c r="L88" s="253"/>
    </row>
    <row r="89" spans="1:21">
      <c r="D89" s="253"/>
      <c r="E89" s="253"/>
      <c r="F89" s="253"/>
      <c r="G89" s="253"/>
      <c r="H89" s="253"/>
    </row>
  </sheetData>
  <mergeCells count="350">
    <mergeCell ref="I82:M82"/>
    <mergeCell ref="N82:O82"/>
    <mergeCell ref="P82:Q82"/>
    <mergeCell ref="A80:C82"/>
    <mergeCell ref="A79:C79"/>
    <mergeCell ref="D79:H79"/>
    <mergeCell ref="I79:M79"/>
    <mergeCell ref="P79:Q79"/>
    <mergeCell ref="I67:M67"/>
    <mergeCell ref="A70:C70"/>
    <mergeCell ref="D70:H70"/>
    <mergeCell ref="I70:M70"/>
    <mergeCell ref="A71:C71"/>
    <mergeCell ref="D71:H71"/>
    <mergeCell ref="I71:M71"/>
    <mergeCell ref="N71:O71"/>
    <mergeCell ref="P71:Q71"/>
    <mergeCell ref="A72:C73"/>
    <mergeCell ref="D74:H74"/>
    <mergeCell ref="I74:M74"/>
    <mergeCell ref="D75:H75"/>
    <mergeCell ref="I75:M75"/>
    <mergeCell ref="D72:H72"/>
    <mergeCell ref="I72:M72"/>
    <mergeCell ref="D73:H73"/>
    <mergeCell ref="I73:M73"/>
    <mergeCell ref="A64:C65"/>
    <mergeCell ref="A74:C75"/>
    <mergeCell ref="T65:U66"/>
    <mergeCell ref="R83:S83"/>
    <mergeCell ref="A2:C2"/>
    <mergeCell ref="D2:H2"/>
    <mergeCell ref="I2:L2"/>
    <mergeCell ref="M2:O2"/>
    <mergeCell ref="P2:Q2"/>
    <mergeCell ref="A3:C3"/>
    <mergeCell ref="D3:H3"/>
    <mergeCell ref="I3:L3"/>
    <mergeCell ref="M3:O3"/>
    <mergeCell ref="P3:Q3"/>
    <mergeCell ref="A4:C4"/>
    <mergeCell ref="D4:H4"/>
    <mergeCell ref="I4:L4"/>
    <mergeCell ref="M4:O4"/>
    <mergeCell ref="P4:Q4"/>
    <mergeCell ref="A5:C5"/>
    <mergeCell ref="D5:H5"/>
    <mergeCell ref="I5:L5"/>
    <mergeCell ref="M5:O5"/>
    <mergeCell ref="R79:S79"/>
    <mergeCell ref="D80:H80"/>
    <mergeCell ref="A8:C8"/>
    <mergeCell ref="D8:H8"/>
    <mergeCell ref="I8:L8"/>
    <mergeCell ref="M8:O8"/>
    <mergeCell ref="P8:Q8"/>
    <mergeCell ref="A9:C9"/>
    <mergeCell ref="D9:H9"/>
    <mergeCell ref="I9:L9"/>
    <mergeCell ref="M9:O9"/>
    <mergeCell ref="P9:Q9"/>
    <mergeCell ref="A6:C6"/>
    <mergeCell ref="D6:H6"/>
    <mergeCell ref="I6:L6"/>
    <mergeCell ref="M6:O6"/>
    <mergeCell ref="P6:Q6"/>
    <mergeCell ref="A7:C7"/>
    <mergeCell ref="D7:H7"/>
    <mergeCell ref="I7:L7"/>
    <mergeCell ref="M7:O7"/>
    <mergeCell ref="P7:Q7"/>
    <mergeCell ref="M10:O10"/>
    <mergeCell ref="P10:Q10"/>
    <mergeCell ref="A11:C11"/>
    <mergeCell ref="D11:H11"/>
    <mergeCell ref="I11:L11"/>
    <mergeCell ref="M11:O11"/>
    <mergeCell ref="P11:Q11"/>
    <mergeCell ref="A12:C12"/>
    <mergeCell ref="D12:H12"/>
    <mergeCell ref="I12:L12"/>
    <mergeCell ref="M12:O12"/>
    <mergeCell ref="P12:Q12"/>
    <mergeCell ref="A10:C10"/>
    <mergeCell ref="D10:H10"/>
    <mergeCell ref="I10:L10"/>
    <mergeCell ref="A13:C13"/>
    <mergeCell ref="D13:H13"/>
    <mergeCell ref="I13:L13"/>
    <mergeCell ref="M13:O13"/>
    <mergeCell ref="P13:Q13"/>
    <mergeCell ref="A17:C17"/>
    <mergeCell ref="D17:H17"/>
    <mergeCell ref="I17:L17"/>
    <mergeCell ref="M17:O17"/>
    <mergeCell ref="P17:Q17"/>
    <mergeCell ref="A18:C18"/>
    <mergeCell ref="D18:H18"/>
    <mergeCell ref="I18:L18"/>
    <mergeCell ref="M18:O18"/>
    <mergeCell ref="P18:Q18"/>
    <mergeCell ref="A19:C19"/>
    <mergeCell ref="D19:H19"/>
    <mergeCell ref="I19:L19"/>
    <mergeCell ref="M19:O19"/>
    <mergeCell ref="P19:Q19"/>
    <mergeCell ref="A20:C20"/>
    <mergeCell ref="D20:H20"/>
    <mergeCell ref="I20:L20"/>
    <mergeCell ref="M20:O20"/>
    <mergeCell ref="P20:Q20"/>
    <mergeCell ref="A21:C21"/>
    <mergeCell ref="D21:H21"/>
    <mergeCell ref="I21:L21"/>
    <mergeCell ref="M21:O21"/>
    <mergeCell ref="P21:Q21"/>
    <mergeCell ref="A22:C22"/>
    <mergeCell ref="D22:H22"/>
    <mergeCell ref="I22:L22"/>
    <mergeCell ref="M22:O22"/>
    <mergeCell ref="P22:Q22"/>
    <mergeCell ref="A23:C23"/>
    <mergeCell ref="D23:H23"/>
    <mergeCell ref="I23:L23"/>
    <mergeCell ref="M23:O23"/>
    <mergeCell ref="P23:Q23"/>
    <mergeCell ref="A24:C24"/>
    <mergeCell ref="D24:H24"/>
    <mergeCell ref="I24:L24"/>
    <mergeCell ref="M24:O24"/>
    <mergeCell ref="P24:Q24"/>
    <mergeCell ref="A32:C32"/>
    <mergeCell ref="D32:H32"/>
    <mergeCell ref="I32:L32"/>
    <mergeCell ref="M32:O32"/>
    <mergeCell ref="P32:Q32"/>
    <mergeCell ref="A28:H28"/>
    <mergeCell ref="A27:H27"/>
    <mergeCell ref="A33:C33"/>
    <mergeCell ref="D33:H33"/>
    <mergeCell ref="I33:L33"/>
    <mergeCell ref="M33:O33"/>
    <mergeCell ref="P33:Q33"/>
    <mergeCell ref="A34:C34"/>
    <mergeCell ref="D34:H34"/>
    <mergeCell ref="I34:L34"/>
    <mergeCell ref="M34:O34"/>
    <mergeCell ref="P34:Q34"/>
    <mergeCell ref="A35:C35"/>
    <mergeCell ref="D35:H35"/>
    <mergeCell ref="I35:L35"/>
    <mergeCell ref="M35:O35"/>
    <mergeCell ref="P35:Q35"/>
    <mergeCell ref="A36:C36"/>
    <mergeCell ref="D36:H36"/>
    <mergeCell ref="I36:L36"/>
    <mergeCell ref="M36:O36"/>
    <mergeCell ref="P36:Q36"/>
    <mergeCell ref="A37:C37"/>
    <mergeCell ref="D37:H37"/>
    <mergeCell ref="I37:L37"/>
    <mergeCell ref="M37:O37"/>
    <mergeCell ref="P37:Q37"/>
    <mergeCell ref="A42:C42"/>
    <mergeCell ref="D42:H42"/>
    <mergeCell ref="I42:M42"/>
    <mergeCell ref="N42:Q42"/>
    <mergeCell ref="A38:C38"/>
    <mergeCell ref="D38:H38"/>
    <mergeCell ref="I38:L38"/>
    <mergeCell ref="M38:O38"/>
    <mergeCell ref="P38:Q38"/>
    <mergeCell ref="A39:C39"/>
    <mergeCell ref="D39:H39"/>
    <mergeCell ref="I39:L39"/>
    <mergeCell ref="M39:O39"/>
    <mergeCell ref="P39:Q39"/>
    <mergeCell ref="N46:Q46"/>
    <mergeCell ref="A43:C43"/>
    <mergeCell ref="D43:H43"/>
    <mergeCell ref="I43:M43"/>
    <mergeCell ref="N43:Q43"/>
    <mergeCell ref="A44:C44"/>
    <mergeCell ref="D44:H44"/>
    <mergeCell ref="I44:M44"/>
    <mergeCell ref="N44:Q44"/>
    <mergeCell ref="N56:Q56"/>
    <mergeCell ref="A53:C53"/>
    <mergeCell ref="D53:H53"/>
    <mergeCell ref="I53:M53"/>
    <mergeCell ref="N53:Q53"/>
    <mergeCell ref="A54:C54"/>
    <mergeCell ref="D54:H54"/>
    <mergeCell ref="I54:M54"/>
    <mergeCell ref="N54:Q54"/>
    <mergeCell ref="A60:F60"/>
    <mergeCell ref="A52:C52"/>
    <mergeCell ref="D52:H52"/>
    <mergeCell ref="I52:M52"/>
    <mergeCell ref="A49:C49"/>
    <mergeCell ref="D49:H49"/>
    <mergeCell ref="I49:M49"/>
    <mergeCell ref="A50:C50"/>
    <mergeCell ref="D50:H50"/>
    <mergeCell ref="I50:M50"/>
    <mergeCell ref="I58:M58"/>
    <mergeCell ref="A55:C55"/>
    <mergeCell ref="D55:H55"/>
    <mergeCell ref="I55:M55"/>
    <mergeCell ref="A56:C56"/>
    <mergeCell ref="D56:H56"/>
    <mergeCell ref="I56:M56"/>
    <mergeCell ref="A51:C51"/>
    <mergeCell ref="D51:H51"/>
    <mergeCell ref="I51:M51"/>
    <mergeCell ref="I63:M63"/>
    <mergeCell ref="R63:S63"/>
    <mergeCell ref="A61:C61"/>
    <mergeCell ref="D61:H61"/>
    <mergeCell ref="I61:M61"/>
    <mergeCell ref="D64:H64"/>
    <mergeCell ref="I64:M64"/>
    <mergeCell ref="A66:C66"/>
    <mergeCell ref="D66:H66"/>
    <mergeCell ref="I66:M66"/>
    <mergeCell ref="P61:Q61"/>
    <mergeCell ref="P63:Q63"/>
    <mergeCell ref="D65:H65"/>
    <mergeCell ref="I65:M65"/>
    <mergeCell ref="P65:Q65"/>
    <mergeCell ref="R65:S65"/>
    <mergeCell ref="P64:Q64"/>
    <mergeCell ref="P66:Q66"/>
    <mergeCell ref="R66:S66"/>
    <mergeCell ref="A62:C62"/>
    <mergeCell ref="D62:H62"/>
    <mergeCell ref="I62:M62"/>
    <mergeCell ref="P62:Q62"/>
    <mergeCell ref="R62:S62"/>
    <mergeCell ref="I85:M85"/>
    <mergeCell ref="D78:H78"/>
    <mergeCell ref="I78:M78"/>
    <mergeCell ref="D83:H83"/>
    <mergeCell ref="I83:M83"/>
    <mergeCell ref="P83:Q83"/>
    <mergeCell ref="P84:Q84"/>
    <mergeCell ref="A76:C76"/>
    <mergeCell ref="D76:H76"/>
    <mergeCell ref="I76:M76"/>
    <mergeCell ref="D77:H77"/>
    <mergeCell ref="I77:M77"/>
    <mergeCell ref="N80:O80"/>
    <mergeCell ref="P80:Q80"/>
    <mergeCell ref="A83:C84"/>
    <mergeCell ref="A77:C78"/>
    <mergeCell ref="D84:H84"/>
    <mergeCell ref="I84:M84"/>
    <mergeCell ref="I80:M80"/>
    <mergeCell ref="D81:H81"/>
    <mergeCell ref="I81:M81"/>
    <mergeCell ref="N81:O81"/>
    <mergeCell ref="P81:Q81"/>
    <mergeCell ref="D82:H82"/>
    <mergeCell ref="T70:U70"/>
    <mergeCell ref="T72:U72"/>
    <mergeCell ref="T73:U73"/>
    <mergeCell ref="T74:U74"/>
    <mergeCell ref="R75:S75"/>
    <mergeCell ref="R78:S78"/>
    <mergeCell ref="N70:O70"/>
    <mergeCell ref="N72:O72"/>
    <mergeCell ref="P72:Q72"/>
    <mergeCell ref="P70:Q70"/>
    <mergeCell ref="P73:Q73"/>
    <mergeCell ref="P74:Q74"/>
    <mergeCell ref="P75:Q75"/>
    <mergeCell ref="P76:Q76"/>
    <mergeCell ref="P77:Q77"/>
    <mergeCell ref="P78:Q78"/>
    <mergeCell ref="T71:U71"/>
    <mergeCell ref="T63:U63"/>
    <mergeCell ref="T64:U64"/>
    <mergeCell ref="A16:C16"/>
    <mergeCell ref="D16:H16"/>
    <mergeCell ref="I16:L16"/>
    <mergeCell ref="M16:O16"/>
    <mergeCell ref="P16:Q16"/>
    <mergeCell ref="R32:S32"/>
    <mergeCell ref="R33:S33"/>
    <mergeCell ref="R42:S42"/>
    <mergeCell ref="R43:S43"/>
    <mergeCell ref="R44:S44"/>
    <mergeCell ref="R34:S34"/>
    <mergeCell ref="R35:S35"/>
    <mergeCell ref="R36:S36"/>
    <mergeCell ref="R61:S61"/>
    <mergeCell ref="T61:U61"/>
    <mergeCell ref="R64:S64"/>
    <mergeCell ref="A63:C63"/>
    <mergeCell ref="D63:H63"/>
    <mergeCell ref="A57:C57"/>
    <mergeCell ref="D57:H57"/>
    <mergeCell ref="I57:M57"/>
    <mergeCell ref="N57:Q57"/>
    <mergeCell ref="T62:U62"/>
    <mergeCell ref="R2:S2"/>
    <mergeCell ref="R3:S3"/>
    <mergeCell ref="R16:S16"/>
    <mergeCell ref="R17:S17"/>
    <mergeCell ref="R18:S18"/>
    <mergeCell ref="R19:S19"/>
    <mergeCell ref="R20:S20"/>
    <mergeCell ref="R21:S21"/>
    <mergeCell ref="R22:S22"/>
    <mergeCell ref="R37:S37"/>
    <mergeCell ref="R38:S38"/>
    <mergeCell ref="N52:Q52"/>
    <mergeCell ref="N49:Q49"/>
    <mergeCell ref="N50:Q50"/>
    <mergeCell ref="I14:L14"/>
    <mergeCell ref="I25:L25"/>
    <mergeCell ref="N55:Q55"/>
    <mergeCell ref="P5:Q5"/>
    <mergeCell ref="A47:C47"/>
    <mergeCell ref="D47:H47"/>
    <mergeCell ref="I47:M47"/>
    <mergeCell ref="I40:L40"/>
    <mergeCell ref="N51:Q51"/>
    <mergeCell ref="N47:Q47"/>
    <mergeCell ref="A48:C48"/>
    <mergeCell ref="D48:H48"/>
    <mergeCell ref="I48:M48"/>
    <mergeCell ref="N48:Q48"/>
    <mergeCell ref="A45:C45"/>
    <mergeCell ref="D45:H45"/>
    <mergeCell ref="I45:M45"/>
    <mergeCell ref="N45:Q45"/>
    <mergeCell ref="A46:C46"/>
    <mergeCell ref="D46:H46"/>
    <mergeCell ref="I46:M46"/>
    <mergeCell ref="A87:D87"/>
    <mergeCell ref="A86:D86"/>
    <mergeCell ref="E86:H86"/>
    <mergeCell ref="E87:H87"/>
    <mergeCell ref="E88:H88"/>
    <mergeCell ref="A88:D88"/>
    <mergeCell ref="D89:H89"/>
    <mergeCell ref="I86:L86"/>
    <mergeCell ref="I87:L87"/>
    <mergeCell ref="I88:L88"/>
  </mergeCells>
  <phoneticPr fontId="2"/>
  <pageMargins left="0.25" right="0.1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7月</vt:lpstr>
      <vt:lpstr>8月</vt:lpstr>
      <vt:lpstr>11月花火 </vt:lpstr>
      <vt:lpstr>11月嵐山</vt:lpstr>
      <vt:lpstr>厄神</vt:lpstr>
      <vt:lpstr>国スポ</vt:lpstr>
      <vt:lpstr>前川経費一覧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2025-04-11T06:25:22Z</cp:lastPrinted>
  <dcterms:created xsi:type="dcterms:W3CDTF">2015-06-05T18:19:34Z</dcterms:created>
  <dcterms:modified xsi:type="dcterms:W3CDTF">2025-04-16T02:49:07Z</dcterms:modified>
</cp:coreProperties>
</file>