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9F79044-3CCB-43D6-8D91-8DD049519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" sheetId="1" r:id="rId1"/>
    <sheet name="単価表" sheetId="2" r:id="rId2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5" i="1" l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H25" i="1" l="1"/>
  <c r="H26" i="1" l="1"/>
  <c r="H27" i="1" s="1"/>
  <c r="D5" i="1" s="1"/>
</calcChain>
</file>

<file path=xl/sharedStrings.xml><?xml version="1.0" encoding="utf-8"?>
<sst xmlns="http://schemas.openxmlformats.org/spreadsheetml/2006/main" count="36" uniqueCount="32">
  <si>
    <t>詳　細</t>
    <rPh sb="0" eb="1">
      <t>ショウ</t>
    </rPh>
    <rPh sb="2" eb="3">
      <t>ホソ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</si>
  <si>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</si>
  <si>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</si>
  <si>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</si>
  <si>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</si>
  <si>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</si>
  <si>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</si>
  <si>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</si>
  <si>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</si>
  <si>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（単位：円）</t>
    <rPh sb="1" eb="3">
      <t>タンイ</t>
    </rPh>
    <rPh sb="4" eb="5">
      <t>エン</t>
    </rPh>
    <phoneticPr fontId="3"/>
  </si>
  <si>
    <t>御中</t>
  </si>
  <si>
    <t>詳細</t>
    <rPh sb="0" eb="2">
      <t>ショウサイ</t>
    </rPh>
    <phoneticPr fontId="3"/>
  </si>
  <si>
    <t>No.</t>
    <phoneticPr fontId="3"/>
  </si>
  <si>
    <t>作成日：</t>
    <rPh sb="0" eb="2">
      <t>サクセイ</t>
    </rPh>
    <rPh sb="2" eb="3">
      <t>ビ</t>
    </rPh>
    <phoneticPr fontId="3"/>
  </si>
  <si>
    <t>消費税(10%)</t>
    <rPh sb="0" eb="3">
      <t>ショウヒゼイ</t>
    </rPh>
    <phoneticPr fontId="3"/>
  </si>
  <si>
    <t>株式会社CSILead</t>
    <rPh sb="0" eb="4">
      <t>カブシキガイシャ</t>
    </rPh>
    <phoneticPr fontId="3"/>
  </si>
  <si>
    <t>担当</t>
    <rPh sb="0" eb="2">
      <t>タントウ</t>
    </rPh>
    <phoneticPr fontId="3"/>
  </si>
  <si>
    <t>東京⇒姫路</t>
    <rPh sb="0" eb="2">
      <t>トウキョウ</t>
    </rPh>
    <rPh sb="3" eb="5">
      <t>ヒメジ</t>
    </rPh>
    <phoneticPr fontId="3"/>
  </si>
  <si>
    <t>内訳</t>
    <rPh sb="0" eb="2">
      <t>ウチワケ</t>
    </rPh>
    <phoneticPr fontId="3"/>
  </si>
  <si>
    <t>　　　　　　　</t>
    <phoneticPr fontId="3"/>
  </si>
  <si>
    <t>株式会社オリエンタルコンサルタンツ</t>
    <rPh sb="0" eb="4">
      <t>カブシキガイシャ</t>
    </rPh>
    <phoneticPr fontId="3"/>
  </si>
  <si>
    <t>御見積書</t>
    <rPh sb="0" eb="4">
      <t>オミツモリショ</t>
    </rPh>
    <phoneticPr fontId="3"/>
  </si>
  <si>
    <t>大崎和哉</t>
    <rPh sb="0" eb="4">
      <t>オオサキカズヤ</t>
    </rPh>
    <phoneticPr fontId="3"/>
  </si>
  <si>
    <t>警備員増員</t>
    <rPh sb="0" eb="5">
      <t>ケイビインゾウイン</t>
    </rPh>
    <phoneticPr fontId="3"/>
  </si>
  <si>
    <t>交通費</t>
    <rPh sb="0" eb="3">
      <t>コウツウヒ</t>
    </rPh>
    <phoneticPr fontId="3"/>
  </si>
  <si>
    <t>警備員増員</t>
    <rPh sb="0" eb="3">
      <t>ケイビイン</t>
    </rPh>
    <rPh sb="3" eb="5">
      <t>ゾウイン</t>
    </rPh>
    <phoneticPr fontId="3"/>
  </si>
  <si>
    <t>御見積金額</t>
    <rPh sb="1" eb="3">
      <t>ミツモリ</t>
    </rPh>
    <rPh sb="3" eb="4">
      <t>キン</t>
    </rPh>
    <phoneticPr fontId="3"/>
  </si>
  <si>
    <t>彦根市賑わい創出社会実験</t>
    <rPh sb="0" eb="3">
      <t>ヒコネシ</t>
    </rPh>
    <rPh sb="3" eb="4">
      <t>ニギ</t>
    </rPh>
    <rPh sb="6" eb="8">
      <t>ソウシュツ</t>
    </rPh>
    <rPh sb="8" eb="12">
      <t>シャカイジッケン</t>
    </rPh>
    <phoneticPr fontId="3"/>
  </si>
  <si>
    <t>御見積期限</t>
    <rPh sb="0" eb="5">
      <t>オミツモリキゲン</t>
    </rPh>
    <phoneticPr fontId="3"/>
  </si>
  <si>
    <t>御見積内容</t>
    <rPh sb="0" eb="3">
      <t>オミツモリ</t>
    </rPh>
    <rPh sb="3" eb="5">
      <t>ナイヨウ</t>
    </rPh>
    <phoneticPr fontId="3"/>
  </si>
  <si>
    <t>土日昼間　４名×5日</t>
    <rPh sb="0" eb="2">
      <t>ドニチ</t>
    </rPh>
    <rPh sb="2" eb="4">
      <t>ヒルマ</t>
    </rPh>
    <rPh sb="6" eb="7">
      <t>メイ</t>
    </rPh>
    <rPh sb="9" eb="10">
      <t>ヒ</t>
    </rPh>
    <phoneticPr fontId="3"/>
  </si>
  <si>
    <t>平日昼間　４名×6日</t>
    <rPh sb="0" eb="2">
      <t>ヘイジツ</t>
    </rPh>
    <rPh sb="2" eb="4">
      <t>ヒルマ</t>
    </rPh>
    <rPh sb="6" eb="7">
      <t>メイ</t>
    </rPh>
    <rPh sb="9" eb="10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</si>
</sst>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19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30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5" tint="0.39991454817346722"/>
      </top>
      <bottom/>
      <diagonal/>
    </border>
    <border>
      <left/>
      <right/>
      <top style="thick">
        <color theme="0"/>
      </top>
      <bottom style="thick">
        <color theme="5" tint="0.39994506668294322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5" fillId="0" borderId="0" xfId="0" applyFont="1">
      <alignment vertical="center"/>
    </xf>
    <xf numFmtId="0" fontId="6" fillId="5" borderId="0" xfId="2" applyFont="1" applyFill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176" fontId="7" fillId="5" borderId="0" xfId="2" applyNumberFormat="1" applyFont="1" applyFill="1" applyBorder="1" applyAlignment="1">
      <alignment horizontal="centerContinuous" vertical="center"/>
    </xf>
    <xf numFmtId="176" fontId="7" fillId="5" borderId="0" xfId="2" applyNumberFormat="1" applyFont="1" applyFill="1" applyAlignment="1">
      <alignment horizontal="centerContinuous" vertical="center"/>
    </xf>
    <xf numFmtId="0" fontId="7" fillId="5" borderId="0" xfId="2" applyFont="1" applyFill="1">
      <alignment vertical="center"/>
    </xf>
    <xf numFmtId="0" fontId="6" fillId="5" borderId="0" xfId="2" applyFont="1" applyFill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11" fillId="0" borderId="25" xfId="0" applyFont="1" applyBorder="1" applyAlignment="1">
      <alignment horizontal="left"/>
    </xf>
    <xf numFmtId="0" fontId="13" fillId="0" borderId="0" xfId="0" applyFont="1" applyAlignment="1">
      <alignment horizontal="centerContinuous"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5" borderId="16" xfId="2" applyFont="1" applyFill="1" applyBorder="1" applyAlignment="1">
      <alignment horizontal="center" vertical="center"/>
    </xf>
    <xf numFmtId="0" fontId="6" fillId="5" borderId="14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Continuous" vertical="center"/>
    </xf>
    <xf numFmtId="0" fontId="14" fillId="5" borderId="14" xfId="2" applyFont="1" applyFill="1" applyBorder="1" applyAlignment="1">
      <alignment horizontal="centerContinuous"/>
    </xf>
    <xf numFmtId="0" fontId="14" fillId="5" borderId="16" xfId="2" applyFont="1" applyFill="1" applyBorder="1" applyAlignment="1">
      <alignment horizontal="centerContinuous"/>
    </xf>
    <xf numFmtId="0" fontId="14" fillId="5" borderId="18" xfId="2" applyFont="1" applyFill="1" applyBorder="1" applyAlignment="1">
      <alignment horizontal="center" vertical="center"/>
    </xf>
    <xf numFmtId="0" fontId="12" fillId="0" borderId="17" xfId="0" applyFont="1" applyBorder="1" applyAlignment="1">
      <alignment horizontal="right" vertical="center"/>
    </xf>
    <xf numFmtId="38" fontId="12" fillId="0" borderId="17" xfId="1" applyFont="1" applyBorder="1" applyAlignment="1">
      <alignment horizontal="right" vertical="center"/>
    </xf>
    <xf numFmtId="0" fontId="12" fillId="6" borderId="17" xfId="3" applyFont="1" applyFill="1" applyBorder="1">
      <alignment vertical="center"/>
    </xf>
    <xf numFmtId="38" fontId="12" fillId="6" borderId="17" xfId="3" applyNumberFormat="1" applyFont="1" applyFill="1" applyBorder="1">
      <alignment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9" xfId="2" applyFont="1" applyFill="1" applyBorder="1" applyAlignment="1">
      <alignment horizontal="center" vertical="center"/>
    </xf>
    <xf numFmtId="0" fontId="14" fillId="7" borderId="19" xfId="2" applyFont="1" applyFill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16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right" vertical="center"/>
    </xf>
    <xf numFmtId="177" fontId="6" fillId="5" borderId="0" xfId="2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6" borderId="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6" borderId="0" xfId="3" applyFont="1" applyFill="1" applyBorder="1" applyAlignment="1">
      <alignment horizontal="right" vertical="center"/>
    </xf>
    <xf numFmtId="0" fontId="5" fillId="6" borderId="10" xfId="3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6" borderId="11" xfId="3" applyFont="1" applyFill="1" applyBorder="1" applyAlignment="1">
      <alignment horizontal="center" vertical="center"/>
    </xf>
    <xf numFmtId="0" fontId="5" fillId="6" borderId="12" xfId="3" applyFont="1" applyFill="1" applyBorder="1" applyAlignment="1">
      <alignment horizontal="center" vertical="center"/>
    </xf>
    <xf numFmtId="0" fontId="5" fillId="6" borderId="13" xfId="3" applyFont="1" applyFill="1" applyBorder="1" applyAlignment="1">
      <alignment horizontal="center" vertical="center"/>
    </xf>
    <xf numFmtId="0" fontId="5" fillId="6" borderId="2" xfId="3" applyFont="1" applyFill="1" applyBorder="1" applyAlignment="1">
      <alignment horizontal="center" vertical="center"/>
    </xf>
    <xf numFmtId="0" fontId="5" fillId="6" borderId="9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38" fontId="12" fillId="6" borderId="0" xfId="1" applyFont="1" applyFill="1" applyBorder="1" applyAlignment="1">
      <alignment horizontal="right" vertical="center"/>
    </xf>
    <xf numFmtId="49" fontId="12" fillId="0" borderId="0" xfId="0" applyNumberFormat="1" applyFont="1" applyAlignment="1">
      <alignment horizontal="left" vertical="center" indent="1"/>
    </xf>
    <xf numFmtId="49" fontId="12" fillId="0" borderId="10" xfId="0" applyNumberFormat="1" applyFont="1" applyBorder="1" applyAlignment="1">
      <alignment horizontal="left" vertical="center" indent="1"/>
    </xf>
    <xf numFmtId="0" fontId="12" fillId="6" borderId="0" xfId="3" applyFont="1" applyFill="1" applyBorder="1" applyAlignment="1">
      <alignment horizontal="left" vertical="center" indent="1"/>
    </xf>
    <xf numFmtId="0" fontId="12" fillId="6" borderId="10" xfId="3" applyFont="1" applyFill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14" fillId="5" borderId="14" xfId="2" applyFont="1" applyFill="1" applyBorder="1" applyAlignment="1">
      <alignment horizontal="center" vertical="center"/>
    </xf>
    <xf numFmtId="38" fontId="12" fillId="0" borderId="0" xfId="1" applyFont="1" applyBorder="1" applyAlignment="1">
      <alignment horizontal="right" vertical="center"/>
    </xf>
    <xf numFmtId="38" fontId="12" fillId="6" borderId="20" xfId="3" applyNumberFormat="1" applyFont="1" applyFill="1" applyBorder="1" applyAlignment="1">
      <alignment horizontal="right" vertical="center"/>
    </xf>
    <xf numFmtId="0" fontId="12" fillId="6" borderId="15" xfId="3" applyFont="1" applyFill="1" applyBorder="1" applyAlignment="1">
      <alignment horizontal="right" vertical="center"/>
    </xf>
    <xf numFmtId="38" fontId="12" fillId="6" borderId="21" xfId="3" applyNumberFormat="1" applyFont="1" applyFill="1" applyBorder="1" applyAlignment="1">
      <alignment horizontal="right" vertical="center"/>
    </xf>
    <xf numFmtId="38" fontId="12" fillId="6" borderId="22" xfId="3" applyNumberFormat="1" applyFont="1" applyFill="1" applyBorder="1" applyAlignment="1">
      <alignment horizontal="right" vertical="center"/>
    </xf>
    <xf numFmtId="38" fontId="12" fillId="6" borderId="23" xfId="3" applyNumberFormat="1" applyFont="1" applyFill="1" applyBorder="1" applyAlignment="1">
      <alignment horizontal="right" vertical="center"/>
    </xf>
    <xf numFmtId="0" fontId="12" fillId="6" borderId="22" xfId="3" applyFont="1" applyFill="1" applyBorder="1" applyAlignment="1">
      <alignment horizontal="right" vertical="center"/>
    </xf>
    <xf numFmtId="56" fontId="5" fillId="6" borderId="27" xfId="3" applyNumberFormat="1" applyFont="1" applyFill="1" applyBorder="1" applyAlignment="1">
      <alignment horizontal="center" vertical="center" wrapText="1"/>
    </xf>
    <xf numFmtId="56" fontId="5" fillId="6" borderId="27" xfId="3" applyNumberFormat="1" applyFont="1" applyFill="1" applyBorder="1" applyAlignment="1">
      <alignment horizontal="left" vertical="center" wrapText="1"/>
    </xf>
    <xf numFmtId="0" fontId="5" fillId="6" borderId="24" xfId="3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right" wrapText="1"/>
    </xf>
    <xf numFmtId="0" fontId="11" fillId="0" borderId="26" xfId="0" applyFont="1" applyBorder="1" applyAlignment="1">
      <alignment horizontal="right" wrapText="1"/>
    </xf>
    <xf numFmtId="42" fontId="10" fillId="0" borderId="26" xfId="1" applyNumberFormat="1" applyFont="1" applyBorder="1" applyAlignment="1">
      <alignment horizontal="center"/>
    </xf>
    <xf numFmtId="0" fontId="18" fillId="6" borderId="0" xfId="3" applyFont="1" applyFill="1" applyBorder="1" applyAlignment="1">
      <alignment horizontal="left" vertic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5036345" y="583406"/>
          <a:ext cx="1743074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13</xdr:col>
      <xdr:colOff>445297</xdr:colOff>
      <xdr:row>2</xdr:row>
      <xdr:rowOff>756387</xdr:rowOff>
    </xdr:from>
    <xdr:to>
      <xdr:col>14</xdr:col>
      <xdr:colOff>200026</xdr:colOff>
      <xdr:row>4</xdr:row>
      <xdr:rowOff>78580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5022" y="2042262"/>
          <a:ext cx="678654" cy="674743"/>
        </a:xfrm>
        <a:prstGeom prst="rect">
          <a:avLst/>
        </a:prstGeom>
      </xdr:spPr>
    </xdr:pic>
    <xdr:clientData/>
  </xdr:twoCellAnchor>
  <xdr:oneCellAnchor>
    <xdr:from>
      <xdr:col>1</xdr:col>
      <xdr:colOff>154781</xdr:colOff>
      <xdr:row>3</xdr:row>
      <xdr:rowOff>166688</xdr:rowOff>
    </xdr:from>
    <xdr:ext cx="3083718" cy="72628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8CB4C4-EB7F-99F5-68EF-0C80C2D3F925}"/>
            </a:ext>
          </a:extLst>
        </xdr:cNvPr>
        <xdr:cNvSpPr txBox="1"/>
      </xdr:nvSpPr>
      <xdr:spPr>
        <a:xfrm>
          <a:off x="511969" y="2274094"/>
          <a:ext cx="3083718" cy="7262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下記の通り、ご請求申し上げますので、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ご査収の程よろしくお願いいたします</a:t>
          </a: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</a:p>
      </xdr:txBody>
    </xdr:sp>
    <xdr:clientData/>
  </xdr:oneCellAnchor>
  <xdr:oneCellAnchor>
    <xdr:from>
      <xdr:col>6</xdr:col>
      <xdr:colOff>152400</xdr:colOff>
      <xdr:row>4</xdr:row>
      <xdr:rowOff>76200</xdr:rowOff>
    </xdr:from>
    <xdr:ext cx="3083718" cy="11049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CC331D6-59F9-4261-8681-3957DB43333F}"/>
            </a:ext>
          </a:extLst>
        </xdr:cNvPr>
        <xdr:cNvSpPr txBox="1"/>
      </xdr:nvSpPr>
      <xdr:spPr>
        <a:xfrm>
          <a:off x="4114800" y="2714625"/>
          <a:ext cx="3083718" cy="1104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〒</a:t>
          </a:r>
          <a:r>
            <a:rPr kumimoji="1" lang="en-US" altLang="ja-JP" sz="105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r>
            <a:rPr kumimoji="1" lang="ja-JP" altLang="en-US" sz="14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4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7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</a:t>
          </a:r>
          <a:endParaRPr kumimoji="1" lang="en-US" altLang="ja-JP" sz="7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☎</a:t>
          </a:r>
          <a:r>
            <a:rPr kumimoji="1" lang="en-US" altLang="ja-JP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 editAs="oneCell">
    <xdr:from>
      <xdr:col>15</xdr:col>
      <xdr:colOff>885825</xdr:colOff>
      <xdr:row>7</xdr:row>
      <xdr:rowOff>28575</xdr:rowOff>
    </xdr:from>
    <xdr:to>
      <xdr:col>15</xdr:col>
      <xdr:colOff>1326356</xdr:colOff>
      <xdr:row>8</xdr:row>
      <xdr:rowOff>216693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51A3778-9646-40F8-B25D-6B8CEB53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162425"/>
          <a:ext cx="440531" cy="435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276225</xdr:colOff>
      <xdr:row>7</xdr:row>
      <xdr:rowOff>28575</xdr:rowOff>
    </xdr:from>
    <xdr:to>
      <xdr:col>12</xdr:col>
      <xdr:colOff>209489</xdr:colOff>
      <xdr:row>8</xdr:row>
      <xdr:rowOff>216692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327A0D9-1919-4779-8BC7-87463359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162425"/>
          <a:ext cx="438089" cy="43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333375</xdr:colOff>
      <xdr:row>5</xdr:row>
      <xdr:rowOff>257175</xdr:rowOff>
    </xdr:from>
    <xdr:to>
      <xdr:col>15</xdr:col>
      <xdr:colOff>27309</xdr:colOff>
      <xdr:row>7</xdr:row>
      <xdr:rowOff>114300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42439B4-106C-4478-AD78-2B073D2B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3790950"/>
          <a:ext cx="45593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tabSelected="1" zoomScaleNormal="100" zoomScalePageLayoutView="68" workbookViewId="0">
      <selection activeCell="H19" sqref="H19:I19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11.375" style="7" customWidth="1"/>
    <col min="5" max="5" width="14.75" style="7" customWidth="1"/>
    <col min="6" max="6" width="8.87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9" ht="22.5" customHeight="1" x14ac:dyDescent="0.15">
      <c r="B1" s="8" t="s">
        <v>12</v>
      </c>
      <c r="C1" s="9"/>
      <c r="D1" s="10"/>
      <c r="E1" s="11"/>
      <c r="F1" s="12"/>
      <c r="G1" s="13" t="s">
        <v>13</v>
      </c>
      <c r="H1" s="36">
        <v>46198</v>
      </c>
      <c r="I1" s="36"/>
    </row>
    <row r="2" spans="2:9" ht="79.349999999999994" customHeight="1" thickBot="1" x14ac:dyDescent="0.4">
      <c r="B2" s="45" t="s">
        <v>21</v>
      </c>
      <c r="C2" s="45"/>
      <c r="D2" s="45"/>
      <c r="E2" s="45"/>
      <c r="F2" s="45"/>
      <c r="G2" s="14"/>
      <c r="H2" s="14"/>
      <c r="I2" s="15"/>
    </row>
    <row r="3" spans="2:9" ht="64.5" customHeight="1" thickTop="1" thickBot="1" x14ac:dyDescent="0.3">
      <c r="B3" s="71" t="s">
        <v>20</v>
      </c>
      <c r="C3" s="71"/>
      <c r="D3" s="71"/>
      <c r="E3" s="71"/>
      <c r="F3" s="16" t="s">
        <v>10</v>
      </c>
      <c r="H3" s="15"/>
      <c r="I3" s="15"/>
    </row>
    <row r="4" spans="2:9" ht="42.6" customHeight="1" thickTop="1" x14ac:dyDescent="0.2">
      <c r="B4" s="34" t="s">
        <v>19</v>
      </c>
      <c r="C4" s="34"/>
      <c r="D4" s="34"/>
      <c r="E4" s="34"/>
      <c r="F4" s="34"/>
      <c r="G4" s="44" t="s">
        <v>15</v>
      </c>
      <c r="H4" s="44"/>
      <c r="I4" s="44"/>
    </row>
    <row r="5" spans="2:9" ht="70.7" customHeight="1" thickBot="1" x14ac:dyDescent="0.3">
      <c r="B5" s="72" t="s">
        <v>26</v>
      </c>
      <c r="C5" s="72"/>
      <c r="D5" s="73">
        <f>H27</f>
        <v>825000</v>
      </c>
      <c r="E5" s="73"/>
      <c r="F5" s="73"/>
      <c r="G5" s="37"/>
      <c r="H5" s="37"/>
      <c r="I5" s="37"/>
    </row>
    <row r="6" spans="2:9" ht="28.35" customHeight="1" x14ac:dyDescent="0.15">
      <c r="B6" s="17"/>
      <c r="C6" s="17"/>
      <c r="D6" s="17"/>
      <c r="E6" s="18"/>
      <c r="F6" s="18"/>
      <c r="G6" s="19" t="s">
        <v>16</v>
      </c>
      <c r="H6" s="46" t="s">
        <v>22</v>
      </c>
      <c r="I6" s="46"/>
    </row>
    <row r="7" spans="2:9" ht="19.7" customHeight="1" thickBot="1" x14ac:dyDescent="0.2">
      <c r="B7" s="39"/>
      <c r="C7" s="40"/>
      <c r="D7" s="43"/>
      <c r="E7" s="43"/>
      <c r="F7" s="43"/>
      <c r="H7" s="20" t="s">
        <v>7</v>
      </c>
      <c r="I7" s="21" t="s">
        <v>8</v>
      </c>
    </row>
    <row r="8" spans="2:9" ht="19.7" customHeight="1" thickTop="1" thickBot="1" x14ac:dyDescent="0.2">
      <c r="B8" s="41" t="s">
        <v>29</v>
      </c>
      <c r="C8" s="42"/>
      <c r="D8" s="74" t="s">
        <v>27</v>
      </c>
      <c r="E8" s="74"/>
      <c r="F8" s="74"/>
      <c r="H8" s="47"/>
      <c r="I8" s="50"/>
    </row>
    <row r="9" spans="2:9" ht="19.7" customHeight="1" thickTop="1" thickBot="1" x14ac:dyDescent="0.2">
      <c r="B9" s="39"/>
      <c r="C9" s="40"/>
      <c r="D9" s="43"/>
      <c r="E9" s="43"/>
      <c r="F9" s="43"/>
      <c r="H9" s="48"/>
      <c r="I9" s="51"/>
    </row>
    <row r="10" spans="2:9" ht="19.7" customHeight="1" thickTop="1" x14ac:dyDescent="0.15">
      <c r="B10" s="41" t="s">
        <v>28</v>
      </c>
      <c r="C10" s="42"/>
      <c r="D10" s="38"/>
      <c r="E10" s="38"/>
      <c r="F10" s="38"/>
      <c r="H10" s="49"/>
      <c r="I10" s="52"/>
    </row>
    <row r="11" spans="2:9" ht="22.5" customHeight="1" x14ac:dyDescent="0.15">
      <c r="B11" s="7" t="s">
        <v>18</v>
      </c>
    </row>
    <row r="12" spans="2:9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60" t="s">
        <v>3</v>
      </c>
      <c r="I12" s="60"/>
    </row>
    <row r="13" spans="2:9" ht="25.5" customHeight="1" thickTop="1" x14ac:dyDescent="0.15">
      <c r="B13" s="54" t="s">
        <v>25</v>
      </c>
      <c r="C13" s="54"/>
      <c r="D13" s="54"/>
      <c r="E13" s="55"/>
      <c r="F13" s="26"/>
      <c r="G13" s="27"/>
      <c r="H13" s="61"/>
      <c r="I13" s="61"/>
    </row>
    <row r="14" spans="2:9" ht="25.5" customHeight="1" x14ac:dyDescent="0.15">
      <c r="B14" s="56" t="s">
        <v>31</v>
      </c>
      <c r="C14" s="56"/>
      <c r="D14" s="56"/>
      <c r="E14" s="57"/>
      <c r="F14" s="28">
        <v>20</v>
      </c>
      <c r="G14" s="29">
        <v>21500</v>
      </c>
      <c r="H14" s="53">
        <f>F14*G14</f>
        <v>430000</v>
      </c>
      <c r="I14" s="53"/>
    </row>
    <row r="15" spans="2:9" ht="25.5" customHeight="1" x14ac:dyDescent="0.15">
      <c r="B15" s="58" t="s">
        <v>30</v>
      </c>
      <c r="C15" s="58"/>
      <c r="D15" s="58"/>
      <c r="E15" s="59"/>
      <c r="F15" s="26">
        <v>12</v>
      </c>
      <c r="G15" s="27">
        <v>21500</v>
      </c>
      <c r="H15" s="61">
        <f t="shared" ref="H15:H23" si="0">IFERROR(IF(F15&gt;1,F15*G15,G15*1),"")</f>
        <v>258000</v>
      </c>
      <c r="I15" s="61"/>
    </row>
    <row r="16" spans="2:9" ht="25.5" customHeight="1" x14ac:dyDescent="0.15">
      <c r="B16" s="56" t="s">
        <v>24</v>
      </c>
      <c r="C16" s="56"/>
      <c r="D16" s="56"/>
      <c r="E16" s="57"/>
      <c r="F16" s="28"/>
      <c r="G16" s="29">
        <v>62000</v>
      </c>
      <c r="H16" s="53">
        <v>62000</v>
      </c>
      <c r="I16" s="53"/>
    </row>
    <row r="17" spans="2:9" ht="25.5" customHeight="1" x14ac:dyDescent="0.15">
      <c r="B17" s="58"/>
      <c r="C17" s="58"/>
      <c r="D17" s="58"/>
      <c r="E17" s="59"/>
      <c r="F17" s="26"/>
      <c r="G17" s="27" t="str">
        <f t="shared" ref="G15:G23" si="1">IFERROR(VLOOKUP(B17,単価表,2,0),"")</f>
        <v/>
      </c>
      <c r="H17" s="61" t="str">
        <f t="shared" si="0"/>
        <v/>
      </c>
      <c r="I17" s="61"/>
    </row>
    <row r="18" spans="2:9" ht="25.5" customHeight="1" x14ac:dyDescent="0.15">
      <c r="B18" s="56"/>
      <c r="C18" s="56"/>
      <c r="D18" s="56"/>
      <c r="E18" s="57"/>
      <c r="F18" s="28"/>
      <c r="G18" s="29" t="str">
        <f t="shared" si="1"/>
        <v/>
      </c>
      <c r="H18" s="53" t="str">
        <f t="shared" si="0"/>
        <v/>
      </c>
      <c r="I18" s="53"/>
    </row>
    <row r="19" spans="2:9" ht="25.5" customHeight="1" x14ac:dyDescent="0.15">
      <c r="B19" s="58"/>
      <c r="C19" s="58"/>
      <c r="D19" s="58"/>
      <c r="E19" s="59"/>
      <c r="F19" s="26"/>
      <c r="G19" s="27" t="str">
        <f t="shared" si="1"/>
        <v/>
      </c>
      <c r="H19" s="61" t="str">
        <f t="shared" si="0"/>
        <v/>
      </c>
      <c r="I19" s="61"/>
    </row>
    <row r="20" spans="2:9" ht="25.5" customHeight="1" x14ac:dyDescent="0.15">
      <c r="B20" s="56"/>
      <c r="C20" s="56"/>
      <c r="D20" s="56"/>
      <c r="E20" s="57"/>
      <c r="F20" s="28"/>
      <c r="G20" s="29" t="str">
        <f t="shared" si="1"/>
        <v/>
      </c>
      <c r="H20" s="53" t="str">
        <f t="shared" si="0"/>
        <v/>
      </c>
      <c r="I20" s="53"/>
    </row>
    <row r="21" spans="2:9" ht="25.5" customHeight="1" x14ac:dyDescent="0.15">
      <c r="B21" s="58"/>
      <c r="C21" s="58"/>
      <c r="D21" s="58"/>
      <c r="E21" s="59"/>
      <c r="F21" s="26"/>
      <c r="G21" s="27" t="str">
        <f t="shared" si="1"/>
        <v/>
      </c>
      <c r="H21" s="61" t="str">
        <f t="shared" si="0"/>
        <v/>
      </c>
      <c r="I21" s="61"/>
    </row>
    <row r="22" spans="2:9" ht="25.5" customHeight="1" x14ac:dyDescent="0.15">
      <c r="B22" s="56"/>
      <c r="C22" s="56"/>
      <c r="D22" s="56"/>
      <c r="E22" s="57"/>
      <c r="F22" s="28"/>
      <c r="G22" s="29" t="str">
        <f t="shared" si="1"/>
        <v/>
      </c>
      <c r="H22" s="53" t="str">
        <f t="shared" si="0"/>
        <v/>
      </c>
      <c r="I22" s="53"/>
    </row>
    <row r="23" spans="2:9" ht="25.5" customHeight="1" x14ac:dyDescent="0.15">
      <c r="B23" s="58"/>
      <c r="C23" s="58"/>
      <c r="D23" s="58"/>
      <c r="E23" s="59"/>
      <c r="F23" s="26"/>
      <c r="G23" s="27" t="str">
        <f t="shared" si="1"/>
        <v/>
      </c>
      <c r="H23" s="61" t="str">
        <f t="shared" si="0"/>
        <v/>
      </c>
      <c r="I23" s="61"/>
    </row>
    <row r="25" spans="2:9" ht="25.5" customHeight="1" thickBot="1" x14ac:dyDescent="0.2">
      <c r="B25" s="60" t="s">
        <v>6</v>
      </c>
      <c r="C25" s="60"/>
      <c r="D25" s="60"/>
      <c r="E25" s="60"/>
      <c r="G25" s="30" t="s">
        <v>4</v>
      </c>
      <c r="H25" s="62">
        <f>SUM(H14:H24)</f>
        <v>750000</v>
      </c>
      <c r="I25" s="63"/>
    </row>
    <row r="26" spans="2:9" ht="25.5" customHeight="1" thickTop="1" thickBot="1" x14ac:dyDescent="0.2">
      <c r="B26" s="68"/>
      <c r="C26" s="68"/>
      <c r="D26" s="68"/>
      <c r="E26" s="68"/>
      <c r="G26" s="31" t="s">
        <v>14</v>
      </c>
      <c r="H26" s="64">
        <f>H25*0.1</f>
        <v>75000</v>
      </c>
      <c r="I26" s="65"/>
    </row>
    <row r="27" spans="2:9" ht="25.5" customHeight="1" thickTop="1" thickBot="1" x14ac:dyDescent="0.2">
      <c r="B27" s="69"/>
      <c r="C27" s="69"/>
      <c r="D27" s="69"/>
      <c r="E27" s="69"/>
      <c r="G27" s="32" t="s">
        <v>5</v>
      </c>
      <c r="H27" s="66">
        <f>IF(H25="","",SUM(H25:I26))</f>
        <v>825000</v>
      </c>
      <c r="I27" s="67"/>
    </row>
    <row r="28" spans="2:9" ht="22.5" customHeight="1" thickTop="1" thickBot="1" x14ac:dyDescent="0.2">
      <c r="B28" s="70"/>
      <c r="C28" s="70"/>
      <c r="D28" s="70"/>
      <c r="E28" s="70"/>
      <c r="F28" s="33"/>
      <c r="G28" s="33"/>
      <c r="H28" s="35" t="s">
        <v>9</v>
      </c>
      <c r="I28" s="35"/>
    </row>
    <row r="29" spans="2:9" ht="22.5" customHeight="1" thickTop="1" x14ac:dyDescent="0.15"/>
  </sheetData>
  <mergeCells count="50"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B5:C5"/>
    <mergeCell ref="D5:F5"/>
    <mergeCell ref="B4:F4"/>
    <mergeCell ref="H28:I28"/>
    <mergeCell ref="H1:I1"/>
    <mergeCell ref="G5:I5"/>
    <mergeCell ref="B3:E3"/>
    <mergeCell ref="D10:F10"/>
    <mergeCell ref="B7:C7"/>
    <mergeCell ref="B8:C8"/>
    <mergeCell ref="B9:C9"/>
    <mergeCell ref="B10:C10"/>
    <mergeCell ref="D7:F7"/>
    <mergeCell ref="D8:F8"/>
    <mergeCell ref="D9:F9"/>
    <mergeCell ref="G4:I4"/>
  </mergeCells>
  <phoneticPr fontId="3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F13:I23 D5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4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L9" sqref="L9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1" t="s">
        <v>11</v>
      </c>
      <c r="C3" s="2" t="s">
        <v>2</v>
      </c>
    </row>
    <row r="4" spans="2:3" ht="14.25" thickTop="1" x14ac:dyDescent="0.15">
      <c r="B4" s="3" t="s">
        <v>23</v>
      </c>
      <c r="C4" s="4">
        <v>15000</v>
      </c>
    </row>
    <row r="5" spans="2:3" x14ac:dyDescent="0.15">
      <c r="B5" s="3" t="s">
        <v>30</v>
      </c>
      <c r="C5" s="4">
        <v>18750</v>
      </c>
    </row>
    <row r="6" spans="2:3" x14ac:dyDescent="0.15">
      <c r="B6" s="3" t="s">
        <v>31</v>
      </c>
      <c r="C6" s="4">
        <v>13000</v>
      </c>
    </row>
    <row r="7" spans="2:3" x14ac:dyDescent="0.15">
      <c r="B7" s="3" t="s">
        <v>24</v>
      </c>
      <c r="C7" s="4">
        <v>22640</v>
      </c>
    </row>
    <row r="8" spans="2:3" ht="14.25" thickBot="1" x14ac:dyDescent="0.2">
      <c r="B8" s="5" t="s">
        <v>17</v>
      </c>
      <c r="C8" s="6">
        <v>22640</v>
      </c>
    </row>
    <row r="9" spans="2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2026-06-29T01:26:29Z</dcterms:modified>
</cp:coreProperties>
</file>