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3764AF22-D250-4966-A476-787DE7572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請求書" sheetId="3" r:id="rId1"/>
    <sheet name="見積書" sheetId="1" r:id="rId2"/>
    <sheet name="単価表" sheetId="2" r:id="rId3"/>
  </sheets>
  <definedNames>
    <definedName name="単価表">単価表!$B$4:$C$8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3" l="1"/>
  <c r="B3" i="3" l="1"/>
  <c r="G23" i="3"/>
  <c r="H23" i="3" s="1"/>
  <c r="G22" i="3"/>
  <c r="H22" i="3" s="1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4" i="1"/>
  <c r="G15" i="1" l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3" i="1"/>
  <c r="H23" i="1" s="1"/>
  <c r="G13" i="1"/>
  <c r="H13" i="1" s="1"/>
  <c r="H14" i="1"/>
  <c r="H26" i="3" l="1"/>
  <c r="H27" i="3" s="1"/>
  <c r="E5" i="3" s="1"/>
  <c r="H25" i="1"/>
  <c r="H26" i="1" l="1"/>
  <c r="H27" i="1" s="1"/>
  <c r="E5" i="1" s="1"/>
</calcChain>
</file>

<file path=xl/sharedStrings.xml><?xml version="1.0" encoding="utf-8"?>
<sst xmlns="http://schemas.openxmlformats.org/spreadsheetml/2006/main" count="71" uniqueCount="47">
  <si>
    <t>詳　細</t>
    <rPh sb="0" eb="1">
      <t>ショウ</t>
    </rPh>
    <rPh sb="2" eb="3">
      <t>ホソ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</si>
  <si>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</si>
  <si>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</si>
  <si>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</si>
  <si>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小計</t>
    <rPh sb="0" eb="2">
      <t>ショウケイ</t>
    </rPh>
    <phoneticPr fontId="4"/>
  </si>
  <si>
    <t>合計</t>
    <rPh sb="0" eb="2">
      <t>ゴウケイ</t>
    </rPh>
    <phoneticPr fontId="4"/>
  </si>
  <si>
    <t>備考</t>
    <rPh sb="0" eb="2">
      <t>ビコウ</t>
    </rPh>
    <phoneticPr fontId="4"/>
  </si>
  <si>
    <t>承認印</t>
    <rPh sb="0" eb="3">
      <t>ショウニンイン</t>
    </rPh>
    <phoneticPr fontId="4"/>
  </si>
  <si>
    <t>担当印</t>
    <rPh sb="0" eb="2">
      <t>タントウ</t>
    </rPh>
    <rPh sb="2" eb="3">
      <t>ジルシ</t>
    </rPh>
    <phoneticPr fontId="4"/>
  </si>
  <si>
    <t>（単位：円）</t>
    <rPh sb="1" eb="3">
      <t>タンイ</t>
    </rPh>
    <rPh sb="4" eb="5">
      <t>エン</t>
    </rPh>
    <phoneticPr fontId="4"/>
  </si>
  <si>
    <t>御中</t>
  </si>
  <si>
    <t>御見積金額</t>
    <phoneticPr fontId="4"/>
  </si>
  <si>
    <t>詳細</t>
    <rPh sb="0" eb="2">
      <t>ショウサイ</t>
    </rPh>
    <phoneticPr fontId="4"/>
  </si>
  <si>
    <t>御 見 積 書</t>
    <rPh sb="0" eb="1">
      <t>ゴ</t>
    </rPh>
    <rPh sb="2" eb="3">
      <t>ミ</t>
    </rPh>
    <rPh sb="4" eb="5">
      <t>セキ</t>
    </rPh>
    <rPh sb="6" eb="7">
      <t>ショ</t>
    </rPh>
    <phoneticPr fontId="4"/>
  </si>
  <si>
    <t>No.</t>
    <phoneticPr fontId="4"/>
  </si>
  <si>
    <t>下記の通り御見積申し上げます</t>
    <phoneticPr fontId="4"/>
  </si>
  <si>
    <t>作成日：</t>
    <rPh sb="0" eb="2">
      <t>サクセイ</t>
    </rPh>
    <rPh sb="2" eb="3">
      <t>ビ</t>
    </rPh>
    <phoneticPr fontId="4"/>
  </si>
  <si>
    <t>納品形態</t>
    <rPh sb="0" eb="2">
      <t>ノウヒン</t>
    </rPh>
    <rPh sb="2" eb="4">
      <t>ケイタイ</t>
    </rPh>
    <phoneticPr fontId="4"/>
  </si>
  <si>
    <t>納品期日</t>
    <rPh sb="0" eb="2">
      <t>ノウヒン</t>
    </rPh>
    <rPh sb="2" eb="4">
      <t>キジツ</t>
    </rPh>
    <phoneticPr fontId="4"/>
  </si>
  <si>
    <t>支払条件</t>
    <rPh sb="0" eb="2">
      <t>シハラ</t>
    </rPh>
    <rPh sb="2" eb="4">
      <t>ジョウケン</t>
    </rPh>
    <phoneticPr fontId="4"/>
  </si>
  <si>
    <t>見積期限</t>
    <rPh sb="0" eb="4">
      <t>ミツモリキゲン</t>
    </rPh>
    <phoneticPr fontId="4"/>
  </si>
  <si>
    <t>品名５</t>
    <rPh sb="0" eb="2">
      <t>h</t>
    </rPh>
    <phoneticPr fontId="4"/>
  </si>
  <si>
    <t>消費税(10%)</t>
    <rPh sb="0" eb="3">
      <t>ショウヒゼイ</t>
    </rPh>
    <phoneticPr fontId="4"/>
  </si>
  <si>
    <t>警備員（一般）</t>
    <rPh sb="0" eb="3">
      <t>ケイビイン</t>
    </rPh>
    <rPh sb="4" eb="6">
      <t>イッパン</t>
    </rPh>
    <phoneticPr fontId="4"/>
  </si>
  <si>
    <t>警備員（資格者）</t>
    <rPh sb="0" eb="3">
      <t>ケイビイン</t>
    </rPh>
    <rPh sb="4" eb="7">
      <t>シカクシャ</t>
    </rPh>
    <phoneticPr fontId="4"/>
  </si>
  <si>
    <t>警備員（イベント）</t>
    <rPh sb="0" eb="3">
      <t>ケイビイン</t>
    </rPh>
    <phoneticPr fontId="4"/>
  </si>
  <si>
    <t>交通費</t>
    <rPh sb="0" eb="3">
      <t>コウツウヒ</t>
    </rPh>
    <phoneticPr fontId="4"/>
  </si>
  <si>
    <t>生野町観光協会</t>
    <rPh sb="0" eb="3">
      <t>イクノチョウ</t>
    </rPh>
    <rPh sb="3" eb="7">
      <t>カンコウキョウカイ</t>
    </rPh>
    <phoneticPr fontId="4"/>
  </si>
  <si>
    <t>株式会社CSILead</t>
    <rPh sb="0" eb="4">
      <t>カブシキガイシャ</t>
    </rPh>
    <phoneticPr fontId="4"/>
  </si>
  <si>
    <t>大崎和哉</t>
    <rPh sb="0" eb="4">
      <t>オオサキカズヤ</t>
    </rPh>
    <phoneticPr fontId="4"/>
  </si>
  <si>
    <t>担当</t>
    <rPh sb="0" eb="2">
      <t>タントウ</t>
    </rPh>
    <phoneticPr fontId="4"/>
  </si>
  <si>
    <t>朝来市生野町口銀谷</t>
    <rPh sb="0" eb="3">
      <t>アサゴシ</t>
    </rPh>
    <rPh sb="3" eb="6">
      <t>イクノチョウ</t>
    </rPh>
    <rPh sb="6" eb="9">
      <t>クチガナヤ</t>
    </rPh>
    <phoneticPr fontId="4"/>
  </si>
  <si>
    <t>２０２３年９月２４日（日）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</si>
  <si>
    <r>
      <t>〒675-2312　　　　　　　　　　　　　　　　　　　　　　　兵庫県加西市北条町北条1121　　　　　　　　　　　　株式会社CSILead　</t>
    </r>
    <r>
      <rPr>
        <sz val="9"/>
        <color theme="1"/>
        <rFont val="ＭＳ Ｐ明朝"/>
        <family val="1"/>
        <charset val="128"/>
      </rPr>
      <t>（シーエスアイリード）</t>
    </r>
    <r>
      <rPr>
        <sz val="11"/>
        <color theme="1"/>
        <rFont val="ＭＳ Ｐ明朝"/>
        <family val="1"/>
        <charset val="128"/>
      </rPr>
      <t>　　　　　　　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ＭＳ Ｐ明朝"/>
        <family val="1"/>
        <charset val="128"/>
      </rPr>
      <t>0790-20-7224</t>
    </r>
    <rPh sb="32" eb="43">
      <t>ヒョウゴケンカサイシホウジョウチョウホウジョウ</t>
    </rPh>
    <rPh sb="59" eb="63">
      <t>カブシキガイシャ</t>
    </rPh>
    <phoneticPr fontId="4"/>
  </si>
  <si>
    <t>御　請　求　書</t>
    <rPh sb="0" eb="1">
      <t>ゴ</t>
    </rPh>
    <rPh sb="2" eb="3">
      <t>ショウ</t>
    </rPh>
    <rPh sb="4" eb="5">
      <t>モトム</t>
    </rPh>
    <rPh sb="6" eb="7">
      <t/>
    </rPh>
    <phoneticPr fontId="4"/>
  </si>
  <si>
    <t>御請求金額</t>
    <rPh sb="0" eb="3">
      <t>ゴセイキュウ</t>
    </rPh>
    <rPh sb="3" eb="5">
      <t>キンガク</t>
    </rPh>
    <phoneticPr fontId="4"/>
  </si>
  <si>
    <t>宛先</t>
    <rPh sb="0" eb="2">
      <t>アテサキ</t>
    </rPh>
    <phoneticPr fontId="4"/>
  </si>
  <si>
    <t>受取人名</t>
    <rPh sb="0" eb="2">
      <t>ウケト</t>
    </rPh>
    <rPh sb="2" eb="4">
      <t>ニンメイ</t>
    </rPh>
    <phoneticPr fontId="4"/>
  </si>
  <si>
    <t>郵便番号</t>
    <rPh sb="0" eb="4">
      <t>ユウビンバンゴウ</t>
    </rPh>
    <phoneticPr fontId="4"/>
  </si>
  <si>
    <t>住所</t>
    <rPh sb="0" eb="2">
      <t>ジュウショ</t>
    </rPh>
    <phoneticPr fontId="4"/>
  </si>
  <si>
    <t>FAX</t>
    <phoneticPr fontId="4"/>
  </si>
  <si>
    <t>679-3301</t>
    <phoneticPr fontId="4"/>
  </si>
  <si>
    <t>大崎和哉</t>
    <phoneticPr fontId="4"/>
  </si>
  <si>
    <t>兵庫県朝来市生野町口銀谷791-1</t>
    <rPh sb="0" eb="3">
      <t>ヒョウゴケン</t>
    </rPh>
    <rPh sb="3" eb="6">
      <t>アサゴシ</t>
    </rPh>
    <rPh sb="6" eb="9">
      <t>ショウノチョウ</t>
    </rPh>
    <rPh sb="9" eb="10">
      <t>クチ</t>
    </rPh>
    <rPh sb="10" eb="12">
      <t>ｋａｎａｙａ</t>
    </rPh>
    <phoneticPr fontId="4"/>
  </si>
  <si>
    <t>079-679-2240</t>
    <phoneticPr fontId="4"/>
  </si>
  <si>
    <t>銀谷祭り実行委員会</t>
    <rPh sb="0" eb="2">
      <t>カナヤ</t>
    </rPh>
    <rPh sb="2" eb="3">
      <t>マツ</t>
    </rPh>
    <rPh sb="4" eb="6">
      <t>ジッコウ</t>
    </rPh>
    <rPh sb="6" eb="9">
      <t>イインカイ</t>
    </rPh>
    <phoneticPr fontId="4"/>
  </si>
  <si>
    <t>2024年9月29日（日）　生野銀谷祭り　　　　　　　　</t>
    <rPh sb="4" eb="5">
      <t>ネン</t>
    </rPh>
    <rPh sb="6" eb="7">
      <t>ガツ</t>
    </rPh>
    <rPh sb="9" eb="10">
      <t>ヒ</t>
    </rPh>
    <rPh sb="11" eb="12">
      <t>ニチ</t>
    </rPh>
    <rPh sb="14" eb="16">
      <t>イクノ</t>
    </rPh>
    <rPh sb="16" eb="19">
      <t>カナヤマツ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</si>
</sst>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yyyy&quot;年&quot;m&quot;月&quot;d&quot;日&quot;;@"/>
    <numFmt numFmtId="177" formatCode="[$-F800]dddd\,\ mmmm\ dd\,\ yyyy"/>
  </numFmts>
  <fonts count="20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  <scheme val="minor"/>
    </font>
    <font>
      <b/>
      <sz val="26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28"/>
      <color theme="1"/>
      <name val="ＭＳ Ｐ明朝"/>
      <family val="1"/>
      <charset val="128"/>
      <scheme val="minor"/>
    </font>
    <font>
      <b/>
      <sz val="14"/>
      <color theme="0"/>
      <name val="ＭＳ Ｐ明朝"/>
      <family val="1"/>
      <charset val="128"/>
      <scheme val="minor"/>
    </font>
    <font>
      <b/>
      <sz val="11"/>
      <color theme="0"/>
      <name val="ＭＳ Ｐ明朝"/>
      <family val="1"/>
      <charset val="128"/>
      <scheme val="minor"/>
    </font>
    <font>
      <sz val="11"/>
      <color theme="1"/>
      <name val="Segoe UI Symbol"/>
      <family val="1"/>
    </font>
    <font>
      <b/>
      <sz val="24"/>
      <color theme="1"/>
      <name val="ＭＳ 明朝"/>
      <family val="1"/>
      <charset val="128"/>
    </font>
    <font>
      <b/>
      <sz val="36"/>
      <color theme="1"/>
      <name val="ＭＳ Ｐ明朝"/>
      <family val="1"/>
      <charset val="128"/>
      <scheme val="minor"/>
    </font>
    <font>
      <sz val="9"/>
      <color theme="1"/>
      <name val="ＭＳ Ｐ明朝"/>
      <family val="1"/>
      <charset val="128"/>
    </font>
    <font>
      <b/>
      <sz val="20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99"/>
        <bgColor indexed="64"/>
      </patternFill>
    </fill>
  </fills>
  <borders count="28">
    <border>
      <left/>
      <right/>
      <top/>
      <bottom/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/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 style="thick">
        <color theme="0"/>
      </right>
      <top style="thick">
        <color theme="6" tint="-0.24994659260841701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6" tint="-0.24994659260841701"/>
      </left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/>
      <bottom style="thick">
        <color theme="0"/>
      </bottom>
      <diagonal/>
    </border>
    <border>
      <left style="thick">
        <color theme="0"/>
      </left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 style="medium">
        <color theme="6" tint="-0.24994659260841701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6" tint="-0.24994659260841701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5" tint="0.39994506668294322"/>
      </bottom>
      <diagonal/>
    </border>
    <border>
      <left/>
      <right/>
      <top style="thick">
        <color theme="5" tint="0.39994506668294322"/>
      </top>
      <bottom style="thick">
        <color theme="5" tint="0.39991454817346722"/>
      </bottom>
      <diagonal/>
    </border>
    <border>
      <left/>
      <right/>
      <top/>
      <bottom style="medium">
        <color rgb="FFFF6699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Continuous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38" fontId="0" fillId="0" borderId="6" xfId="1" applyFont="1" applyBorder="1">
      <alignment vertical="center"/>
    </xf>
    <xf numFmtId="0" fontId="0" fillId="0" borderId="7" xfId="0" applyBorder="1" applyAlignment="1">
      <alignment horizontal="left" vertical="center" indent="1"/>
    </xf>
    <xf numFmtId="38" fontId="0" fillId="0" borderId="8" xfId="1" applyFont="1" applyBorder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5" fillId="0" borderId="17" xfId="0" applyFont="1" applyBorder="1" applyAlignment="1">
      <alignment horizontal="right" vertical="center"/>
    </xf>
    <xf numFmtId="38" fontId="5" fillId="0" borderId="17" xfId="1" applyFont="1" applyBorder="1" applyAlignment="1">
      <alignment horizontal="right" vertical="center"/>
    </xf>
    <xf numFmtId="0" fontId="7" fillId="0" borderId="0" xfId="0" applyFont="1" applyAlignment="1"/>
    <xf numFmtId="0" fontId="14" fillId="5" borderId="0" xfId="2" applyFont="1" applyFill="1" applyBorder="1" applyAlignment="1">
      <alignment horizontal="right" vertical="center"/>
    </xf>
    <xf numFmtId="0" fontId="14" fillId="5" borderId="0" xfId="2" applyFont="1" applyFill="1" applyBorder="1" applyAlignment="1">
      <alignment vertical="center"/>
    </xf>
    <xf numFmtId="176" fontId="2" fillId="5" borderId="0" xfId="2" applyNumberFormat="1" applyFill="1" applyBorder="1" applyAlignment="1">
      <alignment horizontal="centerContinuous" vertical="center"/>
    </xf>
    <xf numFmtId="176" fontId="2" fillId="5" borderId="0" xfId="2" applyNumberFormat="1" applyFill="1" applyAlignment="1">
      <alignment horizontal="centerContinuous" vertical="center"/>
    </xf>
    <xf numFmtId="0" fontId="2" fillId="5" borderId="0" xfId="2" applyFill="1">
      <alignment vertical="center"/>
    </xf>
    <xf numFmtId="0" fontId="14" fillId="5" borderId="0" xfId="2" applyFont="1" applyFill="1" applyAlignment="1">
      <alignment horizontal="right" vertical="center"/>
    </xf>
    <xf numFmtId="0" fontId="13" fillId="5" borderId="14" xfId="2" applyFont="1" applyFill="1" applyBorder="1" applyAlignment="1">
      <alignment horizontal="centerContinuous" vertical="center"/>
    </xf>
    <xf numFmtId="0" fontId="13" fillId="5" borderId="14" xfId="2" applyFont="1" applyFill="1" applyBorder="1" applyAlignment="1">
      <alignment horizontal="centerContinuous"/>
    </xf>
    <xf numFmtId="0" fontId="13" fillId="5" borderId="16" xfId="2" applyFont="1" applyFill="1" applyBorder="1" applyAlignment="1">
      <alignment horizontal="centerContinuous"/>
    </xf>
    <xf numFmtId="0" fontId="13" fillId="5" borderId="18" xfId="2" applyFont="1" applyFill="1" applyBorder="1" applyAlignment="1">
      <alignment horizontal="center" vertical="center"/>
    </xf>
    <xf numFmtId="0" fontId="13" fillId="5" borderId="16" xfId="2" applyFont="1" applyFill="1" applyBorder="1" applyAlignment="1">
      <alignment horizontal="center" vertical="center"/>
    </xf>
    <xf numFmtId="0" fontId="13" fillId="5" borderId="19" xfId="2" applyFont="1" applyFill="1" applyBorder="1" applyAlignment="1">
      <alignment horizontal="center" vertical="center"/>
    </xf>
    <xf numFmtId="0" fontId="6" fillId="6" borderId="17" xfId="3" applyFont="1" applyFill="1" applyBorder="1">
      <alignment vertical="center"/>
    </xf>
    <xf numFmtId="38" fontId="6" fillId="6" borderId="17" xfId="3" applyNumberFormat="1" applyFont="1" applyFill="1" applyBorder="1">
      <alignment vertical="center"/>
    </xf>
    <xf numFmtId="0" fontId="8" fillId="0" borderId="25" xfId="0" applyFont="1" applyBorder="1" applyAlignment="1">
      <alignment horizontal="left"/>
    </xf>
    <xf numFmtId="0" fontId="13" fillId="7" borderId="19" xfId="2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Continuous"/>
    </xf>
    <xf numFmtId="0" fontId="0" fillId="0" borderId="24" xfId="0" applyBorder="1">
      <alignment vertical="center"/>
    </xf>
    <xf numFmtId="0" fontId="3" fillId="0" borderId="24" xfId="0" applyFont="1" applyBorder="1">
      <alignment vertical="center"/>
    </xf>
    <xf numFmtId="0" fontId="3" fillId="0" borderId="24" xfId="0" applyFont="1" applyBorder="1" applyAlignment="1">
      <alignment horizontal="centerContinuous" vertical="center"/>
    </xf>
    <xf numFmtId="0" fontId="14" fillId="5" borderId="16" xfId="2" applyFont="1" applyFill="1" applyBorder="1" applyAlignment="1">
      <alignment horizontal="center" vertical="center"/>
    </xf>
    <xf numFmtId="0" fontId="14" fillId="5" borderId="14" xfId="2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" fillId="6" borderId="24" xfId="3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3" fillId="5" borderId="14" xfId="2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10" xfId="0" applyFont="1" applyBorder="1" applyAlignment="1">
      <alignment horizontal="left" vertical="center" indent="1"/>
    </xf>
    <xf numFmtId="0" fontId="6" fillId="6" borderId="0" xfId="3" applyFont="1" applyFill="1" applyBorder="1" applyAlignment="1">
      <alignment horizontal="left" vertical="center" indent="1"/>
    </xf>
    <xf numFmtId="0" fontId="6" fillId="6" borderId="10" xfId="3" applyFont="1" applyFill="1" applyBorder="1" applyAlignment="1">
      <alignment horizontal="left" vertical="center" indent="1"/>
    </xf>
    <xf numFmtId="176" fontId="1" fillId="6" borderId="0" xfId="3" applyNumberFormat="1" applyFill="1" applyBorder="1" applyAlignment="1">
      <alignment horizontal="left" vertical="center"/>
    </xf>
    <xf numFmtId="38" fontId="11" fillId="6" borderId="20" xfId="3" applyNumberFormat="1" applyFont="1" applyFill="1" applyBorder="1" applyAlignment="1">
      <alignment horizontal="right" vertical="center"/>
    </xf>
    <xf numFmtId="0" fontId="11" fillId="6" borderId="15" xfId="3" applyFont="1" applyFill="1" applyBorder="1" applyAlignment="1">
      <alignment horizontal="right" vertical="center"/>
    </xf>
    <xf numFmtId="56" fontId="0" fillId="6" borderId="27" xfId="3" applyNumberFormat="1" applyFont="1" applyFill="1" applyBorder="1" applyAlignment="1">
      <alignment horizontal="center" vertical="center" wrapText="1"/>
    </xf>
    <xf numFmtId="38" fontId="11" fillId="6" borderId="21" xfId="3" applyNumberFormat="1" applyFont="1" applyFill="1" applyBorder="1" applyAlignment="1">
      <alignment horizontal="right" vertical="center"/>
    </xf>
    <xf numFmtId="38" fontId="11" fillId="6" borderId="22" xfId="3" applyNumberFormat="1" applyFont="1" applyFill="1" applyBorder="1" applyAlignment="1">
      <alignment horizontal="right" vertical="center"/>
    </xf>
    <xf numFmtId="38" fontId="11" fillId="6" borderId="23" xfId="3" applyNumberFormat="1" applyFont="1" applyFill="1" applyBorder="1" applyAlignment="1">
      <alignment horizontal="right" vertical="center"/>
    </xf>
    <xf numFmtId="0" fontId="11" fillId="6" borderId="22" xfId="3" applyFont="1" applyFill="1" applyBorder="1" applyAlignment="1">
      <alignment horizontal="right" vertical="center"/>
    </xf>
    <xf numFmtId="38" fontId="5" fillId="0" borderId="0" xfId="1" applyFont="1" applyBorder="1" applyAlignment="1">
      <alignment horizontal="right" vertical="center"/>
    </xf>
    <xf numFmtId="38" fontId="5" fillId="6" borderId="0" xfId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left" vertical="center" indent="1"/>
    </xf>
    <xf numFmtId="49" fontId="5" fillId="0" borderId="10" xfId="0" applyNumberFormat="1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0" fillId="6" borderId="0" xfId="3" applyFont="1" applyFill="1" applyBorder="1" applyAlignment="1">
      <alignment horizontal="right" vertical="center"/>
    </xf>
    <xf numFmtId="0" fontId="1" fillId="6" borderId="10" xfId="3" applyFill="1" applyBorder="1" applyAlignment="1">
      <alignment horizontal="right" vertical="center"/>
    </xf>
    <xf numFmtId="0" fontId="1" fillId="6" borderId="0" xfId="3" applyFill="1" applyBorder="1" applyAlignment="1">
      <alignment horizontal="left" vertical="center"/>
    </xf>
    <xf numFmtId="0" fontId="1" fillId="6" borderId="11" xfId="3" applyFill="1" applyBorder="1" applyAlignment="1">
      <alignment horizontal="center" vertical="center"/>
    </xf>
    <xf numFmtId="0" fontId="1" fillId="6" borderId="12" xfId="3" applyFill="1" applyBorder="1" applyAlignment="1">
      <alignment horizontal="center" vertical="center"/>
    </xf>
    <xf numFmtId="0" fontId="1" fillId="6" borderId="13" xfId="3" applyFill="1" applyBorder="1" applyAlignment="1">
      <alignment horizontal="center" vertical="center"/>
    </xf>
    <xf numFmtId="0" fontId="1" fillId="6" borderId="2" xfId="3" applyFill="1" applyBorder="1" applyAlignment="1">
      <alignment horizontal="center" vertical="center"/>
    </xf>
    <xf numFmtId="0" fontId="1" fillId="6" borderId="9" xfId="3" applyFill="1" applyBorder="1" applyAlignment="1">
      <alignment horizontal="center" vertical="center"/>
    </xf>
    <xf numFmtId="0" fontId="1" fillId="6" borderId="1" xfId="3" applyFill="1" applyBorder="1" applyAlignment="1">
      <alignment horizontal="center" vertical="center"/>
    </xf>
    <xf numFmtId="177" fontId="14" fillId="5" borderId="0" xfId="2" applyNumberFormat="1" applyFont="1" applyFill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42" fontId="7" fillId="0" borderId="26" xfId="1" applyNumberFormat="1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16" fillId="0" borderId="25" xfId="0" applyFont="1" applyBorder="1" applyAlignment="1">
      <alignment horizontal="center"/>
    </xf>
  </cellXfs>
  <cellStyles count="4">
    <cellStyle name="20% - アクセント 4" xfId="3" builtinId="42"/>
    <cellStyle name="アクセント 4" xfId="2" builtinId="41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36004</xdr:rowOff>
    </xdr:to>
    <xdr:sp macro="" textlink="">
      <xdr:nvSpPr>
        <xdr:cNvPr id="2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FB4A6032-FECF-4D97-9DD3-D0B530B81C25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5113AFD-8F8E-460B-A777-D7ECFFCEA0EF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4" name="図 3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7198DD2C-20DC-43E7-D3C4-2A0970E470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3ECC5003-9665-6D4B-F9B4-B0167201CC59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17C66662-803C-EA6B-3A4B-FFA42F3CD2CB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7" name="正方形/長方形 6">
              <a:extLst>
                <a:ext uri="{FF2B5EF4-FFF2-40B4-BE49-F238E27FC236}">
                  <a16:creationId xmlns:a16="http://schemas.microsoft.com/office/drawing/2014/main" id="{B5240671-9DFD-581D-D434-114BA0DC6767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53A89BAC-4BAC-A7E8-5F10-677F7E429F2D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4F7535E-47E3-4246-9AEC-C6BA8ABA1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9321" y="2638424"/>
          <a:ext cx="826293" cy="821531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7</xdr:row>
      <xdr:rowOff>166687</xdr:rowOff>
    </xdr:from>
    <xdr:to>
      <xdr:col>7</xdr:col>
      <xdr:colOff>611981</xdr:colOff>
      <xdr:row>9</xdr:row>
      <xdr:rowOff>107155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FB57C131-FB5C-DF3D-A17D-ED4549F0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2606" y="4310062"/>
          <a:ext cx="440531" cy="440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164366</xdr:colOff>
      <xdr:row>7</xdr:row>
      <xdr:rowOff>166689</xdr:rowOff>
    </xdr:from>
    <xdr:to>
      <xdr:col>8</xdr:col>
      <xdr:colOff>602455</xdr:colOff>
      <xdr:row>9</xdr:row>
      <xdr:rowOff>107156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5BBA5371-7BF6-7F72-3F5C-ACC43D3F5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710" y="4310064"/>
          <a:ext cx="438089" cy="440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370446</xdr:colOff>
      <xdr:row>2</xdr:row>
      <xdr:rowOff>1</xdr:rowOff>
    </xdr:from>
    <xdr:to>
      <xdr:col>13</xdr:col>
      <xdr:colOff>857250</xdr:colOff>
      <xdr:row>2</xdr:row>
      <xdr:rowOff>488157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EC932441-A8F1-EEFC-B350-E2B973170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40" y="1285876"/>
          <a:ext cx="486804" cy="488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357186</xdr:colOff>
      <xdr:row>5</xdr:row>
      <xdr:rowOff>1</xdr:rowOff>
    </xdr:from>
    <xdr:to>
      <xdr:col>13</xdr:col>
      <xdr:colOff>857249</xdr:colOff>
      <xdr:row>6</xdr:row>
      <xdr:rowOff>147043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2D3366C8-5D1D-519F-4B19-B7ADF92E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9280" y="3536157"/>
          <a:ext cx="500063" cy="504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583405</xdr:colOff>
      <xdr:row>5</xdr:row>
      <xdr:rowOff>11907</xdr:rowOff>
    </xdr:from>
    <xdr:to>
      <xdr:col>13</xdr:col>
      <xdr:colOff>245268</xdr:colOff>
      <xdr:row>6</xdr:row>
      <xdr:rowOff>173832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3F3C1F1B-7696-946A-7D35-00AD4404E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49" y="3548063"/>
          <a:ext cx="519113" cy="5191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4</xdr:row>
      <xdr:rowOff>0</xdr:rowOff>
    </xdr:from>
    <xdr:to>
      <xdr:col>16</xdr:col>
      <xdr:colOff>304800</xdr:colOff>
      <xdr:row>4</xdr:row>
      <xdr:rowOff>304800</xdr:rowOff>
    </xdr:to>
    <xdr:sp macro="" textlink="">
      <xdr:nvSpPr>
        <xdr:cNvPr id="1025" name="AutoShape 1" descr="円形 | 無料イラスト かわいいフリー素材集 フレームぽけっと">
          <a:extLst>
            <a:ext uri="{FF2B5EF4-FFF2-40B4-BE49-F238E27FC236}">
              <a16:creationId xmlns:a16="http://schemas.microsoft.com/office/drawing/2014/main" id="{407912F7-E524-31A0-E367-029FBA62F6A7}"/>
            </a:ext>
          </a:extLst>
        </xdr:cNvPr>
        <xdr:cNvSpPr>
          <a:spLocks noChangeAspect="1" noChangeArrowheads="1"/>
        </xdr:cNvSpPr>
      </xdr:nvSpPr>
      <xdr:spPr bwMode="auto">
        <a:xfrm>
          <a:off x="12296775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988220</xdr:colOff>
      <xdr:row>1</xdr:row>
      <xdr:rowOff>297656</xdr:rowOff>
    </xdr:from>
    <xdr:to>
      <xdr:col>8</xdr:col>
      <xdr:colOff>511969</xdr:colOff>
      <xdr:row>2</xdr:row>
      <xdr:rowOff>607221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CA7FC5D-BAEF-54F7-5E01-A9777AD8F306}"/>
            </a:ext>
          </a:extLst>
        </xdr:cNvPr>
        <xdr:cNvGrpSpPr/>
      </xdr:nvGrpSpPr>
      <xdr:grpSpPr>
        <a:xfrm>
          <a:off x="4953001" y="583406"/>
          <a:ext cx="1738312" cy="1309690"/>
          <a:chOff x="10822781" y="4643438"/>
          <a:chExt cx="2469357" cy="1850231"/>
        </a:xfrm>
        <a:effectLst>
          <a:glow rad="127000">
            <a:srgbClr val="00B050"/>
          </a:glow>
        </a:effectLst>
      </xdr:grpSpPr>
      <xdr:pic>
        <xdr:nvPicPr>
          <xdr:cNvPr id="13" name="図 12" descr="円形 | 無料イラスト かわいいフリー素材集 フレームぽけっと">
            <a:extLst>
              <a:ext uri="{FF2B5EF4-FFF2-40B4-BE49-F238E27FC236}">
                <a16:creationId xmlns:a16="http://schemas.microsoft.com/office/drawing/2014/main" id="{B294BAE1-D83F-FB2D-9227-5A93E870B3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22781" y="4643438"/>
            <a:ext cx="2469357" cy="1850231"/>
          </a:xfrm>
          <a:prstGeom prst="ellipse">
            <a:avLst/>
          </a:prstGeom>
          <a:ln w="63500" cap="rnd">
            <a:solidFill>
              <a:srgbClr val="333333"/>
            </a:solidFill>
          </a:ln>
          <a:effectLst>
            <a:outerShdw blurRad="381000" dist="292100" dir="5400000" sx="-80000" sy="-18000" rotWithShape="0">
              <a:srgbClr val="000000">
                <a:alpha val="22000"/>
              </a:srgbClr>
            </a:outerShdw>
          </a:effectLst>
          <a:scene3d>
            <a:camera prst="orthographicFront"/>
            <a:lightRig rig="contrasting" dir="t">
              <a:rot lat="0" lon="0" rev="3000000"/>
            </a:lightRig>
          </a:scene3d>
          <a:sp3d contourW="7620">
            <a:bevelT w="95250" h="31750"/>
            <a:contourClr>
              <a:srgbClr val="333333"/>
            </a:contourClr>
          </a:sp3d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2AB04634-85CD-4108-8137-D90CAF3FEABE}"/>
              </a:ext>
            </a:extLst>
          </xdr:cNvPr>
          <xdr:cNvGrpSpPr/>
        </xdr:nvGrpSpPr>
        <xdr:grpSpPr>
          <a:xfrm>
            <a:off x="11441909" y="5033450"/>
            <a:ext cx="1545785" cy="1043890"/>
            <a:chOff x="2677746" y="1656027"/>
            <a:chExt cx="1925684" cy="671497"/>
          </a:xfrm>
          <a:effectLst>
            <a:glow rad="127000">
              <a:schemeClr val="accent1">
                <a:alpha val="45000"/>
              </a:schemeClr>
            </a:glow>
          </a:effectLst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0A32853C-7921-AD98-79D8-C33AA230B082}"/>
                </a:ext>
              </a:extLst>
            </xdr:cNvPr>
            <xdr:cNvSpPr/>
          </xdr:nvSpPr>
          <xdr:spPr>
            <a:xfrm>
              <a:off x="2677746" y="1711500"/>
              <a:ext cx="440446" cy="578269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4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C</a:t>
              </a:r>
              <a:endParaRPr lang="ja-JP" altLang="en-US" sz="4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B5EE7D02-83CF-E680-69FC-EDD7F44CF3E8}"/>
                </a:ext>
              </a:extLst>
            </xdr:cNvPr>
            <xdr:cNvSpPr/>
          </xdr:nvSpPr>
          <xdr:spPr>
            <a:xfrm>
              <a:off x="2828706" y="1656027"/>
              <a:ext cx="1143000" cy="364501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8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SI</a:t>
              </a:r>
              <a:endParaRPr lang="ja-JP" altLang="en-US" sz="28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  <xdr:sp macro="" textlink="">
          <xdr:nvSpPr>
            <xdr:cNvPr id="6" name="正方形/長方形 5">
              <a:extLst>
                <a:ext uri="{FF2B5EF4-FFF2-40B4-BE49-F238E27FC236}">
                  <a16:creationId xmlns:a16="http://schemas.microsoft.com/office/drawing/2014/main" id="{4390183F-1012-17D0-3B52-CB19F53EFFC8}"/>
                </a:ext>
              </a:extLst>
            </xdr:cNvPr>
            <xdr:cNvSpPr/>
          </xdr:nvSpPr>
          <xdr:spPr>
            <a:xfrm>
              <a:off x="2925724" y="1968351"/>
              <a:ext cx="1677706" cy="359173"/>
            </a:xfrm>
            <a:prstGeom prst="rect">
              <a:avLst/>
            </a:prstGeom>
            <a:noFill/>
          </xdr:spPr>
          <xdr:txBody>
            <a:bodyPr wrap="square" lIns="91440" tIns="45720" rIns="91440" bIns="45720">
              <a:spAutoFit/>
            </a:bodyPr>
            <a:lstStyle/>
            <a:p>
              <a:pPr algn="ctr"/>
              <a:r>
                <a:rPr lang="en-US" altLang="ja-JP" sz="2000" b="1" cap="none" spc="0">
                  <a:ln w="6600">
                    <a:solidFill>
                      <a:schemeClr val="accent2"/>
                    </a:solidFill>
                    <a:prstDash val="solid"/>
                  </a:ln>
                  <a:solidFill>
                    <a:srgbClr val="FFFFFF"/>
                  </a:solidFill>
                  <a:effectLst>
                    <a:outerShdw dist="38100" dir="2700000" algn="tl" rotWithShape="0">
                      <a:schemeClr val="accent2"/>
                    </a:outerShdw>
                  </a:effectLst>
                </a:rPr>
                <a:t>Lead</a:t>
              </a:r>
              <a:endParaRPr lang="ja-JP" altLang="en-US" sz="2000" b="1" cap="none" spc="0">
                <a:ln w="6600">
                  <a:solidFill>
                    <a:schemeClr val="accent2"/>
                  </a:solidFill>
                  <a:prstDash val="solid"/>
                </a:ln>
                <a:solidFill>
                  <a:srgbClr val="FFFFFF"/>
                </a:solidFill>
                <a:effectLst>
                  <a:outerShdw dist="38100" dir="2700000" algn="tl" rotWithShape="0">
                    <a:schemeClr val="accent2"/>
                  </a:outerShdw>
                </a:effectLst>
              </a:endParaRPr>
            </a:p>
          </xdr:txBody>
        </xdr:sp>
      </xdr:grpSp>
    </xdr:grpSp>
    <xdr:clientData/>
  </xdr:twoCellAnchor>
  <xdr:twoCellAnchor editAs="oneCell">
    <xdr:from>
      <xdr:col>7</xdr:col>
      <xdr:colOff>540546</xdr:colOff>
      <xdr:row>4</xdr:row>
      <xdr:rowOff>-1</xdr:rowOff>
    </xdr:from>
    <xdr:to>
      <xdr:col>8</xdr:col>
      <xdr:colOff>623889</xdr:colOff>
      <xdr:row>4</xdr:row>
      <xdr:rowOff>821530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F92DEFA2-AA3E-4910-B52A-26CB70162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2" y="2643187"/>
          <a:ext cx="821531" cy="8215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CFE2-FA91-47DE-A760-C29DC4A319F2}">
  <dimension ref="A1:R29"/>
  <sheetViews>
    <sheetView tabSelected="1" zoomScale="80" zoomScaleNormal="80" zoomScalePageLayoutView="68" workbookViewId="0">
      <selection activeCell="H1" sqref="H1:I1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70">
        <v>45565</v>
      </c>
      <c r="I1" s="70"/>
    </row>
    <row r="2" spans="2:18" ht="79.349999999999994" customHeight="1" thickBot="1" x14ac:dyDescent="0.45">
      <c r="B2" s="71" t="s">
        <v>34</v>
      </c>
      <c r="C2" s="71"/>
      <c r="D2" s="71"/>
      <c r="E2" s="71"/>
      <c r="F2" s="71"/>
      <c r="G2" s="37"/>
      <c r="H2" s="37"/>
      <c r="I2" s="13"/>
    </row>
    <row r="3" spans="2:18" ht="64.5" customHeight="1" thickTop="1" thickBot="1" x14ac:dyDescent="0.35">
      <c r="B3" s="72" t="str">
        <f>D8</f>
        <v>銀谷祭り実行委員会</v>
      </c>
      <c r="C3" s="72"/>
      <c r="D3" s="72"/>
      <c r="E3" s="72"/>
      <c r="F3" s="28" t="s">
        <v>10</v>
      </c>
      <c r="H3" s="13"/>
      <c r="I3" s="13"/>
      <c r="L3"/>
      <c r="M3"/>
    </row>
    <row r="4" spans="2:18" ht="42.6" customHeight="1" thickTop="1" x14ac:dyDescent="0.25">
      <c r="B4" s="2" t="s">
        <v>15</v>
      </c>
      <c r="C4" s="2"/>
      <c r="D4" s="2"/>
      <c r="E4" s="2"/>
      <c r="G4" s="73" t="s">
        <v>28</v>
      </c>
      <c r="H4" s="73"/>
      <c r="I4" s="73"/>
    </row>
    <row r="5" spans="2:18" ht="70.7" customHeight="1" thickBot="1" x14ac:dyDescent="0.35">
      <c r="B5" s="39" t="s">
        <v>35</v>
      </c>
      <c r="C5" s="39"/>
      <c r="D5" s="39"/>
      <c r="E5" s="74">
        <f>H27</f>
        <v>137500</v>
      </c>
      <c r="F5" s="74"/>
      <c r="G5" s="75" t="s">
        <v>33</v>
      </c>
      <c r="H5" s="75"/>
      <c r="I5" s="75"/>
      <c r="N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59" t="s">
        <v>42</v>
      </c>
      <c r="I6" s="59"/>
      <c r="M6"/>
    </row>
    <row r="7" spans="2:18" ht="19.7" customHeight="1" thickBot="1" x14ac:dyDescent="0.2">
      <c r="B7" s="40" t="s">
        <v>36</v>
      </c>
      <c r="C7" s="60"/>
      <c r="D7" s="41"/>
      <c r="E7" s="41"/>
      <c r="F7" s="41"/>
      <c r="H7" s="34" t="s">
        <v>7</v>
      </c>
      <c r="I7" s="35" t="s">
        <v>8</v>
      </c>
    </row>
    <row r="8" spans="2:18" ht="19.7" customHeight="1" thickTop="1" thickBot="1" x14ac:dyDescent="0.2">
      <c r="B8" s="61" t="s">
        <v>37</v>
      </c>
      <c r="C8" s="62"/>
      <c r="D8" s="63" t="s">
        <v>45</v>
      </c>
      <c r="E8" s="63"/>
      <c r="F8" s="63"/>
      <c r="H8" s="64"/>
      <c r="I8" s="67"/>
    </row>
    <row r="9" spans="2:18" ht="19.7" customHeight="1" thickTop="1" thickBot="1" x14ac:dyDescent="0.2">
      <c r="B9" s="40" t="s">
        <v>38</v>
      </c>
      <c r="C9" s="60"/>
      <c r="D9" s="41" t="s">
        <v>41</v>
      </c>
      <c r="E9" s="41"/>
      <c r="F9" s="41"/>
      <c r="H9" s="65"/>
      <c r="I9" s="68"/>
    </row>
    <row r="10" spans="2:18" ht="19.7" customHeight="1" thickTop="1" x14ac:dyDescent="0.15">
      <c r="B10" s="61" t="s">
        <v>39</v>
      </c>
      <c r="C10" s="62"/>
      <c r="D10" s="47" t="s">
        <v>43</v>
      </c>
      <c r="E10" s="47"/>
      <c r="F10" s="47"/>
      <c r="H10" s="66"/>
      <c r="I10" s="69"/>
      <c r="P10"/>
    </row>
    <row r="11" spans="2:18" ht="22.5" customHeight="1" x14ac:dyDescent="0.15">
      <c r="B11" s="40" t="s">
        <v>40</v>
      </c>
      <c r="C11" s="40"/>
      <c r="D11" s="41" t="s">
        <v>44</v>
      </c>
      <c r="E11" s="41"/>
      <c r="F11" s="41"/>
    </row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42" t="s">
        <v>3</v>
      </c>
      <c r="I12" s="42"/>
      <c r="R12"/>
    </row>
    <row r="13" spans="2:18" ht="25.5" customHeight="1" thickTop="1" x14ac:dyDescent="0.15">
      <c r="B13" s="57" t="s">
        <v>25</v>
      </c>
      <c r="C13" s="57"/>
      <c r="D13" s="57"/>
      <c r="E13" s="58"/>
      <c r="F13" s="11">
        <v>6</v>
      </c>
      <c r="G13" s="12">
        <f t="shared" ref="G13:G23" si="0">IFERROR(VLOOKUP(B13,単価表,2,0),"")</f>
        <v>20000</v>
      </c>
      <c r="H13" s="55">
        <f>IFERROR(IF(F13&gt;1,F13*G13,G13*1),"")</f>
        <v>120000</v>
      </c>
      <c r="I13" s="55"/>
    </row>
    <row r="14" spans="2:18" ht="25.5" customHeight="1" x14ac:dyDescent="0.15">
      <c r="B14" s="45" t="s">
        <v>26</v>
      </c>
      <c r="C14" s="45"/>
      <c r="D14" s="45"/>
      <c r="E14" s="46"/>
      <c r="F14" s="26">
        <v>1</v>
      </c>
      <c r="G14" s="27">
        <f>IFERROR(VLOOKUP(B14,単価表,2,0),"")</f>
        <v>5000</v>
      </c>
      <c r="H14" s="56">
        <f t="shared" ref="H14:H23" si="1">IFERROR(IF(F14&gt;1,F14*G14,G14*1),"")</f>
        <v>5000</v>
      </c>
      <c r="I14" s="56"/>
    </row>
    <row r="15" spans="2:18" ht="25.5" customHeight="1" x14ac:dyDescent="0.15">
      <c r="B15" s="43"/>
      <c r="C15" s="43"/>
      <c r="D15" s="43"/>
      <c r="E15" s="44"/>
      <c r="F15" s="11"/>
      <c r="G15" s="12" t="str">
        <f t="shared" si="0"/>
        <v/>
      </c>
      <c r="H15" s="55" t="str">
        <f t="shared" si="1"/>
        <v/>
      </c>
      <c r="I15" s="55"/>
    </row>
    <row r="16" spans="2:18" ht="25.5" customHeight="1" x14ac:dyDescent="0.15">
      <c r="B16" s="45"/>
      <c r="C16" s="45"/>
      <c r="D16" s="45"/>
      <c r="E16" s="46"/>
      <c r="F16" s="26"/>
      <c r="G16" s="27" t="str">
        <f t="shared" si="0"/>
        <v/>
      </c>
      <c r="H16" s="56" t="str">
        <f t="shared" si="1"/>
        <v/>
      </c>
      <c r="I16" s="56"/>
    </row>
    <row r="17" spans="2:9" ht="25.5" customHeight="1" x14ac:dyDescent="0.15">
      <c r="B17" s="43"/>
      <c r="C17" s="43"/>
      <c r="D17" s="43"/>
      <c r="E17" s="44"/>
      <c r="F17" s="11"/>
      <c r="G17" s="12" t="str">
        <f t="shared" si="0"/>
        <v/>
      </c>
      <c r="H17" s="55" t="str">
        <f t="shared" si="1"/>
        <v/>
      </c>
      <c r="I17" s="55"/>
    </row>
    <row r="18" spans="2:9" ht="25.5" customHeight="1" x14ac:dyDescent="0.15">
      <c r="B18" s="45"/>
      <c r="C18" s="45"/>
      <c r="D18" s="45"/>
      <c r="E18" s="46"/>
      <c r="F18" s="26"/>
      <c r="G18" s="27" t="str">
        <f t="shared" si="0"/>
        <v/>
      </c>
      <c r="H18" s="56" t="str">
        <f t="shared" si="1"/>
        <v/>
      </c>
      <c r="I18" s="56"/>
    </row>
    <row r="19" spans="2:9" ht="25.5" customHeight="1" x14ac:dyDescent="0.15">
      <c r="B19" s="43"/>
      <c r="C19" s="43"/>
      <c r="D19" s="43"/>
      <c r="E19" s="44"/>
      <c r="F19" s="11"/>
      <c r="G19" s="12" t="str">
        <f t="shared" si="0"/>
        <v/>
      </c>
      <c r="H19" s="55" t="str">
        <f t="shared" si="1"/>
        <v/>
      </c>
      <c r="I19" s="55"/>
    </row>
    <row r="20" spans="2:9" ht="25.5" customHeight="1" x14ac:dyDescent="0.15">
      <c r="B20" s="45"/>
      <c r="C20" s="45"/>
      <c r="D20" s="45"/>
      <c r="E20" s="46"/>
      <c r="F20" s="26"/>
      <c r="G20" s="27" t="str">
        <f t="shared" si="0"/>
        <v/>
      </c>
      <c r="H20" s="56" t="str">
        <f t="shared" si="1"/>
        <v/>
      </c>
      <c r="I20" s="56"/>
    </row>
    <row r="21" spans="2:9" ht="25.5" customHeight="1" x14ac:dyDescent="0.15">
      <c r="B21" s="43"/>
      <c r="C21" s="43"/>
      <c r="D21" s="43"/>
      <c r="E21" s="44"/>
      <c r="F21" s="11"/>
      <c r="G21" s="12" t="str">
        <f t="shared" si="0"/>
        <v/>
      </c>
      <c r="H21" s="55" t="str">
        <f t="shared" si="1"/>
        <v/>
      </c>
      <c r="I21" s="55"/>
    </row>
    <row r="22" spans="2:9" ht="25.5" customHeight="1" x14ac:dyDescent="0.15">
      <c r="B22" s="45"/>
      <c r="C22" s="45"/>
      <c r="D22" s="45"/>
      <c r="E22" s="46"/>
      <c r="F22" s="26"/>
      <c r="G22" s="27" t="str">
        <f t="shared" si="0"/>
        <v/>
      </c>
      <c r="H22" s="56" t="str">
        <f t="shared" si="1"/>
        <v/>
      </c>
      <c r="I22" s="56"/>
    </row>
    <row r="23" spans="2:9" ht="25.5" customHeight="1" x14ac:dyDescent="0.15">
      <c r="B23" s="43"/>
      <c r="C23" s="43"/>
      <c r="D23" s="43"/>
      <c r="E23" s="44"/>
      <c r="F23" s="11"/>
      <c r="G23" s="12" t="str">
        <f t="shared" si="0"/>
        <v/>
      </c>
      <c r="H23" s="55" t="str">
        <f t="shared" si="1"/>
        <v/>
      </c>
      <c r="I23" s="55"/>
    </row>
    <row r="25" spans="2:9" ht="25.5" customHeight="1" thickBot="1" x14ac:dyDescent="0.2">
      <c r="B25" s="42" t="s">
        <v>6</v>
      </c>
      <c r="C25" s="42"/>
      <c r="D25" s="42"/>
      <c r="E25" s="42"/>
      <c r="F25"/>
      <c r="G25" s="24" t="s">
        <v>4</v>
      </c>
      <c r="H25" s="48">
        <f>IF(H13="","",SUM(H13:I23))</f>
        <v>125000</v>
      </c>
      <c r="I25" s="49"/>
    </row>
    <row r="26" spans="2:9" ht="25.5" customHeight="1" thickTop="1" thickBot="1" x14ac:dyDescent="0.2">
      <c r="B26" s="50" t="s">
        <v>46</v>
      </c>
      <c r="C26" s="50"/>
      <c r="D26" s="50"/>
      <c r="E26" s="50"/>
      <c r="F26"/>
      <c r="G26" s="25" t="s">
        <v>22</v>
      </c>
      <c r="H26" s="51">
        <f>IF(H25="","",INT(H25*10%))</f>
        <v>12500</v>
      </c>
      <c r="I26" s="52"/>
    </row>
    <row r="27" spans="2:9" ht="25.5" customHeight="1" thickTop="1" thickBot="1" x14ac:dyDescent="0.2">
      <c r="B27" s="50" t="s">
        <v>31</v>
      </c>
      <c r="C27" s="50"/>
      <c r="D27" s="50"/>
      <c r="E27" s="50"/>
      <c r="F27"/>
      <c r="G27" s="29" t="s">
        <v>5</v>
      </c>
      <c r="H27" s="53">
        <f>IF(H25="","",SUM(H25:I26))</f>
        <v>137500</v>
      </c>
      <c r="I27" s="54"/>
    </row>
    <row r="28" spans="2:9" ht="22.5" customHeight="1" thickTop="1" thickBot="1" x14ac:dyDescent="0.2">
      <c r="B28" s="38"/>
      <c r="C28" s="38"/>
      <c r="D28" s="38"/>
      <c r="E28" s="38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50">
    <mergeCell ref="H1:I1"/>
    <mergeCell ref="B2:F2"/>
    <mergeCell ref="B3:E3"/>
    <mergeCell ref="G4:I4"/>
    <mergeCell ref="E5:F5"/>
    <mergeCell ref="G5:I5"/>
    <mergeCell ref="H6:I6"/>
    <mergeCell ref="B7:C7"/>
    <mergeCell ref="D7:F7"/>
    <mergeCell ref="B8:C8"/>
    <mergeCell ref="D8:F8"/>
    <mergeCell ref="H8:H10"/>
    <mergeCell ref="I8:I10"/>
    <mergeCell ref="B9:C9"/>
    <mergeCell ref="D9:F9"/>
    <mergeCell ref="B10:C10"/>
    <mergeCell ref="H12:I12"/>
    <mergeCell ref="B13:E13"/>
    <mergeCell ref="H13:I13"/>
    <mergeCell ref="B14:E14"/>
    <mergeCell ref="H14:I14"/>
    <mergeCell ref="H15:I15"/>
    <mergeCell ref="B16:E16"/>
    <mergeCell ref="H16:I16"/>
    <mergeCell ref="B17:E17"/>
    <mergeCell ref="H17:I17"/>
    <mergeCell ref="H18:I18"/>
    <mergeCell ref="B19:E19"/>
    <mergeCell ref="H19:I19"/>
    <mergeCell ref="B20:E20"/>
    <mergeCell ref="H20:I20"/>
    <mergeCell ref="H21:I21"/>
    <mergeCell ref="B22:E22"/>
    <mergeCell ref="H22:I22"/>
    <mergeCell ref="B23:E23"/>
    <mergeCell ref="H23:I23"/>
    <mergeCell ref="H25:I25"/>
    <mergeCell ref="B26:E26"/>
    <mergeCell ref="H26:I26"/>
    <mergeCell ref="B27:E27"/>
    <mergeCell ref="H27:I27"/>
    <mergeCell ref="B28:E28"/>
    <mergeCell ref="B5:D5"/>
    <mergeCell ref="B11:C11"/>
    <mergeCell ref="D11:F11"/>
    <mergeCell ref="B25:E25"/>
    <mergeCell ref="B21:E21"/>
    <mergeCell ref="B18:E18"/>
    <mergeCell ref="B15:E15"/>
    <mergeCell ref="D10:F10"/>
  </mergeCells>
  <phoneticPr fontId="4"/>
  <dataValidations count="3">
    <dataValidation type="list" allowBlank="1" showInputMessage="1" showErrorMessage="1" sqref="F3" xr:uid="{6158F93D-F77E-4B96-9765-A237A90ECF51}">
      <formula1>"御中,様"</formula1>
    </dataValidation>
    <dataValidation imeMode="off" allowBlank="1" showInputMessage="1" showErrorMessage="1" sqref="H25:I27 E5:F5 F13:I23" xr:uid="{06361D94-0985-4A28-BA96-54775070F8BE}"/>
    <dataValidation imeMode="on" allowBlank="1" showInputMessage="1" showErrorMessage="1" sqref="B3:E3" xr:uid="{8372CFEC-9DBA-420A-B383-36D505A0A7E5}"/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67B4B7C1-F8D2-4D6B-9A1F-349857F9C99D}">
          <x14:formula1>
            <xm:f>単価表!$B$4:$B$8</xm:f>
          </x14:formula1>
          <xm:sqref>B13:E23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zoomScale="80" zoomScaleNormal="80" zoomScalePageLayoutView="68" workbookViewId="0">
      <selection activeCell="N32" sqref="N32"/>
    </sheetView>
  </sheetViews>
  <sheetFormatPr defaultColWidth="9" defaultRowHeight="13.5" x14ac:dyDescent="0.15"/>
  <cols>
    <col min="1" max="1" width="4.625" customWidth="1"/>
    <col min="2" max="3" width="6.75" style="1" customWidth="1"/>
    <col min="4" max="4" width="11.375" style="1" customWidth="1"/>
    <col min="5" max="5" width="12.25" style="1" customWidth="1"/>
    <col min="6" max="6" width="10.25" style="1" customWidth="1"/>
    <col min="7" max="7" width="19.375" style="1" customWidth="1"/>
    <col min="8" max="9" width="9.75" style="1" customWidth="1"/>
    <col min="10" max="10" width="4.625" customWidth="1"/>
    <col min="11" max="12" width="6.625" style="1" customWidth="1"/>
    <col min="13" max="13" width="11.25" style="1" customWidth="1"/>
    <col min="14" max="14" width="12.125" style="1" customWidth="1"/>
    <col min="15" max="15" width="10" style="1" customWidth="1"/>
    <col min="16" max="16" width="19.25" style="1" customWidth="1"/>
    <col min="17" max="18" width="9.625" style="1" customWidth="1"/>
    <col min="19" max="16384" width="9" style="1"/>
  </cols>
  <sheetData>
    <row r="1" spans="2:18" ht="22.5" customHeight="1" x14ac:dyDescent="0.15">
      <c r="B1" s="14" t="s">
        <v>14</v>
      </c>
      <c r="C1" s="15"/>
      <c r="D1" s="16"/>
      <c r="E1" s="17"/>
      <c r="F1" s="18"/>
      <c r="G1" s="19" t="s">
        <v>16</v>
      </c>
      <c r="H1" s="70">
        <v>45172</v>
      </c>
      <c r="I1" s="70"/>
    </row>
    <row r="2" spans="2:18" ht="79.349999999999994" customHeight="1" thickBot="1" x14ac:dyDescent="0.45">
      <c r="B2" s="71" t="s">
        <v>13</v>
      </c>
      <c r="C2" s="71"/>
      <c r="D2" s="71"/>
      <c r="E2" s="71"/>
      <c r="F2" s="71"/>
      <c r="G2" s="37"/>
      <c r="H2" s="37"/>
      <c r="I2" s="13"/>
    </row>
    <row r="3" spans="2:18" ht="64.5" customHeight="1" thickTop="1" thickBot="1" x14ac:dyDescent="0.35">
      <c r="B3" s="76" t="s">
        <v>27</v>
      </c>
      <c r="C3" s="76"/>
      <c r="D3" s="76"/>
      <c r="E3" s="76"/>
      <c r="F3" s="28" t="s">
        <v>10</v>
      </c>
      <c r="H3" s="13"/>
      <c r="I3" s="13"/>
    </row>
    <row r="4" spans="2:18" ht="42.6" customHeight="1" thickTop="1" x14ac:dyDescent="0.25">
      <c r="B4" s="2" t="s">
        <v>15</v>
      </c>
      <c r="C4" s="2"/>
      <c r="D4" s="2"/>
      <c r="E4" s="2"/>
      <c r="G4" s="73" t="s">
        <v>28</v>
      </c>
      <c r="H4" s="73"/>
      <c r="I4" s="73"/>
    </row>
    <row r="5" spans="2:18" ht="70.7" customHeight="1" thickBot="1" x14ac:dyDescent="0.35">
      <c r="B5" s="30" t="s">
        <v>11</v>
      </c>
      <c r="C5" s="30"/>
      <c r="D5" s="30"/>
      <c r="E5" s="74">
        <f>H27</f>
        <v>137500</v>
      </c>
      <c r="F5" s="74"/>
      <c r="G5" s="75" t="s">
        <v>33</v>
      </c>
      <c r="H5" s="75"/>
      <c r="I5" s="75"/>
      <c r="Q5"/>
    </row>
    <row r="6" spans="2:18" ht="28.35" customHeight="1" x14ac:dyDescent="0.15">
      <c r="B6" s="9"/>
      <c r="C6" s="9"/>
      <c r="D6" s="9"/>
      <c r="E6" s="10"/>
      <c r="F6" s="10"/>
      <c r="G6" s="36" t="s">
        <v>30</v>
      </c>
      <c r="H6" s="59" t="s">
        <v>29</v>
      </c>
      <c r="I6" s="59"/>
    </row>
    <row r="7" spans="2:18" ht="19.7" customHeight="1" thickBot="1" x14ac:dyDescent="0.2">
      <c r="B7" s="40" t="s">
        <v>17</v>
      </c>
      <c r="C7" s="60"/>
      <c r="D7" s="41"/>
      <c r="E7" s="41"/>
      <c r="F7" s="41"/>
      <c r="H7" s="34" t="s">
        <v>7</v>
      </c>
      <c r="I7" s="35" t="s">
        <v>8</v>
      </c>
    </row>
    <row r="8" spans="2:18" ht="19.7" customHeight="1" thickTop="1" thickBot="1" x14ac:dyDescent="0.2">
      <c r="B8" s="61" t="s">
        <v>18</v>
      </c>
      <c r="C8" s="62"/>
      <c r="D8" s="63"/>
      <c r="E8" s="63"/>
      <c r="F8" s="63"/>
      <c r="H8" s="64"/>
      <c r="I8" s="67"/>
    </row>
    <row r="9" spans="2:18" ht="19.7" customHeight="1" thickTop="1" thickBot="1" x14ac:dyDescent="0.2">
      <c r="B9" s="40" t="s">
        <v>19</v>
      </c>
      <c r="C9" s="60"/>
      <c r="D9" s="41"/>
      <c r="E9" s="41"/>
      <c r="F9" s="41"/>
      <c r="H9" s="65"/>
      <c r="I9" s="68"/>
    </row>
    <row r="10" spans="2:18" ht="19.7" customHeight="1" thickTop="1" x14ac:dyDescent="0.15">
      <c r="B10" s="61" t="s">
        <v>20</v>
      </c>
      <c r="C10" s="62"/>
      <c r="D10" s="47">
        <v>45184</v>
      </c>
      <c r="E10" s="47"/>
      <c r="F10" s="47"/>
      <c r="H10" s="66"/>
      <c r="I10" s="69"/>
      <c r="P10"/>
    </row>
    <row r="11" spans="2:18" ht="22.5" customHeight="1" x14ac:dyDescent="0.15"/>
    <row r="12" spans="2:18" ht="27.75" customHeight="1" thickBot="1" x14ac:dyDescent="0.25">
      <c r="B12" s="20" t="s">
        <v>0</v>
      </c>
      <c r="C12" s="20"/>
      <c r="D12" s="21"/>
      <c r="E12" s="22"/>
      <c r="F12" s="23" t="s">
        <v>1</v>
      </c>
      <c r="G12" s="23" t="s">
        <v>2</v>
      </c>
      <c r="H12" s="42" t="s">
        <v>3</v>
      </c>
      <c r="I12" s="42"/>
      <c r="R12"/>
    </row>
    <row r="13" spans="2:18" ht="25.5" customHeight="1" thickTop="1" x14ac:dyDescent="0.15">
      <c r="B13" s="57" t="s">
        <v>25</v>
      </c>
      <c r="C13" s="57"/>
      <c r="D13" s="57"/>
      <c r="E13" s="58"/>
      <c r="F13" s="11">
        <v>6</v>
      </c>
      <c r="G13" s="12">
        <f t="shared" ref="G13:G23" si="0">IFERROR(VLOOKUP(B13,単価表,2,0),"")</f>
        <v>20000</v>
      </c>
      <c r="H13" s="55">
        <f>IFERROR(IF(F13&gt;1,F13*G13,G13*1),"")</f>
        <v>120000</v>
      </c>
      <c r="I13" s="55"/>
    </row>
    <row r="14" spans="2:18" ht="25.5" customHeight="1" x14ac:dyDescent="0.15">
      <c r="B14" s="45" t="s">
        <v>26</v>
      </c>
      <c r="C14" s="45"/>
      <c r="D14" s="45"/>
      <c r="E14" s="46"/>
      <c r="F14" s="26">
        <v>1</v>
      </c>
      <c r="G14" s="27">
        <f>IFERROR(VLOOKUP(B14,単価表,2,0),"")</f>
        <v>5000</v>
      </c>
      <c r="H14" s="56">
        <f t="shared" ref="H14:H23" si="1">IFERROR(IF(F14&gt;1,F14*G14,G14*1),"")</f>
        <v>5000</v>
      </c>
      <c r="I14" s="56"/>
    </row>
    <row r="15" spans="2:18" ht="25.5" customHeight="1" x14ac:dyDescent="0.15">
      <c r="B15" s="43"/>
      <c r="C15" s="43"/>
      <c r="D15" s="43"/>
      <c r="E15" s="44"/>
      <c r="F15" s="11"/>
      <c r="G15" s="12" t="str">
        <f t="shared" si="0"/>
        <v/>
      </c>
      <c r="H15" s="55" t="str">
        <f t="shared" si="1"/>
        <v/>
      </c>
      <c r="I15" s="55"/>
    </row>
    <row r="16" spans="2:18" ht="25.5" customHeight="1" x14ac:dyDescent="0.15">
      <c r="B16" s="45"/>
      <c r="C16" s="45"/>
      <c r="D16" s="45"/>
      <c r="E16" s="46"/>
      <c r="F16" s="26"/>
      <c r="G16" s="27" t="str">
        <f t="shared" si="0"/>
        <v/>
      </c>
      <c r="H16" s="56" t="str">
        <f t="shared" si="1"/>
        <v/>
      </c>
      <c r="I16" s="56"/>
    </row>
    <row r="17" spans="2:9" ht="25.5" customHeight="1" x14ac:dyDescent="0.15">
      <c r="B17" s="43"/>
      <c r="C17" s="43"/>
      <c r="D17" s="43"/>
      <c r="E17" s="44"/>
      <c r="F17" s="11"/>
      <c r="G17" s="12" t="str">
        <f t="shared" si="0"/>
        <v/>
      </c>
      <c r="H17" s="55" t="str">
        <f t="shared" si="1"/>
        <v/>
      </c>
      <c r="I17" s="55"/>
    </row>
    <row r="18" spans="2:9" ht="25.5" customHeight="1" x14ac:dyDescent="0.15">
      <c r="B18" s="45"/>
      <c r="C18" s="45"/>
      <c r="D18" s="45"/>
      <c r="E18" s="46"/>
      <c r="F18" s="26"/>
      <c r="G18" s="27" t="str">
        <f t="shared" si="0"/>
        <v/>
      </c>
      <c r="H18" s="56" t="str">
        <f t="shared" si="1"/>
        <v/>
      </c>
      <c r="I18" s="56"/>
    </row>
    <row r="19" spans="2:9" ht="25.5" customHeight="1" x14ac:dyDescent="0.15">
      <c r="B19" s="43"/>
      <c r="C19" s="43"/>
      <c r="D19" s="43"/>
      <c r="E19" s="44"/>
      <c r="F19" s="11"/>
      <c r="G19" s="12" t="str">
        <f t="shared" si="0"/>
        <v/>
      </c>
      <c r="H19" s="55" t="str">
        <f t="shared" si="1"/>
        <v/>
      </c>
      <c r="I19" s="55"/>
    </row>
    <row r="20" spans="2:9" ht="25.5" customHeight="1" x14ac:dyDescent="0.15">
      <c r="B20" s="45"/>
      <c r="C20" s="45"/>
      <c r="D20" s="45"/>
      <c r="E20" s="46"/>
      <c r="F20" s="26"/>
      <c r="G20" s="27" t="str">
        <f t="shared" si="0"/>
        <v/>
      </c>
      <c r="H20" s="56" t="str">
        <f t="shared" si="1"/>
        <v/>
      </c>
      <c r="I20" s="56"/>
    </row>
    <row r="21" spans="2:9" ht="25.5" customHeight="1" x14ac:dyDescent="0.15">
      <c r="B21" s="43"/>
      <c r="C21" s="43"/>
      <c r="D21" s="43"/>
      <c r="E21" s="44"/>
      <c r="F21" s="11"/>
      <c r="G21" s="12" t="str">
        <f t="shared" si="0"/>
        <v/>
      </c>
      <c r="H21" s="55" t="str">
        <f t="shared" si="1"/>
        <v/>
      </c>
      <c r="I21" s="55"/>
    </row>
    <row r="22" spans="2:9" ht="25.5" customHeight="1" x14ac:dyDescent="0.15">
      <c r="B22" s="45"/>
      <c r="C22" s="45"/>
      <c r="D22" s="45"/>
      <c r="E22" s="46"/>
      <c r="F22" s="26"/>
      <c r="G22" s="27" t="str">
        <f t="shared" si="0"/>
        <v/>
      </c>
      <c r="H22" s="56" t="str">
        <f t="shared" si="1"/>
        <v/>
      </c>
      <c r="I22" s="56"/>
    </row>
    <row r="23" spans="2:9" ht="25.5" customHeight="1" x14ac:dyDescent="0.15">
      <c r="B23" s="43"/>
      <c r="C23" s="43"/>
      <c r="D23" s="43"/>
      <c r="E23" s="44"/>
      <c r="F23" s="11"/>
      <c r="G23" s="12" t="str">
        <f t="shared" si="0"/>
        <v/>
      </c>
      <c r="H23" s="55" t="str">
        <f t="shared" si="1"/>
        <v/>
      </c>
      <c r="I23" s="55"/>
    </row>
    <row r="25" spans="2:9" ht="25.5" customHeight="1" thickBot="1" x14ac:dyDescent="0.2">
      <c r="B25" s="42" t="s">
        <v>6</v>
      </c>
      <c r="C25" s="42"/>
      <c r="D25" s="42"/>
      <c r="E25" s="42"/>
      <c r="F25"/>
      <c r="G25" s="24" t="s">
        <v>4</v>
      </c>
      <c r="H25" s="48">
        <f>IF(H13="","",SUM(H13:I23))</f>
        <v>125000</v>
      </c>
      <c r="I25" s="49"/>
    </row>
    <row r="26" spans="2:9" ht="25.5" customHeight="1" thickTop="1" thickBot="1" x14ac:dyDescent="0.2">
      <c r="B26" s="50" t="s">
        <v>32</v>
      </c>
      <c r="C26" s="50"/>
      <c r="D26" s="50"/>
      <c r="E26" s="50"/>
      <c r="F26"/>
      <c r="G26" s="25" t="s">
        <v>22</v>
      </c>
      <c r="H26" s="51">
        <f>IF(H25="","",INT(H25*10%))</f>
        <v>12500</v>
      </c>
      <c r="I26" s="52"/>
    </row>
    <row r="27" spans="2:9" ht="25.5" customHeight="1" thickTop="1" thickBot="1" x14ac:dyDescent="0.2">
      <c r="B27" s="50" t="s">
        <v>31</v>
      </c>
      <c r="C27" s="50"/>
      <c r="D27" s="50"/>
      <c r="E27" s="50"/>
      <c r="F27"/>
      <c r="G27" s="29" t="s">
        <v>5</v>
      </c>
      <c r="H27" s="53">
        <f>IF(H25="","",SUM(H25:I26))</f>
        <v>137500</v>
      </c>
      <c r="I27" s="54"/>
    </row>
    <row r="28" spans="2:9" ht="22.5" customHeight="1" thickTop="1" thickBot="1" x14ac:dyDescent="0.2">
      <c r="B28" s="38"/>
      <c r="C28" s="38"/>
      <c r="D28" s="38"/>
      <c r="E28" s="38"/>
      <c r="F28" s="31"/>
      <c r="G28" s="32"/>
      <c r="H28" s="33" t="s">
        <v>9</v>
      </c>
      <c r="I28" s="33"/>
    </row>
    <row r="29" spans="2:9" ht="22.5" customHeight="1" thickTop="1" x14ac:dyDescent="0.15"/>
  </sheetData>
  <mergeCells count="47">
    <mergeCell ref="H1:I1"/>
    <mergeCell ref="G5:I5"/>
    <mergeCell ref="B3:E3"/>
    <mergeCell ref="E5:F5"/>
    <mergeCell ref="D10:F10"/>
    <mergeCell ref="B7:C7"/>
    <mergeCell ref="B8:C8"/>
    <mergeCell ref="B9:C9"/>
    <mergeCell ref="B10:C10"/>
    <mergeCell ref="D7:F7"/>
    <mergeCell ref="D8:F8"/>
    <mergeCell ref="D9:F9"/>
    <mergeCell ref="G4:I4"/>
    <mergeCell ref="B2:F2"/>
    <mergeCell ref="H6:I6"/>
    <mergeCell ref="H8:H10"/>
    <mergeCell ref="I8:I10"/>
    <mergeCell ref="H16:I16"/>
    <mergeCell ref="B13:E13"/>
    <mergeCell ref="B14:E14"/>
    <mergeCell ref="B15:E15"/>
    <mergeCell ref="B16:E16"/>
    <mergeCell ref="H12:I12"/>
    <mergeCell ref="H13:I13"/>
    <mergeCell ref="H14:I14"/>
    <mergeCell ref="H15:I15"/>
    <mergeCell ref="H17:I17"/>
    <mergeCell ref="H25:I25"/>
    <mergeCell ref="B25:E25"/>
    <mergeCell ref="H26:I26"/>
    <mergeCell ref="H27:I27"/>
    <mergeCell ref="H22:I22"/>
    <mergeCell ref="H23:I23"/>
    <mergeCell ref="B23:E23"/>
    <mergeCell ref="B18:E18"/>
    <mergeCell ref="B19:E19"/>
    <mergeCell ref="B20:E20"/>
    <mergeCell ref="B21:E21"/>
    <mergeCell ref="H18:I18"/>
    <mergeCell ref="H19:I19"/>
    <mergeCell ref="H20:I20"/>
    <mergeCell ref="H21:I21"/>
    <mergeCell ref="B22:E22"/>
    <mergeCell ref="B17:E17"/>
    <mergeCell ref="B26:E26"/>
    <mergeCell ref="B27:E27"/>
    <mergeCell ref="B28:E28"/>
  </mergeCells>
  <phoneticPr fontId="4"/>
  <dataValidations count="3">
    <dataValidation imeMode="on" allowBlank="1" showInputMessage="1" showErrorMessage="1" sqref="B3:E3" xr:uid="{4A0A10E6-0D66-45DC-A7A2-7A7E464A5D5D}"/>
    <dataValidation imeMode="off" allowBlank="1" showInputMessage="1" showErrorMessage="1" sqref="H25:I27 E5:F5 F13:I23" xr:uid="{00000000-0002-0000-0000-000001000000}"/>
    <dataValidation type="list" allowBlank="1" showInputMessage="1" showErrorMessage="1" sqref="F3" xr:uid="{00000000-0002-0000-0000-000003000000}">
      <formula1>"御中,様"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imeMode="on" allowBlank="1" showInputMessage="1" showErrorMessage="1" xr:uid="{00000000-0002-0000-0000-000004000000}">
          <x14:formula1>
            <xm:f>単価表!$B$4:$B$8</xm:f>
          </x14:formula1>
          <xm:sqref>B13:E23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9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2" spans="2:3" ht="14.25" thickBot="1" x14ac:dyDescent="0.2"/>
    <row r="3" spans="2:3" ht="15.75" thickTop="1" thickBot="1" x14ac:dyDescent="0.2">
      <c r="B3" s="3" t="s">
        <v>12</v>
      </c>
      <c r="C3" s="4" t="s">
        <v>2</v>
      </c>
    </row>
    <row r="4" spans="2:3" ht="14.25" thickTop="1" x14ac:dyDescent="0.15">
      <c r="B4" s="5" t="s">
        <v>23</v>
      </c>
      <c r="C4" s="6">
        <v>15000</v>
      </c>
    </row>
    <row r="5" spans="2:3" x14ac:dyDescent="0.15">
      <c r="B5" s="5" t="s">
        <v>24</v>
      </c>
      <c r="C5" s="6">
        <v>18750</v>
      </c>
    </row>
    <row r="6" spans="2:3" x14ac:dyDescent="0.15">
      <c r="B6" s="5" t="s">
        <v>25</v>
      </c>
      <c r="C6" s="6">
        <v>20000</v>
      </c>
    </row>
    <row r="7" spans="2:3" x14ac:dyDescent="0.15">
      <c r="B7" s="5" t="s">
        <v>26</v>
      </c>
      <c r="C7" s="6">
        <v>5000</v>
      </c>
    </row>
    <row r="8" spans="2:3" ht="14.25" thickBot="1" x14ac:dyDescent="0.2">
      <c r="B8" s="7" t="s">
        <v>21</v>
      </c>
      <c r="C8" s="8">
        <v>5000</v>
      </c>
    </row>
    <row r="9" spans="2:3" ht="14.25" thickTop="1" x14ac:dyDescent="0.15"/>
  </sheetData>
  <phoneticPr fontId="4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請求書</vt:lpstr>
      <vt:lpstr>見積書</vt:lpstr>
      <vt:lpstr>単価表</vt:lpstr>
      <vt:lpstr>単価表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2017-12-16T13:12:28Z</dcterms:created>
  <dcterms:modified xsi:type="dcterms:W3CDTF">2024-10-01T01:11:22Z</dcterms:modified>
</cp:coreProperties>
</file>