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hizu\Documents\MEGA\"/>
    </mc:Choice>
  </mc:AlternateContent>
  <xr:revisionPtr revIDLastSave="0" documentId="13_ncr:1_{8339D74A-49D6-4157-B514-C0C082B37C7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3" sheetId="1" r:id="rId1"/>
    <sheet name="太子病院" sheetId="2" r:id="rId2"/>
    <sheet name="2023 (2)" sheetId="3" r:id="rId3"/>
    <sheet name="Sheet2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3" l="1"/>
  <c r="R16" i="3" s="1"/>
  <c r="N16" i="3"/>
  <c r="F2" i="3"/>
  <c r="H2" i="3" s="1"/>
  <c r="I2" i="3" s="1"/>
  <c r="F3" i="3"/>
  <c r="AT8" i="4"/>
  <c r="E13" i="3"/>
  <c r="I16" i="3"/>
  <c r="R6" i="3"/>
  <c r="R8" i="3"/>
  <c r="R11" i="3"/>
  <c r="R12" i="3"/>
  <c r="I6" i="3"/>
  <c r="I10" i="3"/>
  <c r="I11" i="3"/>
  <c r="P27" i="4"/>
  <c r="N15" i="3"/>
  <c r="N14" i="3"/>
  <c r="N13" i="3"/>
  <c r="N12" i="3"/>
  <c r="N11" i="3"/>
  <c r="N10" i="3"/>
  <c r="N9" i="3"/>
  <c r="N8" i="3"/>
  <c r="N7" i="3"/>
  <c r="N6" i="3"/>
  <c r="N5" i="3"/>
  <c r="N4" i="3"/>
  <c r="N3" i="3"/>
  <c r="N2" i="3"/>
  <c r="E16" i="3"/>
  <c r="E15" i="3"/>
  <c r="E14" i="3"/>
  <c r="E12" i="3"/>
  <c r="E11" i="3"/>
  <c r="E10" i="3"/>
  <c r="E9" i="3"/>
  <c r="E8" i="3"/>
  <c r="E7" i="3"/>
  <c r="E6" i="3"/>
  <c r="E5" i="3"/>
  <c r="E4" i="3"/>
  <c r="E3" i="3"/>
  <c r="E2" i="3"/>
  <c r="O2" i="3"/>
  <c r="Q2" i="3" s="1"/>
  <c r="R2" i="3" s="1"/>
  <c r="O3" i="3"/>
  <c r="Q3" i="3" s="1"/>
  <c r="R3" i="3" s="1"/>
  <c r="O4" i="3"/>
  <c r="O5" i="3"/>
  <c r="O6" i="3"/>
  <c r="O7" i="3"/>
  <c r="O8" i="3"/>
  <c r="Q8" i="3" s="1"/>
  <c r="O9" i="3"/>
  <c r="Q9" i="3" s="1"/>
  <c r="R9" i="3" s="1"/>
  <c r="O10" i="3"/>
  <c r="O11" i="3"/>
  <c r="Q11" i="3" s="1"/>
  <c r="O12" i="3"/>
  <c r="Q12" i="3" s="1"/>
  <c r="O14" i="3"/>
  <c r="Q14" i="3" s="1"/>
  <c r="R14" i="3" s="1"/>
  <c r="O15" i="3"/>
  <c r="Q10" i="3"/>
  <c r="R10" i="3" s="1"/>
  <c r="Q4" i="3"/>
  <c r="R4" i="3" s="1"/>
  <c r="L23" i="4"/>
  <c r="AP3" i="4"/>
  <c r="Q15" i="3"/>
  <c r="Q13" i="3"/>
  <c r="R13" i="3" s="1"/>
  <c r="Q5" i="3"/>
  <c r="R5" i="3" s="1"/>
  <c r="F16" i="3"/>
  <c r="H16" i="3" s="1"/>
  <c r="F15" i="3"/>
  <c r="H15" i="3" s="1"/>
  <c r="I15" i="3" s="1"/>
  <c r="F14" i="3"/>
  <c r="H14" i="3" s="1"/>
  <c r="I14" i="3" s="1"/>
  <c r="F12" i="3"/>
  <c r="H12" i="3" s="1"/>
  <c r="I12" i="3" s="1"/>
  <c r="F11" i="3"/>
  <c r="H11" i="3" s="1"/>
  <c r="F10" i="3"/>
  <c r="H10" i="3" s="1"/>
  <c r="F9" i="3"/>
  <c r="H9" i="3" s="1"/>
  <c r="I9" i="3" s="1"/>
  <c r="H8" i="3"/>
  <c r="I8" i="3" s="1"/>
  <c r="F7" i="3"/>
  <c r="H7" i="3" s="1"/>
  <c r="I7" i="3" s="1"/>
  <c r="F6" i="3"/>
  <c r="H6" i="3" s="1"/>
  <c r="F5" i="3"/>
  <c r="F4" i="3"/>
  <c r="H4" i="3" s="1"/>
  <c r="I4" i="3" s="1"/>
  <c r="H3" i="3"/>
  <c r="I3" i="3" s="1"/>
  <c r="Q7" i="3"/>
  <c r="R7" i="3" s="1"/>
  <c r="Q6" i="3"/>
  <c r="H5" i="3"/>
  <c r="I5" i="3" s="1"/>
  <c r="H13" i="3"/>
  <c r="I13" i="3" s="1"/>
  <c r="AK34" i="4"/>
  <c r="AK32" i="4"/>
  <c r="AP22" i="4"/>
  <c r="AT22" i="4" s="1"/>
  <c r="AP21" i="4"/>
  <c r="AT21" i="4" s="1"/>
  <c r="AP18" i="4"/>
  <c r="AP17" i="4"/>
  <c r="AP16" i="4"/>
  <c r="AP15" i="4"/>
  <c r="AP14" i="4"/>
  <c r="AP13" i="4"/>
  <c r="AP12" i="4"/>
  <c r="AP11" i="4"/>
  <c r="AP10" i="4"/>
  <c r="AP9" i="4"/>
  <c r="AP8" i="4"/>
  <c r="AP7" i="4"/>
  <c r="AP6" i="4"/>
  <c r="AP5" i="4"/>
  <c r="AP4" i="4"/>
  <c r="P28" i="4"/>
  <c r="T34" i="4"/>
  <c r="T32" i="4"/>
  <c r="Y22" i="4"/>
  <c r="P31" i="4" s="1"/>
  <c r="Y21" i="4"/>
  <c r="AC21" i="4" s="1"/>
  <c r="AG27" i="4" s="1"/>
  <c r="Y13" i="4"/>
  <c r="Y12" i="4"/>
  <c r="Y9" i="4"/>
  <c r="Y6" i="4"/>
  <c r="Y5" i="4"/>
  <c r="Y4" i="4"/>
  <c r="Y3" i="4"/>
  <c r="Y18" i="4"/>
  <c r="Y17" i="4"/>
  <c r="Y16" i="4"/>
  <c r="Y15" i="4"/>
  <c r="Y14" i="4"/>
  <c r="Y11" i="4"/>
  <c r="Y10" i="4"/>
  <c r="Y8" i="4"/>
  <c r="Y7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D3" i="1"/>
  <c r="D4" i="1"/>
  <c r="D5" i="1"/>
  <c r="D6" i="1"/>
  <c r="D7" i="1"/>
  <c r="D9" i="1"/>
  <c r="D10" i="1"/>
  <c r="D11" i="1"/>
  <c r="D12" i="1"/>
  <c r="D14" i="1"/>
  <c r="D15" i="1"/>
  <c r="D16" i="1"/>
  <c r="D2" i="1"/>
  <c r="L19" i="4" l="1"/>
  <c r="AT9" i="4"/>
  <c r="AC3" i="4"/>
  <c r="Y23" i="4"/>
  <c r="AT23" i="4"/>
  <c r="AP23" i="4"/>
  <c r="AC18" i="4"/>
  <c r="AT6" i="4"/>
  <c r="AT12" i="4"/>
  <c r="AC15" i="4"/>
  <c r="AT3" i="4"/>
  <c r="AT17" i="4"/>
  <c r="AC9" i="4"/>
  <c r="AT10" i="4"/>
  <c r="AT18" i="4"/>
  <c r="AT11" i="4"/>
  <c r="AT4" i="4"/>
  <c r="L20" i="4"/>
  <c r="AT13" i="4"/>
  <c r="AT14" i="4"/>
  <c r="AC13" i="4"/>
  <c r="AC10" i="4"/>
  <c r="AC4" i="4"/>
  <c r="AT7" i="4"/>
  <c r="AT15" i="4"/>
  <c r="AO32" i="4"/>
  <c r="AC11" i="4"/>
  <c r="AT16" i="4"/>
  <c r="AC14" i="4"/>
  <c r="AC6" i="4"/>
  <c r="AG31" i="4"/>
  <c r="AC16" i="4"/>
  <c r="Y19" i="4"/>
  <c r="Y20" i="4" s="1"/>
  <c r="AC17" i="4"/>
  <c r="AP19" i="4"/>
  <c r="AP20" i="4" s="1"/>
  <c r="AT5" i="4"/>
  <c r="AG30" i="4"/>
  <c r="AC12" i="4"/>
  <c r="AC22" i="4"/>
  <c r="AC7" i="4"/>
  <c r="X32" i="4"/>
  <c r="AC8" i="4"/>
  <c r="AC5" i="4"/>
  <c r="T27" i="4"/>
  <c r="X27" i="4" s="1"/>
  <c r="P30" i="4"/>
  <c r="T30" i="4" s="1"/>
  <c r="X30" i="4" s="1"/>
  <c r="AK30" i="4" l="1"/>
  <c r="AO30" i="4" s="1"/>
  <c r="AG28" i="4"/>
  <c r="AK27" i="4" s="1"/>
  <c r="AO27" i="4" s="1"/>
  <c r="AC23" i="4"/>
  <c r="L24" i="4"/>
  <c r="Y24" i="4"/>
  <c r="AP24" i="4"/>
  <c r="AT19" i="4"/>
  <c r="AT20" i="4" s="1"/>
  <c r="AC19" i="4"/>
  <c r="AC20" i="4" s="1"/>
  <c r="AT24" i="4" l="1"/>
  <c r="AC24" i="4"/>
</calcChain>
</file>

<file path=xl/sharedStrings.xml><?xml version="1.0" encoding="utf-8"?>
<sst xmlns="http://schemas.openxmlformats.org/spreadsheetml/2006/main" count="136" uniqueCount="70">
  <si>
    <t>業者名</t>
    <rPh sb="0" eb="2">
      <t>ギョウシャ</t>
    </rPh>
    <rPh sb="2" eb="3">
      <t>メイ</t>
    </rPh>
    <phoneticPr fontId="2"/>
  </si>
  <si>
    <t>旧価格</t>
    <rPh sb="0" eb="1">
      <t>キュウ</t>
    </rPh>
    <rPh sb="1" eb="3">
      <t>カカク</t>
    </rPh>
    <phoneticPr fontId="2"/>
  </si>
  <si>
    <t>新価格</t>
    <rPh sb="0" eb="3">
      <t>シンカカク</t>
    </rPh>
    <phoneticPr fontId="2"/>
  </si>
  <si>
    <t>日伸</t>
    <rPh sb="0" eb="2">
      <t>ニッシン</t>
    </rPh>
    <phoneticPr fontId="2"/>
  </si>
  <si>
    <t>岸建工</t>
    <rPh sb="0" eb="3">
      <t>キシケンコウ</t>
    </rPh>
    <phoneticPr fontId="2"/>
  </si>
  <si>
    <t>前田建設</t>
    <rPh sb="0" eb="4">
      <t>マエダケンセツ</t>
    </rPh>
    <phoneticPr fontId="2"/>
  </si>
  <si>
    <t>扶蘇興業</t>
    <rPh sb="0" eb="4">
      <t>フソコウギョウ</t>
    </rPh>
    <phoneticPr fontId="2"/>
  </si>
  <si>
    <t>岡崎組</t>
    <rPh sb="0" eb="3">
      <t>オカザキグミ</t>
    </rPh>
    <phoneticPr fontId="2"/>
  </si>
  <si>
    <t>機動警備</t>
    <rPh sb="0" eb="4">
      <t>キドウケイビ</t>
    </rPh>
    <phoneticPr fontId="2"/>
  </si>
  <si>
    <t>千樹</t>
    <rPh sb="0" eb="1">
      <t>セン</t>
    </rPh>
    <rPh sb="1" eb="2">
      <t>キ</t>
    </rPh>
    <phoneticPr fontId="2"/>
  </si>
  <si>
    <t>陸設備</t>
    <rPh sb="0" eb="3">
      <t>リクセツビ</t>
    </rPh>
    <phoneticPr fontId="2"/>
  </si>
  <si>
    <t>秋元建設</t>
    <rPh sb="0" eb="4">
      <t>アキモトケンセツ</t>
    </rPh>
    <phoneticPr fontId="2"/>
  </si>
  <si>
    <t>大洋</t>
    <rPh sb="0" eb="2">
      <t>タイヨウ</t>
    </rPh>
    <phoneticPr fontId="2"/>
  </si>
  <si>
    <t>住兼工務店</t>
    <rPh sb="0" eb="5">
      <t>ジュウケンコウムテン</t>
    </rPh>
    <phoneticPr fontId="2"/>
  </si>
  <si>
    <t>山村設備商会</t>
    <rPh sb="0" eb="6">
      <t>ヤマムラセツビショウカイ</t>
    </rPh>
    <phoneticPr fontId="2"/>
  </si>
  <si>
    <t>日向土木</t>
    <rPh sb="0" eb="2">
      <t>ヒュウガ</t>
    </rPh>
    <rPh sb="2" eb="4">
      <t>ドボク</t>
    </rPh>
    <phoneticPr fontId="2"/>
  </si>
  <si>
    <t>コーヨーテック</t>
    <phoneticPr fontId="2"/>
  </si>
  <si>
    <t>管清工業</t>
    <rPh sb="0" eb="1">
      <t>カン</t>
    </rPh>
    <rPh sb="1" eb="2">
      <t>セイ</t>
    </rPh>
    <rPh sb="2" eb="4">
      <t>コウギョウ</t>
    </rPh>
    <phoneticPr fontId="2"/>
  </si>
  <si>
    <t>モリケン</t>
    <phoneticPr fontId="2"/>
  </si>
  <si>
    <t>エスコントラクション</t>
    <phoneticPr fontId="2"/>
  </si>
  <si>
    <t>バンガード</t>
    <phoneticPr fontId="2"/>
  </si>
  <si>
    <t>イイダセツビ</t>
    <phoneticPr fontId="2"/>
  </si>
  <si>
    <t>吉田商店</t>
    <rPh sb="0" eb="4">
      <t>ヨシダショウテン</t>
    </rPh>
    <phoneticPr fontId="2"/>
  </si>
  <si>
    <t>橋本建設</t>
    <rPh sb="0" eb="4">
      <t>ハシモトケンセツ</t>
    </rPh>
    <phoneticPr fontId="2"/>
  </si>
  <si>
    <t>大雅建設</t>
    <rPh sb="0" eb="2">
      <t>ダイマサ</t>
    </rPh>
    <rPh sb="2" eb="4">
      <t>ケンセツ</t>
    </rPh>
    <phoneticPr fontId="2"/>
  </si>
  <si>
    <t>シンワ建設</t>
    <rPh sb="3" eb="5">
      <t>ケンセツ</t>
    </rPh>
    <phoneticPr fontId="2"/>
  </si>
  <si>
    <t>菅本建設</t>
    <rPh sb="0" eb="1">
      <t>カン</t>
    </rPh>
    <rPh sb="1" eb="2">
      <t>モト</t>
    </rPh>
    <rPh sb="2" eb="4">
      <t>ケンセツ</t>
    </rPh>
    <phoneticPr fontId="2"/>
  </si>
  <si>
    <t>基泰組</t>
    <rPh sb="0" eb="2">
      <t>モトヤス</t>
    </rPh>
    <rPh sb="2" eb="3">
      <t>クミ</t>
    </rPh>
    <phoneticPr fontId="2"/>
  </si>
  <si>
    <t>新盛土木</t>
    <rPh sb="0" eb="2">
      <t>シンモリ</t>
    </rPh>
    <rPh sb="2" eb="4">
      <t>ドボク</t>
    </rPh>
    <phoneticPr fontId="2"/>
  </si>
  <si>
    <t>浅田電工</t>
    <rPh sb="0" eb="4">
      <t>アサダデンコウ</t>
    </rPh>
    <phoneticPr fontId="2"/>
  </si>
  <si>
    <t>玉越建設</t>
    <rPh sb="0" eb="4">
      <t>タマコシケンセツ</t>
    </rPh>
    <phoneticPr fontId="2"/>
  </si>
  <si>
    <t>太子病院</t>
    <rPh sb="0" eb="4">
      <t>タイシビョウイン</t>
    </rPh>
    <phoneticPr fontId="2"/>
  </si>
  <si>
    <t>氏名</t>
    <phoneticPr fontId="4"/>
  </si>
  <si>
    <t>基本給</t>
    <rPh sb="0" eb="3">
      <t>キホンキュウ</t>
    </rPh>
    <phoneticPr fontId="2"/>
  </si>
  <si>
    <t>基本給</t>
    <rPh sb="0" eb="3">
      <t>キホンキュウ</t>
    </rPh>
    <phoneticPr fontId="4"/>
  </si>
  <si>
    <t>能力給</t>
    <rPh sb="0" eb="3">
      <t>ノウリョクキュウ</t>
    </rPh>
    <phoneticPr fontId="4"/>
  </si>
  <si>
    <t>合計</t>
    <rPh sb="0" eb="2">
      <t>ゴウケイ</t>
    </rPh>
    <phoneticPr fontId="4"/>
  </si>
  <si>
    <t>前田年延</t>
    <rPh sb="0" eb="2">
      <t>マエダ</t>
    </rPh>
    <rPh sb="2" eb="4">
      <t>トシノブ</t>
    </rPh>
    <phoneticPr fontId="4"/>
  </si>
  <si>
    <t>交通</t>
    <rPh sb="0" eb="2">
      <t>コウツウ</t>
    </rPh>
    <phoneticPr fontId="4"/>
  </si>
  <si>
    <t>山本兄</t>
    <rPh sb="0" eb="3">
      <t>ヤマモトアニ</t>
    </rPh>
    <phoneticPr fontId="4"/>
  </si>
  <si>
    <t>香山　満</t>
    <rPh sb="0" eb="2">
      <t>コウヤマ</t>
    </rPh>
    <rPh sb="3" eb="4">
      <t>ミツル</t>
    </rPh>
    <phoneticPr fontId="4"/>
  </si>
  <si>
    <t>山本弟</t>
    <rPh sb="0" eb="3">
      <t>ヤマモトオトウト</t>
    </rPh>
    <phoneticPr fontId="4"/>
  </si>
  <si>
    <t>友久芳彦</t>
    <rPh sb="0" eb="4">
      <t>トモヒサヨシヒコ</t>
    </rPh>
    <phoneticPr fontId="4"/>
  </si>
  <si>
    <t>池内信夫</t>
    <rPh sb="0" eb="4">
      <t>イケウチノブオ</t>
    </rPh>
    <phoneticPr fontId="4"/>
  </si>
  <si>
    <t>霞末英一</t>
    <rPh sb="0" eb="4">
      <t>カスエエイイチ</t>
    </rPh>
    <phoneticPr fontId="4"/>
  </si>
  <si>
    <t>畑中幸雄</t>
    <rPh sb="0" eb="4">
      <t>ハタナカユキオ</t>
    </rPh>
    <phoneticPr fontId="4"/>
  </si>
  <si>
    <t>油谷邦和</t>
    <rPh sb="0" eb="4">
      <t>アブラタニクニカズ</t>
    </rPh>
    <phoneticPr fontId="4"/>
  </si>
  <si>
    <t>田中英樹</t>
    <rPh sb="0" eb="4">
      <t>タナカヒデキ</t>
    </rPh>
    <phoneticPr fontId="4"/>
  </si>
  <si>
    <t>鈴木隆夫</t>
    <rPh sb="0" eb="4">
      <t>スズキタカオ</t>
    </rPh>
    <phoneticPr fontId="4"/>
  </si>
  <si>
    <t>鴻齋かおり</t>
    <rPh sb="0" eb="2">
      <t>コウザイ</t>
    </rPh>
    <phoneticPr fontId="4"/>
  </si>
  <si>
    <t>檜垣俊宏</t>
    <rPh sb="0" eb="2">
      <t>ヒガキ</t>
    </rPh>
    <rPh sb="2" eb="4">
      <t>トシヒロ</t>
    </rPh>
    <phoneticPr fontId="4"/>
  </si>
  <si>
    <t>足立一人</t>
    <rPh sb="0" eb="4">
      <t>アダチヒトリ</t>
    </rPh>
    <phoneticPr fontId="4"/>
  </si>
  <si>
    <t>中川美菜子</t>
    <rPh sb="0" eb="5">
      <t>ナカガワミナコ</t>
    </rPh>
    <phoneticPr fontId="4"/>
  </si>
  <si>
    <t>中村初男</t>
    <rPh sb="0" eb="4">
      <t>ナカムラハツオ</t>
    </rPh>
    <phoneticPr fontId="4"/>
  </si>
  <si>
    <t>太子</t>
    <rPh sb="0" eb="2">
      <t>タイシ</t>
    </rPh>
    <phoneticPr fontId="4"/>
  </si>
  <si>
    <t>岡本善信</t>
    <rPh sb="0" eb="4">
      <t>オカモトヨシノブ</t>
    </rPh>
    <phoneticPr fontId="4"/>
  </si>
  <si>
    <t>山川善博</t>
    <rPh sb="0" eb="4">
      <t>ヤマカワヨシヒロ</t>
    </rPh>
    <phoneticPr fontId="4"/>
  </si>
  <si>
    <t>2022年</t>
    <rPh sb="4" eb="5">
      <t>ネン</t>
    </rPh>
    <phoneticPr fontId="2"/>
  </si>
  <si>
    <t>上げ幅</t>
    <rPh sb="0" eb="1">
      <t>ア</t>
    </rPh>
    <rPh sb="2" eb="3">
      <t>ハバ</t>
    </rPh>
    <phoneticPr fontId="2"/>
  </si>
  <si>
    <t>A案</t>
    <rPh sb="1" eb="2">
      <t>アン</t>
    </rPh>
    <phoneticPr fontId="2"/>
  </si>
  <si>
    <t>給与平均値</t>
    <rPh sb="0" eb="5">
      <t>キュウヨヘイキンチ</t>
    </rPh>
    <phoneticPr fontId="2"/>
  </si>
  <si>
    <t>売上</t>
    <rPh sb="0" eb="2">
      <t>ウリアゲ</t>
    </rPh>
    <phoneticPr fontId="2"/>
  </si>
  <si>
    <t>エスコン</t>
    <phoneticPr fontId="2"/>
  </si>
  <si>
    <t>B案</t>
    <rPh sb="1" eb="2">
      <t>アン</t>
    </rPh>
    <phoneticPr fontId="2"/>
  </si>
  <si>
    <t>イイダ　　　　セツビ</t>
    <phoneticPr fontId="2"/>
  </si>
  <si>
    <t>差額</t>
    <rPh sb="0" eb="2">
      <t>サガク</t>
    </rPh>
    <phoneticPr fontId="2"/>
  </si>
  <si>
    <t>山村設備</t>
    <rPh sb="0" eb="2">
      <t>ヤマムラ</t>
    </rPh>
    <rPh sb="2" eb="4">
      <t>セツビ</t>
    </rPh>
    <phoneticPr fontId="2"/>
  </si>
  <si>
    <t>交渉成立</t>
    <rPh sb="0" eb="4">
      <t>コウショウセイリツ</t>
    </rPh>
    <phoneticPr fontId="2"/>
  </si>
  <si>
    <t>山村設　　　備商会</t>
    <rPh sb="0" eb="2">
      <t>ヤマムラ</t>
    </rPh>
    <rPh sb="2" eb="3">
      <t>セツ</t>
    </rPh>
    <rPh sb="6" eb="7">
      <t>ビ</t>
    </rPh>
    <rPh sb="7" eb="9">
      <t>ショウカイ</t>
    </rPh>
    <phoneticPr fontId="2"/>
  </si>
  <si>
    <t>ヤマバナ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</si>
</sst>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UD デジタル 教科書体 NP-B"/>
      <family val="1"/>
      <charset val="128"/>
    </font>
    <font>
      <sz val="6"/>
      <name val="ＭＳ Ｐゴシック"/>
      <family val="3"/>
      <charset val="128"/>
    </font>
    <font>
      <sz val="16"/>
      <name val="UD デジタル 教科書体 NP-B"/>
      <family val="1"/>
      <charset val="128"/>
    </font>
    <font>
      <sz val="12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0">
    <xf numFmtId="0" fontId="0" fillId="0" borderId="0" xfId="0"/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6" fontId="0" fillId="0" borderId="0" xfId="1" applyFont="1" applyAlignment="1">
      <alignment horizontal="center" vertical="center"/>
    </xf>
    <xf numFmtId="6" fontId="0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6" fontId="6" fillId="2" borderId="20" xfId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6" fontId="6" fillId="2" borderId="65" xfId="1" applyFont="1" applyFill="1" applyBorder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6" fontId="6" fillId="2" borderId="62" xfId="1" applyFont="1" applyFill="1" applyBorder="1" applyAlignment="1">
      <alignment horizontal="right" vertical="center"/>
    </xf>
    <xf numFmtId="0" fontId="6" fillId="0" borderId="63" xfId="0" applyFont="1" applyBorder="1" applyAlignment="1">
      <alignment horizontal="center" vertical="center"/>
    </xf>
    <xf numFmtId="6" fontId="6" fillId="2" borderId="63" xfId="1" applyFont="1" applyFill="1" applyBorder="1" applyAlignment="1">
      <alignment horizontal="right" vertical="center"/>
    </xf>
    <xf numFmtId="6" fontId="6" fillId="0" borderId="0" xfId="1" applyFont="1" applyAlignment="1">
      <alignment horizontal="center" vertical="center"/>
    </xf>
    <xf numFmtId="6" fontId="6" fillId="3" borderId="35" xfId="1" applyFont="1" applyFill="1" applyBorder="1" applyAlignment="1">
      <alignment horizontal="right" vertical="center"/>
    </xf>
    <xf numFmtId="6" fontId="6" fillId="3" borderId="1" xfId="1" applyFont="1" applyFill="1" applyBorder="1" applyAlignment="1">
      <alignment horizontal="right" vertical="center"/>
    </xf>
    <xf numFmtId="6" fontId="6" fillId="4" borderId="34" xfId="1" applyFont="1" applyFill="1" applyBorder="1" applyAlignment="1">
      <alignment horizontal="right" vertical="center"/>
    </xf>
    <xf numFmtId="6" fontId="6" fillId="3" borderId="66" xfId="1" applyFont="1" applyFill="1" applyBorder="1" applyAlignment="1">
      <alignment horizontal="center" vertical="center"/>
    </xf>
    <xf numFmtId="6" fontId="6" fillId="4" borderId="67" xfId="1" applyFont="1" applyFill="1" applyBorder="1" applyAlignment="1">
      <alignment horizontal="center" vertical="center"/>
    </xf>
    <xf numFmtId="6" fontId="6" fillId="3" borderId="3" xfId="1" applyFont="1" applyFill="1" applyBorder="1" applyAlignment="1">
      <alignment horizontal="center" vertical="center"/>
    </xf>
    <xf numFmtId="6" fontId="6" fillId="5" borderId="20" xfId="1" applyFont="1" applyFill="1" applyBorder="1" applyAlignment="1">
      <alignment horizontal="center" vertical="center"/>
    </xf>
    <xf numFmtId="6" fontId="6" fillId="3" borderId="64" xfId="1" applyFont="1" applyFill="1" applyBorder="1" applyAlignment="1">
      <alignment horizontal="right" vertical="center"/>
    </xf>
    <xf numFmtId="6" fontId="6" fillId="4" borderId="68" xfId="1" applyFont="1" applyFill="1" applyBorder="1" applyAlignment="1">
      <alignment horizontal="right" vertical="center"/>
    </xf>
    <xf numFmtId="6" fontId="6" fillId="3" borderId="52" xfId="1" applyFont="1" applyFill="1" applyBorder="1" applyAlignment="1">
      <alignment horizontal="right" vertical="center"/>
    </xf>
    <xf numFmtId="6" fontId="6" fillId="5" borderId="65" xfId="1" applyFont="1" applyFill="1" applyBorder="1" applyAlignment="1">
      <alignment horizontal="right" vertical="center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6" fontId="6" fillId="3" borderId="60" xfId="1" applyFont="1" applyFill="1" applyBorder="1" applyAlignment="1">
      <alignment horizontal="right" vertical="center"/>
    </xf>
    <xf numFmtId="6" fontId="6" fillId="4" borderId="69" xfId="1" applyFont="1" applyFill="1" applyBorder="1" applyAlignment="1">
      <alignment horizontal="right" vertical="center"/>
    </xf>
    <xf numFmtId="6" fontId="6" fillId="3" borderId="14" xfId="1" applyFont="1" applyFill="1" applyBorder="1" applyAlignment="1">
      <alignment horizontal="right" vertical="center"/>
    </xf>
    <xf numFmtId="0" fontId="0" fillId="6" borderId="1" xfId="0" applyFill="1" applyBorder="1" applyAlignment="1">
      <alignment horizontal="center" vertical="center"/>
    </xf>
    <xf numFmtId="6" fontId="0" fillId="6" borderId="1" xfId="1" applyFont="1" applyFill="1" applyBorder="1" applyAlignment="1">
      <alignment horizontal="right" vertical="center"/>
    </xf>
    <xf numFmtId="0" fontId="6" fillId="7" borderId="62" xfId="0" applyFont="1" applyFill="1" applyBorder="1" applyAlignment="1">
      <alignment horizontal="center" vertical="center"/>
    </xf>
    <xf numFmtId="0" fontId="6" fillId="7" borderId="62" xfId="0" applyFont="1" applyFill="1" applyBorder="1" applyAlignment="1">
      <alignment horizontal="center" vertical="center" wrapText="1"/>
    </xf>
    <xf numFmtId="6" fontId="6" fillId="7" borderId="35" xfId="1" applyFont="1" applyFill="1" applyBorder="1" applyAlignment="1">
      <alignment horizontal="right" vertical="center"/>
    </xf>
    <xf numFmtId="6" fontId="6" fillId="7" borderId="34" xfId="1" applyFont="1" applyFill="1" applyBorder="1" applyAlignment="1">
      <alignment horizontal="right" vertical="center"/>
    </xf>
    <xf numFmtId="6" fontId="6" fillId="7" borderId="62" xfId="1" applyFont="1" applyFill="1" applyBorder="1" applyAlignment="1">
      <alignment horizontal="right" vertical="center"/>
    </xf>
    <xf numFmtId="6" fontId="6" fillId="7" borderId="1" xfId="1" applyFont="1" applyFill="1" applyBorder="1" applyAlignment="1">
      <alignment horizontal="right" vertical="center"/>
    </xf>
    <xf numFmtId="6" fontId="6" fillId="7" borderId="65" xfId="1" applyFont="1" applyFill="1" applyBorder="1" applyAlignment="1">
      <alignment horizontal="right" vertical="center"/>
    </xf>
    <xf numFmtId="6" fontId="6" fillId="5" borderId="63" xfId="1" applyFont="1" applyFill="1" applyBorder="1" applyAlignment="1">
      <alignment horizontal="right" vertical="center"/>
    </xf>
    <xf numFmtId="0" fontId="6" fillId="7" borderId="63" xfId="0" applyFont="1" applyFill="1" applyBorder="1" applyAlignment="1">
      <alignment horizontal="center" vertical="center"/>
    </xf>
    <xf numFmtId="6" fontId="6" fillId="7" borderId="60" xfId="1" applyFont="1" applyFill="1" applyBorder="1" applyAlignment="1">
      <alignment horizontal="right" vertical="center"/>
    </xf>
    <xf numFmtId="6" fontId="6" fillId="7" borderId="69" xfId="1" applyFont="1" applyFill="1" applyBorder="1" applyAlignment="1">
      <alignment horizontal="right" vertical="center"/>
    </xf>
    <xf numFmtId="6" fontId="6" fillId="7" borderId="63" xfId="1" applyFont="1" applyFill="1" applyBorder="1" applyAlignment="1">
      <alignment horizontal="right" vertical="center"/>
    </xf>
    <xf numFmtId="6" fontId="6" fillId="7" borderId="14" xfId="1" applyFont="1" applyFill="1" applyBorder="1" applyAlignment="1">
      <alignment horizontal="right" vertical="center"/>
    </xf>
    <xf numFmtId="6" fontId="3" fillId="0" borderId="9" xfId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6" fontId="3" fillId="0" borderId="19" xfId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6" fontId="3" fillId="0" borderId="37" xfId="1" applyFont="1" applyBorder="1" applyAlignment="1">
      <alignment horizontal="center" vertical="center"/>
    </xf>
    <xf numFmtId="6" fontId="3" fillId="0" borderId="38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6" fontId="3" fillId="0" borderId="14" xfId="1" applyFont="1" applyBorder="1" applyAlignment="1">
      <alignment horizontal="center" vertical="center"/>
    </xf>
    <xf numFmtId="6" fontId="3" fillId="0" borderId="15" xfId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6" fontId="3" fillId="0" borderId="40" xfId="1" applyFont="1" applyBorder="1" applyAlignment="1">
      <alignment horizontal="center" vertical="center"/>
    </xf>
    <xf numFmtId="6" fontId="3" fillId="0" borderId="41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6" fontId="3" fillId="0" borderId="52" xfId="1" applyFont="1" applyBorder="1" applyAlignment="1">
      <alignment horizontal="center" vertical="center"/>
    </xf>
    <xf numFmtId="6" fontId="3" fillId="0" borderId="53" xfId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6" fontId="3" fillId="0" borderId="55" xfId="1" applyFont="1" applyBorder="1" applyAlignment="1">
      <alignment horizontal="center" vertical="center"/>
    </xf>
    <xf numFmtId="0" fontId="3" fillId="0" borderId="55" xfId="1" applyNumberFormat="1" applyFont="1" applyBorder="1" applyAlignment="1">
      <alignment horizontal="center" vertical="center"/>
    </xf>
    <xf numFmtId="6" fontId="3" fillId="0" borderId="56" xfId="1" applyFont="1" applyBorder="1" applyAlignment="1">
      <alignment horizontal="center" vertical="center"/>
    </xf>
    <xf numFmtId="6" fontId="3" fillId="0" borderId="57" xfId="1" applyFont="1" applyBorder="1" applyAlignment="1">
      <alignment horizontal="center" vertical="center"/>
    </xf>
    <xf numFmtId="6" fontId="3" fillId="0" borderId="58" xfId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6" fontId="3" fillId="0" borderId="39" xfId="1" applyFont="1" applyBorder="1" applyAlignment="1">
      <alignment horizontal="center" vertical="center"/>
    </xf>
    <xf numFmtId="6" fontId="3" fillId="0" borderId="54" xfId="1" applyFont="1" applyBorder="1" applyAlignment="1">
      <alignment horizontal="center" vertical="center"/>
    </xf>
    <xf numFmtId="6" fontId="3" fillId="0" borderId="36" xfId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6" fontId="3" fillId="0" borderId="29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6" fontId="3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6" fontId="3" fillId="0" borderId="50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6" fontId="3" fillId="0" borderId="59" xfId="0" applyNumberFormat="1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6" fontId="3" fillId="0" borderId="44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6" fontId="3" fillId="0" borderId="33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6" fontId="3" fillId="0" borderId="3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51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6" fontId="3" fillId="0" borderId="47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workbookViewId="0">
      <selection activeCell="L10" sqref="L10"/>
    </sheetView>
  </sheetViews>
  <sheetFormatPr defaultRowHeight="33.75" customHeight="1"/>
  <cols>
    <col min="1" max="1" width="5.625" style="3" customWidth="1"/>
    <col min="2" max="2" width="22.5" style="3" customWidth="1"/>
    <col min="3" max="4" width="18.75" style="4" customWidth="1"/>
    <col min="5" max="5" width="5.625" style="3" customWidth="1"/>
    <col min="6" max="6" width="22.75" style="3" customWidth="1"/>
    <col min="7" max="8" width="18.75" style="4" customWidth="1"/>
    <col min="9" max="10" width="9" style="3"/>
    <col min="11" max="11" width="11.25" style="3" customWidth="1"/>
    <col min="12" max="12" width="13.125" style="3" customWidth="1"/>
    <col min="13" max="16384" width="9" style="3"/>
  </cols>
  <sheetData>
    <row r="1" spans="1:12" ht="33.75" customHeight="1">
      <c r="A1" s="1"/>
      <c r="B1" s="1" t="s">
        <v>0</v>
      </c>
      <c r="C1" s="2" t="s">
        <v>1</v>
      </c>
      <c r="D1" s="2" t="s">
        <v>2</v>
      </c>
      <c r="E1" s="1"/>
      <c r="F1" s="1" t="s">
        <v>0</v>
      </c>
      <c r="G1" s="2" t="s">
        <v>1</v>
      </c>
      <c r="H1" s="2" t="s">
        <v>2</v>
      </c>
      <c r="L1" s="3" t="s">
        <v>67</v>
      </c>
    </row>
    <row r="2" spans="1:12" ht="33.75" customHeight="1">
      <c r="A2" s="1">
        <v>1</v>
      </c>
      <c r="B2" s="1" t="s">
        <v>3</v>
      </c>
      <c r="C2" s="5">
        <v>14500</v>
      </c>
      <c r="D2" s="5">
        <f>C2*1.1</f>
        <v>15950.000000000002</v>
      </c>
      <c r="E2" s="1">
        <v>16</v>
      </c>
      <c r="F2" s="1" t="s">
        <v>18</v>
      </c>
      <c r="G2" s="5">
        <v>15000</v>
      </c>
      <c r="H2" s="5">
        <f>G2*1.1</f>
        <v>16500</v>
      </c>
      <c r="K2" s="3" t="s">
        <v>66</v>
      </c>
      <c r="L2" s="4">
        <v>1000</v>
      </c>
    </row>
    <row r="3" spans="1:12" ht="33.75" customHeight="1">
      <c r="A3" s="1">
        <v>2</v>
      </c>
      <c r="B3" s="1" t="s">
        <v>4</v>
      </c>
      <c r="C3" s="5">
        <v>14000</v>
      </c>
      <c r="D3" s="5">
        <f t="shared" ref="D3:D16" si="0">C3*1.1</f>
        <v>15400.000000000002</v>
      </c>
      <c r="E3" s="1">
        <v>17</v>
      </c>
      <c r="F3" s="1" t="s">
        <v>19</v>
      </c>
      <c r="G3" s="5">
        <v>15000</v>
      </c>
      <c r="H3" s="5">
        <f t="shared" ref="H3:H16" si="1">G3*1.1</f>
        <v>16500</v>
      </c>
    </row>
    <row r="4" spans="1:12" ht="33.75" customHeight="1">
      <c r="A4" s="1">
        <v>3</v>
      </c>
      <c r="B4" s="1" t="s">
        <v>5</v>
      </c>
      <c r="C4" s="5">
        <v>15000</v>
      </c>
      <c r="D4" s="5">
        <f t="shared" si="0"/>
        <v>16500</v>
      </c>
      <c r="E4" s="1">
        <v>18</v>
      </c>
      <c r="F4" s="1" t="s">
        <v>20</v>
      </c>
      <c r="G4" s="5">
        <v>13000</v>
      </c>
      <c r="H4" s="5">
        <f t="shared" si="1"/>
        <v>14300.000000000002</v>
      </c>
    </row>
    <row r="5" spans="1:12" ht="33.75" customHeight="1">
      <c r="A5" s="1">
        <v>4</v>
      </c>
      <c r="B5" s="1" t="s">
        <v>6</v>
      </c>
      <c r="C5" s="5">
        <v>14750</v>
      </c>
      <c r="D5" s="5">
        <f t="shared" si="0"/>
        <v>16225.000000000002</v>
      </c>
      <c r="E5" s="1">
        <v>19</v>
      </c>
      <c r="F5" s="1" t="s">
        <v>21</v>
      </c>
      <c r="G5" s="5">
        <v>15000</v>
      </c>
      <c r="H5" s="5">
        <f t="shared" si="1"/>
        <v>16500</v>
      </c>
    </row>
    <row r="6" spans="1:12" ht="33.75" customHeight="1">
      <c r="A6" s="1">
        <v>5</v>
      </c>
      <c r="B6" s="1" t="s">
        <v>7</v>
      </c>
      <c r="C6" s="5">
        <v>14500</v>
      </c>
      <c r="D6" s="5">
        <f t="shared" si="0"/>
        <v>15950.000000000002</v>
      </c>
      <c r="E6" s="1">
        <v>20</v>
      </c>
      <c r="F6" s="1" t="s">
        <v>22</v>
      </c>
      <c r="G6" s="5">
        <v>15000</v>
      </c>
      <c r="H6" s="5">
        <f t="shared" si="1"/>
        <v>16500</v>
      </c>
    </row>
    <row r="7" spans="1:12" ht="33.75" customHeight="1">
      <c r="A7" s="1">
        <v>6</v>
      </c>
      <c r="B7" s="1" t="s">
        <v>8</v>
      </c>
      <c r="C7" s="5">
        <v>12000</v>
      </c>
      <c r="D7" s="5">
        <f t="shared" si="0"/>
        <v>13200.000000000002</v>
      </c>
      <c r="E7" s="1">
        <v>21</v>
      </c>
      <c r="F7" s="1" t="s">
        <v>23</v>
      </c>
      <c r="G7" s="5">
        <v>14000</v>
      </c>
      <c r="H7" s="5">
        <f t="shared" si="1"/>
        <v>15400.000000000002</v>
      </c>
    </row>
    <row r="8" spans="1:12" ht="33.75" customHeight="1">
      <c r="A8" s="1">
        <v>7</v>
      </c>
      <c r="B8" s="1" t="s">
        <v>9</v>
      </c>
      <c r="C8" s="5">
        <v>15000</v>
      </c>
      <c r="D8" s="5">
        <v>15000</v>
      </c>
      <c r="E8" s="1">
        <v>22</v>
      </c>
      <c r="F8" s="1" t="s">
        <v>24</v>
      </c>
      <c r="G8" s="5">
        <v>15000</v>
      </c>
      <c r="H8" s="5">
        <f t="shared" si="1"/>
        <v>16500</v>
      </c>
    </row>
    <row r="9" spans="1:12" ht="33.75" customHeight="1">
      <c r="A9" s="1">
        <v>8</v>
      </c>
      <c r="B9" s="1" t="s">
        <v>10</v>
      </c>
      <c r="C9" s="5">
        <v>14300</v>
      </c>
      <c r="D9" s="5">
        <f t="shared" si="0"/>
        <v>15730.000000000002</v>
      </c>
      <c r="E9" s="1">
        <v>23</v>
      </c>
      <c r="F9" s="1" t="s">
        <v>25</v>
      </c>
      <c r="G9" s="5">
        <v>15000</v>
      </c>
      <c r="H9" s="5">
        <f t="shared" si="1"/>
        <v>16500</v>
      </c>
    </row>
    <row r="10" spans="1:12" ht="33.75" customHeight="1">
      <c r="A10" s="1">
        <v>9</v>
      </c>
      <c r="B10" s="1" t="s">
        <v>11</v>
      </c>
      <c r="C10" s="5">
        <v>15000</v>
      </c>
      <c r="D10" s="5">
        <f t="shared" si="0"/>
        <v>16500</v>
      </c>
      <c r="E10" s="1">
        <v>24</v>
      </c>
      <c r="F10" s="1" t="s">
        <v>26</v>
      </c>
      <c r="G10" s="5">
        <v>15000</v>
      </c>
      <c r="H10" s="5">
        <f t="shared" si="1"/>
        <v>16500</v>
      </c>
    </row>
    <row r="11" spans="1:12" ht="33.75" customHeight="1">
      <c r="A11" s="1">
        <v>10</v>
      </c>
      <c r="B11" s="1" t="s">
        <v>12</v>
      </c>
      <c r="C11" s="5">
        <v>14300</v>
      </c>
      <c r="D11" s="5">
        <f t="shared" si="0"/>
        <v>15730.000000000002</v>
      </c>
      <c r="E11" s="1">
        <v>25</v>
      </c>
      <c r="F11" s="1" t="s">
        <v>27</v>
      </c>
      <c r="G11" s="5">
        <v>15000</v>
      </c>
      <c r="H11" s="5">
        <f t="shared" si="1"/>
        <v>16500</v>
      </c>
    </row>
    <row r="12" spans="1:12" ht="33.75" customHeight="1">
      <c r="A12" s="1">
        <v>11</v>
      </c>
      <c r="B12" s="1" t="s">
        <v>13</v>
      </c>
      <c r="C12" s="5">
        <v>15000</v>
      </c>
      <c r="D12" s="5">
        <f t="shared" si="0"/>
        <v>16500</v>
      </c>
      <c r="E12" s="1">
        <v>26</v>
      </c>
      <c r="F12" s="1" t="s">
        <v>28</v>
      </c>
      <c r="G12" s="5">
        <v>15000</v>
      </c>
      <c r="H12" s="5">
        <f t="shared" si="1"/>
        <v>16500</v>
      </c>
    </row>
    <row r="13" spans="1:12" ht="33.75" customHeight="1">
      <c r="A13" s="38">
        <v>12</v>
      </c>
      <c r="B13" s="38" t="s">
        <v>14</v>
      </c>
      <c r="C13" s="39">
        <v>14800</v>
      </c>
      <c r="D13" s="39">
        <v>15800</v>
      </c>
      <c r="E13" s="1">
        <v>27</v>
      </c>
      <c r="F13" s="1" t="s">
        <v>29</v>
      </c>
      <c r="G13" s="5">
        <v>15000</v>
      </c>
      <c r="H13" s="5">
        <f t="shared" si="1"/>
        <v>16500</v>
      </c>
    </row>
    <row r="14" spans="1:12" ht="33.75" customHeight="1">
      <c r="A14" s="1">
        <v>13</v>
      </c>
      <c r="B14" s="1" t="s">
        <v>15</v>
      </c>
      <c r="C14" s="5">
        <v>15000</v>
      </c>
      <c r="D14" s="5">
        <f t="shared" si="0"/>
        <v>16500</v>
      </c>
      <c r="E14" s="1">
        <v>28</v>
      </c>
      <c r="F14" s="1" t="s">
        <v>30</v>
      </c>
      <c r="G14" s="5">
        <v>15000</v>
      </c>
      <c r="H14" s="5">
        <f t="shared" si="1"/>
        <v>16500</v>
      </c>
    </row>
    <row r="15" spans="1:12" ht="33.75" customHeight="1">
      <c r="A15" s="1">
        <v>14</v>
      </c>
      <c r="B15" s="1" t="s">
        <v>17</v>
      </c>
      <c r="C15" s="5">
        <v>17000</v>
      </c>
      <c r="D15" s="5">
        <f t="shared" si="0"/>
        <v>18700</v>
      </c>
      <c r="E15" s="1">
        <v>29</v>
      </c>
      <c r="F15" s="1" t="s">
        <v>31</v>
      </c>
      <c r="G15" s="5">
        <v>465000</v>
      </c>
      <c r="H15" s="5">
        <f t="shared" si="1"/>
        <v>511500.00000000006</v>
      </c>
    </row>
    <row r="16" spans="1:12" ht="33.75" customHeight="1">
      <c r="A16" s="1">
        <v>15</v>
      </c>
      <c r="B16" s="1" t="s">
        <v>16</v>
      </c>
      <c r="C16" s="5">
        <v>14500</v>
      </c>
      <c r="D16" s="5">
        <f t="shared" si="0"/>
        <v>15950.000000000002</v>
      </c>
      <c r="E16" s="1">
        <v>30</v>
      </c>
      <c r="F16" s="1"/>
      <c r="G16" s="5">
        <v>0</v>
      </c>
      <c r="H16" s="5">
        <f t="shared" si="1"/>
        <v>0</v>
      </c>
    </row>
  </sheetData>
  <phoneticPr fontId="2"/>
  <pageMargins left="0.28000000000000003" right="0.16" top="0.28999999999999998" bottom="0.16" header="0.3" footer="0.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1AE7-60A5-4AC7-8333-AF4CC9934647}">
  <dimension ref="A1"/>
  <sheetViews>
    <sheetView workbookViewId="0">
      <selection activeCell="P16" sqref="P16"/>
    </sheetView>
  </sheetViews>
  <sheetFormatPr defaultColWidth="5" defaultRowHeight="18.75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A79C-0103-4E2F-809B-162E83E8D271}">
  <dimension ref="A1:R16"/>
  <sheetViews>
    <sheetView tabSelected="1" zoomScale="66" zoomScaleNormal="66" workbookViewId="0">
      <selection activeCell="X9" sqref="X9"/>
    </sheetView>
  </sheetViews>
  <sheetFormatPr defaultRowHeight="51" customHeight="1"/>
  <cols>
    <col min="1" max="1" width="4.375" style="14" customWidth="1"/>
    <col min="2" max="2" width="11.25" style="14" customWidth="1"/>
    <col min="3" max="9" width="11.25" style="21" customWidth="1"/>
    <col min="10" max="10" width="4.375" style="14" customWidth="1"/>
    <col min="11" max="11" width="12.5" style="14" customWidth="1"/>
    <col min="12" max="18" width="11.25" style="21" customWidth="1"/>
    <col min="19" max="16384" width="9" style="14"/>
  </cols>
  <sheetData>
    <row r="1" spans="1:18" ht="51" customHeight="1" thickBot="1">
      <c r="A1" s="11"/>
      <c r="B1" s="13" t="s">
        <v>0</v>
      </c>
      <c r="C1" s="25" t="s">
        <v>1</v>
      </c>
      <c r="D1" s="26" t="s">
        <v>60</v>
      </c>
      <c r="E1" s="12" t="s">
        <v>61</v>
      </c>
      <c r="F1" s="27" t="s">
        <v>2</v>
      </c>
      <c r="G1" s="26" t="s">
        <v>60</v>
      </c>
      <c r="H1" s="12" t="s">
        <v>61</v>
      </c>
      <c r="I1" s="28" t="s">
        <v>65</v>
      </c>
      <c r="J1" s="13"/>
      <c r="K1" s="13" t="s">
        <v>0</v>
      </c>
      <c r="L1" s="25" t="s">
        <v>1</v>
      </c>
      <c r="M1" s="26" t="s">
        <v>60</v>
      </c>
      <c r="N1" s="12" t="s">
        <v>61</v>
      </c>
      <c r="O1" s="27" t="s">
        <v>2</v>
      </c>
      <c r="P1" s="26" t="s">
        <v>60</v>
      </c>
      <c r="Q1" s="12" t="s">
        <v>61</v>
      </c>
      <c r="R1" s="28" t="s">
        <v>65</v>
      </c>
    </row>
    <row r="2" spans="1:18" ht="51" customHeight="1">
      <c r="A2" s="15">
        <v>1</v>
      </c>
      <c r="B2" s="17" t="s">
        <v>3</v>
      </c>
      <c r="C2" s="29">
        <v>14500</v>
      </c>
      <c r="D2" s="30">
        <v>8164</v>
      </c>
      <c r="E2" s="16">
        <f>C2-D2</f>
        <v>6336</v>
      </c>
      <c r="F2" s="31">
        <f>C2*1.1</f>
        <v>15950.000000000002</v>
      </c>
      <c r="G2" s="30">
        <v>8439</v>
      </c>
      <c r="H2" s="16">
        <f>F2-G2</f>
        <v>7511.0000000000018</v>
      </c>
      <c r="I2" s="32">
        <f>H2-E2</f>
        <v>1175.0000000000018</v>
      </c>
      <c r="J2" s="17">
        <v>16</v>
      </c>
      <c r="K2" s="17" t="s">
        <v>18</v>
      </c>
      <c r="L2" s="29">
        <v>15000</v>
      </c>
      <c r="M2" s="30">
        <v>8164</v>
      </c>
      <c r="N2" s="16">
        <f>L2-M2</f>
        <v>6836</v>
      </c>
      <c r="O2" s="31">
        <f>L2*1.1</f>
        <v>16500</v>
      </c>
      <c r="P2" s="30">
        <v>8439</v>
      </c>
      <c r="Q2" s="16">
        <f>O2-P2</f>
        <v>8061</v>
      </c>
      <c r="R2" s="32">
        <f>Q2-N2</f>
        <v>1225</v>
      </c>
    </row>
    <row r="3" spans="1:18" ht="51" customHeight="1">
      <c r="A3" s="15">
        <v>2</v>
      </c>
      <c r="B3" s="15" t="s">
        <v>4</v>
      </c>
      <c r="C3" s="22">
        <v>14000</v>
      </c>
      <c r="D3" s="24">
        <v>8164</v>
      </c>
      <c r="E3" s="18">
        <f t="shared" ref="E3:E16" si="0">C3-D3</f>
        <v>5836</v>
      </c>
      <c r="F3" s="23">
        <f>C3*1.1</f>
        <v>15400.000000000002</v>
      </c>
      <c r="G3" s="24">
        <v>8439</v>
      </c>
      <c r="H3" s="18">
        <f t="shared" ref="H3:H16" si="1">F3-G3</f>
        <v>6961.0000000000018</v>
      </c>
      <c r="I3" s="32">
        <f t="shared" ref="I3:I15" si="2">H3-E3</f>
        <v>1125.0000000000018</v>
      </c>
      <c r="J3" s="15">
        <v>17</v>
      </c>
      <c r="K3" s="15" t="s">
        <v>62</v>
      </c>
      <c r="L3" s="22">
        <v>15000</v>
      </c>
      <c r="M3" s="24">
        <v>8164</v>
      </c>
      <c r="N3" s="18">
        <f t="shared" ref="N3:N15" si="3">L3-M3</f>
        <v>6836</v>
      </c>
      <c r="O3" s="23">
        <f t="shared" ref="O3:O15" si="4">L3*1.1</f>
        <v>16500</v>
      </c>
      <c r="P3" s="24">
        <v>8439</v>
      </c>
      <c r="Q3" s="18">
        <f t="shared" ref="Q3:Q15" si="5">O3-P3</f>
        <v>8061</v>
      </c>
      <c r="R3" s="32">
        <f t="shared" ref="R3:R14" si="6">Q3-N3</f>
        <v>1225</v>
      </c>
    </row>
    <row r="4" spans="1:18" ht="51" customHeight="1">
      <c r="A4" s="15">
        <v>3</v>
      </c>
      <c r="B4" s="15" t="s">
        <v>5</v>
      </c>
      <c r="C4" s="22">
        <v>15000</v>
      </c>
      <c r="D4" s="24">
        <v>8164</v>
      </c>
      <c r="E4" s="18">
        <f t="shared" si="0"/>
        <v>6836</v>
      </c>
      <c r="F4" s="23">
        <f t="shared" ref="F4:F16" si="7">C4*1.1</f>
        <v>16500</v>
      </c>
      <c r="G4" s="24">
        <v>8439</v>
      </c>
      <c r="H4" s="18">
        <f>F4-G4</f>
        <v>8061</v>
      </c>
      <c r="I4" s="32">
        <f t="shared" si="2"/>
        <v>1225</v>
      </c>
      <c r="J4" s="15">
        <v>18</v>
      </c>
      <c r="K4" s="15" t="s">
        <v>20</v>
      </c>
      <c r="L4" s="22">
        <v>13000</v>
      </c>
      <c r="M4" s="24">
        <v>8164</v>
      </c>
      <c r="N4" s="18">
        <f t="shared" si="3"/>
        <v>4836</v>
      </c>
      <c r="O4" s="23">
        <f t="shared" si="4"/>
        <v>14300.000000000002</v>
      </c>
      <c r="P4" s="24">
        <v>8439</v>
      </c>
      <c r="Q4" s="18">
        <f t="shared" si="5"/>
        <v>5861.0000000000018</v>
      </c>
      <c r="R4" s="32">
        <f t="shared" si="6"/>
        <v>1025.0000000000018</v>
      </c>
    </row>
    <row r="5" spans="1:18" ht="51" customHeight="1">
      <c r="A5" s="15">
        <v>4</v>
      </c>
      <c r="B5" s="15" t="s">
        <v>6</v>
      </c>
      <c r="C5" s="22">
        <v>14750</v>
      </c>
      <c r="D5" s="24">
        <v>8164</v>
      </c>
      <c r="E5" s="18">
        <f t="shared" si="0"/>
        <v>6586</v>
      </c>
      <c r="F5" s="23">
        <f t="shared" si="7"/>
        <v>16225.000000000002</v>
      </c>
      <c r="G5" s="24">
        <v>8439</v>
      </c>
      <c r="H5" s="18">
        <f t="shared" si="1"/>
        <v>7786.0000000000018</v>
      </c>
      <c r="I5" s="32">
        <f t="shared" si="2"/>
        <v>1200.0000000000018</v>
      </c>
      <c r="J5" s="15">
        <v>19</v>
      </c>
      <c r="K5" s="33" t="s">
        <v>64</v>
      </c>
      <c r="L5" s="22">
        <v>15000</v>
      </c>
      <c r="M5" s="24">
        <v>8164</v>
      </c>
      <c r="N5" s="18">
        <f t="shared" si="3"/>
        <v>6836</v>
      </c>
      <c r="O5" s="23">
        <f t="shared" si="4"/>
        <v>16500</v>
      </c>
      <c r="P5" s="24">
        <v>8439</v>
      </c>
      <c r="Q5" s="18">
        <f t="shared" si="5"/>
        <v>8061</v>
      </c>
      <c r="R5" s="32">
        <f t="shared" si="6"/>
        <v>1225</v>
      </c>
    </row>
    <row r="6" spans="1:18" ht="51" customHeight="1">
      <c r="A6" s="15">
        <v>5</v>
      </c>
      <c r="B6" s="15" t="s">
        <v>7</v>
      </c>
      <c r="C6" s="22">
        <v>14500</v>
      </c>
      <c r="D6" s="24">
        <v>8164</v>
      </c>
      <c r="E6" s="18">
        <f t="shared" si="0"/>
        <v>6336</v>
      </c>
      <c r="F6" s="23">
        <f t="shared" si="7"/>
        <v>15950.000000000002</v>
      </c>
      <c r="G6" s="24">
        <v>8439</v>
      </c>
      <c r="H6" s="18">
        <f t="shared" si="1"/>
        <v>7511.0000000000018</v>
      </c>
      <c r="I6" s="32">
        <f t="shared" si="2"/>
        <v>1175.0000000000018</v>
      </c>
      <c r="J6" s="15">
        <v>20</v>
      </c>
      <c r="K6" s="15" t="s">
        <v>22</v>
      </c>
      <c r="L6" s="22">
        <v>15000</v>
      </c>
      <c r="M6" s="24">
        <v>8164</v>
      </c>
      <c r="N6" s="18">
        <f t="shared" si="3"/>
        <v>6836</v>
      </c>
      <c r="O6" s="23">
        <f t="shared" si="4"/>
        <v>16500</v>
      </c>
      <c r="P6" s="24">
        <v>8439</v>
      </c>
      <c r="Q6" s="18">
        <f t="shared" si="5"/>
        <v>8061</v>
      </c>
      <c r="R6" s="32">
        <f t="shared" si="6"/>
        <v>1225</v>
      </c>
    </row>
    <row r="7" spans="1:18" ht="51" customHeight="1">
      <c r="A7" s="15">
        <v>6</v>
      </c>
      <c r="B7" s="15" t="s">
        <v>8</v>
      </c>
      <c r="C7" s="22">
        <v>12000</v>
      </c>
      <c r="D7" s="24">
        <v>8164</v>
      </c>
      <c r="E7" s="18">
        <f t="shared" si="0"/>
        <v>3836</v>
      </c>
      <c r="F7" s="23">
        <f t="shared" si="7"/>
        <v>13200.000000000002</v>
      </c>
      <c r="G7" s="24">
        <v>8439</v>
      </c>
      <c r="H7" s="18">
        <f t="shared" si="1"/>
        <v>4761.0000000000018</v>
      </c>
      <c r="I7" s="32">
        <f t="shared" si="2"/>
        <v>925.00000000000182</v>
      </c>
      <c r="J7" s="15">
        <v>21</v>
      </c>
      <c r="K7" s="15" t="s">
        <v>23</v>
      </c>
      <c r="L7" s="22">
        <v>14000</v>
      </c>
      <c r="M7" s="24">
        <v>8164</v>
      </c>
      <c r="N7" s="18">
        <f t="shared" si="3"/>
        <v>5836</v>
      </c>
      <c r="O7" s="23">
        <f t="shared" si="4"/>
        <v>15400.000000000002</v>
      </c>
      <c r="P7" s="24">
        <v>8439</v>
      </c>
      <c r="Q7" s="18">
        <f t="shared" si="5"/>
        <v>6961.0000000000018</v>
      </c>
      <c r="R7" s="32">
        <f t="shared" si="6"/>
        <v>1125.0000000000018</v>
      </c>
    </row>
    <row r="8" spans="1:18" ht="51" customHeight="1">
      <c r="A8" s="40">
        <v>7</v>
      </c>
      <c r="B8" s="40" t="s">
        <v>9</v>
      </c>
      <c r="C8" s="42">
        <v>15000</v>
      </c>
      <c r="D8" s="43">
        <v>8164</v>
      </c>
      <c r="E8" s="44">
        <f t="shared" si="0"/>
        <v>6836</v>
      </c>
      <c r="F8" s="45">
        <v>15000</v>
      </c>
      <c r="G8" s="43">
        <v>8439</v>
      </c>
      <c r="H8" s="44">
        <f t="shared" si="1"/>
        <v>6561</v>
      </c>
      <c r="I8" s="46">
        <f t="shared" si="2"/>
        <v>-275</v>
      </c>
      <c r="J8" s="15">
        <v>22</v>
      </c>
      <c r="K8" s="15" t="s">
        <v>24</v>
      </c>
      <c r="L8" s="22">
        <v>15000</v>
      </c>
      <c r="M8" s="24">
        <v>8164</v>
      </c>
      <c r="N8" s="18">
        <f t="shared" si="3"/>
        <v>6836</v>
      </c>
      <c r="O8" s="23">
        <f t="shared" si="4"/>
        <v>16500</v>
      </c>
      <c r="P8" s="24">
        <v>8439</v>
      </c>
      <c r="Q8" s="18">
        <f t="shared" si="5"/>
        <v>8061</v>
      </c>
      <c r="R8" s="32">
        <f t="shared" si="6"/>
        <v>1225</v>
      </c>
    </row>
    <row r="9" spans="1:18" ht="51" customHeight="1">
      <c r="A9" s="15">
        <v>8</v>
      </c>
      <c r="B9" s="15" t="s">
        <v>10</v>
      </c>
      <c r="C9" s="22">
        <v>14300</v>
      </c>
      <c r="D9" s="24">
        <v>8164</v>
      </c>
      <c r="E9" s="18">
        <f t="shared" si="0"/>
        <v>6136</v>
      </c>
      <c r="F9" s="23">
        <f t="shared" si="7"/>
        <v>15730.000000000002</v>
      </c>
      <c r="G9" s="24">
        <v>8439</v>
      </c>
      <c r="H9" s="18">
        <f t="shared" si="1"/>
        <v>7291.0000000000018</v>
      </c>
      <c r="I9" s="32">
        <f t="shared" si="2"/>
        <v>1155.0000000000018</v>
      </c>
      <c r="J9" s="15">
        <v>23</v>
      </c>
      <c r="K9" s="15" t="s">
        <v>25</v>
      </c>
      <c r="L9" s="22">
        <v>15000</v>
      </c>
      <c r="M9" s="24">
        <v>8164</v>
      </c>
      <c r="N9" s="18">
        <f t="shared" si="3"/>
        <v>6836</v>
      </c>
      <c r="O9" s="23">
        <f t="shared" si="4"/>
        <v>16500</v>
      </c>
      <c r="P9" s="24">
        <v>8439</v>
      </c>
      <c r="Q9" s="18">
        <f t="shared" si="5"/>
        <v>8061</v>
      </c>
      <c r="R9" s="32">
        <f t="shared" si="6"/>
        <v>1225</v>
      </c>
    </row>
    <row r="10" spans="1:18" ht="51" customHeight="1">
      <c r="A10" s="15">
        <v>9</v>
      </c>
      <c r="B10" s="15" t="s">
        <v>11</v>
      </c>
      <c r="C10" s="22">
        <v>15000</v>
      </c>
      <c r="D10" s="24">
        <v>8164</v>
      </c>
      <c r="E10" s="18">
        <f t="shared" si="0"/>
        <v>6836</v>
      </c>
      <c r="F10" s="23">
        <f t="shared" si="7"/>
        <v>16500</v>
      </c>
      <c r="G10" s="24">
        <v>8439</v>
      </c>
      <c r="H10" s="18">
        <f t="shared" si="1"/>
        <v>8061</v>
      </c>
      <c r="I10" s="32">
        <f t="shared" si="2"/>
        <v>1225</v>
      </c>
      <c r="J10" s="15">
        <v>24</v>
      </c>
      <c r="K10" s="15" t="s">
        <v>26</v>
      </c>
      <c r="L10" s="22">
        <v>15000</v>
      </c>
      <c r="M10" s="24">
        <v>8164</v>
      </c>
      <c r="N10" s="18">
        <f t="shared" si="3"/>
        <v>6836</v>
      </c>
      <c r="O10" s="23">
        <f t="shared" si="4"/>
        <v>16500</v>
      </c>
      <c r="P10" s="24">
        <v>8439</v>
      </c>
      <c r="Q10" s="18">
        <f t="shared" si="5"/>
        <v>8061</v>
      </c>
      <c r="R10" s="32">
        <f t="shared" si="6"/>
        <v>1225</v>
      </c>
    </row>
    <row r="11" spans="1:18" ht="51" customHeight="1">
      <c r="A11" s="15">
        <v>10</v>
      </c>
      <c r="B11" s="15" t="s">
        <v>12</v>
      </c>
      <c r="C11" s="22">
        <v>14300</v>
      </c>
      <c r="D11" s="24">
        <v>8164</v>
      </c>
      <c r="E11" s="18">
        <f t="shared" si="0"/>
        <v>6136</v>
      </c>
      <c r="F11" s="23">
        <f t="shared" si="7"/>
        <v>15730.000000000002</v>
      </c>
      <c r="G11" s="24">
        <v>8439</v>
      </c>
      <c r="H11" s="18">
        <f t="shared" si="1"/>
        <v>7291.0000000000018</v>
      </c>
      <c r="I11" s="32">
        <f t="shared" si="2"/>
        <v>1155.0000000000018</v>
      </c>
      <c r="J11" s="15">
        <v>25</v>
      </c>
      <c r="K11" s="15" t="s">
        <v>27</v>
      </c>
      <c r="L11" s="22">
        <v>15000</v>
      </c>
      <c r="M11" s="24">
        <v>8164</v>
      </c>
      <c r="N11" s="18">
        <f t="shared" si="3"/>
        <v>6836</v>
      </c>
      <c r="O11" s="23">
        <f t="shared" si="4"/>
        <v>16500</v>
      </c>
      <c r="P11" s="24">
        <v>8439</v>
      </c>
      <c r="Q11" s="18">
        <f t="shared" si="5"/>
        <v>8061</v>
      </c>
      <c r="R11" s="32">
        <f t="shared" si="6"/>
        <v>1225</v>
      </c>
    </row>
    <row r="12" spans="1:18" ht="51" customHeight="1">
      <c r="A12" s="15">
        <v>11</v>
      </c>
      <c r="B12" s="15" t="s">
        <v>13</v>
      </c>
      <c r="C12" s="22">
        <v>15000</v>
      </c>
      <c r="D12" s="24">
        <v>8164</v>
      </c>
      <c r="E12" s="18">
        <f t="shared" si="0"/>
        <v>6836</v>
      </c>
      <c r="F12" s="23">
        <f t="shared" si="7"/>
        <v>16500</v>
      </c>
      <c r="G12" s="24">
        <v>8439</v>
      </c>
      <c r="H12" s="18">
        <f t="shared" si="1"/>
        <v>8061</v>
      </c>
      <c r="I12" s="32">
        <f t="shared" si="2"/>
        <v>1225</v>
      </c>
      <c r="J12" s="15">
        <v>26</v>
      </c>
      <c r="K12" s="15" t="s">
        <v>28</v>
      </c>
      <c r="L12" s="22">
        <v>15000</v>
      </c>
      <c r="M12" s="24">
        <v>8164</v>
      </c>
      <c r="N12" s="18">
        <f t="shared" si="3"/>
        <v>6836</v>
      </c>
      <c r="O12" s="23">
        <f t="shared" si="4"/>
        <v>16500</v>
      </c>
      <c r="P12" s="24">
        <v>8439</v>
      </c>
      <c r="Q12" s="18">
        <f t="shared" si="5"/>
        <v>8061</v>
      </c>
      <c r="R12" s="32">
        <f t="shared" si="6"/>
        <v>1225</v>
      </c>
    </row>
    <row r="13" spans="1:18" ht="51" customHeight="1">
      <c r="A13" s="40">
        <v>12</v>
      </c>
      <c r="B13" s="41" t="s">
        <v>68</v>
      </c>
      <c r="C13" s="42">
        <v>14800</v>
      </c>
      <c r="D13" s="43">
        <v>8164</v>
      </c>
      <c r="E13" s="44">
        <f>C13-D13</f>
        <v>6636</v>
      </c>
      <c r="F13" s="45">
        <v>15800</v>
      </c>
      <c r="G13" s="43">
        <v>8439</v>
      </c>
      <c r="H13" s="44">
        <f t="shared" si="1"/>
        <v>7361</v>
      </c>
      <c r="I13" s="46">
        <f>H13-E13</f>
        <v>725</v>
      </c>
      <c r="J13" s="15">
        <v>27</v>
      </c>
      <c r="K13" s="40" t="s">
        <v>29</v>
      </c>
      <c r="L13" s="42">
        <v>15000</v>
      </c>
      <c r="M13" s="43">
        <v>8164</v>
      </c>
      <c r="N13" s="44">
        <f t="shared" si="3"/>
        <v>6836</v>
      </c>
      <c r="O13" s="45">
        <v>15000</v>
      </c>
      <c r="P13" s="43">
        <v>8439</v>
      </c>
      <c r="Q13" s="44">
        <f t="shared" si="5"/>
        <v>6561</v>
      </c>
      <c r="R13" s="46">
        <f t="shared" si="6"/>
        <v>-275</v>
      </c>
    </row>
    <row r="14" spans="1:18" ht="51" customHeight="1">
      <c r="A14" s="15">
        <v>13</v>
      </c>
      <c r="B14" s="15" t="s">
        <v>15</v>
      </c>
      <c r="C14" s="22">
        <v>15000</v>
      </c>
      <c r="D14" s="24">
        <v>8164</v>
      </c>
      <c r="E14" s="18">
        <f t="shared" si="0"/>
        <v>6836</v>
      </c>
      <c r="F14" s="23">
        <f t="shared" si="7"/>
        <v>16500</v>
      </c>
      <c r="G14" s="24">
        <v>8439</v>
      </c>
      <c r="H14" s="18">
        <f t="shared" si="1"/>
        <v>8061</v>
      </c>
      <c r="I14" s="32">
        <f t="shared" si="2"/>
        <v>1225</v>
      </c>
      <c r="J14" s="15">
        <v>28</v>
      </c>
      <c r="K14" s="15" t="s">
        <v>30</v>
      </c>
      <c r="L14" s="22">
        <v>15000</v>
      </c>
      <c r="M14" s="24">
        <v>8164</v>
      </c>
      <c r="N14" s="18">
        <f t="shared" si="3"/>
        <v>6836</v>
      </c>
      <c r="O14" s="23">
        <f t="shared" si="4"/>
        <v>16500</v>
      </c>
      <c r="P14" s="24">
        <v>8439</v>
      </c>
      <c r="Q14" s="18">
        <f t="shared" si="5"/>
        <v>8061</v>
      </c>
      <c r="R14" s="32">
        <f t="shared" si="6"/>
        <v>1225</v>
      </c>
    </row>
    <row r="15" spans="1:18" ht="51" customHeight="1">
      <c r="A15" s="15">
        <v>14</v>
      </c>
      <c r="B15" s="15" t="s">
        <v>17</v>
      </c>
      <c r="C15" s="22">
        <v>17000</v>
      </c>
      <c r="D15" s="24">
        <v>8164</v>
      </c>
      <c r="E15" s="18">
        <f t="shared" si="0"/>
        <v>8836</v>
      </c>
      <c r="F15" s="23">
        <f t="shared" si="7"/>
        <v>18700</v>
      </c>
      <c r="G15" s="24">
        <v>8439</v>
      </c>
      <c r="H15" s="18">
        <f t="shared" si="1"/>
        <v>10261</v>
      </c>
      <c r="I15" s="32">
        <f t="shared" si="2"/>
        <v>1425</v>
      </c>
      <c r="J15" s="15">
        <v>29</v>
      </c>
      <c r="K15" s="15" t="s">
        <v>31</v>
      </c>
      <c r="L15" s="22">
        <v>465000</v>
      </c>
      <c r="M15" s="24">
        <v>280500</v>
      </c>
      <c r="N15" s="18">
        <f t="shared" si="3"/>
        <v>184500</v>
      </c>
      <c r="O15" s="23">
        <f t="shared" si="4"/>
        <v>511500.00000000006</v>
      </c>
      <c r="P15" s="24">
        <v>307500</v>
      </c>
      <c r="Q15" s="18">
        <f t="shared" si="5"/>
        <v>204000.00000000006</v>
      </c>
      <c r="R15" s="32"/>
    </row>
    <row r="16" spans="1:18" ht="51" customHeight="1" thickBot="1">
      <c r="A16" s="19">
        <v>15</v>
      </c>
      <c r="B16" s="34" t="s">
        <v>16</v>
      </c>
      <c r="C16" s="35">
        <v>14500</v>
      </c>
      <c r="D16" s="36">
        <v>8164</v>
      </c>
      <c r="E16" s="20">
        <f t="shared" si="0"/>
        <v>6336</v>
      </c>
      <c r="F16" s="37">
        <f t="shared" si="7"/>
        <v>15950.000000000002</v>
      </c>
      <c r="G16" s="36">
        <v>8439</v>
      </c>
      <c r="H16" s="20">
        <f t="shared" si="1"/>
        <v>7511.0000000000018</v>
      </c>
      <c r="I16" s="47">
        <f>H16-E16</f>
        <v>1175.0000000000018</v>
      </c>
      <c r="J16" s="19">
        <v>30</v>
      </c>
      <c r="K16" s="48" t="s">
        <v>69</v>
      </c>
      <c r="L16" s="49">
        <v>15000</v>
      </c>
      <c r="M16" s="50">
        <v>8164</v>
      </c>
      <c r="N16" s="51">
        <f t="shared" ref="N16" si="8">L16-M16</f>
        <v>6836</v>
      </c>
      <c r="O16" s="52">
        <v>15000</v>
      </c>
      <c r="P16" s="50">
        <v>8439</v>
      </c>
      <c r="Q16" s="51">
        <f t="shared" ref="Q16" si="9">O16-P16</f>
        <v>6561</v>
      </c>
      <c r="R16" s="51">
        <f t="shared" ref="R16" si="10">Q16-N16</f>
        <v>-275</v>
      </c>
    </row>
  </sheetData>
  <phoneticPr fontId="2"/>
  <pageMargins left="0.16" right="0.16" top="0.28999999999999998" bottom="0.16" header="0.3" footer="0.22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3AEB-9B9F-4E04-BF0F-E8C4E8C5ED60}">
  <dimension ref="A1:AV34"/>
  <sheetViews>
    <sheetView workbookViewId="0">
      <selection activeCell="AT10" sqref="AT10:AV10"/>
    </sheetView>
  </sheetViews>
  <sheetFormatPr defaultColWidth="4" defaultRowHeight="20.25" customHeight="1"/>
  <cols>
    <col min="1" max="14" width="4" style="6"/>
    <col min="15" max="15" width="2.5" style="6" customWidth="1"/>
    <col min="16" max="27" width="4" style="6"/>
    <col min="28" max="28" width="2.5" style="6" customWidth="1"/>
    <col min="29" max="31" width="4" style="6"/>
    <col min="32" max="32" width="2.75" style="6" customWidth="1"/>
    <col min="33" max="16384" width="4" style="6"/>
  </cols>
  <sheetData>
    <row r="1" spans="1:48" ht="39.75" customHeight="1" thickBot="1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P1" s="126" t="s">
        <v>59</v>
      </c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G1" s="126" t="s">
        <v>63</v>
      </c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</row>
    <row r="2" spans="1:48" ht="20.25" customHeight="1" thickBot="1">
      <c r="A2" s="65" t="s">
        <v>32</v>
      </c>
      <c r="B2" s="56"/>
      <c r="C2" s="56"/>
      <c r="D2" s="56" t="s">
        <v>34</v>
      </c>
      <c r="E2" s="56"/>
      <c r="F2" s="56"/>
      <c r="G2" s="56"/>
      <c r="H2" s="56"/>
      <c r="I2" s="56" t="s">
        <v>35</v>
      </c>
      <c r="J2" s="56"/>
      <c r="K2" s="56"/>
      <c r="L2" s="56" t="s">
        <v>36</v>
      </c>
      <c r="M2" s="56"/>
      <c r="N2" s="57"/>
      <c r="P2" s="65" t="s">
        <v>33</v>
      </c>
      <c r="Q2" s="56"/>
      <c r="R2" s="56"/>
      <c r="S2" s="56" t="s">
        <v>35</v>
      </c>
      <c r="T2" s="56"/>
      <c r="U2" s="56"/>
      <c r="V2" s="56" t="s">
        <v>35</v>
      </c>
      <c r="W2" s="56"/>
      <c r="X2" s="56"/>
      <c r="Y2" s="56" t="s">
        <v>36</v>
      </c>
      <c r="Z2" s="56"/>
      <c r="AA2" s="57"/>
      <c r="AC2" s="97" t="s">
        <v>58</v>
      </c>
      <c r="AD2" s="98"/>
      <c r="AE2" s="99"/>
      <c r="AG2" s="65" t="s">
        <v>33</v>
      </c>
      <c r="AH2" s="56"/>
      <c r="AI2" s="56"/>
      <c r="AJ2" s="56" t="s">
        <v>35</v>
      </c>
      <c r="AK2" s="56"/>
      <c r="AL2" s="56"/>
      <c r="AM2" s="56" t="s">
        <v>35</v>
      </c>
      <c r="AN2" s="56"/>
      <c r="AO2" s="56"/>
      <c r="AP2" s="56" t="s">
        <v>36</v>
      </c>
      <c r="AQ2" s="56"/>
      <c r="AR2" s="57"/>
      <c r="AT2" s="97" t="s">
        <v>58</v>
      </c>
      <c r="AU2" s="98"/>
      <c r="AV2" s="99"/>
    </row>
    <row r="3" spans="1:48" ht="20.25" customHeight="1">
      <c r="A3" s="62" t="s">
        <v>37</v>
      </c>
      <c r="B3" s="63"/>
      <c r="C3" s="63"/>
      <c r="D3" s="63" t="s">
        <v>38</v>
      </c>
      <c r="E3" s="63"/>
      <c r="F3" s="61">
        <v>8600</v>
      </c>
      <c r="G3" s="61"/>
      <c r="H3" s="61"/>
      <c r="I3" s="61"/>
      <c r="J3" s="61"/>
      <c r="K3" s="61"/>
      <c r="L3" s="61">
        <f>F3+I3</f>
        <v>8600</v>
      </c>
      <c r="M3" s="61"/>
      <c r="N3" s="64"/>
      <c r="P3" s="60">
        <v>8000</v>
      </c>
      <c r="Q3" s="61"/>
      <c r="R3" s="61"/>
      <c r="S3" s="61">
        <v>600</v>
      </c>
      <c r="T3" s="61"/>
      <c r="U3" s="61"/>
      <c r="V3" s="61">
        <v>500</v>
      </c>
      <c r="W3" s="61"/>
      <c r="X3" s="61"/>
      <c r="Y3" s="61">
        <f>P3+V3+S3</f>
        <v>9100</v>
      </c>
      <c r="Z3" s="61"/>
      <c r="AA3" s="64"/>
      <c r="AC3" s="100">
        <f>Y3-L3</f>
        <v>500</v>
      </c>
      <c r="AD3" s="101"/>
      <c r="AE3" s="102"/>
      <c r="AG3" s="60">
        <v>8000</v>
      </c>
      <c r="AH3" s="61"/>
      <c r="AI3" s="61"/>
      <c r="AJ3" s="61">
        <v>600</v>
      </c>
      <c r="AK3" s="61"/>
      <c r="AL3" s="61"/>
      <c r="AM3" s="61"/>
      <c r="AN3" s="61"/>
      <c r="AO3" s="61"/>
      <c r="AP3" s="61">
        <f>AG3+AM3+AJ3</f>
        <v>8600</v>
      </c>
      <c r="AQ3" s="61"/>
      <c r="AR3" s="64"/>
      <c r="AT3" s="100">
        <f>AP3-L3</f>
        <v>0</v>
      </c>
      <c r="AU3" s="101"/>
      <c r="AV3" s="102"/>
    </row>
    <row r="4" spans="1:48" ht="20.25" customHeight="1">
      <c r="A4" s="58" t="s">
        <v>40</v>
      </c>
      <c r="B4" s="59"/>
      <c r="C4" s="59"/>
      <c r="D4" s="59" t="s">
        <v>38</v>
      </c>
      <c r="E4" s="59"/>
      <c r="F4" s="53">
        <v>8800</v>
      </c>
      <c r="G4" s="53"/>
      <c r="H4" s="53"/>
      <c r="I4" s="53"/>
      <c r="J4" s="53"/>
      <c r="K4" s="53"/>
      <c r="L4" s="53">
        <f>F4+I4</f>
        <v>8800</v>
      </c>
      <c r="M4" s="53"/>
      <c r="N4" s="54"/>
      <c r="P4" s="55">
        <v>8000</v>
      </c>
      <c r="Q4" s="53"/>
      <c r="R4" s="53"/>
      <c r="S4" s="53">
        <v>800</v>
      </c>
      <c r="T4" s="53"/>
      <c r="U4" s="53"/>
      <c r="V4" s="53"/>
      <c r="W4" s="53"/>
      <c r="X4" s="53"/>
      <c r="Y4" s="53">
        <f>P4+V4+S4</f>
        <v>8800</v>
      </c>
      <c r="Z4" s="53"/>
      <c r="AA4" s="54"/>
      <c r="AC4" s="103">
        <f t="shared" ref="AC4:AC21" si="0">Y4-L4</f>
        <v>0</v>
      </c>
      <c r="AD4" s="104"/>
      <c r="AE4" s="105"/>
      <c r="AG4" s="55">
        <v>8000</v>
      </c>
      <c r="AH4" s="53"/>
      <c r="AI4" s="53"/>
      <c r="AJ4" s="53">
        <v>800</v>
      </c>
      <c r="AK4" s="53"/>
      <c r="AL4" s="53"/>
      <c r="AM4" s="53"/>
      <c r="AN4" s="53"/>
      <c r="AO4" s="53"/>
      <c r="AP4" s="53">
        <f>AG4+AM4+AJ4</f>
        <v>8800</v>
      </c>
      <c r="AQ4" s="53"/>
      <c r="AR4" s="54"/>
      <c r="AT4" s="103">
        <f t="shared" ref="AT4:AT18" si="1">AP4-L4</f>
        <v>0</v>
      </c>
      <c r="AU4" s="104"/>
      <c r="AV4" s="105"/>
    </row>
    <row r="5" spans="1:48" ht="20.25" customHeight="1">
      <c r="A5" s="58" t="s">
        <v>42</v>
      </c>
      <c r="B5" s="59"/>
      <c r="C5" s="59"/>
      <c r="D5" s="59" t="s">
        <v>38</v>
      </c>
      <c r="E5" s="59"/>
      <c r="F5" s="53">
        <v>8000</v>
      </c>
      <c r="G5" s="53"/>
      <c r="H5" s="53"/>
      <c r="I5" s="53">
        <v>300</v>
      </c>
      <c r="J5" s="53"/>
      <c r="K5" s="53"/>
      <c r="L5" s="53">
        <f t="shared" ref="L5:L16" si="2">F5+I5</f>
        <v>8300</v>
      </c>
      <c r="M5" s="53"/>
      <c r="N5" s="54"/>
      <c r="P5" s="55">
        <v>8000</v>
      </c>
      <c r="Q5" s="53"/>
      <c r="R5" s="53"/>
      <c r="S5" s="53">
        <v>300</v>
      </c>
      <c r="T5" s="53"/>
      <c r="U5" s="53"/>
      <c r="V5" s="53">
        <v>500</v>
      </c>
      <c r="W5" s="53"/>
      <c r="X5" s="53"/>
      <c r="Y5" s="53">
        <f>P5+V5+S5</f>
        <v>8800</v>
      </c>
      <c r="Z5" s="53"/>
      <c r="AA5" s="54"/>
      <c r="AC5" s="103">
        <f t="shared" si="0"/>
        <v>500</v>
      </c>
      <c r="AD5" s="104"/>
      <c r="AE5" s="105"/>
      <c r="AG5" s="55">
        <v>8000</v>
      </c>
      <c r="AH5" s="53"/>
      <c r="AI5" s="53"/>
      <c r="AJ5" s="53">
        <v>300</v>
      </c>
      <c r="AK5" s="53"/>
      <c r="AL5" s="53"/>
      <c r="AM5" s="53">
        <v>500</v>
      </c>
      <c r="AN5" s="53"/>
      <c r="AO5" s="53"/>
      <c r="AP5" s="53">
        <f>AG5+AM5+AJ5</f>
        <v>8800</v>
      </c>
      <c r="AQ5" s="53"/>
      <c r="AR5" s="54"/>
      <c r="AT5" s="103">
        <f t="shared" si="1"/>
        <v>500</v>
      </c>
      <c r="AU5" s="104"/>
      <c r="AV5" s="105"/>
    </row>
    <row r="6" spans="1:48" ht="20.25" customHeight="1">
      <c r="A6" s="58" t="s">
        <v>43</v>
      </c>
      <c r="B6" s="59"/>
      <c r="C6" s="59"/>
      <c r="D6" s="59" t="s">
        <v>38</v>
      </c>
      <c r="E6" s="59"/>
      <c r="F6" s="53">
        <v>7680</v>
      </c>
      <c r="G6" s="53"/>
      <c r="H6" s="53"/>
      <c r="I6" s="53">
        <v>400</v>
      </c>
      <c r="J6" s="53"/>
      <c r="K6" s="53"/>
      <c r="L6" s="53">
        <f t="shared" si="2"/>
        <v>8080</v>
      </c>
      <c r="M6" s="53"/>
      <c r="N6" s="54"/>
      <c r="P6" s="55">
        <v>8000</v>
      </c>
      <c r="Q6" s="53"/>
      <c r="R6" s="53"/>
      <c r="S6" s="53">
        <v>80</v>
      </c>
      <c r="T6" s="53"/>
      <c r="U6" s="53"/>
      <c r="V6" s="53">
        <v>500</v>
      </c>
      <c r="W6" s="53"/>
      <c r="X6" s="53"/>
      <c r="Y6" s="53">
        <f>P6+V6+S6</f>
        <v>8580</v>
      </c>
      <c r="Z6" s="53"/>
      <c r="AA6" s="54"/>
      <c r="AC6" s="103">
        <f t="shared" si="0"/>
        <v>500</v>
      </c>
      <c r="AD6" s="104"/>
      <c r="AE6" s="105"/>
      <c r="AG6" s="55">
        <v>8000</v>
      </c>
      <c r="AH6" s="53"/>
      <c r="AI6" s="53"/>
      <c r="AJ6" s="53">
        <v>80</v>
      </c>
      <c r="AK6" s="53"/>
      <c r="AL6" s="53"/>
      <c r="AM6" s="53">
        <v>500</v>
      </c>
      <c r="AN6" s="53"/>
      <c r="AO6" s="53"/>
      <c r="AP6" s="53">
        <f>AG6+AM6+AJ6</f>
        <v>8580</v>
      </c>
      <c r="AQ6" s="53"/>
      <c r="AR6" s="54"/>
      <c r="AT6" s="103">
        <f t="shared" si="1"/>
        <v>500</v>
      </c>
      <c r="AU6" s="104"/>
      <c r="AV6" s="105"/>
    </row>
    <row r="7" spans="1:48" ht="20.25" customHeight="1">
      <c r="A7" s="58" t="s">
        <v>44</v>
      </c>
      <c r="B7" s="59"/>
      <c r="C7" s="59"/>
      <c r="D7" s="59" t="s">
        <v>38</v>
      </c>
      <c r="E7" s="59"/>
      <c r="F7" s="53">
        <v>7800</v>
      </c>
      <c r="G7" s="53"/>
      <c r="H7" s="53"/>
      <c r="I7" s="53">
        <v>200</v>
      </c>
      <c r="J7" s="53"/>
      <c r="K7" s="53"/>
      <c r="L7" s="53">
        <f t="shared" si="2"/>
        <v>8000</v>
      </c>
      <c r="M7" s="53"/>
      <c r="N7" s="54"/>
      <c r="P7" s="55">
        <v>8000</v>
      </c>
      <c r="Q7" s="53"/>
      <c r="R7" s="53"/>
      <c r="S7" s="53"/>
      <c r="T7" s="53"/>
      <c r="U7" s="53"/>
      <c r="V7" s="53">
        <v>100</v>
      </c>
      <c r="W7" s="53"/>
      <c r="X7" s="53"/>
      <c r="Y7" s="53">
        <f t="shared" ref="Y7:Y16" si="3">P7+V7</f>
        <v>8100</v>
      </c>
      <c r="Z7" s="53"/>
      <c r="AA7" s="54"/>
      <c r="AC7" s="103">
        <f t="shared" si="0"/>
        <v>100</v>
      </c>
      <c r="AD7" s="104"/>
      <c r="AE7" s="105"/>
      <c r="AG7" s="55">
        <v>8000</v>
      </c>
      <c r="AH7" s="53"/>
      <c r="AI7" s="53"/>
      <c r="AJ7" s="53"/>
      <c r="AK7" s="53"/>
      <c r="AL7" s="53"/>
      <c r="AM7" s="53">
        <v>300</v>
      </c>
      <c r="AN7" s="53"/>
      <c r="AO7" s="53"/>
      <c r="AP7" s="53">
        <f t="shared" ref="AP7:AP8" si="4">AG7+AM7</f>
        <v>8300</v>
      </c>
      <c r="AQ7" s="53"/>
      <c r="AR7" s="54"/>
      <c r="AT7" s="103">
        <f t="shared" si="1"/>
        <v>300</v>
      </c>
      <c r="AU7" s="104"/>
      <c r="AV7" s="105"/>
    </row>
    <row r="8" spans="1:48" ht="20.25" customHeight="1">
      <c r="A8" s="58" t="s">
        <v>45</v>
      </c>
      <c r="B8" s="59"/>
      <c r="C8" s="59"/>
      <c r="D8" s="59" t="s">
        <v>38</v>
      </c>
      <c r="E8" s="59"/>
      <c r="F8" s="53">
        <v>7800</v>
      </c>
      <c r="G8" s="53"/>
      <c r="H8" s="53"/>
      <c r="I8" s="53"/>
      <c r="J8" s="53"/>
      <c r="K8" s="53"/>
      <c r="L8" s="53">
        <f t="shared" si="2"/>
        <v>7800</v>
      </c>
      <c r="M8" s="53"/>
      <c r="N8" s="54"/>
      <c r="P8" s="55">
        <v>8000</v>
      </c>
      <c r="Q8" s="53"/>
      <c r="R8" s="53"/>
      <c r="S8" s="53"/>
      <c r="T8" s="53"/>
      <c r="U8" s="53"/>
      <c r="V8" s="53">
        <v>200</v>
      </c>
      <c r="W8" s="53"/>
      <c r="X8" s="53"/>
      <c r="Y8" s="53">
        <f t="shared" si="3"/>
        <v>8200</v>
      </c>
      <c r="Z8" s="53"/>
      <c r="AA8" s="54"/>
      <c r="AC8" s="103">
        <f t="shared" si="0"/>
        <v>400</v>
      </c>
      <c r="AD8" s="104"/>
      <c r="AE8" s="105"/>
      <c r="AG8" s="55">
        <v>8000</v>
      </c>
      <c r="AH8" s="53"/>
      <c r="AI8" s="53"/>
      <c r="AJ8" s="53"/>
      <c r="AK8" s="53"/>
      <c r="AL8" s="53"/>
      <c r="AM8" s="53">
        <v>200</v>
      </c>
      <c r="AN8" s="53"/>
      <c r="AO8" s="53"/>
      <c r="AP8" s="53">
        <f t="shared" si="4"/>
        <v>8200</v>
      </c>
      <c r="AQ8" s="53"/>
      <c r="AR8" s="54"/>
      <c r="AT8" s="103">
        <f>AP8-L8</f>
        <v>400</v>
      </c>
      <c r="AU8" s="104"/>
      <c r="AV8" s="105"/>
    </row>
    <row r="9" spans="1:48" ht="20.25" customHeight="1">
      <c r="A9" s="58" t="s">
        <v>46</v>
      </c>
      <c r="B9" s="59"/>
      <c r="C9" s="59"/>
      <c r="D9" s="59" t="s">
        <v>38</v>
      </c>
      <c r="E9" s="59"/>
      <c r="F9" s="53">
        <v>8000</v>
      </c>
      <c r="G9" s="53"/>
      <c r="H9" s="53"/>
      <c r="I9" s="53">
        <v>800</v>
      </c>
      <c r="J9" s="53"/>
      <c r="K9" s="53"/>
      <c r="L9" s="53">
        <f t="shared" si="2"/>
        <v>8800</v>
      </c>
      <c r="M9" s="53"/>
      <c r="N9" s="54"/>
      <c r="P9" s="55">
        <v>8000</v>
      </c>
      <c r="Q9" s="53"/>
      <c r="R9" s="53"/>
      <c r="S9" s="53">
        <v>800</v>
      </c>
      <c r="T9" s="53"/>
      <c r="U9" s="53"/>
      <c r="V9" s="53"/>
      <c r="W9" s="53"/>
      <c r="X9" s="53"/>
      <c r="Y9" s="53">
        <f>P9+V9+S9</f>
        <v>8800</v>
      </c>
      <c r="Z9" s="53"/>
      <c r="AA9" s="54"/>
      <c r="AC9" s="103">
        <f t="shared" si="0"/>
        <v>0</v>
      </c>
      <c r="AD9" s="104"/>
      <c r="AE9" s="105"/>
      <c r="AG9" s="55">
        <v>8000</v>
      </c>
      <c r="AH9" s="53"/>
      <c r="AI9" s="53"/>
      <c r="AJ9" s="53">
        <v>800</v>
      </c>
      <c r="AK9" s="53"/>
      <c r="AL9" s="53"/>
      <c r="AM9" s="53"/>
      <c r="AN9" s="53"/>
      <c r="AO9" s="53"/>
      <c r="AP9" s="53">
        <f>AG9+AM9+AJ9</f>
        <v>8800</v>
      </c>
      <c r="AQ9" s="53"/>
      <c r="AR9" s="54"/>
      <c r="AT9" s="103">
        <f t="shared" si="1"/>
        <v>0</v>
      </c>
      <c r="AU9" s="104"/>
      <c r="AV9" s="105"/>
    </row>
    <row r="10" spans="1:48" ht="20.25" customHeight="1">
      <c r="A10" s="58" t="s">
        <v>47</v>
      </c>
      <c r="B10" s="59"/>
      <c r="C10" s="59"/>
      <c r="D10" s="59" t="s">
        <v>38</v>
      </c>
      <c r="E10" s="59"/>
      <c r="F10" s="53">
        <v>7680</v>
      </c>
      <c r="G10" s="53"/>
      <c r="H10" s="53"/>
      <c r="I10" s="53">
        <v>200</v>
      </c>
      <c r="J10" s="53"/>
      <c r="K10" s="53"/>
      <c r="L10" s="53">
        <f t="shared" si="2"/>
        <v>7880</v>
      </c>
      <c r="M10" s="53"/>
      <c r="N10" s="54"/>
      <c r="P10" s="55">
        <v>8000</v>
      </c>
      <c r="Q10" s="53"/>
      <c r="R10" s="53"/>
      <c r="S10" s="53"/>
      <c r="T10" s="53"/>
      <c r="U10" s="53"/>
      <c r="V10" s="53">
        <v>200</v>
      </c>
      <c r="W10" s="53"/>
      <c r="X10" s="53"/>
      <c r="Y10" s="53">
        <f t="shared" si="3"/>
        <v>8200</v>
      </c>
      <c r="Z10" s="53"/>
      <c r="AA10" s="54"/>
      <c r="AC10" s="103">
        <f t="shared" si="0"/>
        <v>320</v>
      </c>
      <c r="AD10" s="104"/>
      <c r="AE10" s="105"/>
      <c r="AG10" s="55">
        <v>8000</v>
      </c>
      <c r="AH10" s="53"/>
      <c r="AI10" s="53"/>
      <c r="AJ10" s="53"/>
      <c r="AK10" s="53"/>
      <c r="AL10" s="53"/>
      <c r="AM10" s="53">
        <v>300</v>
      </c>
      <c r="AN10" s="53"/>
      <c r="AO10" s="53"/>
      <c r="AP10" s="53">
        <f t="shared" ref="AP10:AP11" si="5">AG10+AM10</f>
        <v>8300</v>
      </c>
      <c r="AQ10" s="53"/>
      <c r="AR10" s="54"/>
      <c r="AT10" s="103">
        <f t="shared" si="1"/>
        <v>420</v>
      </c>
      <c r="AU10" s="104"/>
      <c r="AV10" s="105"/>
    </row>
    <row r="11" spans="1:48" ht="20.25" customHeight="1">
      <c r="A11" s="58" t="s">
        <v>48</v>
      </c>
      <c r="B11" s="59"/>
      <c r="C11" s="59"/>
      <c r="D11" s="59" t="s">
        <v>38</v>
      </c>
      <c r="E11" s="59"/>
      <c r="F11" s="53">
        <v>8000</v>
      </c>
      <c r="G11" s="53"/>
      <c r="H11" s="53"/>
      <c r="I11" s="53"/>
      <c r="J11" s="53"/>
      <c r="K11" s="53"/>
      <c r="L11" s="53">
        <f t="shared" si="2"/>
        <v>8000</v>
      </c>
      <c r="M11" s="53"/>
      <c r="N11" s="54"/>
      <c r="P11" s="55">
        <v>8000</v>
      </c>
      <c r="Q11" s="53"/>
      <c r="R11" s="53"/>
      <c r="S11" s="53"/>
      <c r="T11" s="53"/>
      <c r="U11" s="53"/>
      <c r="V11" s="53"/>
      <c r="W11" s="53"/>
      <c r="X11" s="53"/>
      <c r="Y11" s="53">
        <f t="shared" si="3"/>
        <v>8000</v>
      </c>
      <c r="Z11" s="53"/>
      <c r="AA11" s="54"/>
      <c r="AC11" s="103">
        <f t="shared" si="0"/>
        <v>0</v>
      </c>
      <c r="AD11" s="104"/>
      <c r="AE11" s="105"/>
      <c r="AG11" s="55">
        <v>8000</v>
      </c>
      <c r="AH11" s="53"/>
      <c r="AI11" s="53"/>
      <c r="AJ11" s="53"/>
      <c r="AK11" s="53"/>
      <c r="AL11" s="53"/>
      <c r="AM11" s="53"/>
      <c r="AN11" s="53"/>
      <c r="AO11" s="53"/>
      <c r="AP11" s="53">
        <f t="shared" si="5"/>
        <v>8000</v>
      </c>
      <c r="AQ11" s="53"/>
      <c r="AR11" s="54"/>
      <c r="AT11" s="103">
        <f t="shared" si="1"/>
        <v>0</v>
      </c>
      <c r="AU11" s="104"/>
      <c r="AV11" s="105"/>
    </row>
    <row r="12" spans="1:48" ht="20.25" customHeight="1">
      <c r="A12" s="58" t="s">
        <v>49</v>
      </c>
      <c r="B12" s="59"/>
      <c r="C12" s="59"/>
      <c r="D12" s="59" t="s">
        <v>38</v>
      </c>
      <c r="E12" s="59"/>
      <c r="F12" s="53">
        <v>8000</v>
      </c>
      <c r="G12" s="53"/>
      <c r="H12" s="53"/>
      <c r="I12" s="53">
        <v>500</v>
      </c>
      <c r="J12" s="53"/>
      <c r="K12" s="53"/>
      <c r="L12" s="53">
        <f t="shared" si="2"/>
        <v>8500</v>
      </c>
      <c r="M12" s="53"/>
      <c r="N12" s="54"/>
      <c r="P12" s="55">
        <v>8000</v>
      </c>
      <c r="Q12" s="53"/>
      <c r="R12" s="53"/>
      <c r="S12" s="53">
        <v>500</v>
      </c>
      <c r="T12" s="53"/>
      <c r="U12" s="53"/>
      <c r="V12" s="53">
        <v>500</v>
      </c>
      <c r="W12" s="53"/>
      <c r="X12" s="53"/>
      <c r="Y12" s="53">
        <f>P12+V12+S12</f>
        <v>9000</v>
      </c>
      <c r="Z12" s="53"/>
      <c r="AA12" s="54"/>
      <c r="AC12" s="103">
        <f t="shared" si="0"/>
        <v>500</v>
      </c>
      <c r="AD12" s="104"/>
      <c r="AE12" s="105"/>
      <c r="AG12" s="55">
        <v>8000</v>
      </c>
      <c r="AH12" s="53"/>
      <c r="AI12" s="53"/>
      <c r="AJ12" s="53">
        <v>500</v>
      </c>
      <c r="AK12" s="53"/>
      <c r="AL12" s="53"/>
      <c r="AM12" s="53">
        <v>300</v>
      </c>
      <c r="AN12" s="53"/>
      <c r="AO12" s="53"/>
      <c r="AP12" s="53">
        <f>AG12+AM12+AJ12</f>
        <v>8800</v>
      </c>
      <c r="AQ12" s="53"/>
      <c r="AR12" s="54"/>
      <c r="AT12" s="103">
        <f>AP12-L12</f>
        <v>300</v>
      </c>
      <c r="AU12" s="104"/>
      <c r="AV12" s="105"/>
    </row>
    <row r="13" spans="1:48" ht="20.25" customHeight="1">
      <c r="A13" s="58" t="s">
        <v>50</v>
      </c>
      <c r="B13" s="59"/>
      <c r="C13" s="59"/>
      <c r="D13" s="59" t="s">
        <v>38</v>
      </c>
      <c r="E13" s="59"/>
      <c r="F13" s="53">
        <v>8000</v>
      </c>
      <c r="G13" s="53"/>
      <c r="H13" s="53"/>
      <c r="I13" s="53">
        <v>500</v>
      </c>
      <c r="J13" s="53"/>
      <c r="K13" s="53"/>
      <c r="L13" s="53">
        <f t="shared" si="2"/>
        <v>8500</v>
      </c>
      <c r="M13" s="53"/>
      <c r="N13" s="54"/>
      <c r="P13" s="55">
        <v>8000</v>
      </c>
      <c r="Q13" s="53"/>
      <c r="R13" s="53"/>
      <c r="S13" s="53">
        <v>500</v>
      </c>
      <c r="T13" s="53"/>
      <c r="U13" s="53"/>
      <c r="V13" s="53"/>
      <c r="W13" s="53"/>
      <c r="X13" s="53"/>
      <c r="Y13" s="53">
        <f>P13+V13+S13</f>
        <v>8500</v>
      </c>
      <c r="Z13" s="53"/>
      <c r="AA13" s="54"/>
      <c r="AC13" s="103">
        <f t="shared" si="0"/>
        <v>0</v>
      </c>
      <c r="AD13" s="104"/>
      <c r="AE13" s="105"/>
      <c r="AG13" s="55">
        <v>8000</v>
      </c>
      <c r="AH13" s="53"/>
      <c r="AI13" s="53"/>
      <c r="AJ13" s="53">
        <v>500</v>
      </c>
      <c r="AK13" s="53"/>
      <c r="AL13" s="53"/>
      <c r="AM13" s="53"/>
      <c r="AN13" s="53"/>
      <c r="AO13" s="53"/>
      <c r="AP13" s="53">
        <f>AG13+AM13+AJ13</f>
        <v>8500</v>
      </c>
      <c r="AQ13" s="53"/>
      <c r="AR13" s="54"/>
      <c r="AT13" s="103">
        <f t="shared" si="1"/>
        <v>0</v>
      </c>
      <c r="AU13" s="104"/>
      <c r="AV13" s="105"/>
    </row>
    <row r="14" spans="1:48" ht="20.25" customHeight="1">
      <c r="A14" s="58" t="s">
        <v>51</v>
      </c>
      <c r="B14" s="59"/>
      <c r="C14" s="59"/>
      <c r="D14" s="59" t="s">
        <v>38</v>
      </c>
      <c r="E14" s="59"/>
      <c r="F14" s="53">
        <v>8000</v>
      </c>
      <c r="G14" s="53"/>
      <c r="H14" s="53"/>
      <c r="I14" s="53"/>
      <c r="J14" s="53"/>
      <c r="K14" s="53"/>
      <c r="L14" s="53">
        <f t="shared" si="2"/>
        <v>8000</v>
      </c>
      <c r="M14" s="53"/>
      <c r="N14" s="54"/>
      <c r="P14" s="55">
        <v>8000</v>
      </c>
      <c r="Q14" s="53"/>
      <c r="R14" s="53"/>
      <c r="S14" s="53"/>
      <c r="T14" s="53"/>
      <c r="U14" s="53"/>
      <c r="V14" s="53">
        <v>500</v>
      </c>
      <c r="W14" s="53"/>
      <c r="X14" s="53"/>
      <c r="Y14" s="53">
        <f t="shared" si="3"/>
        <v>8500</v>
      </c>
      <c r="Z14" s="53"/>
      <c r="AA14" s="54"/>
      <c r="AC14" s="103">
        <f t="shared" si="0"/>
        <v>500</v>
      </c>
      <c r="AD14" s="104"/>
      <c r="AE14" s="105"/>
      <c r="AG14" s="55">
        <v>8000</v>
      </c>
      <c r="AH14" s="53"/>
      <c r="AI14" s="53"/>
      <c r="AJ14" s="53"/>
      <c r="AK14" s="53"/>
      <c r="AL14" s="53"/>
      <c r="AM14" s="53">
        <v>500</v>
      </c>
      <c r="AN14" s="53"/>
      <c r="AO14" s="53"/>
      <c r="AP14" s="53">
        <f t="shared" ref="AP14:AP16" si="6">AG14+AM14</f>
        <v>8500</v>
      </c>
      <c r="AQ14" s="53"/>
      <c r="AR14" s="54"/>
      <c r="AT14" s="103">
        <f t="shared" si="1"/>
        <v>500</v>
      </c>
      <c r="AU14" s="104"/>
      <c r="AV14" s="105"/>
    </row>
    <row r="15" spans="1:48" ht="20.25" customHeight="1">
      <c r="A15" s="58" t="s">
        <v>52</v>
      </c>
      <c r="B15" s="59"/>
      <c r="C15" s="59"/>
      <c r="D15" s="59" t="s">
        <v>38</v>
      </c>
      <c r="E15" s="59"/>
      <c r="F15" s="53">
        <v>8000</v>
      </c>
      <c r="G15" s="53"/>
      <c r="H15" s="53"/>
      <c r="I15" s="53"/>
      <c r="J15" s="53"/>
      <c r="K15" s="53"/>
      <c r="L15" s="53">
        <f t="shared" si="2"/>
        <v>8000</v>
      </c>
      <c r="M15" s="53"/>
      <c r="N15" s="54"/>
      <c r="P15" s="55">
        <v>8000</v>
      </c>
      <c r="Q15" s="53"/>
      <c r="R15" s="53"/>
      <c r="S15" s="53"/>
      <c r="T15" s="53"/>
      <c r="U15" s="53"/>
      <c r="V15" s="53"/>
      <c r="W15" s="53"/>
      <c r="X15" s="53"/>
      <c r="Y15" s="53">
        <f t="shared" si="3"/>
        <v>8000</v>
      </c>
      <c r="Z15" s="53"/>
      <c r="AA15" s="54"/>
      <c r="AC15" s="103">
        <f t="shared" si="0"/>
        <v>0</v>
      </c>
      <c r="AD15" s="104"/>
      <c r="AE15" s="105"/>
      <c r="AG15" s="55">
        <v>8000</v>
      </c>
      <c r="AH15" s="53"/>
      <c r="AI15" s="53"/>
      <c r="AJ15" s="53"/>
      <c r="AK15" s="53"/>
      <c r="AL15" s="53"/>
      <c r="AM15" s="53">
        <v>500</v>
      </c>
      <c r="AN15" s="53"/>
      <c r="AO15" s="53"/>
      <c r="AP15" s="53">
        <f t="shared" si="6"/>
        <v>8500</v>
      </c>
      <c r="AQ15" s="53"/>
      <c r="AR15" s="54"/>
      <c r="AT15" s="103">
        <f t="shared" si="1"/>
        <v>500</v>
      </c>
      <c r="AU15" s="104"/>
      <c r="AV15" s="105"/>
    </row>
    <row r="16" spans="1:48" ht="20.25" customHeight="1">
      <c r="A16" s="58" t="s">
        <v>55</v>
      </c>
      <c r="B16" s="59"/>
      <c r="C16" s="59"/>
      <c r="D16" s="59" t="s">
        <v>38</v>
      </c>
      <c r="E16" s="59"/>
      <c r="F16" s="53">
        <v>7680</v>
      </c>
      <c r="G16" s="53"/>
      <c r="H16" s="53"/>
      <c r="I16" s="53"/>
      <c r="J16" s="53"/>
      <c r="K16" s="53"/>
      <c r="L16" s="53">
        <f t="shared" si="2"/>
        <v>7680</v>
      </c>
      <c r="M16" s="53"/>
      <c r="N16" s="54"/>
      <c r="P16" s="55">
        <v>8000</v>
      </c>
      <c r="Q16" s="53"/>
      <c r="R16" s="53"/>
      <c r="S16" s="53"/>
      <c r="T16" s="53"/>
      <c r="U16" s="53"/>
      <c r="V16" s="53"/>
      <c r="W16" s="53"/>
      <c r="X16" s="53"/>
      <c r="Y16" s="53">
        <f t="shared" si="3"/>
        <v>8000</v>
      </c>
      <c r="Z16" s="53"/>
      <c r="AA16" s="54"/>
      <c r="AC16" s="103">
        <f t="shared" si="0"/>
        <v>320</v>
      </c>
      <c r="AD16" s="104"/>
      <c r="AE16" s="105"/>
      <c r="AG16" s="55">
        <v>8000</v>
      </c>
      <c r="AH16" s="53"/>
      <c r="AI16" s="53"/>
      <c r="AJ16" s="53"/>
      <c r="AK16" s="53"/>
      <c r="AL16" s="53"/>
      <c r="AM16" s="53">
        <v>150</v>
      </c>
      <c r="AN16" s="53"/>
      <c r="AO16" s="53"/>
      <c r="AP16" s="53">
        <f t="shared" si="6"/>
        <v>8150</v>
      </c>
      <c r="AQ16" s="53"/>
      <c r="AR16" s="54"/>
      <c r="AT16" s="103">
        <f t="shared" si="1"/>
        <v>470</v>
      </c>
      <c r="AU16" s="104"/>
      <c r="AV16" s="105"/>
    </row>
    <row r="17" spans="1:48" ht="20.25" customHeight="1">
      <c r="A17" s="92" t="s">
        <v>39</v>
      </c>
      <c r="B17" s="93"/>
      <c r="C17" s="93"/>
      <c r="D17" s="93" t="s">
        <v>38</v>
      </c>
      <c r="E17" s="93"/>
      <c r="F17" s="66">
        <v>7680</v>
      </c>
      <c r="G17" s="66"/>
      <c r="H17" s="66"/>
      <c r="I17" s="66"/>
      <c r="J17" s="66"/>
      <c r="K17" s="66"/>
      <c r="L17" s="66">
        <f>F17+I17</f>
        <v>7680</v>
      </c>
      <c r="M17" s="66"/>
      <c r="N17" s="67"/>
      <c r="P17" s="55">
        <v>8000</v>
      </c>
      <c r="Q17" s="53"/>
      <c r="R17" s="53"/>
      <c r="S17" s="53"/>
      <c r="T17" s="53"/>
      <c r="U17" s="53"/>
      <c r="V17" s="53"/>
      <c r="W17" s="53"/>
      <c r="X17" s="53"/>
      <c r="Y17" s="53">
        <f>P17+V17</f>
        <v>8000</v>
      </c>
      <c r="Z17" s="53"/>
      <c r="AA17" s="54"/>
      <c r="AC17" s="103">
        <f t="shared" si="0"/>
        <v>320</v>
      </c>
      <c r="AD17" s="104"/>
      <c r="AE17" s="105"/>
      <c r="AG17" s="55">
        <v>8000</v>
      </c>
      <c r="AH17" s="53"/>
      <c r="AI17" s="53"/>
      <c r="AJ17" s="53"/>
      <c r="AK17" s="53"/>
      <c r="AL17" s="53"/>
      <c r="AM17" s="53"/>
      <c r="AN17" s="53"/>
      <c r="AO17" s="53"/>
      <c r="AP17" s="53">
        <f>AG17+AM17</f>
        <v>8000</v>
      </c>
      <c r="AQ17" s="53"/>
      <c r="AR17" s="54"/>
      <c r="AT17" s="103">
        <f t="shared" si="1"/>
        <v>320</v>
      </c>
      <c r="AU17" s="104"/>
      <c r="AV17" s="105"/>
    </row>
    <row r="18" spans="1:48" ht="20.25" customHeight="1" thickBot="1">
      <c r="A18" s="68" t="s">
        <v>41</v>
      </c>
      <c r="B18" s="69"/>
      <c r="C18" s="69"/>
      <c r="D18" s="69" t="s">
        <v>38</v>
      </c>
      <c r="E18" s="69"/>
      <c r="F18" s="70">
        <v>7800</v>
      </c>
      <c r="G18" s="70"/>
      <c r="H18" s="70"/>
      <c r="I18" s="70">
        <v>200</v>
      </c>
      <c r="J18" s="70"/>
      <c r="K18" s="70"/>
      <c r="L18" s="70">
        <f>F18+I18</f>
        <v>8000</v>
      </c>
      <c r="M18" s="70"/>
      <c r="N18" s="71"/>
      <c r="P18" s="96">
        <v>8000</v>
      </c>
      <c r="Q18" s="70"/>
      <c r="R18" s="70"/>
      <c r="S18" s="70"/>
      <c r="T18" s="70"/>
      <c r="U18" s="70"/>
      <c r="V18" s="70">
        <v>200</v>
      </c>
      <c r="W18" s="70"/>
      <c r="X18" s="70"/>
      <c r="Y18" s="70">
        <f>P18+V18</f>
        <v>8200</v>
      </c>
      <c r="Z18" s="70"/>
      <c r="AA18" s="71"/>
      <c r="AC18" s="112">
        <f t="shared" si="0"/>
        <v>200</v>
      </c>
      <c r="AD18" s="113"/>
      <c r="AE18" s="114"/>
      <c r="AG18" s="96">
        <v>8000</v>
      </c>
      <c r="AH18" s="70"/>
      <c r="AI18" s="70"/>
      <c r="AJ18" s="70"/>
      <c r="AK18" s="70"/>
      <c r="AL18" s="70"/>
      <c r="AM18" s="70">
        <v>200</v>
      </c>
      <c r="AN18" s="70"/>
      <c r="AO18" s="70"/>
      <c r="AP18" s="70">
        <f>AG18+AM18</f>
        <v>8200</v>
      </c>
      <c r="AQ18" s="70"/>
      <c r="AR18" s="71"/>
      <c r="AT18" s="112">
        <f t="shared" si="1"/>
        <v>200</v>
      </c>
      <c r="AU18" s="113"/>
      <c r="AV18" s="114"/>
    </row>
    <row r="19" spans="1:48" ht="20.25" customHeight="1" thickTop="1" thickBot="1">
      <c r="A19" s="76"/>
      <c r="B19" s="77"/>
      <c r="C19" s="77"/>
      <c r="D19" s="77"/>
      <c r="E19" s="77"/>
      <c r="F19" s="78"/>
      <c r="G19" s="78"/>
      <c r="H19" s="78"/>
      <c r="I19" s="78"/>
      <c r="J19" s="78"/>
      <c r="K19" s="78"/>
      <c r="L19" s="78">
        <f>SUM(L3:L18)</f>
        <v>130620</v>
      </c>
      <c r="M19" s="78"/>
      <c r="N19" s="79"/>
      <c r="P19" s="94"/>
      <c r="Q19" s="78"/>
      <c r="R19" s="78"/>
      <c r="S19" s="78"/>
      <c r="T19" s="78"/>
      <c r="U19" s="78"/>
      <c r="V19" s="78"/>
      <c r="W19" s="78"/>
      <c r="X19" s="78"/>
      <c r="Y19" s="78">
        <f>SUM(Y3:Y18)</f>
        <v>134780</v>
      </c>
      <c r="Z19" s="78"/>
      <c r="AA19" s="79"/>
      <c r="AC19" s="106">
        <f>SUM(AC3:AC18)</f>
        <v>4160</v>
      </c>
      <c r="AD19" s="107"/>
      <c r="AE19" s="108"/>
      <c r="AG19" s="94"/>
      <c r="AH19" s="78"/>
      <c r="AI19" s="78"/>
      <c r="AJ19" s="78"/>
      <c r="AK19" s="78"/>
      <c r="AL19" s="78"/>
      <c r="AM19" s="78"/>
      <c r="AN19" s="78"/>
      <c r="AO19" s="78"/>
      <c r="AP19" s="78">
        <f>SUM(AP3:AP18)</f>
        <v>135030</v>
      </c>
      <c r="AQ19" s="78"/>
      <c r="AR19" s="79"/>
      <c r="AT19" s="127">
        <f>SUM(AT3:AT18)</f>
        <v>4410</v>
      </c>
      <c r="AU19" s="128"/>
      <c r="AV19" s="129"/>
    </row>
    <row r="20" spans="1:48" ht="20.25" customHeight="1" thickTop="1" thickBot="1">
      <c r="A20" s="85"/>
      <c r="B20" s="86"/>
      <c r="C20" s="86"/>
      <c r="D20" s="86"/>
      <c r="E20" s="86"/>
      <c r="F20" s="87"/>
      <c r="G20" s="87"/>
      <c r="H20" s="87"/>
      <c r="I20" s="88">
        <v>16</v>
      </c>
      <c r="J20" s="88"/>
      <c r="K20" s="88"/>
      <c r="L20" s="89">
        <f>L19/I20</f>
        <v>8163.75</v>
      </c>
      <c r="M20" s="90"/>
      <c r="N20" s="91"/>
      <c r="P20" s="95"/>
      <c r="Q20" s="87"/>
      <c r="R20" s="87"/>
      <c r="S20" s="87"/>
      <c r="T20" s="87"/>
      <c r="U20" s="87"/>
      <c r="V20" s="88">
        <v>16</v>
      </c>
      <c r="W20" s="88"/>
      <c r="X20" s="88"/>
      <c r="Y20" s="89">
        <f>Y19/V20</f>
        <v>8423.75</v>
      </c>
      <c r="Z20" s="90"/>
      <c r="AA20" s="91"/>
      <c r="AC20" s="109">
        <f>AC19/V20</f>
        <v>260</v>
      </c>
      <c r="AD20" s="110"/>
      <c r="AE20" s="111"/>
      <c r="AG20" s="95"/>
      <c r="AH20" s="87"/>
      <c r="AI20" s="87"/>
      <c r="AJ20" s="87"/>
      <c r="AK20" s="87"/>
      <c r="AL20" s="87"/>
      <c r="AM20" s="88">
        <v>16</v>
      </c>
      <c r="AN20" s="88"/>
      <c r="AO20" s="88"/>
      <c r="AP20" s="89">
        <f>AP19/AM20</f>
        <v>8439.375</v>
      </c>
      <c r="AQ20" s="90"/>
      <c r="AR20" s="91"/>
      <c r="AT20" s="109">
        <f>AT19/AM20</f>
        <v>275.625</v>
      </c>
      <c r="AU20" s="110"/>
      <c r="AV20" s="111"/>
    </row>
    <row r="21" spans="1:48" ht="20.25" customHeight="1">
      <c r="A21" s="81" t="s">
        <v>53</v>
      </c>
      <c r="B21" s="82"/>
      <c r="C21" s="82"/>
      <c r="D21" s="82" t="s">
        <v>54</v>
      </c>
      <c r="E21" s="82"/>
      <c r="F21" s="83">
        <v>9000</v>
      </c>
      <c r="G21" s="83"/>
      <c r="H21" s="83"/>
      <c r="I21" s="83">
        <v>500</v>
      </c>
      <c r="J21" s="83"/>
      <c r="K21" s="83"/>
      <c r="L21" s="83">
        <v>9500</v>
      </c>
      <c r="M21" s="83"/>
      <c r="N21" s="84"/>
      <c r="P21" s="124">
        <v>9000</v>
      </c>
      <c r="Q21" s="83"/>
      <c r="R21" s="83"/>
      <c r="S21" s="83">
        <v>500</v>
      </c>
      <c r="T21" s="83"/>
      <c r="U21" s="83"/>
      <c r="V21" s="83">
        <v>800</v>
      </c>
      <c r="W21" s="83"/>
      <c r="X21" s="83"/>
      <c r="Y21" s="83">
        <f>P21+S21+V21</f>
        <v>10300</v>
      </c>
      <c r="Z21" s="83"/>
      <c r="AA21" s="84"/>
      <c r="AC21" s="116">
        <f t="shared" si="0"/>
        <v>800</v>
      </c>
      <c r="AD21" s="117"/>
      <c r="AE21" s="118"/>
      <c r="AG21" s="124">
        <v>9000</v>
      </c>
      <c r="AH21" s="83"/>
      <c r="AI21" s="83"/>
      <c r="AJ21" s="83">
        <v>500</v>
      </c>
      <c r="AK21" s="83"/>
      <c r="AL21" s="83"/>
      <c r="AM21" s="83">
        <v>1200</v>
      </c>
      <c r="AN21" s="83"/>
      <c r="AO21" s="83"/>
      <c r="AP21" s="83">
        <f>AG21+AJ21+AM21</f>
        <v>10700</v>
      </c>
      <c r="AQ21" s="83"/>
      <c r="AR21" s="84"/>
      <c r="AT21" s="116">
        <f>AP21-L21</f>
        <v>1200</v>
      </c>
      <c r="AU21" s="117"/>
      <c r="AV21" s="118"/>
    </row>
    <row r="22" spans="1:48" ht="20.25" customHeight="1" thickBot="1">
      <c r="A22" s="72" t="s">
        <v>56</v>
      </c>
      <c r="B22" s="73"/>
      <c r="C22" s="73"/>
      <c r="D22" s="73" t="s">
        <v>54</v>
      </c>
      <c r="E22" s="73"/>
      <c r="F22" s="74">
        <v>9000</v>
      </c>
      <c r="G22" s="74"/>
      <c r="H22" s="74"/>
      <c r="I22" s="74">
        <v>200</v>
      </c>
      <c r="J22" s="74"/>
      <c r="K22" s="74"/>
      <c r="L22" s="74">
        <v>9200</v>
      </c>
      <c r="M22" s="74"/>
      <c r="N22" s="75"/>
      <c r="P22" s="125">
        <v>9000</v>
      </c>
      <c r="Q22" s="74"/>
      <c r="R22" s="74"/>
      <c r="S22" s="74">
        <v>200</v>
      </c>
      <c r="T22" s="74"/>
      <c r="U22" s="74"/>
      <c r="V22" s="74">
        <v>500</v>
      </c>
      <c r="W22" s="74"/>
      <c r="X22" s="74"/>
      <c r="Y22" s="74">
        <f>P22+S22+V22</f>
        <v>9700</v>
      </c>
      <c r="Z22" s="74"/>
      <c r="AA22" s="75"/>
      <c r="AC22" s="119">
        <f>Y22-L22</f>
        <v>500</v>
      </c>
      <c r="AD22" s="120"/>
      <c r="AE22" s="121"/>
      <c r="AG22" s="125">
        <v>9000</v>
      </c>
      <c r="AH22" s="74"/>
      <c r="AI22" s="74"/>
      <c r="AJ22" s="74">
        <v>200</v>
      </c>
      <c r="AK22" s="74"/>
      <c r="AL22" s="74"/>
      <c r="AM22" s="74">
        <v>800</v>
      </c>
      <c r="AN22" s="74"/>
      <c r="AO22" s="74"/>
      <c r="AP22" s="74">
        <f>AG22+AJ22+AM22</f>
        <v>10000</v>
      </c>
      <c r="AQ22" s="74"/>
      <c r="AR22" s="75"/>
      <c r="AT22" s="119">
        <f>AP22-L22</f>
        <v>800</v>
      </c>
      <c r="AU22" s="120"/>
      <c r="AV22" s="121"/>
    </row>
    <row r="23" spans="1:48" ht="20.25" customHeight="1" thickTop="1" thickBot="1">
      <c r="A23" s="76"/>
      <c r="B23" s="77"/>
      <c r="C23" s="77"/>
      <c r="D23" s="77"/>
      <c r="E23" s="77"/>
      <c r="F23" s="78"/>
      <c r="G23" s="78"/>
      <c r="H23" s="78"/>
      <c r="I23" s="78"/>
      <c r="J23" s="78"/>
      <c r="K23" s="78"/>
      <c r="L23" s="78">
        <f>SUM(L21:L22)</f>
        <v>18700</v>
      </c>
      <c r="M23" s="78"/>
      <c r="N23" s="79"/>
      <c r="P23" s="94"/>
      <c r="Q23" s="78"/>
      <c r="R23" s="78"/>
      <c r="S23" s="78"/>
      <c r="T23" s="78"/>
      <c r="U23" s="78"/>
      <c r="V23" s="78"/>
      <c r="W23" s="78"/>
      <c r="X23" s="78"/>
      <c r="Y23" s="78">
        <f>SUM(Y21:Y22)</f>
        <v>20000</v>
      </c>
      <c r="Z23" s="78"/>
      <c r="AA23" s="79"/>
      <c r="AC23" s="106">
        <f>SUM(AC21:AC22)</f>
        <v>1300</v>
      </c>
      <c r="AD23" s="107"/>
      <c r="AE23" s="108"/>
      <c r="AG23" s="94"/>
      <c r="AH23" s="78"/>
      <c r="AI23" s="78"/>
      <c r="AJ23" s="78"/>
      <c r="AK23" s="78"/>
      <c r="AL23" s="78"/>
      <c r="AM23" s="78"/>
      <c r="AN23" s="78"/>
      <c r="AO23" s="78"/>
      <c r="AP23" s="78">
        <f>SUM(AP21:AP22)</f>
        <v>20700</v>
      </c>
      <c r="AQ23" s="78"/>
      <c r="AR23" s="79"/>
      <c r="AT23" s="127">
        <f>SUM(AT21:AT22)</f>
        <v>2000</v>
      </c>
      <c r="AU23" s="128"/>
      <c r="AV23" s="129"/>
    </row>
    <row r="24" spans="1:48" ht="20.25" customHeight="1" thickTop="1" thickBot="1">
      <c r="A24" s="85"/>
      <c r="B24" s="86"/>
      <c r="C24" s="86"/>
      <c r="D24" s="86"/>
      <c r="E24" s="86"/>
      <c r="F24" s="87"/>
      <c r="G24" s="87"/>
      <c r="H24" s="87"/>
      <c r="I24" s="88">
        <v>2</v>
      </c>
      <c r="J24" s="88"/>
      <c r="K24" s="88"/>
      <c r="L24" s="89">
        <f>L23/I24</f>
        <v>9350</v>
      </c>
      <c r="M24" s="90"/>
      <c r="N24" s="91"/>
      <c r="P24" s="95"/>
      <c r="Q24" s="87"/>
      <c r="R24" s="87"/>
      <c r="S24" s="87"/>
      <c r="T24" s="87"/>
      <c r="U24" s="87"/>
      <c r="V24" s="88">
        <v>2</v>
      </c>
      <c r="W24" s="88"/>
      <c r="X24" s="88"/>
      <c r="Y24" s="89">
        <f>Y23/V24</f>
        <v>10000</v>
      </c>
      <c r="Z24" s="90"/>
      <c r="AA24" s="91"/>
      <c r="AC24" s="109">
        <f>AC23/V24</f>
        <v>650</v>
      </c>
      <c r="AD24" s="110"/>
      <c r="AE24" s="111"/>
      <c r="AG24" s="95"/>
      <c r="AH24" s="87"/>
      <c r="AI24" s="87"/>
      <c r="AJ24" s="87"/>
      <c r="AK24" s="87"/>
      <c r="AL24" s="87"/>
      <c r="AM24" s="88">
        <v>2</v>
      </c>
      <c r="AN24" s="88"/>
      <c r="AO24" s="88"/>
      <c r="AP24" s="89">
        <f>AP23/AM24</f>
        <v>10350</v>
      </c>
      <c r="AQ24" s="90"/>
      <c r="AR24" s="91"/>
      <c r="AT24" s="109">
        <f>AT23/AM24</f>
        <v>1000</v>
      </c>
      <c r="AU24" s="110"/>
      <c r="AV24" s="111"/>
    </row>
    <row r="25" spans="1:48" ht="20.25" customHeight="1">
      <c r="A25" s="7"/>
      <c r="B25" s="7"/>
      <c r="C25" s="7"/>
      <c r="D25" s="7"/>
      <c r="E25" s="7"/>
      <c r="F25" s="8"/>
      <c r="G25" s="8"/>
      <c r="H25" s="8"/>
      <c r="I25" s="9"/>
      <c r="J25" s="9"/>
      <c r="K25" s="9"/>
      <c r="L25" s="8"/>
      <c r="M25" s="8"/>
      <c r="N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10"/>
      <c r="AD25" s="7"/>
      <c r="AE25" s="7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T25" s="10"/>
      <c r="AU25" s="7"/>
      <c r="AV25" s="7"/>
    </row>
    <row r="26" spans="1:48" ht="20.25" customHeight="1">
      <c r="T26" s="115">
        <v>465000</v>
      </c>
      <c r="U26" s="115"/>
      <c r="V26" s="115"/>
      <c r="W26" s="115"/>
      <c r="AK26" s="115">
        <v>465000</v>
      </c>
      <c r="AL26" s="115"/>
      <c r="AM26" s="115"/>
      <c r="AN26" s="115"/>
    </row>
    <row r="27" spans="1:48" ht="20.25" customHeight="1">
      <c r="P27" s="122">
        <f>L21*15</f>
        <v>142500</v>
      </c>
      <c r="Q27" s="123"/>
      <c r="R27" s="123"/>
      <c r="S27" s="123"/>
      <c r="T27" s="122">
        <f>P27+P28</f>
        <v>280500</v>
      </c>
      <c r="U27" s="123"/>
      <c r="V27" s="123"/>
      <c r="W27" s="123"/>
      <c r="X27" s="122">
        <f>T26-T27</f>
        <v>184500</v>
      </c>
      <c r="Y27" s="123"/>
      <c r="Z27" s="123"/>
      <c r="AA27" s="123"/>
      <c r="AG27" s="122">
        <f>AC21*15</f>
        <v>12000</v>
      </c>
      <c r="AH27" s="123"/>
      <c r="AI27" s="123"/>
      <c r="AJ27" s="123"/>
      <c r="AK27" s="122">
        <f>AG27+AG28</f>
        <v>19500</v>
      </c>
      <c r="AL27" s="123"/>
      <c r="AM27" s="123"/>
      <c r="AN27" s="123"/>
      <c r="AO27" s="122">
        <f>AK26-AK27</f>
        <v>445500</v>
      </c>
      <c r="AP27" s="123"/>
      <c r="AQ27" s="123"/>
      <c r="AR27" s="123"/>
    </row>
    <row r="28" spans="1:48" ht="20.25" customHeight="1">
      <c r="P28" s="122">
        <f>L22*15</f>
        <v>138000</v>
      </c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G28" s="122">
        <f>AC22*15</f>
        <v>7500</v>
      </c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</row>
    <row r="29" spans="1:48" ht="20.25" customHeight="1">
      <c r="T29" s="115">
        <v>465000</v>
      </c>
      <c r="U29" s="115"/>
      <c r="V29" s="115"/>
      <c r="W29" s="115"/>
      <c r="AK29" s="115">
        <v>465000</v>
      </c>
      <c r="AL29" s="115"/>
      <c r="AM29" s="115"/>
      <c r="AN29" s="115"/>
    </row>
    <row r="30" spans="1:48" ht="20.25" customHeight="1">
      <c r="P30" s="122">
        <f>Y21*15</f>
        <v>154500</v>
      </c>
      <c r="Q30" s="123"/>
      <c r="R30" s="123"/>
      <c r="S30" s="123"/>
      <c r="T30" s="122">
        <f>P30+P31</f>
        <v>300000</v>
      </c>
      <c r="U30" s="123"/>
      <c r="V30" s="123"/>
      <c r="W30" s="123"/>
      <c r="X30" s="122">
        <f>465000-T30</f>
        <v>165000</v>
      </c>
      <c r="Y30" s="123"/>
      <c r="Z30" s="123"/>
      <c r="AA30" s="123"/>
      <c r="AG30" s="122">
        <f>AP21*15</f>
        <v>160500</v>
      </c>
      <c r="AH30" s="123"/>
      <c r="AI30" s="123"/>
      <c r="AJ30" s="123"/>
      <c r="AK30" s="122">
        <f>AG30+AG31</f>
        <v>310500</v>
      </c>
      <c r="AL30" s="123"/>
      <c r="AM30" s="123"/>
      <c r="AN30" s="123"/>
      <c r="AO30" s="122">
        <f>465000-AK30</f>
        <v>154500</v>
      </c>
      <c r="AP30" s="123"/>
      <c r="AQ30" s="123"/>
      <c r="AR30" s="123"/>
    </row>
    <row r="31" spans="1:48" ht="20.25" customHeight="1">
      <c r="P31" s="122">
        <f>Y22*15</f>
        <v>145500</v>
      </c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G31" s="122">
        <f>AP22*15</f>
        <v>150000</v>
      </c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</row>
    <row r="32" spans="1:48" ht="20.25" customHeight="1">
      <c r="P32" s="122">
        <v>157500</v>
      </c>
      <c r="Q32" s="123"/>
      <c r="R32" s="123"/>
      <c r="S32" s="123"/>
      <c r="T32" s="122">
        <f>P32+P33</f>
        <v>307500</v>
      </c>
      <c r="U32" s="123"/>
      <c r="V32" s="123"/>
      <c r="W32" s="123"/>
      <c r="X32" s="122">
        <f>T34-T32</f>
        <v>204000.00000000006</v>
      </c>
      <c r="Y32" s="123"/>
      <c r="Z32" s="123"/>
      <c r="AA32" s="123"/>
      <c r="AG32" s="122">
        <v>157500</v>
      </c>
      <c r="AH32" s="123"/>
      <c r="AI32" s="123"/>
      <c r="AJ32" s="123"/>
      <c r="AK32" s="122">
        <f>AG32+AG33</f>
        <v>307500</v>
      </c>
      <c r="AL32" s="123"/>
      <c r="AM32" s="123"/>
      <c r="AN32" s="123"/>
      <c r="AO32" s="122">
        <f>AK34-AK32</f>
        <v>204000.00000000006</v>
      </c>
      <c r="AP32" s="123"/>
      <c r="AQ32" s="123"/>
      <c r="AR32" s="123"/>
    </row>
    <row r="33" spans="16:44" ht="20.25" customHeight="1">
      <c r="P33" s="122">
        <v>150000</v>
      </c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G33" s="122">
        <v>150000</v>
      </c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</row>
    <row r="34" spans="16:44" ht="20.25" customHeight="1">
      <c r="T34" s="115">
        <f>T29*1.1</f>
        <v>511500.00000000006</v>
      </c>
      <c r="U34" s="115"/>
      <c r="V34" s="115"/>
      <c r="W34" s="115"/>
      <c r="AK34" s="115">
        <f>AK29*1.1</f>
        <v>511500.00000000006</v>
      </c>
      <c r="AL34" s="115"/>
      <c r="AM34" s="115"/>
      <c r="AN34" s="115"/>
    </row>
  </sheetData>
  <mergeCells count="377">
    <mergeCell ref="AT24:AV24"/>
    <mergeCell ref="AK34:AN34"/>
    <mergeCell ref="S23:U23"/>
    <mergeCell ref="AC23:AE23"/>
    <mergeCell ref="A24:C24"/>
    <mergeCell ref="D24:E24"/>
    <mergeCell ref="F24:H24"/>
    <mergeCell ref="I24:K24"/>
    <mergeCell ref="L24:N24"/>
    <mergeCell ref="S24:U24"/>
    <mergeCell ref="V24:X24"/>
    <mergeCell ref="AG30:AJ30"/>
    <mergeCell ref="AK30:AN31"/>
    <mergeCell ref="AO30:AR31"/>
    <mergeCell ref="AG31:AJ31"/>
    <mergeCell ref="AG32:AJ32"/>
    <mergeCell ref="AK32:AN33"/>
    <mergeCell ref="AO32:AR33"/>
    <mergeCell ref="AG33:AJ33"/>
    <mergeCell ref="AK26:AN26"/>
    <mergeCell ref="AG27:AJ27"/>
    <mergeCell ref="AK27:AN28"/>
    <mergeCell ref="AO27:AR28"/>
    <mergeCell ref="AG28:AJ28"/>
    <mergeCell ref="AK29:AN29"/>
    <mergeCell ref="AG21:AI21"/>
    <mergeCell ref="AJ21:AL21"/>
    <mergeCell ref="AM21:AO21"/>
    <mergeCell ref="AP21:AR21"/>
    <mergeCell ref="AG24:AI24"/>
    <mergeCell ref="AJ24:AL24"/>
    <mergeCell ref="AM24:AO24"/>
    <mergeCell ref="AP24:AR24"/>
    <mergeCell ref="AT21:AV21"/>
    <mergeCell ref="AG22:AI22"/>
    <mergeCell ref="AJ22:AL22"/>
    <mergeCell ref="AM22:AO22"/>
    <mergeCell ref="AP22:AR22"/>
    <mergeCell ref="AT22:AV22"/>
    <mergeCell ref="AG23:AI23"/>
    <mergeCell ref="AJ23:AL23"/>
    <mergeCell ref="AM23:AO23"/>
    <mergeCell ref="AP23:AR23"/>
    <mergeCell ref="AT23:AV23"/>
    <mergeCell ref="AG19:AI19"/>
    <mergeCell ref="AJ19:AL19"/>
    <mergeCell ref="AM19:AO19"/>
    <mergeCell ref="AP19:AR19"/>
    <mergeCell ref="AT19:AV19"/>
    <mergeCell ref="AG20:AI20"/>
    <mergeCell ref="AJ20:AL20"/>
    <mergeCell ref="AM20:AO20"/>
    <mergeCell ref="AP20:AR20"/>
    <mergeCell ref="AT20:AV20"/>
    <mergeCell ref="AG17:AI17"/>
    <mergeCell ref="AJ17:AL17"/>
    <mergeCell ref="AM17:AO17"/>
    <mergeCell ref="AP17:AR17"/>
    <mergeCell ref="AT17:AV17"/>
    <mergeCell ref="AG18:AI18"/>
    <mergeCell ref="AJ18:AL18"/>
    <mergeCell ref="AM18:AO18"/>
    <mergeCell ref="AP18:AR18"/>
    <mergeCell ref="AT18:AV18"/>
    <mergeCell ref="AP14:AR14"/>
    <mergeCell ref="AT14:AV14"/>
    <mergeCell ref="AG15:AI15"/>
    <mergeCell ref="AJ15:AL15"/>
    <mergeCell ref="AM15:AO15"/>
    <mergeCell ref="AP15:AR15"/>
    <mergeCell ref="AT15:AV15"/>
    <mergeCell ref="AG16:AI16"/>
    <mergeCell ref="AJ16:AL16"/>
    <mergeCell ref="AM16:AO16"/>
    <mergeCell ref="AP16:AR16"/>
    <mergeCell ref="AT16:AV16"/>
    <mergeCell ref="AT11:AV11"/>
    <mergeCell ref="AG12:AI12"/>
    <mergeCell ref="AJ12:AL12"/>
    <mergeCell ref="AM12:AO12"/>
    <mergeCell ref="AP12:AR12"/>
    <mergeCell ref="AT12:AV12"/>
    <mergeCell ref="AG13:AI13"/>
    <mergeCell ref="AJ13:AL13"/>
    <mergeCell ref="AM13:AO13"/>
    <mergeCell ref="AP13:AR13"/>
    <mergeCell ref="AT13:AV13"/>
    <mergeCell ref="AT8:AV8"/>
    <mergeCell ref="AG9:AI9"/>
    <mergeCell ref="AJ9:AL9"/>
    <mergeCell ref="AM9:AO9"/>
    <mergeCell ref="AP9:AR9"/>
    <mergeCell ref="AT9:AV9"/>
    <mergeCell ref="AG10:AI10"/>
    <mergeCell ref="AJ10:AL10"/>
    <mergeCell ref="AM10:AO10"/>
    <mergeCell ref="AP10:AR10"/>
    <mergeCell ref="AT10:AV10"/>
    <mergeCell ref="AT5:AV5"/>
    <mergeCell ref="AG6:AI6"/>
    <mergeCell ref="AJ6:AL6"/>
    <mergeCell ref="AM6:AO6"/>
    <mergeCell ref="AP6:AR6"/>
    <mergeCell ref="AT6:AV6"/>
    <mergeCell ref="AG7:AI7"/>
    <mergeCell ref="AJ7:AL7"/>
    <mergeCell ref="AM7:AO7"/>
    <mergeCell ref="AP7:AR7"/>
    <mergeCell ref="AT7:AV7"/>
    <mergeCell ref="AT3:AV3"/>
    <mergeCell ref="AG4:AI4"/>
    <mergeCell ref="AJ4:AL4"/>
    <mergeCell ref="AM4:AO4"/>
    <mergeCell ref="AP4:AR4"/>
    <mergeCell ref="AT4:AV4"/>
    <mergeCell ref="P1:AE1"/>
    <mergeCell ref="AG1:AV1"/>
    <mergeCell ref="AG2:AI2"/>
    <mergeCell ref="AJ2:AL2"/>
    <mergeCell ref="AM2:AO2"/>
    <mergeCell ref="AP2:AR2"/>
    <mergeCell ref="AT2:AV2"/>
    <mergeCell ref="AG3:AI3"/>
    <mergeCell ref="AJ3:AL3"/>
    <mergeCell ref="V4:X4"/>
    <mergeCell ref="Y4:AA4"/>
    <mergeCell ref="V3:X3"/>
    <mergeCell ref="Y3:AA3"/>
    <mergeCell ref="X27:AA28"/>
    <mergeCell ref="P28:S28"/>
    <mergeCell ref="P32:S32"/>
    <mergeCell ref="T32:W33"/>
    <mergeCell ref="X32:AA33"/>
    <mergeCell ref="P33:S33"/>
    <mergeCell ref="T29:W29"/>
    <mergeCell ref="AM3:AO3"/>
    <mergeCell ref="AP3:AR3"/>
    <mergeCell ref="AG5:AI5"/>
    <mergeCell ref="AJ5:AL5"/>
    <mergeCell ref="AM5:AO5"/>
    <mergeCell ref="AP5:AR5"/>
    <mergeCell ref="AG8:AI8"/>
    <mergeCell ref="AJ8:AL8"/>
    <mergeCell ref="AM8:AO8"/>
    <mergeCell ref="AP8:AR8"/>
    <mergeCell ref="AG11:AI11"/>
    <mergeCell ref="AJ11:AL11"/>
    <mergeCell ref="AM11:AO11"/>
    <mergeCell ref="AP11:AR11"/>
    <mergeCell ref="AG14:AI14"/>
    <mergeCell ref="AJ14:AL14"/>
    <mergeCell ref="AM14:AO14"/>
    <mergeCell ref="T34:W34"/>
    <mergeCell ref="AC21:AE21"/>
    <mergeCell ref="AC22:AE22"/>
    <mergeCell ref="P30:S30"/>
    <mergeCell ref="P31:S31"/>
    <mergeCell ref="T30:W31"/>
    <mergeCell ref="X30:AA31"/>
    <mergeCell ref="Y24:AA24"/>
    <mergeCell ref="AC24:AE24"/>
    <mergeCell ref="P21:R21"/>
    <mergeCell ref="V21:X21"/>
    <mergeCell ref="Y21:AA21"/>
    <mergeCell ref="P22:R22"/>
    <mergeCell ref="V22:X22"/>
    <mergeCell ref="Y22:AA22"/>
    <mergeCell ref="S21:U21"/>
    <mergeCell ref="S22:U22"/>
    <mergeCell ref="P23:R23"/>
    <mergeCell ref="V23:X23"/>
    <mergeCell ref="Y23:AA23"/>
    <mergeCell ref="P24:R24"/>
    <mergeCell ref="P27:S27"/>
    <mergeCell ref="T26:W26"/>
    <mergeCell ref="T27:W28"/>
    <mergeCell ref="AC19:AE19"/>
    <mergeCell ref="AC20:AE20"/>
    <mergeCell ref="AC13:AE13"/>
    <mergeCell ref="AC14:AE14"/>
    <mergeCell ref="AC15:AE15"/>
    <mergeCell ref="AC16:AE16"/>
    <mergeCell ref="AC17:AE17"/>
    <mergeCell ref="AC18:AE18"/>
    <mergeCell ref="AC7:AE7"/>
    <mergeCell ref="AC8:AE8"/>
    <mergeCell ref="AC9:AE9"/>
    <mergeCell ref="AC10:AE10"/>
    <mergeCell ref="AC11:AE11"/>
    <mergeCell ref="AC12:AE12"/>
    <mergeCell ref="AC2:AE2"/>
    <mergeCell ref="AC3:AE3"/>
    <mergeCell ref="AC4:AE4"/>
    <mergeCell ref="AC5:AE5"/>
    <mergeCell ref="AC6:AE6"/>
    <mergeCell ref="S14:U14"/>
    <mergeCell ref="S15:U15"/>
    <mergeCell ref="S16:U16"/>
    <mergeCell ref="S17:U17"/>
    <mergeCell ref="S10:U10"/>
    <mergeCell ref="S11:U11"/>
    <mergeCell ref="S12:U12"/>
    <mergeCell ref="S13:U13"/>
    <mergeCell ref="S4:U4"/>
    <mergeCell ref="S5:U5"/>
    <mergeCell ref="S6:U6"/>
    <mergeCell ref="S7:U7"/>
    <mergeCell ref="S8:U8"/>
    <mergeCell ref="S9:U9"/>
    <mergeCell ref="Y15:AA15"/>
    <mergeCell ref="V14:X14"/>
    <mergeCell ref="P19:R19"/>
    <mergeCell ref="V19:X19"/>
    <mergeCell ref="Y19:AA19"/>
    <mergeCell ref="P20:R20"/>
    <mergeCell ref="V20:X20"/>
    <mergeCell ref="Y20:AA20"/>
    <mergeCell ref="P18:R18"/>
    <mergeCell ref="P17:R17"/>
    <mergeCell ref="V17:X17"/>
    <mergeCell ref="Y17:AA17"/>
    <mergeCell ref="V18:X18"/>
    <mergeCell ref="Y18:AA18"/>
    <mergeCell ref="S20:U20"/>
    <mergeCell ref="S18:U18"/>
    <mergeCell ref="S19:U19"/>
    <mergeCell ref="A1:N1"/>
    <mergeCell ref="P2:R2"/>
    <mergeCell ref="P16:R16"/>
    <mergeCell ref="V16:X16"/>
    <mergeCell ref="Y16:AA16"/>
    <mergeCell ref="S2:U2"/>
    <mergeCell ref="S3:U3"/>
    <mergeCell ref="A21:C21"/>
    <mergeCell ref="D21:E21"/>
    <mergeCell ref="F21:H21"/>
    <mergeCell ref="I21:K21"/>
    <mergeCell ref="L21:N21"/>
    <mergeCell ref="A19:C19"/>
    <mergeCell ref="D19:E19"/>
    <mergeCell ref="F19:H19"/>
    <mergeCell ref="I19:K19"/>
    <mergeCell ref="L19:N19"/>
    <mergeCell ref="A20:C20"/>
    <mergeCell ref="D20:E20"/>
    <mergeCell ref="F20:H20"/>
    <mergeCell ref="I20:K20"/>
    <mergeCell ref="L20:N20"/>
    <mergeCell ref="A17:C17"/>
    <mergeCell ref="D17:E17"/>
    <mergeCell ref="A22:C22"/>
    <mergeCell ref="D22:E22"/>
    <mergeCell ref="F22:H22"/>
    <mergeCell ref="I22:K22"/>
    <mergeCell ref="L22:N22"/>
    <mergeCell ref="A23:C23"/>
    <mergeCell ref="D23:E23"/>
    <mergeCell ref="F23:H23"/>
    <mergeCell ref="I23:K23"/>
    <mergeCell ref="L23:N23"/>
    <mergeCell ref="F17:H17"/>
    <mergeCell ref="I17:K17"/>
    <mergeCell ref="L17:N17"/>
    <mergeCell ref="A18:C18"/>
    <mergeCell ref="D18:E18"/>
    <mergeCell ref="F18:H18"/>
    <mergeCell ref="I18:K18"/>
    <mergeCell ref="L18:N18"/>
    <mergeCell ref="V15:X15"/>
    <mergeCell ref="Y14:AA14"/>
    <mergeCell ref="A16:C16"/>
    <mergeCell ref="D16:E16"/>
    <mergeCell ref="F16:H16"/>
    <mergeCell ref="I16:K16"/>
    <mergeCell ref="L16:N16"/>
    <mergeCell ref="P15:R15"/>
    <mergeCell ref="A15:C15"/>
    <mergeCell ref="D15:E15"/>
    <mergeCell ref="F15:H15"/>
    <mergeCell ref="I15:K15"/>
    <mergeCell ref="L15:N15"/>
    <mergeCell ref="P14:R14"/>
    <mergeCell ref="A14:C14"/>
    <mergeCell ref="D14:E14"/>
    <mergeCell ref="F14:H14"/>
    <mergeCell ref="I14:K14"/>
    <mergeCell ref="L14:N14"/>
    <mergeCell ref="V13:X13"/>
    <mergeCell ref="Y13:AA13"/>
    <mergeCell ref="V12:X12"/>
    <mergeCell ref="Y12:AA12"/>
    <mergeCell ref="P13:R13"/>
    <mergeCell ref="V11:X11"/>
    <mergeCell ref="Y11:AA11"/>
    <mergeCell ref="A13:C13"/>
    <mergeCell ref="D13:E13"/>
    <mergeCell ref="F13:H13"/>
    <mergeCell ref="I13:K13"/>
    <mergeCell ref="L13:N13"/>
    <mergeCell ref="P12:R12"/>
    <mergeCell ref="A12:C12"/>
    <mergeCell ref="D12:E12"/>
    <mergeCell ref="F12:H12"/>
    <mergeCell ref="I12:K12"/>
    <mergeCell ref="L12:N12"/>
    <mergeCell ref="P11:R11"/>
    <mergeCell ref="V9:X9"/>
    <mergeCell ref="Y9:AA9"/>
    <mergeCell ref="A11:C11"/>
    <mergeCell ref="D11:E11"/>
    <mergeCell ref="F11:H11"/>
    <mergeCell ref="I11:K11"/>
    <mergeCell ref="L11:N11"/>
    <mergeCell ref="P10:R10"/>
    <mergeCell ref="V8:X8"/>
    <mergeCell ref="Y8:AA8"/>
    <mergeCell ref="A10:C10"/>
    <mergeCell ref="D10:E10"/>
    <mergeCell ref="F10:H10"/>
    <mergeCell ref="I10:K10"/>
    <mergeCell ref="L10:N10"/>
    <mergeCell ref="P9:R9"/>
    <mergeCell ref="V7:X7"/>
    <mergeCell ref="Y7:AA7"/>
    <mergeCell ref="A9:C9"/>
    <mergeCell ref="D9:E9"/>
    <mergeCell ref="F9:H9"/>
    <mergeCell ref="I9:K9"/>
    <mergeCell ref="L9:N9"/>
    <mergeCell ref="P8:R8"/>
    <mergeCell ref="V10:X10"/>
    <mergeCell ref="Y10:AA10"/>
    <mergeCell ref="V6:X6"/>
    <mergeCell ref="Y6:AA6"/>
    <mergeCell ref="A8:C8"/>
    <mergeCell ref="D8:E8"/>
    <mergeCell ref="F8:H8"/>
    <mergeCell ref="I8:K8"/>
    <mergeCell ref="L8:N8"/>
    <mergeCell ref="P7:R7"/>
    <mergeCell ref="V5:X5"/>
    <mergeCell ref="Y5:AA5"/>
    <mergeCell ref="A7:C7"/>
    <mergeCell ref="D7:E7"/>
    <mergeCell ref="F7:H7"/>
    <mergeCell ref="I7:K7"/>
    <mergeCell ref="L7:N7"/>
    <mergeCell ref="P6:R6"/>
    <mergeCell ref="A6:C6"/>
    <mergeCell ref="D6:E6"/>
    <mergeCell ref="F6:H6"/>
    <mergeCell ref="I6:K6"/>
    <mergeCell ref="L6:N6"/>
    <mergeCell ref="P5:R5"/>
    <mergeCell ref="A5:C5"/>
    <mergeCell ref="D5:E5"/>
    <mergeCell ref="F5:H5"/>
    <mergeCell ref="I5:K5"/>
    <mergeCell ref="L5:N5"/>
    <mergeCell ref="P4:R4"/>
    <mergeCell ref="V2:X2"/>
    <mergeCell ref="Y2:AA2"/>
    <mergeCell ref="A4:C4"/>
    <mergeCell ref="D4:E4"/>
    <mergeCell ref="F4:H4"/>
    <mergeCell ref="I4:K4"/>
    <mergeCell ref="L4:N4"/>
    <mergeCell ref="P3:R3"/>
    <mergeCell ref="A3:C3"/>
    <mergeCell ref="D3:E3"/>
    <mergeCell ref="F3:H3"/>
    <mergeCell ref="I3:K3"/>
    <mergeCell ref="L3:N3"/>
    <mergeCell ref="A2:C2"/>
    <mergeCell ref="D2:H2"/>
    <mergeCell ref="I2:K2"/>
    <mergeCell ref="L2:N2"/>
  </mergeCells>
  <phoneticPr fontId="2"/>
  <pageMargins left="0.19" right="0.16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2023</vt:lpstr>
      <vt:lpstr>太子病院</vt:lpstr>
      <vt:lpstr>2023 (2)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2023-07-07T07:44:52Z</cp:lastPrinted>
  <dcterms:created xsi:type="dcterms:W3CDTF">2015-06-05T18:19:34Z</dcterms:created>
  <dcterms:modified xsi:type="dcterms:W3CDTF">2023-09-22T01:20:15Z</dcterms:modified>
</cp:coreProperties>
</file>