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filterPrivacy="1" defaultThemeVersion="124226"/>
  <xr:revisionPtr revIDLastSave="0" documentId="13_ncr:1_{C9391D90-C26F-4422-87E9-93881662EC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SI7" sheetId="33" r:id="rId1"/>
    <sheet name="CSI5" sheetId="32" r:id="rId2"/>
    <sheet name="CSI3" sheetId="31" r:id="rId3"/>
    <sheet name="CSI2月" sheetId="30" r:id="rId4"/>
    <sheet name="4" sheetId="18" r:id="rId5"/>
    <sheet name="5" sheetId="3" r:id="rId6"/>
    <sheet name="6" sheetId="14" r:id="rId7"/>
    <sheet name="７" sheetId="29" r:id="rId8"/>
    <sheet name="８" sheetId="28" r:id="rId9"/>
    <sheet name="9" sheetId="23" r:id="rId10"/>
    <sheet name="CSI10" sheetId="24" r:id="rId11"/>
    <sheet name="11" sheetId="25" r:id="rId12"/>
    <sheet name="12" sheetId="13" r:id="rId13"/>
    <sheet name="1" sheetId="21" r:id="rId14"/>
    <sheet name="2月" sheetId="2" r:id="rId15"/>
    <sheet name="3、" sheetId="22" r:id="rId16"/>
  </sheets>
  <calcPr calcId="191029"/>
</workbook>
</file>

<file path=xl/calcChain.xml><?xml version="1.0" encoding="utf-8"?>
<calcChain xmlns="http://schemas.openxmlformats.org/spreadsheetml/2006/main">
  <c r="AE22" i="33" l="1"/>
  <c r="AE15" i="33"/>
  <c r="AE24" i="33"/>
  <c r="AE21" i="33"/>
  <c r="AE20" i="33"/>
  <c r="AE19" i="33"/>
  <c r="AE18" i="33"/>
  <c r="AE17" i="33"/>
  <c r="AE16" i="33"/>
  <c r="AE22" i="32"/>
  <c r="AE24" i="32"/>
  <c r="AE21" i="32"/>
  <c r="AE20" i="32"/>
  <c r="AE19" i="32"/>
  <c r="AE18" i="32"/>
  <c r="AE17" i="32"/>
  <c r="AE16" i="32"/>
  <c r="AE15" i="32"/>
  <c r="AE22" i="31"/>
  <c r="AE24" i="31"/>
  <c r="AE21" i="31"/>
  <c r="AE20" i="31"/>
  <c r="AE19" i="31"/>
  <c r="AE18" i="31"/>
  <c r="AE17" i="31"/>
  <c r="AE16" i="31"/>
  <c r="AE15" i="31"/>
  <c r="AE22" i="30"/>
  <c r="AE24" i="30"/>
  <c r="AE21" i="30"/>
  <c r="AE20" i="30"/>
  <c r="AE19" i="30"/>
  <c r="AE18" i="30"/>
  <c r="AE17" i="30"/>
  <c r="AE16" i="30"/>
  <c r="AE15" i="30"/>
  <c r="AE23" i="24"/>
  <c r="AE23" i="29"/>
  <c r="AE17" i="29"/>
  <c r="AE21" i="28"/>
  <c r="AE20" i="28"/>
  <c r="AE19" i="28"/>
  <c r="AE18" i="28"/>
  <c r="AE22" i="29"/>
  <c r="AE21" i="29"/>
  <c r="AE20" i="29"/>
  <c r="AE19" i="29"/>
  <c r="AE18" i="29"/>
  <c r="AE16" i="29"/>
  <c r="AE15" i="29"/>
  <c r="AE17" i="28"/>
  <c r="AE16" i="28"/>
  <c r="AE15" i="28"/>
  <c r="AE23" i="33" l="1"/>
  <c r="AE25" i="33" s="1"/>
  <c r="F10" i="33" s="1"/>
  <c r="AE23" i="32"/>
  <c r="AE25" i="32" s="1"/>
  <c r="F10" i="32" s="1"/>
  <c r="AE23" i="31"/>
  <c r="AE25" i="31" s="1"/>
  <c r="F10" i="31" s="1"/>
  <c r="AE24" i="29"/>
  <c r="AE25" i="29" s="1"/>
  <c r="F10" i="29" s="1"/>
  <c r="AE22" i="28"/>
  <c r="AE23" i="30" l="1"/>
  <c r="AE25" i="30" s="1"/>
  <c r="F10" i="30" s="1"/>
  <c r="AE24" i="28"/>
  <c r="F10" i="28" s="1"/>
  <c r="W26" i="14"/>
  <c r="W25" i="14"/>
  <c r="W24" i="14"/>
  <c r="W28" i="14"/>
  <c r="W17" i="14"/>
  <c r="W16" i="14"/>
  <c r="AE22" i="3"/>
  <c r="AE24" i="2" l="1"/>
  <c r="AE22" i="21"/>
  <c r="AE21" i="21"/>
  <c r="AE25" i="13"/>
  <c r="AE16" i="13"/>
  <c r="AE19" i="13"/>
  <c r="AE18" i="13"/>
  <c r="AE17" i="13"/>
  <c r="AE22" i="25"/>
  <c r="AE24" i="25"/>
  <c r="AE21" i="25"/>
  <c r="AE20" i="25"/>
  <c r="AE19" i="25"/>
  <c r="AE18" i="25"/>
  <c r="AE17" i="25"/>
  <c r="AE16" i="25"/>
  <c r="AE15" i="25"/>
  <c r="AE23" i="25" l="1"/>
  <c r="AE25" i="25" s="1"/>
  <c r="F10" i="25" s="1"/>
  <c r="AE24" i="24" l="1"/>
  <c r="AE21" i="24"/>
  <c r="AE20" i="24"/>
  <c r="AE19" i="24"/>
  <c r="AE18" i="24"/>
  <c r="AE17" i="24"/>
  <c r="AE16" i="24"/>
  <c r="AE15" i="24"/>
  <c r="AE18" i="23"/>
  <c r="AE17" i="23"/>
  <c r="AE16" i="23"/>
  <c r="AE15" i="23"/>
  <c r="AE24" i="23"/>
  <c r="AE21" i="23"/>
  <c r="AE20" i="23"/>
  <c r="AE19" i="23"/>
  <c r="AE16" i="18"/>
  <c r="AE17" i="18"/>
  <c r="AE18" i="18"/>
  <c r="AE19" i="18"/>
  <c r="AE17" i="22"/>
  <c r="AE22" i="22"/>
  <c r="AE21" i="22"/>
  <c r="AE19" i="22"/>
  <c r="AE18" i="22"/>
  <c r="AE16" i="22"/>
  <c r="AE15" i="22"/>
  <c r="AE22" i="24" l="1"/>
  <c r="AE25" i="24" s="1"/>
  <c r="F10" i="24" s="1"/>
  <c r="AE22" i="23"/>
  <c r="AE23" i="23" s="1"/>
  <c r="AE25" i="23" s="1"/>
  <c r="F10" i="23" s="1"/>
  <c r="AE23" i="22"/>
  <c r="AE24" i="22" s="1"/>
  <c r="AE20" i="21"/>
  <c r="AE19" i="21"/>
  <c r="AE18" i="21"/>
  <c r="AE17" i="21"/>
  <c r="AE16" i="21"/>
  <c r="AE25" i="22" l="1"/>
  <c r="F10" i="22" s="1"/>
  <c r="AE23" i="21"/>
  <c r="AE24" i="21" s="1"/>
  <c r="F11" i="21" s="1"/>
  <c r="AE24" i="3" l="1"/>
  <c r="AE17" i="2" l="1"/>
  <c r="AE22" i="18" l="1"/>
  <c r="AE21" i="18"/>
  <c r="AE20" i="18"/>
  <c r="AE23" i="18" l="1"/>
  <c r="AE24" i="18" s="1"/>
  <c r="AE25" i="18" s="1"/>
  <c r="F11" i="18" s="1"/>
  <c r="W27" i="14" l="1"/>
  <c r="W21" i="14"/>
  <c r="W20" i="14"/>
  <c r="W23" i="14"/>
  <c r="W22" i="14" l="1"/>
  <c r="W19" i="14"/>
  <c r="W18" i="14"/>
  <c r="W29" i="14" l="1"/>
  <c r="W30" i="14" l="1"/>
  <c r="W31" i="14" s="1"/>
  <c r="F11" i="14" s="1"/>
  <c r="AE21" i="13"/>
  <c r="AE20" i="13"/>
  <c r="AE22" i="13"/>
  <c r="AE24" i="13"/>
  <c r="AE23" i="13"/>
  <c r="AE16" i="3" l="1"/>
  <c r="AE21" i="3"/>
  <c r="AE20" i="3"/>
  <c r="AE19" i="3"/>
  <c r="AE18" i="3"/>
  <c r="AE17" i="3"/>
  <c r="AE15" i="3"/>
  <c r="AE26" i="13" l="1"/>
  <c r="AE27" i="13" s="1"/>
  <c r="F11" i="13" s="1"/>
  <c r="AE23" i="2"/>
  <c r="AE22" i="2"/>
  <c r="AE21" i="2"/>
  <c r="AE20" i="2"/>
  <c r="AE19" i="2"/>
  <c r="AE18" i="2"/>
  <c r="AE16" i="2"/>
  <c r="AE23" i="3" l="1"/>
  <c r="AE25" i="3" s="1"/>
  <c r="F10" i="3" s="1"/>
  <c r="AE25" i="2" l="1"/>
  <c r="AE26" i="2" s="1"/>
  <c r="F11" i="2" s="1"/>
</calcChain>
</file>

<file path=xl/sharedStrings.xml><?xml version="1.0" encoding="utf-8"?>
<sst xmlns="http://schemas.openxmlformats.org/spreadsheetml/2006/main" count="1152" uniqueCount="125">
  <si>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5"/>
  </si>
  <si>
    <t>下記の通り、御請求申し上げますので</t>
    <rPh sb="0" eb="2">
      <t>カキ</t>
    </rPh>
    <rPh sb="3" eb="4">
      <t>トオ</t>
    </rPh>
    <rPh sb="6" eb="9">
      <t>ゴセイキュウ</t>
    </rPh>
    <rPh sb="9" eb="10">
      <t>モウ</t>
    </rPh>
    <rPh sb="11" eb="12">
      <t>ア</t>
    </rPh>
    <phoneticPr fontId="5"/>
  </si>
  <si>
    <t>御査収のほど、宜しくお願いいたします。</t>
    <rPh sb="0" eb="3">
      <t>ゴサシュウ</t>
    </rPh>
    <rPh sb="7" eb="8">
      <t>ヨロ</t>
    </rPh>
    <rPh sb="11" eb="12">
      <t>ネガ</t>
    </rPh>
    <phoneticPr fontId="5"/>
  </si>
  <si>
    <t>名称</t>
    <rPh sb="0" eb="2">
      <t>メイショウ</t>
    </rPh>
    <phoneticPr fontId="5"/>
  </si>
  <si>
    <t>交　通　誘　導 警　備　業　務</t>
    <rPh sb="0" eb="1">
      <t>コウ</t>
    </rPh>
    <rPh sb="2" eb="3">
      <t>ツウ</t>
    </rPh>
    <rPh sb="4" eb="5">
      <t>ユウ</t>
    </rPh>
    <rPh sb="6" eb="7">
      <t>シルベ</t>
    </rPh>
    <rPh sb="8" eb="9">
      <t>ケイ</t>
    </rPh>
    <rPh sb="10" eb="11">
      <t>ソナエ</t>
    </rPh>
    <rPh sb="12" eb="13">
      <t>ギョウ</t>
    </rPh>
    <rPh sb="14" eb="15">
      <t>ツトム</t>
    </rPh>
    <phoneticPr fontId="5"/>
  </si>
  <si>
    <t>月度御請求金額</t>
  </si>
  <si>
    <t>内訳</t>
    <rPh sb="0" eb="2">
      <t>ウチワケ</t>
    </rPh>
    <phoneticPr fontId="5"/>
  </si>
  <si>
    <t>日付</t>
    <rPh sb="0" eb="2">
      <t>ヒヅケ</t>
    </rPh>
    <phoneticPr fontId="5"/>
  </si>
  <si>
    <t>場所</t>
    <rPh sb="0" eb="2">
      <t>バショ</t>
    </rPh>
    <phoneticPr fontId="5"/>
  </si>
  <si>
    <t>時間</t>
    <rPh sb="0" eb="2">
      <t>ジカン</t>
    </rPh>
    <phoneticPr fontId="5"/>
  </si>
  <si>
    <t>日勤</t>
    <rPh sb="0" eb="2">
      <t>ニッキン</t>
    </rPh>
    <phoneticPr fontId="5"/>
  </si>
  <si>
    <t>夜勤</t>
    <rPh sb="0" eb="2">
      <t>ヤキン</t>
    </rPh>
    <phoneticPr fontId="5"/>
  </si>
  <si>
    <t>合計</t>
    <rPh sb="0" eb="2">
      <t>ゴウケイ</t>
    </rPh>
    <phoneticPr fontId="5"/>
  </si>
  <si>
    <t>人員</t>
    <rPh sb="0" eb="2">
      <t>ジンイン</t>
    </rPh>
    <phoneticPr fontId="5"/>
  </si>
  <si>
    <t>単価</t>
    <rPh sb="0" eb="2">
      <t>タンカ</t>
    </rPh>
    <phoneticPr fontId="5"/>
  </si>
  <si>
    <t>残業</t>
    <rPh sb="0" eb="2">
      <t>ザンギョウ</t>
    </rPh>
    <phoneticPr fontId="5"/>
  </si>
  <si>
    <t>名</t>
    <rPh sb="0" eb="1">
      <t>メイ</t>
    </rPh>
    <phoneticPr fontId="5"/>
  </si>
  <si>
    <t>Ｈ</t>
    <phoneticPr fontId="5"/>
  </si>
  <si>
    <t>Ｈ</t>
    <phoneticPr fontId="5"/>
  </si>
  <si>
    <t>Ｈ</t>
    <phoneticPr fontId="5"/>
  </si>
  <si>
    <t>小　計</t>
    <rPh sb="0" eb="1">
      <t>ショウ</t>
    </rPh>
    <rPh sb="2" eb="3">
      <t>ケイ</t>
    </rPh>
    <phoneticPr fontId="5"/>
  </si>
  <si>
    <t>消費税</t>
    <rPh sb="0" eb="3">
      <t>ショウヒゼイ</t>
    </rPh>
    <phoneticPr fontId="5"/>
  </si>
  <si>
    <t>総合計</t>
    <rPh sb="0" eb="3">
      <t>ソウゴウケイ</t>
    </rPh>
    <phoneticPr fontId="5"/>
  </si>
  <si>
    <t>岸建工株式会社御中</t>
    <rPh sb="0" eb="1">
      <t>キシ</t>
    </rPh>
    <rPh sb="1" eb="3">
      <t>ケンコウ</t>
    </rPh>
    <rPh sb="3" eb="7">
      <t>カブシキガイシャ</t>
    </rPh>
    <rPh sb="7" eb="9">
      <t>オンチュウ</t>
    </rPh>
    <phoneticPr fontId="5"/>
  </si>
  <si>
    <t>担当者</t>
    <rPh sb="0" eb="3">
      <t>タントウシャ</t>
    </rPh>
    <phoneticPr fontId="5"/>
  </si>
  <si>
    <t>08:00～17:00</t>
    <phoneticPr fontId="5"/>
  </si>
  <si>
    <t>　</t>
    <phoneticPr fontId="3"/>
  </si>
  <si>
    <t>675-2312</t>
    <phoneticPr fontId="5"/>
  </si>
  <si>
    <t>兵庫県加西市北条町北条1121</t>
    <rPh sb="0" eb="11">
      <t>ヒョウゴケンカサイシホウジョウチョウホウジョウ</t>
    </rPh>
    <phoneticPr fontId="5"/>
  </si>
  <si>
    <t>有限会社ミキライフサービス</t>
    <rPh sb="0" eb="4">
      <t>ユウゲンガイシャ</t>
    </rPh>
    <phoneticPr fontId="5"/>
  </si>
  <si>
    <t>お振込みは下記にお願い致します</t>
    <rPh sb="1" eb="3">
      <t>フリコミ</t>
    </rPh>
    <rPh sb="5" eb="7">
      <t>カキ</t>
    </rPh>
    <rPh sb="9" eb="10">
      <t>ネガ</t>
    </rPh>
    <rPh sb="11" eb="12">
      <t>イタ</t>
    </rPh>
    <phoneticPr fontId="5"/>
  </si>
  <si>
    <t>播州信用金庫　飾磨西支店</t>
    <rPh sb="0" eb="2">
      <t>バンシュウ</t>
    </rPh>
    <rPh sb="2" eb="4">
      <t>シンヨウ</t>
    </rPh>
    <rPh sb="4" eb="6">
      <t>キンコ</t>
    </rPh>
    <rPh sb="7" eb="10">
      <t>シカマニシ</t>
    </rPh>
    <rPh sb="10" eb="12">
      <t>シテン</t>
    </rPh>
    <phoneticPr fontId="5"/>
  </si>
  <si>
    <t>普通口座：7　6　5　0　3　4　8</t>
    <rPh sb="0" eb="2">
      <t>フツウ</t>
    </rPh>
    <rPh sb="2" eb="4">
      <t>コウザ</t>
    </rPh>
    <phoneticPr fontId="5"/>
  </si>
  <si>
    <t>TEL0790-20-7223FAX0790-20-7224</t>
    <phoneticPr fontId="5"/>
  </si>
  <si>
    <t>08:00～12:00</t>
    <phoneticPr fontId="3"/>
  </si>
  <si>
    <t>交通費</t>
    <rPh sb="0" eb="3">
      <t>コウツウヒ</t>
    </rPh>
    <phoneticPr fontId="5"/>
  </si>
  <si>
    <t>TEL0790-20-7223/FAX0790-20-7224</t>
    <phoneticPr fontId="5"/>
  </si>
  <si>
    <t>一般警備員</t>
    <rPh sb="0" eb="2">
      <t>イッパン</t>
    </rPh>
    <rPh sb="2" eb="5">
      <t>ケイビイン</t>
    </rPh>
    <phoneticPr fontId="5"/>
  </si>
  <si>
    <t>有資格者</t>
    <rPh sb="0" eb="4">
      <t>ユウシカクシャ</t>
    </rPh>
    <phoneticPr fontId="5"/>
  </si>
  <si>
    <t>08:00～16:30</t>
    <phoneticPr fontId="5"/>
  </si>
  <si>
    <t>車両</t>
    <rPh sb="0" eb="2">
      <t>シャリョウ</t>
    </rPh>
    <phoneticPr fontId="5"/>
  </si>
  <si>
    <t>台</t>
    <rPh sb="0" eb="1">
      <t>ダイ</t>
    </rPh>
    <phoneticPr fontId="5"/>
  </si>
  <si>
    <t>松本氏</t>
    <rPh sb="0" eb="2">
      <t>マツモト</t>
    </rPh>
    <rPh sb="2" eb="3">
      <t>シ</t>
    </rPh>
    <phoneticPr fontId="3"/>
  </si>
  <si>
    <t>08:00～12:00</t>
    <phoneticPr fontId="5"/>
  </si>
  <si>
    <t>畑中氏</t>
    <rPh sb="0" eb="3">
      <t>ハタナカシ</t>
    </rPh>
    <phoneticPr fontId="3"/>
  </si>
  <si>
    <t>13:00～17:00</t>
    <phoneticPr fontId="5"/>
  </si>
  <si>
    <t>姫路市鍵町</t>
    <rPh sb="0" eb="3">
      <t>ヒメジシ</t>
    </rPh>
    <rPh sb="3" eb="5">
      <t>カギマチ</t>
    </rPh>
    <phoneticPr fontId="3"/>
  </si>
  <si>
    <t>太子町鵤</t>
    <rPh sb="0" eb="2">
      <t>タイシ</t>
    </rPh>
    <rPh sb="2" eb="3">
      <t>マチ</t>
    </rPh>
    <rPh sb="3" eb="4">
      <t>イカルガ</t>
    </rPh>
    <phoneticPr fontId="3"/>
  </si>
  <si>
    <t>大本氏</t>
    <rPh sb="0" eb="2">
      <t>オオモト</t>
    </rPh>
    <rPh sb="2" eb="3">
      <t>ウジ</t>
    </rPh>
    <phoneticPr fontId="3"/>
  </si>
  <si>
    <t>09:00～12:00</t>
    <phoneticPr fontId="5"/>
  </si>
  <si>
    <t>09:00～12:00</t>
    <phoneticPr fontId="5"/>
  </si>
  <si>
    <t>08:00～16:00</t>
    <phoneticPr fontId="5"/>
  </si>
  <si>
    <t>姫路市苦編南</t>
    <rPh sb="0" eb="3">
      <t>ヒメジシ</t>
    </rPh>
    <rPh sb="3" eb="4">
      <t>クル</t>
    </rPh>
    <rPh sb="4" eb="5">
      <t>ヘン</t>
    </rPh>
    <rPh sb="5" eb="6">
      <t>ミナミ</t>
    </rPh>
    <phoneticPr fontId="3"/>
  </si>
  <si>
    <t>8:00～17:00</t>
    <phoneticPr fontId="3"/>
  </si>
  <si>
    <t>有資格者2級</t>
    <phoneticPr fontId="5"/>
  </si>
  <si>
    <t>一般警備員</t>
    <phoneticPr fontId="5"/>
  </si>
  <si>
    <t>姫路市飾磨区英賀</t>
    <rPh sb="0" eb="6">
      <t>ヒメジシシカマク</t>
    </rPh>
    <rPh sb="6" eb="8">
      <t>アガ</t>
    </rPh>
    <phoneticPr fontId="3"/>
  </si>
  <si>
    <t>神戸市北区鈴蘭台東町</t>
    <rPh sb="0" eb="8">
      <t>コウベシキタクスズランダイ</t>
    </rPh>
    <rPh sb="8" eb="10">
      <t>ヒガシマチ</t>
    </rPh>
    <phoneticPr fontId="3"/>
  </si>
  <si>
    <t>08:30～12:00</t>
    <phoneticPr fontId="5"/>
  </si>
  <si>
    <t>燃料</t>
    <rPh sb="0" eb="2">
      <t>ネンリョウ</t>
    </rPh>
    <phoneticPr fontId="5"/>
  </si>
  <si>
    <t>高速</t>
    <rPh sb="0" eb="2">
      <t>コウソク</t>
    </rPh>
    <phoneticPr fontId="3"/>
  </si>
  <si>
    <t>神戸市垂水区潮見が丘</t>
    <rPh sb="0" eb="6">
      <t>コウベシタルミク</t>
    </rPh>
    <rPh sb="6" eb="8">
      <t>シオミ</t>
    </rPh>
    <rPh sb="9" eb="10">
      <t>オカ</t>
    </rPh>
    <phoneticPr fontId="3"/>
  </si>
  <si>
    <t>小野氏</t>
    <rPh sb="0" eb="3">
      <t>オノウジ</t>
    </rPh>
    <phoneticPr fontId="3"/>
  </si>
  <si>
    <t>永谷氏</t>
    <rPh sb="0" eb="2">
      <t>ナガヤ</t>
    </rPh>
    <rPh sb="2" eb="3">
      <t>シ</t>
    </rPh>
    <phoneticPr fontId="3"/>
  </si>
  <si>
    <t>09:00～12:40</t>
    <phoneticPr fontId="5"/>
  </si>
  <si>
    <t>日付</t>
    <phoneticPr fontId="5"/>
  </si>
  <si>
    <t>姫路市花田町勅旨</t>
    <rPh sb="0" eb="3">
      <t>ヒメジシ</t>
    </rPh>
    <rPh sb="3" eb="6">
      <t>ハナダチョウ</t>
    </rPh>
    <rPh sb="6" eb="8">
      <t>チョクシ</t>
    </rPh>
    <phoneticPr fontId="3"/>
  </si>
  <si>
    <t>酒井氏</t>
    <rPh sb="0" eb="3">
      <t>サカイシ</t>
    </rPh>
    <phoneticPr fontId="3"/>
  </si>
  <si>
    <t>08:30～17:00</t>
    <phoneticPr fontId="5"/>
  </si>
  <si>
    <t>加古川市加古川町備後</t>
    <rPh sb="0" eb="4">
      <t>カコガワシ</t>
    </rPh>
    <rPh sb="4" eb="8">
      <t>カコガワチョウ</t>
    </rPh>
    <rPh sb="8" eb="10">
      <t>ビンゴ</t>
    </rPh>
    <phoneticPr fontId="3"/>
  </si>
  <si>
    <t>08:00～16:00</t>
    <phoneticPr fontId="3"/>
  </si>
  <si>
    <t>13:00～17:00</t>
    <phoneticPr fontId="3"/>
  </si>
  <si>
    <t>姫路市花田勅旨</t>
    <rPh sb="0" eb="5">
      <t>ヒメジシハナダ</t>
    </rPh>
    <rPh sb="5" eb="7">
      <t>チョクシ</t>
    </rPh>
    <phoneticPr fontId="3"/>
  </si>
  <si>
    <t>08:00～17:00</t>
    <phoneticPr fontId="3"/>
  </si>
  <si>
    <t>08:00～17:01</t>
  </si>
  <si>
    <t>08:00～17:02</t>
  </si>
  <si>
    <t>08:00～17:03</t>
  </si>
  <si>
    <t>姫路市花田町勅旨</t>
    <rPh sb="0" eb="6">
      <t>ヒメジシハナダチョウ</t>
    </rPh>
    <rPh sb="6" eb="8">
      <t>チョクシ</t>
    </rPh>
    <phoneticPr fontId="3"/>
  </si>
  <si>
    <t>日方氏</t>
    <rPh sb="0" eb="2">
      <t>ヒカタ</t>
    </rPh>
    <rPh sb="2" eb="3">
      <t>シ</t>
    </rPh>
    <phoneticPr fontId="3"/>
  </si>
  <si>
    <t>加古川市加古川町備後</t>
    <rPh sb="0" eb="8">
      <t>カコガワシカコガワチョウ</t>
    </rPh>
    <rPh sb="8" eb="10">
      <t>ビンゴ</t>
    </rPh>
    <phoneticPr fontId="3"/>
  </si>
  <si>
    <t>8:30～17:00</t>
    <phoneticPr fontId="5"/>
  </si>
  <si>
    <t>　　</t>
    <phoneticPr fontId="3"/>
  </si>
  <si>
    <t>加古川市加古川町備後　　旧朝日新聞社立替工事</t>
    <rPh sb="0" eb="8">
      <t>カコガワシカコガワチョウ</t>
    </rPh>
    <rPh sb="8" eb="10">
      <t>ビンゴ</t>
    </rPh>
    <rPh sb="12" eb="13">
      <t>キュウ</t>
    </rPh>
    <rPh sb="13" eb="18">
      <t>アサヒシンブンシャ</t>
    </rPh>
    <rPh sb="18" eb="22">
      <t>タテカエコウジ</t>
    </rPh>
    <phoneticPr fontId="3"/>
  </si>
  <si>
    <t>新田氏</t>
    <rPh sb="0" eb="2">
      <t>ニッタ</t>
    </rPh>
    <rPh sb="2" eb="3">
      <t>シ</t>
    </rPh>
    <phoneticPr fontId="3"/>
  </si>
  <si>
    <t>08:00～13:00</t>
    <phoneticPr fontId="5"/>
  </si>
  <si>
    <t>雨天中止</t>
    <rPh sb="0" eb="4">
      <t>ウテンチュウシ</t>
    </rPh>
    <phoneticPr fontId="5"/>
  </si>
  <si>
    <t>明石市二見町東二見</t>
    <rPh sb="0" eb="6">
      <t>アカシシフタミチョウ</t>
    </rPh>
    <rPh sb="6" eb="9">
      <t>ヒガシフタミ</t>
    </rPh>
    <phoneticPr fontId="3"/>
  </si>
  <si>
    <t>09:00～15:00</t>
    <phoneticPr fontId="5"/>
  </si>
  <si>
    <t>08:00～14:00</t>
    <phoneticPr fontId="5"/>
  </si>
  <si>
    <t>明石市二見町東二見（2級）</t>
    <rPh sb="0" eb="6">
      <t>アカシシフタミチョウ</t>
    </rPh>
    <rPh sb="6" eb="9">
      <t>ヒガシフタミ</t>
    </rPh>
    <rPh sb="11" eb="12">
      <t>キュウ</t>
    </rPh>
    <phoneticPr fontId="3"/>
  </si>
  <si>
    <t>加古川市平岡町新在家</t>
    <rPh sb="0" eb="4">
      <t>カコガワシ</t>
    </rPh>
    <rPh sb="4" eb="7">
      <t>ヒラオカチョウ</t>
    </rPh>
    <rPh sb="7" eb="10">
      <t>シンザイケ</t>
    </rPh>
    <phoneticPr fontId="3"/>
  </si>
  <si>
    <t>岸氏</t>
    <rPh sb="0" eb="2">
      <t>キシウジ</t>
    </rPh>
    <phoneticPr fontId="3"/>
  </si>
  <si>
    <t>加古川市平岡町新在家</t>
    <rPh sb="0" eb="10">
      <t>カコガワシヒラオカチョウシンザイケ</t>
    </rPh>
    <phoneticPr fontId="3"/>
  </si>
  <si>
    <t>駅北　　　新築工事</t>
    <rPh sb="0" eb="2">
      <t>エキキタ</t>
    </rPh>
    <rPh sb="5" eb="9">
      <t>シンチクコウジ</t>
    </rPh>
    <phoneticPr fontId="3"/>
  </si>
  <si>
    <t>中田医院　　　　新築工事</t>
    <rPh sb="0" eb="4">
      <t>ナカタイイン</t>
    </rPh>
    <rPh sb="8" eb="12">
      <t>シンチクコウジ</t>
    </rPh>
    <phoneticPr fontId="3"/>
  </si>
  <si>
    <t>ｙｋｋ</t>
    <phoneticPr fontId="5"/>
  </si>
  <si>
    <t>08:00～10:00</t>
    <phoneticPr fontId="5"/>
  </si>
  <si>
    <t>08:00～18:00</t>
    <phoneticPr fontId="5"/>
  </si>
  <si>
    <t>09:00～17:30</t>
    <phoneticPr fontId="3"/>
  </si>
  <si>
    <t>姫路市玉地南</t>
    <rPh sb="0" eb="5">
      <t>ヒメジシタマチ</t>
    </rPh>
    <rPh sb="5" eb="6">
      <t>ミナミ</t>
    </rPh>
    <phoneticPr fontId="3"/>
  </si>
  <si>
    <t>CMS㈱　　　　　　　　　　　　テナント新築工事</t>
    <rPh sb="20" eb="24">
      <t>シンチクコウジ</t>
    </rPh>
    <phoneticPr fontId="3"/>
  </si>
  <si>
    <t>09:00～17:00</t>
    <phoneticPr fontId="3"/>
  </si>
  <si>
    <t>加古川市平岡町新在家</t>
    <rPh sb="0" eb="4">
      <t>カコガワシ</t>
    </rPh>
    <rPh sb="4" eb="10">
      <t>ヒラオカチョウシンザイケ</t>
    </rPh>
    <phoneticPr fontId="3"/>
  </si>
  <si>
    <t>株式会社ＣＳＩＬｅａｄ</t>
    <rPh sb="0" eb="4">
      <t>カブシキガイシャ</t>
    </rPh>
    <phoneticPr fontId="5"/>
  </si>
  <si>
    <t>姫路信用金庫：加西支店</t>
    <rPh sb="0" eb="6">
      <t>ヒメジシンヨウキンコ</t>
    </rPh>
    <rPh sb="7" eb="11">
      <t>カサイシテン</t>
    </rPh>
    <phoneticPr fontId="5"/>
  </si>
  <si>
    <t>普通口座：０１４５４５９</t>
    <rPh sb="0" eb="2">
      <t>フツウ</t>
    </rPh>
    <rPh sb="2" eb="4">
      <t>コウザ</t>
    </rPh>
    <phoneticPr fontId="5"/>
  </si>
  <si>
    <t>加古川市尾上町養田</t>
    <rPh sb="0" eb="4">
      <t>カコガワシ</t>
    </rPh>
    <rPh sb="4" eb="6">
      <t>オノウエ</t>
    </rPh>
    <rPh sb="6" eb="7">
      <t>チョウ</t>
    </rPh>
    <rPh sb="7" eb="9">
      <t>ヨウダ</t>
    </rPh>
    <phoneticPr fontId="3"/>
  </si>
  <si>
    <t>水野</t>
    <rPh sb="0" eb="2">
      <t>ミズノ</t>
    </rPh>
    <phoneticPr fontId="3"/>
  </si>
  <si>
    <t>加古川市尾上</t>
    <rPh sb="0" eb="4">
      <t>カコガワシ</t>
    </rPh>
    <rPh sb="4" eb="6">
      <t>オノウエ</t>
    </rPh>
    <phoneticPr fontId="3"/>
  </si>
  <si>
    <t>明石市二見町東二見</t>
    <rPh sb="0" eb="3">
      <t>アカシシ</t>
    </rPh>
    <rPh sb="3" eb="6">
      <t>フタミチョウ</t>
    </rPh>
    <rPh sb="6" eb="7">
      <t>ヒガシ</t>
    </rPh>
    <rPh sb="7" eb="9">
      <t>フタミ</t>
    </rPh>
    <phoneticPr fontId="3"/>
  </si>
  <si>
    <t>大本</t>
    <rPh sb="0" eb="2">
      <t>オオモト</t>
    </rPh>
    <phoneticPr fontId="3"/>
  </si>
  <si>
    <t>大島</t>
    <rPh sb="0" eb="2">
      <t>オオシマ</t>
    </rPh>
    <phoneticPr fontId="3"/>
  </si>
  <si>
    <t>加古川市加古川町</t>
    <rPh sb="0" eb="4">
      <t>カコガワシ</t>
    </rPh>
    <rPh sb="4" eb="8">
      <t>カコガワチョウ</t>
    </rPh>
    <phoneticPr fontId="3"/>
  </si>
  <si>
    <t>08:00～15:00</t>
    <phoneticPr fontId="5"/>
  </si>
  <si>
    <t>加古川市野口町良野</t>
    <rPh sb="0" eb="4">
      <t>カコガワシ</t>
    </rPh>
    <rPh sb="4" eb="7">
      <t>ノグチチョウ</t>
    </rPh>
    <rPh sb="7" eb="8">
      <t>ヨ</t>
    </rPh>
    <rPh sb="8" eb="9">
      <t>ノ</t>
    </rPh>
    <phoneticPr fontId="3"/>
  </si>
  <si>
    <t>菅本</t>
    <rPh sb="0" eb="2">
      <t>スガモト</t>
    </rPh>
    <phoneticPr fontId="3"/>
  </si>
  <si>
    <t>08:30～14:00</t>
    <phoneticPr fontId="3"/>
  </si>
  <si>
    <t>酒井</t>
    <rPh sb="0" eb="2">
      <t>サカイ</t>
    </rPh>
    <phoneticPr fontId="3"/>
  </si>
  <si>
    <t>加古川市野口町</t>
    <rPh sb="0" eb="4">
      <t>カコガワシ</t>
    </rPh>
    <rPh sb="4" eb="6">
      <t>ノグチ</t>
    </rPh>
    <rPh sb="6" eb="7">
      <t>チョウ</t>
    </rPh>
    <phoneticPr fontId="3"/>
  </si>
  <si>
    <t>酒井氏</t>
    <rPh sb="0" eb="2">
      <t>サカイ</t>
    </rPh>
    <rPh sb="2" eb="3">
      <t>ウジ</t>
    </rPh>
    <phoneticPr fontId="3"/>
  </si>
  <si>
    <t>08:30～18:30</t>
    <phoneticPr fontId="5"/>
  </si>
  <si>
    <t>姫路市土山２丁目</t>
    <rPh sb="0" eb="3">
      <t>ヒメジシ</t>
    </rPh>
    <rPh sb="3" eb="5">
      <t>ツチヤマ</t>
    </rPh>
    <rPh sb="6" eb="8">
      <t>チョウメ</t>
    </rPh>
    <phoneticPr fontId="3"/>
  </si>
  <si>
    <t>水野氏</t>
    <rPh sb="0" eb="2">
      <t>ミズノ</t>
    </rPh>
    <rPh sb="2" eb="3">
      <t>ウジ</t>
    </rPh>
    <phoneticPr fontId="3"/>
  </si>
  <si>
    <t>09:00～12:00</t>
    <phoneticPr fontId="3"/>
  </si>
  <si>
    <t>姫路市土山2丁目</t>
    <rPh sb="0" eb="3">
      <t>ヒメジシ</t>
    </rPh>
    <rPh sb="3" eb="5">
      <t>ツチヤマ</t>
    </rPh>
    <rPh sb="6" eb="8">
      <t>チョウメ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</si>
</sst>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2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20"/>
      <color theme="1"/>
      <name val="HGS教科書体"/>
      <family val="1"/>
      <charset val="128"/>
    </font>
    <font>
      <sz val="6"/>
      <name val="ＭＳ Ｐゴシック"/>
      <family val="3"/>
      <charset val="128"/>
    </font>
    <font>
      <b/>
      <u/>
      <sz val="14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26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2"/>
      <color theme="1"/>
      <name val="HG丸ｺﾞｼｯｸM-PRO"/>
      <family val="3"/>
      <charset val="128"/>
    </font>
    <font>
      <b/>
      <sz val="26"/>
      <color theme="1"/>
      <name val="HGS教科書体"/>
      <family val="1"/>
      <charset val="128"/>
    </font>
    <font>
      <b/>
      <sz val="12"/>
      <color theme="1"/>
      <name val="ＭＳ 明朝"/>
      <family val="1"/>
      <charset val="128"/>
    </font>
    <font>
      <b/>
      <sz val="24"/>
      <color theme="1"/>
      <name val="HGS教科書体"/>
      <family val="1"/>
      <charset val="128"/>
    </font>
    <font>
      <b/>
      <sz val="14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28"/>
      <color theme="1"/>
      <name val="HGS教科書体"/>
      <family val="1"/>
      <charset val="128"/>
    </font>
    <font>
      <sz val="9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theme="1"/>
      </bottom>
      <diagonal/>
    </border>
    <border>
      <left/>
      <right style="thin">
        <color indexed="64"/>
      </right>
      <top style="hair">
        <color indexed="64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hair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theme="1"/>
      </top>
      <bottom style="hair">
        <color indexed="64"/>
      </bottom>
      <diagonal/>
    </border>
    <border>
      <left/>
      <right style="thin">
        <color indexed="64"/>
      </right>
      <top style="thin">
        <color theme="1"/>
      </top>
      <bottom style="hair">
        <color indexed="64"/>
      </bottom>
      <diagonal/>
    </border>
    <border>
      <left/>
      <right/>
      <top style="thin">
        <color theme="1"/>
      </top>
      <bottom style="hair">
        <color indexed="64"/>
      </bottom>
      <diagonal/>
    </border>
    <border>
      <left style="thin">
        <color theme="1"/>
      </left>
      <right/>
      <top style="thin">
        <color theme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hair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hair">
        <color indexed="64"/>
      </bottom>
      <diagonal/>
    </border>
    <border>
      <left style="thin">
        <color theme="1"/>
      </left>
      <right/>
      <top style="hair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hair">
        <color indexed="64"/>
      </top>
      <bottom style="thin">
        <color theme="1"/>
      </bottom>
      <diagonal/>
    </border>
  </borders>
  <cellStyleXfs count="3">
    <xf numFmtId="0" fontId="0" fillId="0" borderId="0"/>
    <xf numFmtId="6" fontId="1" fillId="0" borderId="0" applyFont="0" applyFill="0" applyBorder="0" applyAlignment="0" applyProtection="0">
      <alignment vertical="center"/>
    </xf>
    <xf numFmtId="0" fontId="9" fillId="0" borderId="0"/>
  </cellStyleXfs>
  <cellXfs count="322">
    <xf numFmtId="0" fontId="0" fillId="0" borderId="0" xfId="0"/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/>
    <xf numFmtId="0" fontId="12" fillId="0" borderId="0" xfId="0" applyFont="1"/>
    <xf numFmtId="6" fontId="13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6" fontId="13" fillId="0" borderId="3" xfId="0" applyNumberFormat="1" applyFont="1" applyBorder="1" applyAlignment="1">
      <alignment horizontal="center" vertical="center"/>
    </xf>
    <xf numFmtId="6" fontId="13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9" fillId="0" borderId="0" xfId="0" applyFont="1"/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1" fillId="0" borderId="0" xfId="0" applyFont="1"/>
    <xf numFmtId="0" fontId="2" fillId="0" borderId="31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40" xfId="0" applyFont="1" applyBorder="1" applyAlignment="1">
      <alignment vertical="center"/>
    </xf>
    <xf numFmtId="0" fontId="2" fillId="0" borderId="49" xfId="0" applyFont="1" applyBorder="1" applyAlignment="1">
      <alignment vertical="center"/>
    </xf>
    <xf numFmtId="0" fontId="2" fillId="0" borderId="50" xfId="0" applyFont="1" applyBorder="1" applyAlignment="1">
      <alignment vertical="center"/>
    </xf>
    <xf numFmtId="0" fontId="2" fillId="0" borderId="52" xfId="0" applyFont="1" applyBorder="1" applyAlignment="1">
      <alignment vertical="center"/>
    </xf>
    <xf numFmtId="0" fontId="2" fillId="0" borderId="53" xfId="0" applyFont="1" applyBorder="1" applyAlignment="1">
      <alignment vertical="center"/>
    </xf>
    <xf numFmtId="0" fontId="2" fillId="0" borderId="55" xfId="0" applyFont="1" applyBorder="1" applyAlignment="1">
      <alignment vertical="center"/>
    </xf>
    <xf numFmtId="0" fontId="2" fillId="0" borderId="58" xfId="0" applyFont="1" applyBorder="1" applyAlignment="1">
      <alignment vertical="center"/>
    </xf>
    <xf numFmtId="6" fontId="2" fillId="0" borderId="21" xfId="1" applyFont="1" applyBorder="1" applyAlignment="1">
      <alignment horizontal="right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6" fontId="2" fillId="0" borderId="25" xfId="0" applyNumberFormat="1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6" fontId="2" fillId="0" borderId="37" xfId="1" applyFont="1" applyBorder="1" applyAlignment="1">
      <alignment horizontal="right" vertical="center"/>
    </xf>
    <xf numFmtId="0" fontId="2" fillId="0" borderId="37" xfId="0" applyFont="1" applyBorder="1" applyAlignment="1">
      <alignment horizontal="center" vertical="center"/>
    </xf>
    <xf numFmtId="6" fontId="2" fillId="0" borderId="37" xfId="0" applyNumberFormat="1" applyFont="1" applyBorder="1" applyAlignment="1">
      <alignment horizontal="right" vertical="center"/>
    </xf>
    <xf numFmtId="0" fontId="2" fillId="0" borderId="37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56" fontId="2" fillId="0" borderId="37" xfId="0" applyNumberFormat="1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left" vertical="center"/>
    </xf>
    <xf numFmtId="0" fontId="15" fillId="0" borderId="9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6" fontId="2" fillId="0" borderId="37" xfId="1" applyFont="1" applyBorder="1" applyAlignment="1">
      <alignment horizontal="center" vertical="center"/>
    </xf>
    <xf numFmtId="6" fontId="2" fillId="0" borderId="9" xfId="1" applyFont="1" applyBorder="1" applyAlignment="1">
      <alignment horizontal="center" vertical="center"/>
    </xf>
    <xf numFmtId="6" fontId="2" fillId="0" borderId="10" xfId="1" applyFont="1" applyBorder="1" applyAlignment="1">
      <alignment horizontal="center" vertical="center"/>
    </xf>
    <xf numFmtId="6" fontId="2" fillId="0" borderId="28" xfId="1" applyFont="1" applyBorder="1" applyAlignment="1">
      <alignment horizontal="center" vertical="center"/>
    </xf>
    <xf numFmtId="6" fontId="2" fillId="0" borderId="30" xfId="1" applyFont="1" applyBorder="1" applyAlignment="1">
      <alignment horizontal="center" vertical="center"/>
    </xf>
    <xf numFmtId="6" fontId="2" fillId="0" borderId="5" xfId="1" applyFont="1" applyBorder="1" applyAlignment="1">
      <alignment horizontal="right" vertical="center"/>
    </xf>
    <xf numFmtId="56" fontId="2" fillId="2" borderId="5" xfId="0" applyNumberFormat="1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6" fontId="2" fillId="0" borderId="5" xfId="1" applyFont="1" applyBorder="1" applyAlignment="1">
      <alignment horizontal="center" vertical="center"/>
    </xf>
    <xf numFmtId="56" fontId="2" fillId="0" borderId="5" xfId="0" applyNumberFormat="1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6" fontId="14" fillId="0" borderId="0" xfId="0" applyNumberFormat="1" applyFont="1" applyAlignment="1">
      <alignment horizontal="center"/>
    </xf>
    <xf numFmtId="6" fontId="14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0" fillId="0" borderId="0" xfId="2" applyFont="1" applyAlignment="1">
      <alignment horizontal="right"/>
    </xf>
    <xf numFmtId="0" fontId="11" fillId="0" borderId="3" xfId="2" applyFont="1" applyBorder="1" applyAlignment="1">
      <alignment horizontal="distributed"/>
    </xf>
    <xf numFmtId="0" fontId="12" fillId="0" borderId="0" xfId="0" applyFont="1" applyAlignment="1">
      <alignment horizontal="left" wrapText="1"/>
    </xf>
    <xf numFmtId="0" fontId="23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distributed"/>
    </xf>
    <xf numFmtId="0" fontId="8" fillId="0" borderId="1" xfId="0" applyFont="1" applyBorder="1" applyAlignment="1">
      <alignment horizontal="distributed"/>
    </xf>
    <xf numFmtId="0" fontId="10" fillId="0" borderId="2" xfId="2" applyFont="1" applyBorder="1" applyAlignment="1">
      <alignment horizontal="center"/>
    </xf>
    <xf numFmtId="0" fontId="10" fillId="0" borderId="0" xfId="2" applyFont="1" applyAlignment="1">
      <alignment horizontal="center"/>
    </xf>
    <xf numFmtId="6" fontId="2" fillId="0" borderId="17" xfId="1" applyFont="1" applyBorder="1" applyAlignment="1">
      <alignment horizontal="right" vertical="center"/>
    </xf>
    <xf numFmtId="56" fontId="2" fillId="0" borderId="17" xfId="0" applyNumberFormat="1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6" fontId="2" fillId="0" borderId="17" xfId="1" applyFont="1" applyBorder="1" applyAlignment="1">
      <alignment horizontal="center" vertical="center"/>
    </xf>
    <xf numFmtId="6" fontId="2" fillId="0" borderId="18" xfId="1" applyFont="1" applyBorder="1" applyAlignment="1">
      <alignment horizontal="center" vertical="center"/>
    </xf>
    <xf numFmtId="6" fontId="2" fillId="0" borderId="20" xfId="1" applyFont="1" applyBorder="1" applyAlignment="1">
      <alignment horizontal="center" vertical="center"/>
    </xf>
    <xf numFmtId="6" fontId="2" fillId="0" borderId="11" xfId="1" applyFont="1" applyBorder="1" applyAlignment="1">
      <alignment horizontal="center" vertical="center"/>
    </xf>
    <xf numFmtId="6" fontId="2" fillId="0" borderId="13" xfId="1" applyFont="1" applyBorder="1" applyAlignment="1">
      <alignment horizontal="center" vertical="center"/>
    </xf>
    <xf numFmtId="6" fontId="2" fillId="0" borderId="14" xfId="1" applyFont="1" applyBorder="1" applyAlignment="1">
      <alignment horizontal="right" vertical="center"/>
    </xf>
    <xf numFmtId="56" fontId="2" fillId="0" borderId="14" xfId="0" applyNumberFormat="1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16" fillId="0" borderId="26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6" fontId="2" fillId="0" borderId="26" xfId="1" applyFont="1" applyBorder="1" applyAlignment="1">
      <alignment horizontal="center" vertical="center"/>
    </xf>
    <xf numFmtId="6" fontId="2" fillId="0" borderId="14" xfId="1" applyFont="1" applyBorder="1" applyAlignment="1">
      <alignment horizontal="center" vertical="center"/>
    </xf>
    <xf numFmtId="56" fontId="2" fillId="0" borderId="26" xfId="0" applyNumberFormat="1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6" fontId="2" fillId="0" borderId="15" xfId="1" applyFont="1" applyBorder="1" applyAlignment="1">
      <alignment horizontal="center" vertical="center"/>
    </xf>
    <xf numFmtId="6" fontId="2" fillId="0" borderId="16" xfId="1" applyFont="1" applyBorder="1" applyAlignment="1">
      <alignment horizontal="center" vertical="center"/>
    </xf>
    <xf numFmtId="56" fontId="2" fillId="2" borderId="26" xfId="0" applyNumberFormat="1" applyFont="1" applyFill="1" applyBorder="1" applyAlignment="1">
      <alignment horizontal="center" vertical="center" shrinkToFit="1"/>
    </xf>
    <xf numFmtId="0" fontId="2" fillId="2" borderId="26" xfId="0" applyFont="1" applyFill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6" fontId="2" fillId="0" borderId="33" xfId="1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56" fontId="2" fillId="0" borderId="33" xfId="0" applyNumberFormat="1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16" fillId="0" borderId="34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6" fontId="2" fillId="0" borderId="33" xfId="1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16" fillId="0" borderId="6" xfId="0" applyFont="1" applyBorder="1" applyAlignment="1">
      <alignment horizontal="left" vertical="center"/>
    </xf>
    <xf numFmtId="0" fontId="16" fillId="0" borderId="7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6" fillId="0" borderId="31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32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6" fillId="0" borderId="27" xfId="0" applyFont="1" applyBorder="1" applyAlignment="1">
      <alignment horizontal="left" vertical="center"/>
    </xf>
    <xf numFmtId="0" fontId="16" fillId="0" borderId="16" xfId="0" applyFont="1" applyBorder="1" applyAlignment="1">
      <alignment horizontal="left" vertical="center"/>
    </xf>
    <xf numFmtId="58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6" fontId="2" fillId="0" borderId="34" xfId="1" applyFont="1" applyBorder="1" applyAlignment="1">
      <alignment horizontal="center" vertical="center"/>
    </xf>
    <xf numFmtId="6" fontId="2" fillId="0" borderId="36" xfId="1" applyFont="1" applyBorder="1" applyAlignment="1">
      <alignment horizontal="center" vertical="center"/>
    </xf>
    <xf numFmtId="6" fontId="2" fillId="0" borderId="34" xfId="1" applyFont="1" applyBorder="1" applyAlignment="1">
      <alignment horizontal="right" vertical="center"/>
    </xf>
    <xf numFmtId="6" fontId="2" fillId="0" borderId="35" xfId="1" applyFont="1" applyBorder="1" applyAlignment="1">
      <alignment horizontal="right" vertical="center"/>
    </xf>
    <xf numFmtId="6" fontId="2" fillId="0" borderId="36" xfId="1" applyFont="1" applyBorder="1" applyAlignment="1">
      <alignment horizontal="right" vertical="center"/>
    </xf>
    <xf numFmtId="56" fontId="2" fillId="0" borderId="34" xfId="0" applyNumberFormat="1" applyFont="1" applyBorder="1" applyAlignment="1">
      <alignment horizontal="center" vertical="center" shrinkToFit="1"/>
    </xf>
    <xf numFmtId="56" fontId="2" fillId="0" borderId="36" xfId="0" applyNumberFormat="1" applyFont="1" applyBorder="1" applyAlignment="1">
      <alignment horizontal="center" vertical="center" shrinkToFit="1"/>
    </xf>
    <xf numFmtId="0" fontId="16" fillId="0" borderId="34" xfId="0" applyFont="1" applyBorder="1" applyAlignment="1">
      <alignment horizontal="left" vertical="center"/>
    </xf>
    <xf numFmtId="0" fontId="16" fillId="0" borderId="35" xfId="0" applyFont="1" applyBorder="1" applyAlignment="1">
      <alignment horizontal="left" vertical="center"/>
    </xf>
    <xf numFmtId="0" fontId="16" fillId="0" borderId="36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56" fontId="2" fillId="0" borderId="11" xfId="0" applyNumberFormat="1" applyFont="1" applyBorder="1" applyAlignment="1">
      <alignment horizontal="center" vertical="center" shrinkToFit="1"/>
    </xf>
    <xf numFmtId="56" fontId="2" fillId="0" borderId="13" xfId="0" applyNumberFormat="1" applyFont="1" applyBorder="1" applyAlignment="1">
      <alignment horizontal="center" vertical="center" shrinkToFit="1"/>
    </xf>
    <xf numFmtId="6" fontId="2" fillId="0" borderId="11" xfId="1" applyFont="1" applyBorder="1" applyAlignment="1">
      <alignment horizontal="right" vertical="center"/>
    </xf>
    <xf numFmtId="6" fontId="2" fillId="0" borderId="12" xfId="1" applyFont="1" applyBorder="1" applyAlignment="1">
      <alignment horizontal="right" vertical="center"/>
    </xf>
    <xf numFmtId="6" fontId="2" fillId="0" borderId="13" xfId="1" applyFont="1" applyBorder="1" applyAlignment="1">
      <alignment horizontal="right" vertical="center"/>
    </xf>
    <xf numFmtId="6" fontId="2" fillId="0" borderId="18" xfId="1" applyFont="1" applyBorder="1" applyAlignment="1">
      <alignment horizontal="right" vertical="center"/>
    </xf>
    <xf numFmtId="6" fontId="2" fillId="0" borderId="19" xfId="1" applyFont="1" applyBorder="1" applyAlignment="1">
      <alignment horizontal="right" vertical="center"/>
    </xf>
    <xf numFmtId="6" fontId="2" fillId="0" borderId="20" xfId="1" applyFont="1" applyBorder="1" applyAlignment="1">
      <alignment horizontal="right" vertical="center"/>
    </xf>
    <xf numFmtId="56" fontId="2" fillId="0" borderId="18" xfId="0" applyNumberFormat="1" applyFont="1" applyBorder="1" applyAlignment="1">
      <alignment horizontal="center" vertical="center" shrinkToFit="1"/>
    </xf>
    <xf numFmtId="56" fontId="2" fillId="0" borderId="20" xfId="0" applyNumberFormat="1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6" fontId="2" fillId="0" borderId="26" xfId="1" applyFont="1" applyBorder="1" applyAlignment="1">
      <alignment horizontal="right" vertical="center"/>
    </xf>
    <xf numFmtId="0" fontId="24" fillId="0" borderId="26" xfId="0" applyFont="1" applyBorder="1" applyAlignment="1">
      <alignment horizontal="left" vertical="center"/>
    </xf>
    <xf numFmtId="6" fontId="2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16" fillId="0" borderId="6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31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32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56" fontId="2" fillId="0" borderId="52" xfId="0" applyNumberFormat="1" applyFont="1" applyBorder="1" applyAlignment="1">
      <alignment horizontal="center" vertical="center" shrinkToFit="1"/>
    </xf>
    <xf numFmtId="56" fontId="2" fillId="0" borderId="53" xfId="0" applyNumberFormat="1" applyFont="1" applyBorder="1" applyAlignment="1">
      <alignment horizontal="center" vertical="center" shrinkToFit="1"/>
    </xf>
    <xf numFmtId="0" fontId="2" fillId="0" borderId="52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6" fontId="2" fillId="0" borderId="52" xfId="1" applyFont="1" applyBorder="1" applyAlignment="1">
      <alignment horizontal="center" vertical="center"/>
    </xf>
    <xf numFmtId="6" fontId="2" fillId="0" borderId="53" xfId="1" applyFont="1" applyBorder="1" applyAlignment="1">
      <alignment horizontal="center" vertical="center"/>
    </xf>
    <xf numFmtId="6" fontId="2" fillId="0" borderId="54" xfId="1" applyFont="1" applyBorder="1" applyAlignment="1">
      <alignment horizontal="center" vertical="center"/>
    </xf>
    <xf numFmtId="6" fontId="2" fillId="0" borderId="56" xfId="1" applyFont="1" applyBorder="1" applyAlignment="1">
      <alignment horizontal="right" vertical="center"/>
    </xf>
    <xf numFmtId="6" fontId="2" fillId="0" borderId="57" xfId="1" applyFont="1" applyBorder="1" applyAlignment="1">
      <alignment horizontal="right" vertical="center"/>
    </xf>
    <xf numFmtId="0" fontId="16" fillId="0" borderId="46" xfId="0" applyFont="1" applyBorder="1" applyAlignment="1">
      <alignment horizontal="left" vertical="center" wrapText="1"/>
    </xf>
    <xf numFmtId="0" fontId="16" fillId="0" borderId="47" xfId="0" applyFont="1" applyBorder="1" applyAlignment="1">
      <alignment horizontal="left" vertical="center" wrapText="1"/>
    </xf>
    <xf numFmtId="0" fontId="16" fillId="0" borderId="48" xfId="0" applyFont="1" applyBorder="1" applyAlignment="1">
      <alignment horizontal="left" vertical="center" wrapText="1"/>
    </xf>
    <xf numFmtId="0" fontId="16" fillId="0" borderId="41" xfId="0" applyFont="1" applyBorder="1" applyAlignment="1">
      <alignment horizontal="left" vertical="center" wrapText="1"/>
    </xf>
    <xf numFmtId="0" fontId="16" fillId="0" borderId="42" xfId="0" applyFont="1" applyBorder="1" applyAlignment="1">
      <alignment horizontal="left" vertical="center" wrapText="1"/>
    </xf>
    <xf numFmtId="0" fontId="16" fillId="0" borderId="43" xfId="0" applyFont="1" applyBorder="1" applyAlignment="1">
      <alignment horizontal="left" vertical="center" wrapText="1"/>
    </xf>
    <xf numFmtId="0" fontId="25" fillId="0" borderId="46" xfId="0" applyFont="1" applyBorder="1" applyAlignment="1">
      <alignment horizontal="center" vertical="center" wrapText="1"/>
    </xf>
    <xf numFmtId="0" fontId="25" fillId="0" borderId="47" xfId="0" applyFont="1" applyBorder="1" applyAlignment="1">
      <alignment horizontal="center" vertical="center" wrapText="1"/>
    </xf>
    <xf numFmtId="0" fontId="25" fillId="0" borderId="48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42" xfId="0" applyFont="1" applyBorder="1" applyAlignment="1">
      <alignment horizontal="center" vertical="center" wrapText="1"/>
    </xf>
    <xf numFmtId="0" fontId="25" fillId="0" borderId="43" xfId="0" applyFont="1" applyBorder="1" applyAlignment="1">
      <alignment horizontal="center" vertical="center" wrapText="1"/>
    </xf>
    <xf numFmtId="56" fontId="2" fillId="0" borderId="39" xfId="0" applyNumberFormat="1" applyFont="1" applyBorder="1" applyAlignment="1">
      <alignment horizontal="center" vertical="center" shrinkToFit="1"/>
    </xf>
    <xf numFmtId="56" fontId="2" fillId="0" borderId="40" xfId="0" applyNumberFormat="1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6" fontId="2" fillId="0" borderId="45" xfId="1" applyFont="1" applyBorder="1" applyAlignment="1">
      <alignment horizontal="center" vertical="center"/>
    </xf>
    <xf numFmtId="6" fontId="2" fillId="0" borderId="39" xfId="1" applyFont="1" applyBorder="1" applyAlignment="1">
      <alignment horizontal="center" vertical="center"/>
    </xf>
    <xf numFmtId="6" fontId="2" fillId="0" borderId="40" xfId="1" applyFont="1" applyBorder="1" applyAlignment="1">
      <alignment horizontal="center" vertical="center"/>
    </xf>
    <xf numFmtId="6" fontId="2" fillId="0" borderId="49" xfId="1" applyFont="1" applyBorder="1" applyAlignment="1">
      <alignment horizontal="center" vertical="center"/>
    </xf>
    <xf numFmtId="6" fontId="2" fillId="0" borderId="50" xfId="1" applyFont="1" applyBorder="1" applyAlignment="1">
      <alignment horizontal="center" vertical="center"/>
    </xf>
    <xf numFmtId="6" fontId="2" fillId="0" borderId="51" xfId="1" applyFont="1" applyBorder="1" applyAlignment="1">
      <alignment horizontal="right" vertical="center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6" fontId="2" fillId="0" borderId="45" xfId="1" applyFont="1" applyBorder="1" applyAlignment="1">
      <alignment horizontal="right" vertical="center"/>
    </xf>
    <xf numFmtId="6" fontId="2" fillId="0" borderId="59" xfId="1" applyFont="1" applyBorder="1" applyAlignment="1">
      <alignment horizontal="right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6" fontId="2" fillId="0" borderId="44" xfId="1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9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6" fillId="0" borderId="10" xfId="0" applyFont="1" applyBorder="1" applyAlignment="1">
      <alignment horizontal="left" vertical="center"/>
    </xf>
    <xf numFmtId="56" fontId="2" fillId="0" borderId="28" xfId="0" applyNumberFormat="1" applyFont="1" applyBorder="1" applyAlignment="1">
      <alignment horizontal="center" vertical="center" shrinkToFit="1"/>
    </xf>
    <xf numFmtId="56" fontId="2" fillId="0" borderId="30" xfId="0" applyNumberFormat="1" applyFont="1" applyBorder="1" applyAlignment="1">
      <alignment horizontal="center" vertical="center" shrinkToFit="1"/>
    </xf>
    <xf numFmtId="0" fontId="16" fillId="0" borderId="28" xfId="0" applyFont="1" applyBorder="1" applyAlignment="1">
      <alignment horizontal="left" vertical="center" wrapText="1"/>
    </xf>
    <xf numFmtId="0" fontId="16" fillId="0" borderId="29" xfId="0" applyFont="1" applyBorder="1" applyAlignment="1">
      <alignment horizontal="left" vertical="center" wrapText="1"/>
    </xf>
    <xf numFmtId="0" fontId="16" fillId="0" borderId="30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center" wrapText="1"/>
    </xf>
    <xf numFmtId="0" fontId="16" fillId="0" borderId="20" xfId="0" applyFont="1" applyBorder="1" applyAlignment="1">
      <alignment horizontal="left" vertical="center" wrapText="1"/>
    </xf>
    <xf numFmtId="56" fontId="2" fillId="0" borderId="15" xfId="0" applyNumberFormat="1" applyFont="1" applyBorder="1" applyAlignment="1">
      <alignment horizontal="center" vertical="center" shrinkToFit="1"/>
    </xf>
    <xf numFmtId="56" fontId="2" fillId="0" borderId="16" xfId="0" applyNumberFormat="1" applyFont="1" applyBorder="1" applyAlignment="1">
      <alignment horizontal="center" vertical="center" shrinkToFit="1"/>
    </xf>
    <xf numFmtId="0" fontId="16" fillId="0" borderId="15" xfId="0" applyFont="1" applyBorder="1" applyAlignment="1">
      <alignment horizontal="left" vertical="center" wrapText="1"/>
    </xf>
    <xf numFmtId="0" fontId="16" fillId="0" borderId="27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56" fontId="16" fillId="0" borderId="6" xfId="0" applyNumberFormat="1" applyFont="1" applyBorder="1" applyAlignment="1">
      <alignment horizontal="left" vertical="center" wrapText="1"/>
    </xf>
    <xf numFmtId="56" fontId="16" fillId="0" borderId="7" xfId="0" applyNumberFormat="1" applyFont="1" applyBorder="1" applyAlignment="1">
      <alignment horizontal="left" vertical="center" wrapText="1"/>
    </xf>
    <xf numFmtId="56" fontId="16" fillId="0" borderId="8" xfId="0" applyNumberFormat="1" applyFont="1" applyBorder="1" applyAlignment="1">
      <alignment horizontal="left" vertical="center" wrapText="1"/>
    </xf>
    <xf numFmtId="56" fontId="16" fillId="0" borderId="31" xfId="0" applyNumberFormat="1" applyFont="1" applyBorder="1" applyAlignment="1">
      <alignment horizontal="left" vertical="center" wrapText="1"/>
    </xf>
    <xf numFmtId="56" fontId="16" fillId="0" borderId="0" xfId="0" applyNumberFormat="1" applyFont="1" applyAlignment="1">
      <alignment horizontal="left" vertical="center" wrapText="1"/>
    </xf>
    <xf numFmtId="56" fontId="16" fillId="0" borderId="32" xfId="0" applyNumberFormat="1" applyFont="1" applyBorder="1" applyAlignment="1">
      <alignment horizontal="left" vertical="center" wrapText="1"/>
    </xf>
    <xf numFmtId="56" fontId="16" fillId="0" borderId="9" xfId="0" applyNumberFormat="1" applyFont="1" applyBorder="1" applyAlignment="1">
      <alignment horizontal="left" vertical="center" wrapText="1"/>
    </xf>
    <xf numFmtId="56" fontId="16" fillId="0" borderId="3" xfId="0" applyNumberFormat="1" applyFont="1" applyBorder="1" applyAlignment="1">
      <alignment horizontal="left" vertical="center" wrapText="1"/>
    </xf>
    <xf numFmtId="56" fontId="16" fillId="0" borderId="10" xfId="0" applyNumberFormat="1" applyFont="1" applyBorder="1" applyAlignment="1">
      <alignment horizontal="left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56" fontId="2" fillId="0" borderId="9" xfId="0" applyNumberFormat="1" applyFont="1" applyBorder="1" applyAlignment="1">
      <alignment horizontal="center" vertical="center" shrinkToFit="1"/>
    </xf>
    <xf numFmtId="56" fontId="2" fillId="0" borderId="10" xfId="0" applyNumberFormat="1" applyFont="1" applyBorder="1" applyAlignment="1">
      <alignment horizontal="center" vertical="center" shrinkToFit="1"/>
    </xf>
    <xf numFmtId="56" fontId="16" fillId="0" borderId="9" xfId="0" applyNumberFormat="1" applyFont="1" applyBorder="1" applyAlignment="1">
      <alignment horizontal="left" vertical="center"/>
    </xf>
    <xf numFmtId="56" fontId="16" fillId="0" borderId="3" xfId="0" applyNumberFormat="1" applyFont="1" applyBorder="1" applyAlignment="1">
      <alignment horizontal="left" vertical="center"/>
    </xf>
    <xf numFmtId="56" fontId="16" fillId="0" borderId="10" xfId="0" applyNumberFormat="1" applyFont="1" applyBorder="1" applyAlignment="1">
      <alignment horizontal="left" vertical="center"/>
    </xf>
    <xf numFmtId="6" fontId="2" fillId="0" borderId="9" xfId="1" applyFont="1" applyBorder="1" applyAlignment="1">
      <alignment horizontal="right" vertical="center"/>
    </xf>
    <xf numFmtId="6" fontId="2" fillId="0" borderId="3" xfId="1" applyFont="1" applyBorder="1" applyAlignment="1">
      <alignment horizontal="right" vertical="center"/>
    </xf>
    <xf numFmtId="6" fontId="2" fillId="0" borderId="10" xfId="1" applyFont="1" applyBorder="1" applyAlignment="1">
      <alignment horizontal="right" vertical="center"/>
    </xf>
    <xf numFmtId="0" fontId="16" fillId="0" borderId="5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31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32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56" fontId="2" fillId="0" borderId="38" xfId="0" applyNumberFormat="1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6" fontId="2" fillId="0" borderId="38" xfId="1" applyFont="1" applyBorder="1" applyAlignment="1">
      <alignment horizontal="center" vertical="center"/>
    </xf>
    <xf numFmtId="6" fontId="2" fillId="0" borderId="38" xfId="1" applyFont="1" applyBorder="1" applyAlignment="1">
      <alignment horizontal="right" vertical="center"/>
    </xf>
    <xf numFmtId="0" fontId="22" fillId="0" borderId="0" xfId="0" applyFont="1" applyAlignment="1">
      <alignment horizontal="distributed"/>
    </xf>
    <xf numFmtId="0" fontId="22" fillId="0" borderId="1" xfId="0" applyFont="1" applyBorder="1" applyAlignment="1">
      <alignment horizontal="distributed"/>
    </xf>
  </cellXfs>
  <cellStyles count="3">
    <cellStyle name="通貨" xfId="1" builtinId="7"/>
    <cellStyle name="標準" xfId="0" builtinId="0"/>
    <cellStyle name="標準_請求書原本xp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8B538-807D-4157-939A-0A8B0BFC9EC2}">
  <dimension ref="A1:AI25"/>
  <sheetViews>
    <sheetView tabSelected="1" topLeftCell="A8" workbookViewId="0">
      <selection activeCell="AE23" sqref="AE23:AG23"/>
    </sheetView>
  </sheetViews>
  <sheetFormatPr defaultColWidth="4" defaultRowHeight="13.5" x14ac:dyDescent="0.15"/>
  <cols>
    <col min="1" max="11" width="4" style="1"/>
    <col min="12" max="12" width="4.125" style="1" customWidth="1"/>
    <col min="13" max="17" width="4" style="1"/>
    <col min="18" max="18" width="5.125" style="1" customWidth="1"/>
    <col min="19" max="256" width="4" style="1"/>
    <col min="257" max="257" width="1.625" style="1" customWidth="1"/>
    <col min="258" max="512" width="4" style="1"/>
    <col min="513" max="513" width="1.625" style="1" customWidth="1"/>
    <col min="514" max="768" width="4" style="1"/>
    <col min="769" max="769" width="1.625" style="1" customWidth="1"/>
    <col min="770" max="1024" width="4" style="1"/>
    <col min="1025" max="1025" width="1.625" style="1" customWidth="1"/>
    <col min="1026" max="1280" width="4" style="1"/>
    <col min="1281" max="1281" width="1.625" style="1" customWidth="1"/>
    <col min="1282" max="1536" width="4" style="1"/>
    <col min="1537" max="1537" width="1.625" style="1" customWidth="1"/>
    <col min="1538" max="1792" width="4" style="1"/>
    <col min="1793" max="1793" width="1.625" style="1" customWidth="1"/>
    <col min="1794" max="2048" width="4" style="1"/>
    <col min="2049" max="2049" width="1.625" style="1" customWidth="1"/>
    <col min="2050" max="2304" width="4" style="1"/>
    <col min="2305" max="2305" width="1.625" style="1" customWidth="1"/>
    <col min="2306" max="2560" width="4" style="1"/>
    <col min="2561" max="2561" width="1.625" style="1" customWidth="1"/>
    <col min="2562" max="2816" width="4" style="1"/>
    <col min="2817" max="2817" width="1.625" style="1" customWidth="1"/>
    <col min="2818" max="3072" width="4" style="1"/>
    <col min="3073" max="3073" width="1.625" style="1" customWidth="1"/>
    <col min="3074" max="3328" width="4" style="1"/>
    <col min="3329" max="3329" width="1.625" style="1" customWidth="1"/>
    <col min="3330" max="3584" width="4" style="1"/>
    <col min="3585" max="3585" width="1.625" style="1" customWidth="1"/>
    <col min="3586" max="3840" width="4" style="1"/>
    <col min="3841" max="3841" width="1.625" style="1" customWidth="1"/>
    <col min="3842" max="4096" width="4" style="1"/>
    <col min="4097" max="4097" width="1.625" style="1" customWidth="1"/>
    <col min="4098" max="4352" width="4" style="1"/>
    <col min="4353" max="4353" width="1.625" style="1" customWidth="1"/>
    <col min="4354" max="4608" width="4" style="1"/>
    <col min="4609" max="4609" width="1.625" style="1" customWidth="1"/>
    <col min="4610" max="4864" width="4" style="1"/>
    <col min="4865" max="4865" width="1.625" style="1" customWidth="1"/>
    <col min="4866" max="5120" width="4" style="1"/>
    <col min="5121" max="5121" width="1.625" style="1" customWidth="1"/>
    <col min="5122" max="5376" width="4" style="1"/>
    <col min="5377" max="5377" width="1.625" style="1" customWidth="1"/>
    <col min="5378" max="5632" width="4" style="1"/>
    <col min="5633" max="5633" width="1.625" style="1" customWidth="1"/>
    <col min="5634" max="5888" width="4" style="1"/>
    <col min="5889" max="5889" width="1.625" style="1" customWidth="1"/>
    <col min="5890" max="6144" width="4" style="1"/>
    <col min="6145" max="6145" width="1.625" style="1" customWidth="1"/>
    <col min="6146" max="6400" width="4" style="1"/>
    <col min="6401" max="6401" width="1.625" style="1" customWidth="1"/>
    <col min="6402" max="6656" width="4" style="1"/>
    <col min="6657" max="6657" width="1.625" style="1" customWidth="1"/>
    <col min="6658" max="6912" width="4" style="1"/>
    <col min="6913" max="6913" width="1.625" style="1" customWidth="1"/>
    <col min="6914" max="7168" width="4" style="1"/>
    <col min="7169" max="7169" width="1.625" style="1" customWidth="1"/>
    <col min="7170" max="7424" width="4" style="1"/>
    <col min="7425" max="7425" width="1.625" style="1" customWidth="1"/>
    <col min="7426" max="7680" width="4" style="1"/>
    <col min="7681" max="7681" width="1.625" style="1" customWidth="1"/>
    <col min="7682" max="7936" width="4" style="1"/>
    <col min="7937" max="7937" width="1.625" style="1" customWidth="1"/>
    <col min="7938" max="8192" width="4" style="1"/>
    <col min="8193" max="8193" width="1.625" style="1" customWidth="1"/>
    <col min="8194" max="8448" width="4" style="1"/>
    <col min="8449" max="8449" width="1.625" style="1" customWidth="1"/>
    <col min="8450" max="8704" width="4" style="1"/>
    <col min="8705" max="8705" width="1.625" style="1" customWidth="1"/>
    <col min="8706" max="8960" width="4" style="1"/>
    <col min="8961" max="8961" width="1.625" style="1" customWidth="1"/>
    <col min="8962" max="9216" width="4" style="1"/>
    <col min="9217" max="9217" width="1.625" style="1" customWidth="1"/>
    <col min="9218" max="9472" width="4" style="1"/>
    <col min="9473" max="9473" width="1.625" style="1" customWidth="1"/>
    <col min="9474" max="9728" width="4" style="1"/>
    <col min="9729" max="9729" width="1.625" style="1" customWidth="1"/>
    <col min="9730" max="9984" width="4" style="1"/>
    <col min="9985" max="9985" width="1.625" style="1" customWidth="1"/>
    <col min="9986" max="10240" width="4" style="1"/>
    <col min="10241" max="10241" width="1.625" style="1" customWidth="1"/>
    <col min="10242" max="10496" width="4" style="1"/>
    <col min="10497" max="10497" width="1.625" style="1" customWidth="1"/>
    <col min="10498" max="10752" width="4" style="1"/>
    <col min="10753" max="10753" width="1.625" style="1" customWidth="1"/>
    <col min="10754" max="11008" width="4" style="1"/>
    <col min="11009" max="11009" width="1.625" style="1" customWidth="1"/>
    <col min="11010" max="11264" width="4" style="1"/>
    <col min="11265" max="11265" width="1.625" style="1" customWidth="1"/>
    <col min="11266" max="11520" width="4" style="1"/>
    <col min="11521" max="11521" width="1.625" style="1" customWidth="1"/>
    <col min="11522" max="11776" width="4" style="1"/>
    <col min="11777" max="11777" width="1.625" style="1" customWidth="1"/>
    <col min="11778" max="12032" width="4" style="1"/>
    <col min="12033" max="12033" width="1.625" style="1" customWidth="1"/>
    <col min="12034" max="12288" width="4" style="1"/>
    <col min="12289" max="12289" width="1.625" style="1" customWidth="1"/>
    <col min="12290" max="12544" width="4" style="1"/>
    <col min="12545" max="12545" width="1.625" style="1" customWidth="1"/>
    <col min="12546" max="12800" width="4" style="1"/>
    <col min="12801" max="12801" width="1.625" style="1" customWidth="1"/>
    <col min="12802" max="13056" width="4" style="1"/>
    <col min="13057" max="13057" width="1.625" style="1" customWidth="1"/>
    <col min="13058" max="13312" width="4" style="1"/>
    <col min="13313" max="13313" width="1.625" style="1" customWidth="1"/>
    <col min="13314" max="13568" width="4" style="1"/>
    <col min="13569" max="13569" width="1.625" style="1" customWidth="1"/>
    <col min="13570" max="13824" width="4" style="1"/>
    <col min="13825" max="13825" width="1.625" style="1" customWidth="1"/>
    <col min="13826" max="14080" width="4" style="1"/>
    <col min="14081" max="14081" width="1.625" style="1" customWidth="1"/>
    <col min="14082" max="14336" width="4" style="1"/>
    <col min="14337" max="14337" width="1.625" style="1" customWidth="1"/>
    <col min="14338" max="14592" width="4" style="1"/>
    <col min="14593" max="14593" width="1.625" style="1" customWidth="1"/>
    <col min="14594" max="14848" width="4" style="1"/>
    <col min="14849" max="14849" width="1.625" style="1" customWidth="1"/>
    <col min="14850" max="15104" width="4" style="1"/>
    <col min="15105" max="15105" width="1.625" style="1" customWidth="1"/>
    <col min="15106" max="15360" width="4" style="1"/>
    <col min="15361" max="15361" width="1.625" style="1" customWidth="1"/>
    <col min="15362" max="15616" width="4" style="1"/>
    <col min="15617" max="15617" width="1.625" style="1" customWidth="1"/>
    <col min="15618" max="15872" width="4" style="1"/>
    <col min="15873" max="15873" width="1.625" style="1" customWidth="1"/>
    <col min="15874" max="16128" width="4" style="1"/>
    <col min="16129" max="16129" width="1.625" style="1" customWidth="1"/>
    <col min="16130" max="16384" width="4" style="1"/>
  </cols>
  <sheetData>
    <row r="1" spans="1:35" ht="22.5" customHeight="1" x14ac:dyDescent="0.15">
      <c r="I1" s="93" t="s">
        <v>0</v>
      </c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AC1" s="94">
        <v>45127</v>
      </c>
      <c r="AD1" s="94"/>
      <c r="AE1" s="94"/>
      <c r="AF1" s="94"/>
      <c r="AG1" s="94"/>
      <c r="AH1" s="2"/>
    </row>
    <row r="2" spans="1:35" ht="22.5" customHeight="1" x14ac:dyDescent="0.15">
      <c r="B2" s="23"/>
      <c r="C2" s="23"/>
      <c r="D2" s="23"/>
      <c r="E2" s="23"/>
      <c r="F2" s="23"/>
      <c r="G2" s="23"/>
      <c r="H2" s="2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23"/>
      <c r="Z2" s="23"/>
      <c r="AA2" s="23"/>
      <c r="AB2" s="23"/>
      <c r="AH2" s="4"/>
      <c r="AI2" s="4"/>
    </row>
    <row r="3" spans="1:35" ht="18.75" customHeight="1" x14ac:dyDescent="0.15">
      <c r="A3" s="95" t="s">
        <v>23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spans="1:35" ht="22.5" customHeight="1" thickBot="1" x14ac:dyDescent="0.2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</row>
    <row r="5" spans="1:35" ht="22.5" customHeight="1" x14ac:dyDescent="0.15">
      <c r="A5" s="97" t="s">
        <v>1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Z5" s="82" t="s">
        <v>27</v>
      </c>
      <c r="AA5" s="82"/>
      <c r="AB5" s="82"/>
    </row>
    <row r="6" spans="1:35" ht="22.5" customHeight="1" x14ac:dyDescent="0.15">
      <c r="A6" s="98" t="s">
        <v>2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Y6"/>
      <c r="Z6" s="82" t="s">
        <v>28</v>
      </c>
      <c r="AA6" s="82"/>
      <c r="AB6" s="82"/>
      <c r="AC6" s="82"/>
      <c r="AD6" s="82"/>
      <c r="AE6" s="82"/>
      <c r="AF6" s="82"/>
      <c r="AG6" s="82"/>
    </row>
    <row r="7" spans="1:35" ht="22.5" customHeight="1" x14ac:dyDescent="0.15">
      <c r="Z7" s="89" t="s">
        <v>103</v>
      </c>
      <c r="AA7" s="89"/>
      <c r="AB7" s="89"/>
      <c r="AC7" s="89"/>
      <c r="AD7" s="89"/>
      <c r="AE7" s="89"/>
      <c r="AF7" s="89"/>
      <c r="AG7" s="89"/>
    </row>
    <row r="8" spans="1:35" ht="22.5" customHeight="1" x14ac:dyDescent="0.15">
      <c r="A8" s="90" t="s">
        <v>3</v>
      </c>
      <c r="B8" s="90"/>
      <c r="C8" s="90"/>
      <c r="D8" s="91" t="s">
        <v>4</v>
      </c>
      <c r="E8" s="91"/>
      <c r="F8" s="91"/>
      <c r="G8" s="91"/>
      <c r="H8" s="91"/>
      <c r="I8" s="91"/>
      <c r="J8" s="91"/>
      <c r="K8" s="91"/>
      <c r="L8" s="91"/>
      <c r="M8" s="91"/>
      <c r="Z8" s="82" t="s">
        <v>33</v>
      </c>
      <c r="AA8" s="82"/>
      <c r="AB8" s="82"/>
      <c r="AC8" s="82"/>
      <c r="AD8" s="82"/>
      <c r="AE8" s="82"/>
      <c r="AF8" s="82"/>
      <c r="AG8" s="82"/>
    </row>
    <row r="9" spans="1:35" ht="22.5" customHeight="1" x14ac:dyDescent="0.15">
      <c r="A9" s="8"/>
      <c r="B9" s="8"/>
      <c r="D9" s="5"/>
      <c r="E9" s="5"/>
      <c r="F9" s="6">
        <v>7</v>
      </c>
      <c r="G9" s="92" t="s">
        <v>5</v>
      </c>
      <c r="H9" s="92"/>
      <c r="I9" s="92"/>
      <c r="J9" s="92"/>
      <c r="K9" s="92"/>
      <c r="L9" s="92"/>
      <c r="M9" s="92"/>
      <c r="Z9" s="82" t="s">
        <v>30</v>
      </c>
      <c r="AA9" s="82"/>
      <c r="AB9" s="82"/>
      <c r="AC9" s="82"/>
      <c r="AD9" s="82"/>
      <c r="AE9" s="82"/>
      <c r="AF9" s="82"/>
      <c r="AG9" s="82"/>
    </row>
    <row r="10" spans="1:35" ht="22.5" customHeight="1" x14ac:dyDescent="0.15">
      <c r="A10" s="8"/>
      <c r="B10" s="8"/>
      <c r="D10" s="7"/>
      <c r="E10" s="7"/>
      <c r="F10" s="80">
        <f>AE25</f>
        <v>161220.4</v>
      </c>
      <c r="G10" s="80"/>
      <c r="H10" s="80"/>
      <c r="I10" s="80"/>
      <c r="J10" s="80"/>
      <c r="K10" s="80"/>
      <c r="L10" s="7"/>
      <c r="M10" s="7"/>
      <c r="Z10" s="82" t="s">
        <v>104</v>
      </c>
      <c r="AA10" s="82"/>
      <c r="AB10" s="82"/>
      <c r="AC10" s="82"/>
      <c r="AD10" s="82"/>
      <c r="AE10" s="82"/>
      <c r="AF10" s="82"/>
      <c r="AG10" s="82"/>
    </row>
    <row r="11" spans="1:35" ht="22.5" customHeight="1" thickBot="1" x14ac:dyDescent="0.2">
      <c r="A11" s="83" t="s">
        <v>6</v>
      </c>
      <c r="B11" s="83"/>
      <c r="D11" s="7"/>
      <c r="E11" s="7"/>
      <c r="F11" s="81"/>
      <c r="G11" s="81"/>
      <c r="H11" s="81"/>
      <c r="I11" s="81"/>
      <c r="J11" s="81"/>
      <c r="K11" s="81"/>
      <c r="L11" s="7"/>
      <c r="M11" s="7"/>
      <c r="Z11" s="84" t="s">
        <v>105</v>
      </c>
      <c r="AA11" s="82"/>
      <c r="AB11" s="82"/>
      <c r="AC11" s="82"/>
      <c r="AD11" s="82"/>
      <c r="AE11" s="82"/>
      <c r="AF11" s="82"/>
      <c r="AG11" s="82"/>
    </row>
    <row r="12" spans="1:35" ht="6" customHeight="1" thickTop="1" x14ac:dyDescent="0.15">
      <c r="A12" s="8"/>
      <c r="B12" s="8"/>
      <c r="D12" s="9"/>
      <c r="E12" s="9"/>
      <c r="F12" s="9"/>
      <c r="G12" s="9"/>
      <c r="H12" s="10"/>
      <c r="I12" s="10"/>
      <c r="J12" s="10"/>
      <c r="K12" s="9"/>
      <c r="L12" s="9"/>
      <c r="M12" s="9"/>
      <c r="R12" s="11"/>
      <c r="S12" s="11"/>
      <c r="T12" s="11"/>
      <c r="U12" s="11"/>
      <c r="V12" s="11"/>
      <c r="W12" s="11"/>
      <c r="X12" s="11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5" ht="22.5" customHeight="1" x14ac:dyDescent="0.15">
      <c r="A13" s="85" t="s">
        <v>65</v>
      </c>
      <c r="B13" s="85"/>
      <c r="C13" s="85" t="s">
        <v>8</v>
      </c>
      <c r="D13" s="85"/>
      <c r="E13" s="85"/>
      <c r="F13" s="85"/>
      <c r="G13" s="85"/>
      <c r="H13" s="86" t="s">
        <v>24</v>
      </c>
      <c r="I13" s="87"/>
      <c r="J13" s="88"/>
      <c r="K13" s="85" t="s">
        <v>9</v>
      </c>
      <c r="L13" s="85"/>
      <c r="M13" s="85"/>
      <c r="N13" s="85"/>
      <c r="O13" s="85" t="s">
        <v>10</v>
      </c>
      <c r="P13" s="85"/>
      <c r="Q13" s="85"/>
      <c r="R13" s="85"/>
      <c r="S13" s="85"/>
      <c r="T13" s="85"/>
      <c r="U13" s="85"/>
      <c r="V13" s="85"/>
      <c r="W13" s="71" t="s">
        <v>35</v>
      </c>
      <c r="X13" s="72"/>
      <c r="Y13" s="72"/>
      <c r="Z13" s="72"/>
      <c r="AA13" s="72"/>
      <c r="AB13" s="72"/>
      <c r="AC13" s="72"/>
      <c r="AD13" s="73"/>
      <c r="AE13" s="85" t="s">
        <v>12</v>
      </c>
      <c r="AF13" s="85"/>
      <c r="AG13" s="85"/>
    </row>
    <row r="14" spans="1:35" ht="22.5" customHeight="1" x14ac:dyDescent="0.15">
      <c r="A14" s="85"/>
      <c r="B14" s="85"/>
      <c r="C14" s="85"/>
      <c r="D14" s="85"/>
      <c r="E14" s="85"/>
      <c r="F14" s="85"/>
      <c r="G14" s="85"/>
      <c r="H14" s="59"/>
      <c r="I14" s="60"/>
      <c r="J14" s="61"/>
      <c r="K14" s="85"/>
      <c r="L14" s="85"/>
      <c r="M14" s="85"/>
      <c r="N14" s="85"/>
      <c r="O14" s="85" t="s">
        <v>13</v>
      </c>
      <c r="P14" s="85"/>
      <c r="Q14" s="85" t="s">
        <v>14</v>
      </c>
      <c r="R14" s="85"/>
      <c r="S14" s="85" t="s">
        <v>15</v>
      </c>
      <c r="T14" s="85"/>
      <c r="U14" s="85" t="s">
        <v>14</v>
      </c>
      <c r="V14" s="85"/>
      <c r="W14" s="71" t="s">
        <v>59</v>
      </c>
      <c r="X14" s="73"/>
      <c r="Y14" s="71" t="s">
        <v>14</v>
      </c>
      <c r="Z14" s="73"/>
      <c r="AA14" s="71" t="s">
        <v>60</v>
      </c>
      <c r="AB14" s="73"/>
      <c r="AC14" s="71"/>
      <c r="AD14" s="73"/>
      <c r="AE14" s="85"/>
      <c r="AF14" s="85"/>
      <c r="AG14" s="85"/>
    </row>
    <row r="15" spans="1:35" ht="26.25" customHeight="1" x14ac:dyDescent="0.15">
      <c r="A15" s="75">
        <v>45096</v>
      </c>
      <c r="B15" s="76"/>
      <c r="C15" s="77" t="s">
        <v>118</v>
      </c>
      <c r="D15" s="78"/>
      <c r="E15" s="78"/>
      <c r="F15" s="78"/>
      <c r="G15" s="79"/>
      <c r="H15" s="71" t="s">
        <v>119</v>
      </c>
      <c r="I15" s="72"/>
      <c r="J15" s="73"/>
      <c r="K15" s="71" t="s">
        <v>120</v>
      </c>
      <c r="L15" s="72"/>
      <c r="M15" s="72"/>
      <c r="N15" s="73"/>
      <c r="O15" s="19">
        <v>2</v>
      </c>
      <c r="P15" s="20" t="s">
        <v>16</v>
      </c>
      <c r="Q15" s="74">
        <v>14000</v>
      </c>
      <c r="R15" s="74"/>
      <c r="S15" s="19">
        <v>3</v>
      </c>
      <c r="T15" s="20" t="s">
        <v>17</v>
      </c>
      <c r="U15" s="74">
        <v>2188</v>
      </c>
      <c r="V15" s="74"/>
      <c r="W15" s="19"/>
      <c r="X15" s="20" t="s">
        <v>41</v>
      </c>
      <c r="Y15" s="65"/>
      <c r="Z15" s="66"/>
      <c r="AA15" s="19"/>
      <c r="AB15" s="20" t="s">
        <v>41</v>
      </c>
      <c r="AC15" s="65"/>
      <c r="AD15" s="66"/>
      <c r="AE15" s="67">
        <f>O15*Q15+S15*U15</f>
        <v>34564</v>
      </c>
      <c r="AF15" s="67"/>
      <c r="AG15" s="67"/>
    </row>
    <row r="16" spans="1:35" ht="26.25" customHeight="1" x14ac:dyDescent="0.15">
      <c r="A16" s="68">
        <v>45097</v>
      </c>
      <c r="B16" s="69"/>
      <c r="C16" s="77" t="s">
        <v>121</v>
      </c>
      <c r="D16" s="78"/>
      <c r="E16" s="78"/>
      <c r="F16" s="78"/>
      <c r="G16" s="79"/>
      <c r="H16" s="71" t="s">
        <v>122</v>
      </c>
      <c r="I16" s="72"/>
      <c r="J16" s="73"/>
      <c r="K16" s="71" t="s">
        <v>123</v>
      </c>
      <c r="L16" s="72"/>
      <c r="M16" s="72"/>
      <c r="N16" s="73"/>
      <c r="O16" s="19">
        <v>1</v>
      </c>
      <c r="P16" s="20" t="s">
        <v>16</v>
      </c>
      <c r="Q16" s="74">
        <v>14000</v>
      </c>
      <c r="R16" s="74"/>
      <c r="S16" s="19"/>
      <c r="T16" s="20" t="s">
        <v>17</v>
      </c>
      <c r="U16" s="74"/>
      <c r="V16" s="74"/>
      <c r="W16" s="19"/>
      <c r="X16" s="20" t="s">
        <v>41</v>
      </c>
      <c r="Y16" s="65"/>
      <c r="Z16" s="66"/>
      <c r="AA16" s="19"/>
      <c r="AB16" s="20" t="s">
        <v>41</v>
      </c>
      <c r="AC16" s="65"/>
      <c r="AD16" s="66"/>
      <c r="AE16" s="67">
        <f>O16*Q16+S16*U16</f>
        <v>14000</v>
      </c>
      <c r="AF16" s="67"/>
      <c r="AG16" s="67"/>
    </row>
    <row r="17" spans="1:33" ht="26.25" customHeight="1" x14ac:dyDescent="0.15">
      <c r="A17" s="68">
        <v>45098</v>
      </c>
      <c r="B17" s="69"/>
      <c r="C17" s="77" t="s">
        <v>114</v>
      </c>
      <c r="D17" s="78"/>
      <c r="E17" s="78"/>
      <c r="F17" s="78"/>
      <c r="G17" s="79"/>
      <c r="H17" s="71"/>
      <c r="I17" s="72"/>
      <c r="J17" s="73"/>
      <c r="K17" s="71" t="s">
        <v>73</v>
      </c>
      <c r="L17" s="72"/>
      <c r="M17" s="72"/>
      <c r="N17" s="73"/>
      <c r="O17" s="19">
        <v>2</v>
      </c>
      <c r="P17" s="20" t="s">
        <v>16</v>
      </c>
      <c r="Q17" s="74">
        <v>14000</v>
      </c>
      <c r="R17" s="74"/>
      <c r="S17" s="19"/>
      <c r="T17" s="20" t="s">
        <v>17</v>
      </c>
      <c r="U17" s="74"/>
      <c r="V17" s="74"/>
      <c r="W17" s="19"/>
      <c r="X17" s="20" t="s">
        <v>41</v>
      </c>
      <c r="Y17" s="65"/>
      <c r="Z17" s="66"/>
      <c r="AA17" s="19"/>
      <c r="AB17" s="20" t="s">
        <v>41</v>
      </c>
      <c r="AC17" s="65"/>
      <c r="AD17" s="66"/>
      <c r="AE17" s="67">
        <f>O17*Q17+S17*U17</f>
        <v>28000</v>
      </c>
      <c r="AF17" s="67"/>
      <c r="AG17" s="67"/>
    </row>
    <row r="18" spans="1:33" ht="26.25" customHeight="1" x14ac:dyDescent="0.15">
      <c r="A18" s="75">
        <v>45100</v>
      </c>
      <c r="B18" s="76"/>
      <c r="C18" s="77" t="s">
        <v>114</v>
      </c>
      <c r="D18" s="78"/>
      <c r="E18" s="78"/>
      <c r="F18" s="78"/>
      <c r="G18" s="79"/>
      <c r="H18" s="71" t="s">
        <v>119</v>
      </c>
      <c r="I18" s="72"/>
      <c r="J18" s="73"/>
      <c r="K18" s="71" t="s">
        <v>73</v>
      </c>
      <c r="L18" s="72"/>
      <c r="M18" s="72"/>
      <c r="N18" s="73"/>
      <c r="O18" s="19">
        <v>2</v>
      </c>
      <c r="P18" s="20" t="s">
        <v>16</v>
      </c>
      <c r="Q18" s="74">
        <v>14000</v>
      </c>
      <c r="R18" s="74"/>
      <c r="S18" s="19"/>
      <c r="T18" s="20" t="s">
        <v>17</v>
      </c>
      <c r="U18" s="74"/>
      <c r="V18" s="74"/>
      <c r="W18" s="19"/>
      <c r="X18" s="20" t="s">
        <v>41</v>
      </c>
      <c r="Y18" s="65"/>
      <c r="Z18" s="66"/>
      <c r="AA18" s="19"/>
      <c r="AB18" s="20" t="s">
        <v>41</v>
      </c>
      <c r="AC18" s="65"/>
      <c r="AD18" s="66"/>
      <c r="AE18" s="67">
        <f>O18*Q18+S18*U18</f>
        <v>28000</v>
      </c>
      <c r="AF18" s="67"/>
      <c r="AG18" s="67"/>
    </row>
    <row r="19" spans="1:33" ht="26.25" customHeight="1" x14ac:dyDescent="0.15">
      <c r="A19" s="75">
        <v>45103</v>
      </c>
      <c r="B19" s="76"/>
      <c r="C19" s="70" t="s">
        <v>124</v>
      </c>
      <c r="D19" s="70"/>
      <c r="E19" s="70"/>
      <c r="F19" s="70"/>
      <c r="G19" s="70"/>
      <c r="H19" s="71" t="s">
        <v>122</v>
      </c>
      <c r="I19" s="72"/>
      <c r="J19" s="73"/>
      <c r="K19" s="71" t="s">
        <v>123</v>
      </c>
      <c r="L19" s="72"/>
      <c r="M19" s="72"/>
      <c r="N19" s="73"/>
      <c r="O19" s="19">
        <v>1</v>
      </c>
      <c r="P19" s="20" t="s">
        <v>16</v>
      </c>
      <c r="Q19" s="74">
        <v>14000</v>
      </c>
      <c r="R19" s="74"/>
      <c r="S19" s="19"/>
      <c r="T19" s="20" t="s">
        <v>17</v>
      </c>
      <c r="U19" s="74"/>
      <c r="V19" s="74"/>
      <c r="W19" s="19"/>
      <c r="X19" s="20" t="s">
        <v>41</v>
      </c>
      <c r="Y19" s="65"/>
      <c r="Z19" s="66"/>
      <c r="AA19" s="19"/>
      <c r="AB19" s="20" t="s">
        <v>41</v>
      </c>
      <c r="AC19" s="65"/>
      <c r="AD19" s="66"/>
      <c r="AE19" s="67">
        <f>O19*Q19+S19*U19+Y19+AC19</f>
        <v>14000</v>
      </c>
      <c r="AF19" s="67"/>
      <c r="AG19" s="67"/>
    </row>
    <row r="20" spans="1:33" ht="26.25" customHeight="1" x14ac:dyDescent="0.15">
      <c r="A20" s="68">
        <v>45118</v>
      </c>
      <c r="B20" s="69"/>
      <c r="C20" s="70" t="s">
        <v>124</v>
      </c>
      <c r="D20" s="70"/>
      <c r="E20" s="70"/>
      <c r="F20" s="70"/>
      <c r="G20" s="70"/>
      <c r="H20" s="71"/>
      <c r="I20" s="72"/>
      <c r="J20" s="73"/>
      <c r="K20" s="71" t="s">
        <v>101</v>
      </c>
      <c r="L20" s="72"/>
      <c r="M20" s="72"/>
      <c r="N20" s="73"/>
      <c r="O20" s="19">
        <v>2</v>
      </c>
      <c r="P20" s="20" t="s">
        <v>16</v>
      </c>
      <c r="Q20" s="74">
        <v>14000</v>
      </c>
      <c r="R20" s="74"/>
      <c r="S20" s="19"/>
      <c r="T20" s="20" t="s">
        <v>17</v>
      </c>
      <c r="U20" s="74"/>
      <c r="V20" s="74"/>
      <c r="W20" s="19"/>
      <c r="X20" s="20" t="s">
        <v>41</v>
      </c>
      <c r="Y20" s="65"/>
      <c r="Z20" s="66"/>
      <c r="AA20" s="19"/>
      <c r="AB20" s="20" t="s">
        <v>41</v>
      </c>
      <c r="AC20" s="65"/>
      <c r="AD20" s="66"/>
      <c r="AE20" s="67">
        <f>O20*Q20+S20*U20+Y20+AC20</f>
        <v>28000</v>
      </c>
      <c r="AF20" s="67"/>
      <c r="AG20" s="67"/>
    </row>
    <row r="21" spans="1:33" ht="26.25" customHeight="1" x14ac:dyDescent="0.15">
      <c r="A21" s="53"/>
      <c r="B21" s="54"/>
      <c r="C21" s="55"/>
      <c r="D21" s="55"/>
      <c r="E21" s="55"/>
      <c r="F21" s="55"/>
      <c r="G21" s="55"/>
      <c r="H21" s="56"/>
      <c r="I21" s="57"/>
      <c r="J21" s="58"/>
      <c r="K21" s="59"/>
      <c r="L21" s="60"/>
      <c r="M21" s="60"/>
      <c r="N21" s="61"/>
      <c r="O21" s="24"/>
      <c r="P21" s="25" t="s">
        <v>16</v>
      </c>
      <c r="Q21" s="62"/>
      <c r="R21" s="62"/>
      <c r="S21" s="24"/>
      <c r="T21" s="25" t="s">
        <v>17</v>
      </c>
      <c r="U21" s="62"/>
      <c r="V21" s="62"/>
      <c r="W21" s="24"/>
      <c r="X21" s="25" t="s">
        <v>41</v>
      </c>
      <c r="Y21" s="63"/>
      <c r="Z21" s="64"/>
      <c r="AA21" s="24"/>
      <c r="AB21" s="25" t="s">
        <v>41</v>
      </c>
      <c r="AC21" s="63"/>
      <c r="AD21" s="64"/>
      <c r="AE21" s="47">
        <f>O21*Q21+S21*U21+Y21+AC21</f>
        <v>0</v>
      </c>
      <c r="AF21" s="47"/>
      <c r="AG21" s="47"/>
    </row>
    <row r="22" spans="1:33" ht="26.25" customHeight="1" x14ac:dyDescent="0.15">
      <c r="AB22" s="48" t="s">
        <v>20</v>
      </c>
      <c r="AC22" s="48"/>
      <c r="AD22" s="48"/>
      <c r="AE22" s="49">
        <f>SUM(AE15:AE21)</f>
        <v>146564</v>
      </c>
      <c r="AF22" s="50"/>
      <c r="AG22" s="50"/>
    </row>
    <row r="23" spans="1:33" ht="26.25" customHeight="1" x14ac:dyDescent="0.15">
      <c r="A23" s="51" t="s">
        <v>26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AB23" s="52" t="s">
        <v>21</v>
      </c>
      <c r="AC23" s="52"/>
      <c r="AD23" s="52"/>
      <c r="AE23" s="40">
        <f>AE22*0.1</f>
        <v>14656.400000000001</v>
      </c>
      <c r="AF23" s="40"/>
      <c r="AG23" s="40"/>
    </row>
    <row r="24" spans="1:33" ht="26.25" customHeight="1" thickBot="1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AB24" s="52" t="s">
        <v>35</v>
      </c>
      <c r="AC24" s="52"/>
      <c r="AD24" s="52"/>
      <c r="AE24" s="40">
        <f>Y15+Y16+Y18+Y19+Y17+Y20+Y21+AC15+AC16+AC17+AC18+AC19+AC20+AC21</f>
        <v>0</v>
      </c>
      <c r="AF24" s="40"/>
      <c r="AG24" s="40"/>
    </row>
    <row r="25" spans="1:33" ht="26.25" customHeight="1" thickBot="1" x14ac:dyDescent="0.2">
      <c r="AB25" s="41" t="s">
        <v>22</v>
      </c>
      <c r="AC25" s="42"/>
      <c r="AD25" s="43"/>
      <c r="AE25" s="44">
        <f>SUM(AE22:AE24)</f>
        <v>161220.4</v>
      </c>
      <c r="AF25" s="45"/>
      <c r="AG25" s="46"/>
    </row>
  </sheetData>
  <mergeCells count="104">
    <mergeCell ref="Z7:AG7"/>
    <mergeCell ref="A8:C8"/>
    <mergeCell ref="D8:M8"/>
    <mergeCell ref="Z8:AG8"/>
    <mergeCell ref="G9:M9"/>
    <mergeCell ref="Z9:AG9"/>
    <mergeCell ref="I1:X2"/>
    <mergeCell ref="AC1:AG1"/>
    <mergeCell ref="A3:N4"/>
    <mergeCell ref="A5:N5"/>
    <mergeCell ref="Z5:AB5"/>
    <mergeCell ref="A6:N6"/>
    <mergeCell ref="Z6:AG6"/>
    <mergeCell ref="F10:K11"/>
    <mergeCell ref="Z10:AG10"/>
    <mergeCell ref="A11:B11"/>
    <mergeCell ref="Z11:AG11"/>
    <mergeCell ref="A13:B14"/>
    <mergeCell ref="C13:G14"/>
    <mergeCell ref="H13:J14"/>
    <mergeCell ref="K13:N14"/>
    <mergeCell ref="O13:V13"/>
    <mergeCell ref="W13:AD13"/>
    <mergeCell ref="AE13:AG14"/>
    <mergeCell ref="O14:P14"/>
    <mergeCell ref="Q14:R14"/>
    <mergeCell ref="S14:T14"/>
    <mergeCell ref="U14:V14"/>
    <mergeCell ref="W14:X14"/>
    <mergeCell ref="Y14:Z14"/>
    <mergeCell ref="AA14:AB14"/>
    <mergeCell ref="AC14:AD14"/>
    <mergeCell ref="Y15:Z15"/>
    <mergeCell ref="AC15:AD15"/>
    <mergeCell ref="AE15:AG15"/>
    <mergeCell ref="A16:B16"/>
    <mergeCell ref="C16:G16"/>
    <mergeCell ref="H16:J16"/>
    <mergeCell ref="K16:N16"/>
    <mergeCell ref="Q16:R16"/>
    <mergeCell ref="U16:V16"/>
    <mergeCell ref="Y16:Z16"/>
    <mergeCell ref="A15:B15"/>
    <mergeCell ref="C15:G15"/>
    <mergeCell ref="H15:J15"/>
    <mergeCell ref="K15:N15"/>
    <mergeCell ref="Q15:R15"/>
    <mergeCell ref="U15:V15"/>
    <mergeCell ref="AC16:AD16"/>
    <mergeCell ref="AE16:AG16"/>
    <mergeCell ref="A17:B17"/>
    <mergeCell ref="C17:G17"/>
    <mergeCell ref="H17:J17"/>
    <mergeCell ref="K17:N17"/>
    <mergeCell ref="Q17:R17"/>
    <mergeCell ref="U17:V17"/>
    <mergeCell ref="Y17:Z17"/>
    <mergeCell ref="AC17:AD17"/>
    <mergeCell ref="AE17:AG17"/>
    <mergeCell ref="A18:B18"/>
    <mergeCell ref="C18:G18"/>
    <mergeCell ref="H18:J18"/>
    <mergeCell ref="K18:N18"/>
    <mergeCell ref="Q18:R18"/>
    <mergeCell ref="U18:V18"/>
    <mergeCell ref="Y18:Z18"/>
    <mergeCell ref="AC18:AD18"/>
    <mergeCell ref="AE18:AG18"/>
    <mergeCell ref="Y19:Z19"/>
    <mergeCell ref="AC19:AD19"/>
    <mergeCell ref="AE19:AG19"/>
    <mergeCell ref="A20:B20"/>
    <mergeCell ref="C20:G20"/>
    <mergeCell ref="H20:J20"/>
    <mergeCell ref="K20:N20"/>
    <mergeCell ref="Q20:R20"/>
    <mergeCell ref="U20:V20"/>
    <mergeCell ref="Y20:Z20"/>
    <mergeCell ref="A19:B19"/>
    <mergeCell ref="C19:G19"/>
    <mergeCell ref="H19:J19"/>
    <mergeCell ref="K19:N19"/>
    <mergeCell ref="Q19:R19"/>
    <mergeCell ref="U19:V19"/>
    <mergeCell ref="AC20:AD20"/>
    <mergeCell ref="AE20:AG20"/>
    <mergeCell ref="AE24:AG24"/>
    <mergeCell ref="AB25:AD25"/>
    <mergeCell ref="AE25:AG25"/>
    <mergeCell ref="AE21:AG21"/>
    <mergeCell ref="AB22:AD22"/>
    <mergeCell ref="AE22:AG22"/>
    <mergeCell ref="A23:M23"/>
    <mergeCell ref="AB23:AD23"/>
    <mergeCell ref="AE23:AG23"/>
    <mergeCell ref="A21:B21"/>
    <mergeCell ref="C21:G21"/>
    <mergeCell ref="H21:J21"/>
    <mergeCell ref="K21:N21"/>
    <mergeCell ref="Q21:R21"/>
    <mergeCell ref="U21:V21"/>
    <mergeCell ref="Y21:Z21"/>
    <mergeCell ref="AC21:AD21"/>
    <mergeCell ref="AB24:AD24"/>
  </mergeCells>
  <phoneticPr fontId="3"/>
  <pageMargins left="0.7" right="0.7" top="0.56000000000000005" bottom="0.22" header="0.54" footer="0.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97F2C-4A70-413B-9290-13B15ACB73C1}">
  <dimension ref="A1:AI25"/>
  <sheetViews>
    <sheetView topLeftCell="A16" workbookViewId="0">
      <selection activeCell="K16" sqref="K16:N16"/>
    </sheetView>
  </sheetViews>
  <sheetFormatPr defaultColWidth="4" defaultRowHeight="13.5" x14ac:dyDescent="0.15"/>
  <cols>
    <col min="1" max="11" width="4" style="1"/>
    <col min="12" max="12" width="4.125" style="1" customWidth="1"/>
    <col min="13" max="17" width="4" style="1"/>
    <col min="18" max="18" width="5.125" style="1" customWidth="1"/>
    <col min="19" max="256" width="4" style="1"/>
    <col min="257" max="257" width="1.625" style="1" customWidth="1"/>
    <col min="258" max="512" width="4" style="1"/>
    <col min="513" max="513" width="1.625" style="1" customWidth="1"/>
    <col min="514" max="768" width="4" style="1"/>
    <col min="769" max="769" width="1.625" style="1" customWidth="1"/>
    <col min="770" max="1024" width="4" style="1"/>
    <col min="1025" max="1025" width="1.625" style="1" customWidth="1"/>
    <col min="1026" max="1280" width="4" style="1"/>
    <col min="1281" max="1281" width="1.625" style="1" customWidth="1"/>
    <col min="1282" max="1536" width="4" style="1"/>
    <col min="1537" max="1537" width="1.625" style="1" customWidth="1"/>
    <col min="1538" max="1792" width="4" style="1"/>
    <col min="1793" max="1793" width="1.625" style="1" customWidth="1"/>
    <col min="1794" max="2048" width="4" style="1"/>
    <col min="2049" max="2049" width="1.625" style="1" customWidth="1"/>
    <col min="2050" max="2304" width="4" style="1"/>
    <col min="2305" max="2305" width="1.625" style="1" customWidth="1"/>
    <col min="2306" max="2560" width="4" style="1"/>
    <col min="2561" max="2561" width="1.625" style="1" customWidth="1"/>
    <col min="2562" max="2816" width="4" style="1"/>
    <col min="2817" max="2817" width="1.625" style="1" customWidth="1"/>
    <col min="2818" max="3072" width="4" style="1"/>
    <col min="3073" max="3073" width="1.625" style="1" customWidth="1"/>
    <col min="3074" max="3328" width="4" style="1"/>
    <col min="3329" max="3329" width="1.625" style="1" customWidth="1"/>
    <col min="3330" max="3584" width="4" style="1"/>
    <col min="3585" max="3585" width="1.625" style="1" customWidth="1"/>
    <col min="3586" max="3840" width="4" style="1"/>
    <col min="3841" max="3841" width="1.625" style="1" customWidth="1"/>
    <col min="3842" max="4096" width="4" style="1"/>
    <col min="4097" max="4097" width="1.625" style="1" customWidth="1"/>
    <col min="4098" max="4352" width="4" style="1"/>
    <col min="4353" max="4353" width="1.625" style="1" customWidth="1"/>
    <col min="4354" max="4608" width="4" style="1"/>
    <col min="4609" max="4609" width="1.625" style="1" customWidth="1"/>
    <col min="4610" max="4864" width="4" style="1"/>
    <col min="4865" max="4865" width="1.625" style="1" customWidth="1"/>
    <col min="4866" max="5120" width="4" style="1"/>
    <col min="5121" max="5121" width="1.625" style="1" customWidth="1"/>
    <col min="5122" max="5376" width="4" style="1"/>
    <col min="5377" max="5377" width="1.625" style="1" customWidth="1"/>
    <col min="5378" max="5632" width="4" style="1"/>
    <col min="5633" max="5633" width="1.625" style="1" customWidth="1"/>
    <col min="5634" max="5888" width="4" style="1"/>
    <col min="5889" max="5889" width="1.625" style="1" customWidth="1"/>
    <col min="5890" max="6144" width="4" style="1"/>
    <col min="6145" max="6145" width="1.625" style="1" customWidth="1"/>
    <col min="6146" max="6400" width="4" style="1"/>
    <col min="6401" max="6401" width="1.625" style="1" customWidth="1"/>
    <col min="6402" max="6656" width="4" style="1"/>
    <col min="6657" max="6657" width="1.625" style="1" customWidth="1"/>
    <col min="6658" max="6912" width="4" style="1"/>
    <col min="6913" max="6913" width="1.625" style="1" customWidth="1"/>
    <col min="6914" max="7168" width="4" style="1"/>
    <col min="7169" max="7169" width="1.625" style="1" customWidth="1"/>
    <col min="7170" max="7424" width="4" style="1"/>
    <col min="7425" max="7425" width="1.625" style="1" customWidth="1"/>
    <col min="7426" max="7680" width="4" style="1"/>
    <col min="7681" max="7681" width="1.625" style="1" customWidth="1"/>
    <col min="7682" max="7936" width="4" style="1"/>
    <col min="7937" max="7937" width="1.625" style="1" customWidth="1"/>
    <col min="7938" max="8192" width="4" style="1"/>
    <col min="8193" max="8193" width="1.625" style="1" customWidth="1"/>
    <col min="8194" max="8448" width="4" style="1"/>
    <col min="8449" max="8449" width="1.625" style="1" customWidth="1"/>
    <col min="8450" max="8704" width="4" style="1"/>
    <col min="8705" max="8705" width="1.625" style="1" customWidth="1"/>
    <col min="8706" max="8960" width="4" style="1"/>
    <col min="8961" max="8961" width="1.625" style="1" customWidth="1"/>
    <col min="8962" max="9216" width="4" style="1"/>
    <col min="9217" max="9217" width="1.625" style="1" customWidth="1"/>
    <col min="9218" max="9472" width="4" style="1"/>
    <col min="9473" max="9473" width="1.625" style="1" customWidth="1"/>
    <col min="9474" max="9728" width="4" style="1"/>
    <col min="9729" max="9729" width="1.625" style="1" customWidth="1"/>
    <col min="9730" max="9984" width="4" style="1"/>
    <col min="9985" max="9985" width="1.625" style="1" customWidth="1"/>
    <col min="9986" max="10240" width="4" style="1"/>
    <col min="10241" max="10241" width="1.625" style="1" customWidth="1"/>
    <col min="10242" max="10496" width="4" style="1"/>
    <col min="10497" max="10497" width="1.625" style="1" customWidth="1"/>
    <col min="10498" max="10752" width="4" style="1"/>
    <col min="10753" max="10753" width="1.625" style="1" customWidth="1"/>
    <col min="10754" max="11008" width="4" style="1"/>
    <col min="11009" max="11009" width="1.625" style="1" customWidth="1"/>
    <col min="11010" max="11264" width="4" style="1"/>
    <col min="11265" max="11265" width="1.625" style="1" customWidth="1"/>
    <col min="11266" max="11520" width="4" style="1"/>
    <col min="11521" max="11521" width="1.625" style="1" customWidth="1"/>
    <col min="11522" max="11776" width="4" style="1"/>
    <col min="11777" max="11777" width="1.625" style="1" customWidth="1"/>
    <col min="11778" max="12032" width="4" style="1"/>
    <col min="12033" max="12033" width="1.625" style="1" customWidth="1"/>
    <col min="12034" max="12288" width="4" style="1"/>
    <col min="12289" max="12289" width="1.625" style="1" customWidth="1"/>
    <col min="12290" max="12544" width="4" style="1"/>
    <col min="12545" max="12545" width="1.625" style="1" customWidth="1"/>
    <col min="12546" max="12800" width="4" style="1"/>
    <col min="12801" max="12801" width="1.625" style="1" customWidth="1"/>
    <col min="12802" max="13056" width="4" style="1"/>
    <col min="13057" max="13057" width="1.625" style="1" customWidth="1"/>
    <col min="13058" max="13312" width="4" style="1"/>
    <col min="13313" max="13313" width="1.625" style="1" customWidth="1"/>
    <col min="13314" max="13568" width="4" style="1"/>
    <col min="13569" max="13569" width="1.625" style="1" customWidth="1"/>
    <col min="13570" max="13824" width="4" style="1"/>
    <col min="13825" max="13825" width="1.625" style="1" customWidth="1"/>
    <col min="13826" max="14080" width="4" style="1"/>
    <col min="14081" max="14081" width="1.625" style="1" customWidth="1"/>
    <col min="14082" max="14336" width="4" style="1"/>
    <col min="14337" max="14337" width="1.625" style="1" customWidth="1"/>
    <col min="14338" max="14592" width="4" style="1"/>
    <col min="14593" max="14593" width="1.625" style="1" customWidth="1"/>
    <col min="14594" max="14848" width="4" style="1"/>
    <col min="14849" max="14849" width="1.625" style="1" customWidth="1"/>
    <col min="14850" max="15104" width="4" style="1"/>
    <col min="15105" max="15105" width="1.625" style="1" customWidth="1"/>
    <col min="15106" max="15360" width="4" style="1"/>
    <col min="15361" max="15361" width="1.625" style="1" customWidth="1"/>
    <col min="15362" max="15616" width="4" style="1"/>
    <col min="15617" max="15617" width="1.625" style="1" customWidth="1"/>
    <col min="15618" max="15872" width="4" style="1"/>
    <col min="15873" max="15873" width="1.625" style="1" customWidth="1"/>
    <col min="15874" max="16128" width="4" style="1"/>
    <col min="16129" max="16129" width="1.625" style="1" customWidth="1"/>
    <col min="16130" max="16384" width="4" style="1"/>
  </cols>
  <sheetData>
    <row r="1" spans="1:35" ht="22.5" customHeight="1" x14ac:dyDescent="0.15">
      <c r="I1" s="93" t="s">
        <v>0</v>
      </c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AC1" s="94">
        <v>45066</v>
      </c>
      <c r="AD1" s="94"/>
      <c r="AE1" s="94"/>
      <c r="AF1" s="94"/>
      <c r="AG1" s="94"/>
      <c r="AH1" s="2"/>
    </row>
    <row r="2" spans="1:35" ht="22.5" customHeight="1" x14ac:dyDescent="0.15">
      <c r="B2" s="23"/>
      <c r="C2" s="23"/>
      <c r="D2" s="23"/>
      <c r="E2" s="23"/>
      <c r="F2" s="23"/>
      <c r="G2" s="23"/>
      <c r="H2" s="2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23"/>
      <c r="Z2" s="23"/>
      <c r="AA2" s="23"/>
      <c r="AB2" s="23"/>
      <c r="AH2" s="4"/>
      <c r="AI2" s="4"/>
    </row>
    <row r="3" spans="1:35" ht="18.75" customHeight="1" x14ac:dyDescent="0.15">
      <c r="A3" s="95" t="s">
        <v>23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spans="1:35" ht="22.5" customHeight="1" thickBot="1" x14ac:dyDescent="0.2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</row>
    <row r="5" spans="1:35" ht="22.5" customHeight="1" x14ac:dyDescent="0.15">
      <c r="A5" s="97" t="s">
        <v>1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Z5" s="82" t="s">
        <v>27</v>
      </c>
      <c r="AA5" s="82"/>
      <c r="AB5" s="82"/>
    </row>
    <row r="6" spans="1:35" ht="22.5" customHeight="1" x14ac:dyDescent="0.15">
      <c r="A6" s="98" t="s">
        <v>2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Y6"/>
      <c r="Z6" s="82" t="s">
        <v>28</v>
      </c>
      <c r="AA6" s="82"/>
      <c r="AB6" s="82"/>
      <c r="AC6" s="82"/>
      <c r="AD6" s="82"/>
      <c r="AE6" s="82"/>
      <c r="AF6" s="82"/>
      <c r="AG6" s="82"/>
    </row>
    <row r="7" spans="1:35" ht="22.5" customHeight="1" x14ac:dyDescent="0.15">
      <c r="Z7" s="89" t="s">
        <v>103</v>
      </c>
      <c r="AA7" s="89"/>
      <c r="AB7" s="89"/>
      <c r="AC7" s="89"/>
      <c r="AD7" s="89"/>
      <c r="AE7" s="89"/>
      <c r="AF7" s="89"/>
      <c r="AG7" s="89"/>
    </row>
    <row r="8" spans="1:35" ht="22.5" customHeight="1" x14ac:dyDescent="0.15">
      <c r="A8" s="90" t="s">
        <v>3</v>
      </c>
      <c r="B8" s="90"/>
      <c r="C8" s="90"/>
      <c r="D8" s="91" t="s">
        <v>4</v>
      </c>
      <c r="E8" s="91"/>
      <c r="F8" s="91"/>
      <c r="G8" s="91"/>
      <c r="H8" s="91"/>
      <c r="I8" s="91"/>
      <c r="J8" s="91"/>
      <c r="K8" s="91"/>
      <c r="L8" s="91"/>
      <c r="M8" s="91"/>
      <c r="Z8" s="82" t="s">
        <v>33</v>
      </c>
      <c r="AA8" s="82"/>
      <c r="AB8" s="82"/>
      <c r="AC8" s="82"/>
      <c r="AD8" s="82"/>
      <c r="AE8" s="82"/>
      <c r="AF8" s="82"/>
      <c r="AG8" s="82"/>
    </row>
    <row r="9" spans="1:35" ht="22.5" customHeight="1" x14ac:dyDescent="0.15">
      <c r="A9" s="8"/>
      <c r="B9" s="8"/>
      <c r="D9" s="5"/>
      <c r="E9" s="5"/>
      <c r="F9" s="6">
        <v>5</v>
      </c>
      <c r="G9" s="92" t="s">
        <v>5</v>
      </c>
      <c r="H9" s="92"/>
      <c r="I9" s="92"/>
      <c r="J9" s="92"/>
      <c r="K9" s="92"/>
      <c r="L9" s="92"/>
      <c r="M9" s="92"/>
      <c r="Z9" s="82" t="s">
        <v>30</v>
      </c>
      <c r="AA9" s="82"/>
      <c r="AB9" s="82"/>
      <c r="AC9" s="82"/>
      <c r="AD9" s="82"/>
      <c r="AE9" s="82"/>
      <c r="AF9" s="82"/>
      <c r="AG9" s="82"/>
    </row>
    <row r="10" spans="1:35" ht="22.5" customHeight="1" x14ac:dyDescent="0.15">
      <c r="A10" s="8"/>
      <c r="B10" s="8"/>
      <c r="D10" s="7"/>
      <c r="E10" s="7"/>
      <c r="F10" s="80">
        <f>AE25</f>
        <v>77000</v>
      </c>
      <c r="G10" s="80"/>
      <c r="H10" s="80"/>
      <c r="I10" s="80"/>
      <c r="J10" s="80"/>
      <c r="K10" s="80"/>
      <c r="L10" s="7"/>
      <c r="M10" s="7"/>
      <c r="Z10" s="82" t="s">
        <v>104</v>
      </c>
      <c r="AA10" s="82"/>
      <c r="AB10" s="82"/>
      <c r="AC10" s="82"/>
      <c r="AD10" s="82"/>
      <c r="AE10" s="82"/>
      <c r="AF10" s="82"/>
      <c r="AG10" s="82"/>
    </row>
    <row r="11" spans="1:35" ht="22.5" customHeight="1" thickBot="1" x14ac:dyDescent="0.2">
      <c r="A11" s="83" t="s">
        <v>6</v>
      </c>
      <c r="B11" s="83"/>
      <c r="D11" s="7"/>
      <c r="E11" s="7"/>
      <c r="F11" s="81"/>
      <c r="G11" s="81"/>
      <c r="H11" s="81"/>
      <c r="I11" s="81"/>
      <c r="J11" s="81"/>
      <c r="K11" s="81"/>
      <c r="L11" s="7"/>
      <c r="M11" s="7"/>
      <c r="Z11" s="84" t="s">
        <v>105</v>
      </c>
      <c r="AA11" s="82"/>
      <c r="AB11" s="82"/>
      <c r="AC11" s="82"/>
      <c r="AD11" s="82"/>
      <c r="AE11" s="82"/>
      <c r="AF11" s="82"/>
      <c r="AG11" s="82"/>
    </row>
    <row r="12" spans="1:35" ht="6" customHeight="1" thickTop="1" x14ac:dyDescent="0.15">
      <c r="A12" s="8"/>
      <c r="B12" s="8"/>
      <c r="D12" s="9"/>
      <c r="E12" s="9"/>
      <c r="F12" s="9"/>
      <c r="G12" s="9"/>
      <c r="H12" s="10"/>
      <c r="I12" s="10"/>
      <c r="J12" s="10"/>
      <c r="K12" s="9"/>
      <c r="L12" s="9"/>
      <c r="M12" s="9"/>
      <c r="R12" s="11"/>
      <c r="S12" s="11"/>
      <c r="T12" s="11"/>
      <c r="U12" s="11"/>
      <c r="V12" s="11"/>
      <c r="W12" s="11"/>
      <c r="X12" s="11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5" ht="22.5" customHeight="1" x14ac:dyDescent="0.15">
      <c r="A13" s="85" t="s">
        <v>65</v>
      </c>
      <c r="B13" s="85"/>
      <c r="C13" s="85" t="s">
        <v>8</v>
      </c>
      <c r="D13" s="85"/>
      <c r="E13" s="85"/>
      <c r="F13" s="85"/>
      <c r="G13" s="85"/>
      <c r="H13" s="86" t="s">
        <v>24</v>
      </c>
      <c r="I13" s="87"/>
      <c r="J13" s="88"/>
      <c r="K13" s="85" t="s">
        <v>9</v>
      </c>
      <c r="L13" s="85"/>
      <c r="M13" s="85"/>
      <c r="N13" s="85"/>
      <c r="O13" s="85" t="s">
        <v>10</v>
      </c>
      <c r="P13" s="85"/>
      <c r="Q13" s="85"/>
      <c r="R13" s="85"/>
      <c r="S13" s="85"/>
      <c r="T13" s="85"/>
      <c r="U13" s="85"/>
      <c r="V13" s="85"/>
      <c r="W13" s="71" t="s">
        <v>35</v>
      </c>
      <c r="X13" s="72"/>
      <c r="Y13" s="72"/>
      <c r="Z13" s="72"/>
      <c r="AA13" s="72"/>
      <c r="AB13" s="72"/>
      <c r="AC13" s="72"/>
      <c r="AD13" s="73"/>
      <c r="AE13" s="85" t="s">
        <v>12</v>
      </c>
      <c r="AF13" s="85"/>
      <c r="AG13" s="85"/>
    </row>
    <row r="14" spans="1:35" ht="22.5" customHeight="1" x14ac:dyDescent="0.15">
      <c r="A14" s="85"/>
      <c r="B14" s="85"/>
      <c r="C14" s="85"/>
      <c r="D14" s="85"/>
      <c r="E14" s="85"/>
      <c r="F14" s="85"/>
      <c r="G14" s="85"/>
      <c r="H14" s="59"/>
      <c r="I14" s="60"/>
      <c r="J14" s="61"/>
      <c r="K14" s="85"/>
      <c r="L14" s="85"/>
      <c r="M14" s="85"/>
      <c r="N14" s="85"/>
      <c r="O14" s="85" t="s">
        <v>13</v>
      </c>
      <c r="P14" s="85"/>
      <c r="Q14" s="85" t="s">
        <v>14</v>
      </c>
      <c r="R14" s="85"/>
      <c r="S14" s="85" t="s">
        <v>15</v>
      </c>
      <c r="T14" s="85"/>
      <c r="U14" s="85" t="s">
        <v>14</v>
      </c>
      <c r="V14" s="85"/>
      <c r="W14" s="71" t="s">
        <v>59</v>
      </c>
      <c r="X14" s="73"/>
      <c r="Y14" s="71" t="s">
        <v>14</v>
      </c>
      <c r="Z14" s="73"/>
      <c r="AA14" s="71" t="s">
        <v>60</v>
      </c>
      <c r="AB14" s="73"/>
      <c r="AC14" s="71"/>
      <c r="AD14" s="73"/>
      <c r="AE14" s="85"/>
      <c r="AF14" s="85"/>
      <c r="AG14" s="85"/>
    </row>
    <row r="15" spans="1:35" ht="26.25" customHeight="1" x14ac:dyDescent="0.15">
      <c r="A15" s="134">
        <v>45038</v>
      </c>
      <c r="B15" s="135"/>
      <c r="C15" s="136" t="s">
        <v>112</v>
      </c>
      <c r="D15" s="137"/>
      <c r="E15" s="137"/>
      <c r="F15" s="137"/>
      <c r="G15" s="138"/>
      <c r="H15" s="116" t="s">
        <v>110</v>
      </c>
      <c r="I15" s="117"/>
      <c r="J15" s="118"/>
      <c r="K15" s="86" t="s">
        <v>113</v>
      </c>
      <c r="L15" s="87"/>
      <c r="M15" s="87"/>
      <c r="N15" s="88"/>
      <c r="O15" s="21">
        <v>1</v>
      </c>
      <c r="P15" s="22" t="s">
        <v>16</v>
      </c>
      <c r="Q15" s="139">
        <v>14000</v>
      </c>
      <c r="R15" s="139"/>
      <c r="S15" s="21"/>
      <c r="T15" s="22" t="s">
        <v>17</v>
      </c>
      <c r="U15" s="139"/>
      <c r="V15" s="139"/>
      <c r="W15" s="17"/>
      <c r="X15" s="18" t="s">
        <v>41</v>
      </c>
      <c r="Y15" s="123"/>
      <c r="Z15" s="124"/>
      <c r="AA15" s="17"/>
      <c r="AB15" s="18" t="s">
        <v>41</v>
      </c>
      <c r="AC15" s="123"/>
      <c r="AD15" s="124"/>
      <c r="AE15" s="130">
        <f>O15*Q15+S15*U15</f>
        <v>14000</v>
      </c>
      <c r="AF15" s="130"/>
      <c r="AG15" s="130"/>
    </row>
    <row r="16" spans="1:35" ht="26.25" customHeight="1" x14ac:dyDescent="0.15">
      <c r="A16" s="125">
        <v>45055</v>
      </c>
      <c r="B16" s="126"/>
      <c r="C16" s="127" t="s">
        <v>114</v>
      </c>
      <c r="D16" s="128"/>
      <c r="E16" s="128"/>
      <c r="F16" s="128"/>
      <c r="G16" s="129"/>
      <c r="H16" s="116" t="s">
        <v>115</v>
      </c>
      <c r="I16" s="117"/>
      <c r="J16" s="118"/>
      <c r="K16" s="131" t="s">
        <v>116</v>
      </c>
      <c r="L16" s="132"/>
      <c r="M16" s="132"/>
      <c r="N16" s="133"/>
      <c r="O16" s="17">
        <v>2</v>
      </c>
      <c r="P16" s="18" t="s">
        <v>16</v>
      </c>
      <c r="Q16" s="119">
        <v>14000</v>
      </c>
      <c r="R16" s="119"/>
      <c r="S16" s="17"/>
      <c r="T16" s="18" t="s">
        <v>17</v>
      </c>
      <c r="U16" s="119"/>
      <c r="V16" s="119"/>
      <c r="W16" s="17"/>
      <c r="X16" s="18" t="s">
        <v>41</v>
      </c>
      <c r="Y16" s="123"/>
      <c r="Z16" s="124"/>
      <c r="AA16" s="17"/>
      <c r="AB16" s="18" t="s">
        <v>41</v>
      </c>
      <c r="AC16" s="123"/>
      <c r="AD16" s="124"/>
      <c r="AE16" s="112">
        <f>O16*Q16+S16*U16</f>
        <v>28000</v>
      </c>
      <c r="AF16" s="112"/>
      <c r="AG16" s="112"/>
    </row>
    <row r="17" spans="1:33" ht="26.25" customHeight="1" x14ac:dyDescent="0.15">
      <c r="A17" s="125">
        <v>45063</v>
      </c>
      <c r="B17" s="126"/>
      <c r="C17" s="127" t="s">
        <v>114</v>
      </c>
      <c r="D17" s="128"/>
      <c r="E17" s="128"/>
      <c r="F17" s="128"/>
      <c r="G17" s="129"/>
      <c r="H17" s="116" t="s">
        <v>117</v>
      </c>
      <c r="I17" s="117"/>
      <c r="J17" s="118"/>
      <c r="K17" s="116" t="s">
        <v>73</v>
      </c>
      <c r="L17" s="117"/>
      <c r="M17" s="117"/>
      <c r="N17" s="118"/>
      <c r="O17" s="17">
        <v>2</v>
      </c>
      <c r="P17" s="14" t="s">
        <v>16</v>
      </c>
      <c r="Q17" s="119">
        <v>14000</v>
      </c>
      <c r="R17" s="119"/>
      <c r="S17" s="13"/>
      <c r="T17" s="14" t="s">
        <v>17</v>
      </c>
      <c r="U17" s="120"/>
      <c r="V17" s="120"/>
      <c r="W17" s="13"/>
      <c r="X17" s="14" t="s">
        <v>41</v>
      </c>
      <c r="Y17" s="123"/>
      <c r="Z17" s="124"/>
      <c r="AA17" s="17"/>
      <c r="AB17" s="18" t="s">
        <v>41</v>
      </c>
      <c r="AC17" s="123"/>
      <c r="AD17" s="124"/>
      <c r="AE17" s="112">
        <f>O17*Q17+S17*U17</f>
        <v>28000</v>
      </c>
      <c r="AF17" s="112"/>
      <c r="AG17" s="112"/>
    </row>
    <row r="18" spans="1:33" ht="26.25" customHeight="1" x14ac:dyDescent="0.15">
      <c r="A18" s="121"/>
      <c r="B18" s="122"/>
      <c r="C18" s="115"/>
      <c r="D18" s="115"/>
      <c r="E18" s="115"/>
      <c r="F18" s="115"/>
      <c r="G18" s="115"/>
      <c r="H18" s="116"/>
      <c r="I18" s="117"/>
      <c r="J18" s="118"/>
      <c r="K18" s="116"/>
      <c r="L18" s="117"/>
      <c r="M18" s="117"/>
      <c r="N18" s="118"/>
      <c r="O18" s="17"/>
      <c r="P18" s="18" t="s">
        <v>16</v>
      </c>
      <c r="Q18" s="119"/>
      <c r="R18" s="119"/>
      <c r="S18" s="17"/>
      <c r="T18" s="18" t="s">
        <v>17</v>
      </c>
      <c r="U18" s="119"/>
      <c r="V18" s="119"/>
      <c r="W18" s="17"/>
      <c r="X18" s="18" t="s">
        <v>41</v>
      </c>
      <c r="Y18" s="123"/>
      <c r="Z18" s="124"/>
      <c r="AA18" s="17"/>
      <c r="AB18" s="18" t="s">
        <v>41</v>
      </c>
      <c r="AC18" s="123"/>
      <c r="AD18" s="124"/>
      <c r="AE18" s="112">
        <f>O18*Q18+S18*U18</f>
        <v>0</v>
      </c>
      <c r="AF18" s="112"/>
      <c r="AG18" s="112"/>
    </row>
    <row r="19" spans="1:33" ht="26.25" customHeight="1" x14ac:dyDescent="0.15">
      <c r="A19" s="121"/>
      <c r="B19" s="122"/>
      <c r="C19" s="115"/>
      <c r="D19" s="115"/>
      <c r="E19" s="115"/>
      <c r="F19" s="115"/>
      <c r="G19" s="115"/>
      <c r="H19" s="116"/>
      <c r="I19" s="117"/>
      <c r="J19" s="118"/>
      <c r="K19" s="116"/>
      <c r="L19" s="117"/>
      <c r="M19" s="117"/>
      <c r="N19" s="118"/>
      <c r="O19" s="17"/>
      <c r="P19" s="14" t="s">
        <v>16</v>
      </c>
      <c r="Q19" s="119"/>
      <c r="R19" s="119"/>
      <c r="S19" s="13"/>
      <c r="T19" s="14" t="s">
        <v>17</v>
      </c>
      <c r="U19" s="120"/>
      <c r="V19" s="120"/>
      <c r="W19" s="13"/>
      <c r="X19" s="14" t="s">
        <v>41</v>
      </c>
      <c r="Y19" s="110"/>
      <c r="Z19" s="111"/>
      <c r="AA19" s="13"/>
      <c r="AB19" s="14" t="s">
        <v>41</v>
      </c>
      <c r="AC19" s="110"/>
      <c r="AD19" s="111"/>
      <c r="AE19" s="112">
        <f>O19*Q19+S19*U19+Y19+AC19</f>
        <v>0</v>
      </c>
      <c r="AF19" s="112"/>
      <c r="AG19" s="112"/>
    </row>
    <row r="20" spans="1:33" ht="26.25" customHeight="1" x14ac:dyDescent="0.15">
      <c r="A20" s="113"/>
      <c r="B20" s="114"/>
      <c r="C20" s="115"/>
      <c r="D20" s="115"/>
      <c r="E20" s="115"/>
      <c r="F20" s="115"/>
      <c r="G20" s="115"/>
      <c r="H20" s="116"/>
      <c r="I20" s="117"/>
      <c r="J20" s="118"/>
      <c r="K20" s="116"/>
      <c r="L20" s="117"/>
      <c r="M20" s="117"/>
      <c r="N20" s="118"/>
      <c r="O20" s="17"/>
      <c r="P20" s="14" t="s">
        <v>16</v>
      </c>
      <c r="Q20" s="119"/>
      <c r="R20" s="119"/>
      <c r="S20" s="13"/>
      <c r="T20" s="14" t="s">
        <v>17</v>
      </c>
      <c r="U20" s="120"/>
      <c r="V20" s="120"/>
      <c r="W20" s="13"/>
      <c r="X20" s="14" t="s">
        <v>41</v>
      </c>
      <c r="Y20" s="110"/>
      <c r="Z20" s="111"/>
      <c r="AA20" s="13"/>
      <c r="AB20" s="14" t="s">
        <v>41</v>
      </c>
      <c r="AC20" s="110"/>
      <c r="AD20" s="111"/>
      <c r="AE20" s="112">
        <f>O20*Q20+S20*U20+Y20+AC20</f>
        <v>0</v>
      </c>
      <c r="AF20" s="112"/>
      <c r="AG20" s="112"/>
    </row>
    <row r="21" spans="1:33" ht="26.25" customHeight="1" x14ac:dyDescent="0.15">
      <c r="A21" s="100"/>
      <c r="B21" s="101"/>
      <c r="C21" s="102"/>
      <c r="D21" s="102"/>
      <c r="E21" s="102"/>
      <c r="F21" s="102"/>
      <c r="G21" s="102"/>
      <c r="H21" s="103"/>
      <c r="I21" s="104"/>
      <c r="J21" s="105"/>
      <c r="K21" s="106"/>
      <c r="L21" s="106"/>
      <c r="M21" s="106"/>
      <c r="N21" s="106"/>
      <c r="O21" s="15"/>
      <c r="P21" s="16" t="s">
        <v>16</v>
      </c>
      <c r="Q21" s="107"/>
      <c r="R21" s="107"/>
      <c r="S21" s="15"/>
      <c r="T21" s="16" t="s">
        <v>17</v>
      </c>
      <c r="U21" s="107"/>
      <c r="V21" s="107"/>
      <c r="W21" s="15"/>
      <c r="X21" s="16" t="s">
        <v>41</v>
      </c>
      <c r="Y21" s="108"/>
      <c r="Z21" s="109"/>
      <c r="AA21" s="15"/>
      <c r="AB21" s="16" t="s">
        <v>41</v>
      </c>
      <c r="AC21" s="108"/>
      <c r="AD21" s="109"/>
      <c r="AE21" s="99">
        <f>O21*Q21+S21*U21+Y21+AC21</f>
        <v>0</v>
      </c>
      <c r="AF21" s="99"/>
      <c r="AG21" s="99"/>
    </row>
    <row r="22" spans="1:33" ht="26.25" customHeight="1" x14ac:dyDescent="0.15">
      <c r="AB22" s="48" t="s">
        <v>20</v>
      </c>
      <c r="AC22" s="48"/>
      <c r="AD22" s="48"/>
      <c r="AE22" s="49">
        <f>SUM(AE15:AE21)</f>
        <v>70000</v>
      </c>
      <c r="AF22" s="50"/>
      <c r="AG22" s="50"/>
    </row>
    <row r="23" spans="1:33" ht="26.25" customHeight="1" x14ac:dyDescent="0.15">
      <c r="A23" s="51" t="s">
        <v>26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AB23" s="52" t="s">
        <v>21</v>
      </c>
      <c r="AC23" s="52"/>
      <c r="AD23" s="52"/>
      <c r="AE23" s="40">
        <f>AE22*0.1</f>
        <v>7000</v>
      </c>
      <c r="AF23" s="40"/>
      <c r="AG23" s="40"/>
    </row>
    <row r="24" spans="1:33" ht="26.25" customHeight="1" thickBot="1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AB24" s="52" t="s">
        <v>35</v>
      </c>
      <c r="AC24" s="52"/>
      <c r="AD24" s="52"/>
      <c r="AE24" s="40">
        <f>Y15+Y16+Y18+Y19+Y17+Y20+Y21+AC15+AC16+AC17+AC18+AC19+AC20+AC21</f>
        <v>0</v>
      </c>
      <c r="AF24" s="40"/>
      <c r="AG24" s="40"/>
    </row>
    <row r="25" spans="1:33" ht="26.25" customHeight="1" thickBot="1" x14ac:dyDescent="0.2">
      <c r="AB25" s="41" t="s">
        <v>22</v>
      </c>
      <c r="AC25" s="42"/>
      <c r="AD25" s="43"/>
      <c r="AE25" s="44">
        <f>SUM(AE22:AE24)</f>
        <v>77000</v>
      </c>
      <c r="AF25" s="45"/>
      <c r="AG25" s="46"/>
    </row>
  </sheetData>
  <mergeCells count="104">
    <mergeCell ref="Z7:AG7"/>
    <mergeCell ref="A8:C8"/>
    <mergeCell ref="D8:M8"/>
    <mergeCell ref="Z8:AG8"/>
    <mergeCell ref="G9:M9"/>
    <mergeCell ref="Z9:AG9"/>
    <mergeCell ref="I1:X2"/>
    <mergeCell ref="AC1:AG1"/>
    <mergeCell ref="A3:N4"/>
    <mergeCell ref="A5:N5"/>
    <mergeCell ref="Z5:AB5"/>
    <mergeCell ref="A6:N6"/>
    <mergeCell ref="Z6:AG6"/>
    <mergeCell ref="F10:K11"/>
    <mergeCell ref="Z10:AG10"/>
    <mergeCell ref="A11:B11"/>
    <mergeCell ref="Z11:AG11"/>
    <mergeCell ref="A13:B14"/>
    <mergeCell ref="C13:G14"/>
    <mergeCell ref="H13:J14"/>
    <mergeCell ref="K13:N14"/>
    <mergeCell ref="O13:V13"/>
    <mergeCell ref="W13:AD13"/>
    <mergeCell ref="AE13:AG14"/>
    <mergeCell ref="O14:P14"/>
    <mergeCell ref="Q14:R14"/>
    <mergeCell ref="S14:T14"/>
    <mergeCell ref="U14:V14"/>
    <mergeCell ref="W14:X14"/>
    <mergeCell ref="Y14:Z14"/>
    <mergeCell ref="AA14:AB14"/>
    <mergeCell ref="AC14:AD14"/>
    <mergeCell ref="Y15:Z15"/>
    <mergeCell ref="AC15:AD15"/>
    <mergeCell ref="AE15:AG15"/>
    <mergeCell ref="A16:B16"/>
    <mergeCell ref="C16:G16"/>
    <mergeCell ref="H16:J16"/>
    <mergeCell ref="K16:N16"/>
    <mergeCell ref="Q16:R16"/>
    <mergeCell ref="U16:V16"/>
    <mergeCell ref="Y16:Z16"/>
    <mergeCell ref="A15:B15"/>
    <mergeCell ref="C15:G15"/>
    <mergeCell ref="H15:J15"/>
    <mergeCell ref="K15:N15"/>
    <mergeCell ref="Q15:R15"/>
    <mergeCell ref="U15:V15"/>
    <mergeCell ref="AC16:AD16"/>
    <mergeCell ref="AE16:AG16"/>
    <mergeCell ref="A17:B17"/>
    <mergeCell ref="C17:G17"/>
    <mergeCell ref="H17:J17"/>
    <mergeCell ref="K17:N17"/>
    <mergeCell ref="Q17:R17"/>
    <mergeCell ref="U17:V17"/>
    <mergeCell ref="Y17:Z17"/>
    <mergeCell ref="AC17:AD17"/>
    <mergeCell ref="AE17:AG17"/>
    <mergeCell ref="A18:B18"/>
    <mergeCell ref="C18:G18"/>
    <mergeCell ref="H18:J18"/>
    <mergeCell ref="K18:N18"/>
    <mergeCell ref="Q18:R18"/>
    <mergeCell ref="U18:V18"/>
    <mergeCell ref="Y18:Z18"/>
    <mergeCell ref="AC18:AD18"/>
    <mergeCell ref="AE18:AG18"/>
    <mergeCell ref="Y19:Z19"/>
    <mergeCell ref="AC19:AD19"/>
    <mergeCell ref="AE19:AG19"/>
    <mergeCell ref="A20:B20"/>
    <mergeCell ref="C20:G20"/>
    <mergeCell ref="H20:J20"/>
    <mergeCell ref="K20:N20"/>
    <mergeCell ref="Q20:R20"/>
    <mergeCell ref="U20:V20"/>
    <mergeCell ref="Y20:Z20"/>
    <mergeCell ref="A19:B19"/>
    <mergeCell ref="C19:G19"/>
    <mergeCell ref="H19:J19"/>
    <mergeCell ref="K19:N19"/>
    <mergeCell ref="Q19:R19"/>
    <mergeCell ref="U19:V19"/>
    <mergeCell ref="AC20:AD20"/>
    <mergeCell ref="AE20:AG20"/>
    <mergeCell ref="AE24:AG24"/>
    <mergeCell ref="AB25:AD25"/>
    <mergeCell ref="AE25:AG25"/>
    <mergeCell ref="AE21:AG21"/>
    <mergeCell ref="AB22:AD22"/>
    <mergeCell ref="AE22:AG22"/>
    <mergeCell ref="A23:M23"/>
    <mergeCell ref="AB23:AD23"/>
    <mergeCell ref="AE23:AG23"/>
    <mergeCell ref="A21:B21"/>
    <mergeCell ref="C21:G21"/>
    <mergeCell ref="H21:J21"/>
    <mergeCell ref="K21:N21"/>
    <mergeCell ref="Q21:R21"/>
    <mergeCell ref="U21:V21"/>
    <mergeCell ref="Y21:Z21"/>
    <mergeCell ref="AC21:AD21"/>
    <mergeCell ref="AB24:AD24"/>
  </mergeCells>
  <phoneticPr fontId="3"/>
  <pageMargins left="0.7" right="0.7" top="0.56000000000000005" bottom="0.22" header="0.54" footer="0.26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F9113-613E-4F03-B194-3C66C7CBC147}">
  <dimension ref="A1:AI25"/>
  <sheetViews>
    <sheetView workbookViewId="0">
      <selection activeCell="AE23" sqref="AE23:AG23"/>
    </sheetView>
  </sheetViews>
  <sheetFormatPr defaultColWidth="4" defaultRowHeight="13.5" x14ac:dyDescent="0.15"/>
  <cols>
    <col min="1" max="11" width="4" style="1"/>
    <col min="12" max="12" width="4.125" style="1" customWidth="1"/>
    <col min="13" max="17" width="4" style="1"/>
    <col min="18" max="18" width="5.125" style="1" customWidth="1"/>
    <col min="19" max="256" width="4" style="1"/>
    <col min="257" max="257" width="1.625" style="1" customWidth="1"/>
    <col min="258" max="512" width="4" style="1"/>
    <col min="513" max="513" width="1.625" style="1" customWidth="1"/>
    <col min="514" max="768" width="4" style="1"/>
    <col min="769" max="769" width="1.625" style="1" customWidth="1"/>
    <col min="770" max="1024" width="4" style="1"/>
    <col min="1025" max="1025" width="1.625" style="1" customWidth="1"/>
    <col min="1026" max="1280" width="4" style="1"/>
    <col min="1281" max="1281" width="1.625" style="1" customWidth="1"/>
    <col min="1282" max="1536" width="4" style="1"/>
    <col min="1537" max="1537" width="1.625" style="1" customWidth="1"/>
    <col min="1538" max="1792" width="4" style="1"/>
    <col min="1793" max="1793" width="1.625" style="1" customWidth="1"/>
    <col min="1794" max="2048" width="4" style="1"/>
    <col min="2049" max="2049" width="1.625" style="1" customWidth="1"/>
    <col min="2050" max="2304" width="4" style="1"/>
    <col min="2305" max="2305" width="1.625" style="1" customWidth="1"/>
    <col min="2306" max="2560" width="4" style="1"/>
    <col min="2561" max="2561" width="1.625" style="1" customWidth="1"/>
    <col min="2562" max="2816" width="4" style="1"/>
    <col min="2817" max="2817" width="1.625" style="1" customWidth="1"/>
    <col min="2818" max="3072" width="4" style="1"/>
    <col min="3073" max="3073" width="1.625" style="1" customWidth="1"/>
    <col min="3074" max="3328" width="4" style="1"/>
    <col min="3329" max="3329" width="1.625" style="1" customWidth="1"/>
    <col min="3330" max="3584" width="4" style="1"/>
    <col min="3585" max="3585" width="1.625" style="1" customWidth="1"/>
    <col min="3586" max="3840" width="4" style="1"/>
    <col min="3841" max="3841" width="1.625" style="1" customWidth="1"/>
    <col min="3842" max="4096" width="4" style="1"/>
    <col min="4097" max="4097" width="1.625" style="1" customWidth="1"/>
    <col min="4098" max="4352" width="4" style="1"/>
    <col min="4353" max="4353" width="1.625" style="1" customWidth="1"/>
    <col min="4354" max="4608" width="4" style="1"/>
    <col min="4609" max="4609" width="1.625" style="1" customWidth="1"/>
    <col min="4610" max="4864" width="4" style="1"/>
    <col min="4865" max="4865" width="1.625" style="1" customWidth="1"/>
    <col min="4866" max="5120" width="4" style="1"/>
    <col min="5121" max="5121" width="1.625" style="1" customWidth="1"/>
    <col min="5122" max="5376" width="4" style="1"/>
    <col min="5377" max="5377" width="1.625" style="1" customWidth="1"/>
    <col min="5378" max="5632" width="4" style="1"/>
    <col min="5633" max="5633" width="1.625" style="1" customWidth="1"/>
    <col min="5634" max="5888" width="4" style="1"/>
    <col min="5889" max="5889" width="1.625" style="1" customWidth="1"/>
    <col min="5890" max="6144" width="4" style="1"/>
    <col min="6145" max="6145" width="1.625" style="1" customWidth="1"/>
    <col min="6146" max="6400" width="4" style="1"/>
    <col min="6401" max="6401" width="1.625" style="1" customWidth="1"/>
    <col min="6402" max="6656" width="4" style="1"/>
    <col min="6657" max="6657" width="1.625" style="1" customWidth="1"/>
    <col min="6658" max="6912" width="4" style="1"/>
    <col min="6913" max="6913" width="1.625" style="1" customWidth="1"/>
    <col min="6914" max="7168" width="4" style="1"/>
    <col min="7169" max="7169" width="1.625" style="1" customWidth="1"/>
    <col min="7170" max="7424" width="4" style="1"/>
    <col min="7425" max="7425" width="1.625" style="1" customWidth="1"/>
    <col min="7426" max="7680" width="4" style="1"/>
    <col min="7681" max="7681" width="1.625" style="1" customWidth="1"/>
    <col min="7682" max="7936" width="4" style="1"/>
    <col min="7937" max="7937" width="1.625" style="1" customWidth="1"/>
    <col min="7938" max="8192" width="4" style="1"/>
    <col min="8193" max="8193" width="1.625" style="1" customWidth="1"/>
    <col min="8194" max="8448" width="4" style="1"/>
    <col min="8449" max="8449" width="1.625" style="1" customWidth="1"/>
    <col min="8450" max="8704" width="4" style="1"/>
    <col min="8705" max="8705" width="1.625" style="1" customWidth="1"/>
    <col min="8706" max="8960" width="4" style="1"/>
    <col min="8961" max="8961" width="1.625" style="1" customWidth="1"/>
    <col min="8962" max="9216" width="4" style="1"/>
    <col min="9217" max="9217" width="1.625" style="1" customWidth="1"/>
    <col min="9218" max="9472" width="4" style="1"/>
    <col min="9473" max="9473" width="1.625" style="1" customWidth="1"/>
    <col min="9474" max="9728" width="4" style="1"/>
    <col min="9729" max="9729" width="1.625" style="1" customWidth="1"/>
    <col min="9730" max="9984" width="4" style="1"/>
    <col min="9985" max="9985" width="1.625" style="1" customWidth="1"/>
    <col min="9986" max="10240" width="4" style="1"/>
    <col min="10241" max="10241" width="1.625" style="1" customWidth="1"/>
    <col min="10242" max="10496" width="4" style="1"/>
    <col min="10497" max="10497" width="1.625" style="1" customWidth="1"/>
    <col min="10498" max="10752" width="4" style="1"/>
    <col min="10753" max="10753" width="1.625" style="1" customWidth="1"/>
    <col min="10754" max="11008" width="4" style="1"/>
    <col min="11009" max="11009" width="1.625" style="1" customWidth="1"/>
    <col min="11010" max="11264" width="4" style="1"/>
    <col min="11265" max="11265" width="1.625" style="1" customWidth="1"/>
    <col min="11266" max="11520" width="4" style="1"/>
    <col min="11521" max="11521" width="1.625" style="1" customWidth="1"/>
    <col min="11522" max="11776" width="4" style="1"/>
    <col min="11777" max="11777" width="1.625" style="1" customWidth="1"/>
    <col min="11778" max="12032" width="4" style="1"/>
    <col min="12033" max="12033" width="1.625" style="1" customWidth="1"/>
    <col min="12034" max="12288" width="4" style="1"/>
    <col min="12289" max="12289" width="1.625" style="1" customWidth="1"/>
    <col min="12290" max="12544" width="4" style="1"/>
    <col min="12545" max="12545" width="1.625" style="1" customWidth="1"/>
    <col min="12546" max="12800" width="4" style="1"/>
    <col min="12801" max="12801" width="1.625" style="1" customWidth="1"/>
    <col min="12802" max="13056" width="4" style="1"/>
    <col min="13057" max="13057" width="1.625" style="1" customWidth="1"/>
    <col min="13058" max="13312" width="4" style="1"/>
    <col min="13313" max="13313" width="1.625" style="1" customWidth="1"/>
    <col min="13314" max="13568" width="4" style="1"/>
    <col min="13569" max="13569" width="1.625" style="1" customWidth="1"/>
    <col min="13570" max="13824" width="4" style="1"/>
    <col min="13825" max="13825" width="1.625" style="1" customWidth="1"/>
    <col min="13826" max="14080" width="4" style="1"/>
    <col min="14081" max="14081" width="1.625" style="1" customWidth="1"/>
    <col min="14082" max="14336" width="4" style="1"/>
    <col min="14337" max="14337" width="1.625" style="1" customWidth="1"/>
    <col min="14338" max="14592" width="4" style="1"/>
    <col min="14593" max="14593" width="1.625" style="1" customWidth="1"/>
    <col min="14594" max="14848" width="4" style="1"/>
    <col min="14849" max="14849" width="1.625" style="1" customWidth="1"/>
    <col min="14850" max="15104" width="4" style="1"/>
    <col min="15105" max="15105" width="1.625" style="1" customWidth="1"/>
    <col min="15106" max="15360" width="4" style="1"/>
    <col min="15361" max="15361" width="1.625" style="1" customWidth="1"/>
    <col min="15362" max="15616" width="4" style="1"/>
    <col min="15617" max="15617" width="1.625" style="1" customWidth="1"/>
    <col min="15618" max="15872" width="4" style="1"/>
    <col min="15873" max="15873" width="1.625" style="1" customWidth="1"/>
    <col min="15874" max="16128" width="4" style="1"/>
    <col min="16129" max="16129" width="1.625" style="1" customWidth="1"/>
    <col min="16130" max="16384" width="4" style="1"/>
  </cols>
  <sheetData>
    <row r="1" spans="1:35" ht="22.5" customHeight="1" x14ac:dyDescent="0.15">
      <c r="I1" s="93" t="s">
        <v>0</v>
      </c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AC1" s="94">
        <v>45005</v>
      </c>
      <c r="AD1" s="94"/>
      <c r="AE1" s="94"/>
      <c r="AF1" s="94"/>
      <c r="AG1" s="94"/>
      <c r="AH1" s="2"/>
    </row>
    <row r="2" spans="1:35" ht="22.5" customHeight="1" x14ac:dyDescent="0.15">
      <c r="B2" s="23"/>
      <c r="C2" s="23"/>
      <c r="D2" s="23"/>
      <c r="E2" s="23"/>
      <c r="F2" s="23"/>
      <c r="G2" s="23"/>
      <c r="H2" s="2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23"/>
      <c r="Z2" s="23"/>
      <c r="AA2" s="23"/>
      <c r="AB2" s="23"/>
      <c r="AH2" s="4"/>
      <c r="AI2" s="4"/>
    </row>
    <row r="3" spans="1:35" ht="18.75" customHeight="1" x14ac:dyDescent="0.15">
      <c r="A3" s="95" t="s">
        <v>23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spans="1:35" ht="22.5" customHeight="1" thickBot="1" x14ac:dyDescent="0.2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</row>
    <row r="5" spans="1:35" ht="22.5" customHeight="1" x14ac:dyDescent="0.15">
      <c r="A5" s="97" t="s">
        <v>1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Z5" s="82" t="s">
        <v>27</v>
      </c>
      <c r="AA5" s="82"/>
      <c r="AB5" s="82"/>
    </row>
    <row r="6" spans="1:35" ht="22.5" customHeight="1" x14ac:dyDescent="0.15">
      <c r="A6" s="98" t="s">
        <v>2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Y6"/>
      <c r="Z6" s="82" t="s">
        <v>28</v>
      </c>
      <c r="AA6" s="82"/>
      <c r="AB6" s="82"/>
      <c r="AC6" s="82"/>
      <c r="AD6" s="82"/>
      <c r="AE6" s="82"/>
      <c r="AF6" s="82"/>
      <c r="AG6" s="82"/>
    </row>
    <row r="7" spans="1:35" ht="22.5" customHeight="1" x14ac:dyDescent="0.15">
      <c r="Z7" s="89" t="s">
        <v>103</v>
      </c>
      <c r="AA7" s="89"/>
      <c r="AB7" s="89"/>
      <c r="AC7" s="89"/>
      <c r="AD7" s="89"/>
      <c r="AE7" s="89"/>
      <c r="AF7" s="89"/>
      <c r="AG7" s="89"/>
    </row>
    <row r="8" spans="1:35" ht="22.5" customHeight="1" x14ac:dyDescent="0.15">
      <c r="A8" s="90" t="s">
        <v>3</v>
      </c>
      <c r="B8" s="90"/>
      <c r="C8" s="90"/>
      <c r="D8" s="91" t="s">
        <v>4</v>
      </c>
      <c r="E8" s="91"/>
      <c r="F8" s="91"/>
      <c r="G8" s="91"/>
      <c r="H8" s="91"/>
      <c r="I8" s="91"/>
      <c r="J8" s="91"/>
      <c r="K8" s="91"/>
      <c r="L8" s="91"/>
      <c r="M8" s="91"/>
      <c r="Z8" s="82" t="s">
        <v>33</v>
      </c>
      <c r="AA8" s="82"/>
      <c r="AB8" s="82"/>
      <c r="AC8" s="82"/>
      <c r="AD8" s="82"/>
      <c r="AE8" s="82"/>
      <c r="AF8" s="82"/>
      <c r="AG8" s="82"/>
    </row>
    <row r="9" spans="1:35" ht="22.5" customHeight="1" x14ac:dyDescent="0.15">
      <c r="A9" s="8"/>
      <c r="B9" s="8"/>
      <c r="D9" s="5"/>
      <c r="E9" s="5"/>
      <c r="F9" s="6">
        <v>3</v>
      </c>
      <c r="G9" s="92" t="s">
        <v>5</v>
      </c>
      <c r="H9" s="92"/>
      <c r="I9" s="92"/>
      <c r="J9" s="92"/>
      <c r="K9" s="92"/>
      <c r="L9" s="92"/>
      <c r="M9" s="92"/>
      <c r="Z9" s="82" t="s">
        <v>30</v>
      </c>
      <c r="AA9" s="82"/>
      <c r="AB9" s="82"/>
      <c r="AC9" s="82"/>
      <c r="AD9" s="82"/>
      <c r="AE9" s="82"/>
      <c r="AF9" s="82"/>
      <c r="AG9" s="82"/>
    </row>
    <row r="10" spans="1:35" ht="22.5" customHeight="1" x14ac:dyDescent="0.15">
      <c r="A10" s="8"/>
      <c r="B10" s="8"/>
      <c r="D10" s="7"/>
      <c r="E10" s="7"/>
      <c r="F10" s="80">
        <f>AE25</f>
        <v>77000</v>
      </c>
      <c r="G10" s="80"/>
      <c r="H10" s="80"/>
      <c r="I10" s="80"/>
      <c r="J10" s="80"/>
      <c r="K10" s="80"/>
      <c r="L10" s="7"/>
      <c r="M10" s="7"/>
      <c r="Z10" s="82" t="s">
        <v>104</v>
      </c>
      <c r="AA10" s="82"/>
      <c r="AB10" s="82"/>
      <c r="AC10" s="82"/>
      <c r="AD10" s="82"/>
      <c r="AE10" s="82"/>
      <c r="AF10" s="82"/>
      <c r="AG10" s="82"/>
    </row>
    <row r="11" spans="1:35" ht="22.5" customHeight="1" thickBot="1" x14ac:dyDescent="0.2">
      <c r="A11" s="83" t="s">
        <v>6</v>
      </c>
      <c r="B11" s="83"/>
      <c r="D11" s="7"/>
      <c r="E11" s="7"/>
      <c r="F11" s="81"/>
      <c r="G11" s="81"/>
      <c r="H11" s="81"/>
      <c r="I11" s="81"/>
      <c r="J11" s="81"/>
      <c r="K11" s="81"/>
      <c r="L11" s="7"/>
      <c r="M11" s="7"/>
      <c r="Z11" s="84" t="s">
        <v>105</v>
      </c>
      <c r="AA11" s="82"/>
      <c r="AB11" s="82"/>
      <c r="AC11" s="82"/>
      <c r="AD11" s="82"/>
      <c r="AE11" s="82"/>
      <c r="AF11" s="82"/>
      <c r="AG11" s="82"/>
    </row>
    <row r="12" spans="1:35" ht="6" customHeight="1" thickTop="1" x14ac:dyDescent="0.15">
      <c r="A12" s="8"/>
      <c r="B12" s="8"/>
      <c r="D12" s="9"/>
      <c r="E12" s="9"/>
      <c r="F12" s="9"/>
      <c r="G12" s="9"/>
      <c r="H12" s="10"/>
      <c r="I12" s="10"/>
      <c r="J12" s="10"/>
      <c r="K12" s="9"/>
      <c r="L12" s="9"/>
      <c r="M12" s="9"/>
      <c r="R12" s="11"/>
      <c r="S12" s="11"/>
      <c r="T12" s="11"/>
      <c r="U12" s="11"/>
      <c r="V12" s="11"/>
      <c r="W12" s="11"/>
      <c r="X12" s="11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5" ht="22.5" customHeight="1" x14ac:dyDescent="0.15">
      <c r="A13" s="85" t="s">
        <v>65</v>
      </c>
      <c r="B13" s="85"/>
      <c r="C13" s="85" t="s">
        <v>8</v>
      </c>
      <c r="D13" s="85"/>
      <c r="E13" s="85"/>
      <c r="F13" s="85"/>
      <c r="G13" s="85"/>
      <c r="H13" s="86" t="s">
        <v>24</v>
      </c>
      <c r="I13" s="87"/>
      <c r="J13" s="88"/>
      <c r="K13" s="85" t="s">
        <v>9</v>
      </c>
      <c r="L13" s="85"/>
      <c r="M13" s="85"/>
      <c r="N13" s="85"/>
      <c r="O13" s="85" t="s">
        <v>10</v>
      </c>
      <c r="P13" s="85"/>
      <c r="Q13" s="85"/>
      <c r="R13" s="85"/>
      <c r="S13" s="85"/>
      <c r="T13" s="85"/>
      <c r="U13" s="85"/>
      <c r="V13" s="85"/>
      <c r="W13" s="71" t="s">
        <v>35</v>
      </c>
      <c r="X13" s="72"/>
      <c r="Y13" s="72"/>
      <c r="Z13" s="72"/>
      <c r="AA13" s="72"/>
      <c r="AB13" s="72"/>
      <c r="AC13" s="72"/>
      <c r="AD13" s="73"/>
      <c r="AE13" s="85" t="s">
        <v>12</v>
      </c>
      <c r="AF13" s="85"/>
      <c r="AG13" s="85"/>
    </row>
    <row r="14" spans="1:35" ht="22.5" customHeight="1" x14ac:dyDescent="0.15">
      <c r="A14" s="85"/>
      <c r="B14" s="85"/>
      <c r="C14" s="85"/>
      <c r="D14" s="85"/>
      <c r="E14" s="85"/>
      <c r="F14" s="85"/>
      <c r="G14" s="85"/>
      <c r="H14" s="59"/>
      <c r="I14" s="60"/>
      <c r="J14" s="61"/>
      <c r="K14" s="85"/>
      <c r="L14" s="85"/>
      <c r="M14" s="85"/>
      <c r="N14" s="85"/>
      <c r="O14" s="85" t="s">
        <v>13</v>
      </c>
      <c r="P14" s="85"/>
      <c r="Q14" s="85" t="s">
        <v>14</v>
      </c>
      <c r="R14" s="85"/>
      <c r="S14" s="85" t="s">
        <v>15</v>
      </c>
      <c r="T14" s="85"/>
      <c r="U14" s="85" t="s">
        <v>14</v>
      </c>
      <c r="V14" s="85"/>
      <c r="W14" s="71" t="s">
        <v>59</v>
      </c>
      <c r="X14" s="73"/>
      <c r="Y14" s="71" t="s">
        <v>14</v>
      </c>
      <c r="Z14" s="73"/>
      <c r="AA14" s="71" t="s">
        <v>60</v>
      </c>
      <c r="AB14" s="73"/>
      <c r="AC14" s="71"/>
      <c r="AD14" s="73"/>
      <c r="AE14" s="85"/>
      <c r="AF14" s="85"/>
      <c r="AG14" s="85"/>
    </row>
    <row r="15" spans="1:35" ht="26.25" customHeight="1" x14ac:dyDescent="0.15">
      <c r="A15" s="134">
        <v>44978</v>
      </c>
      <c r="B15" s="135"/>
      <c r="C15" s="136" t="s">
        <v>108</v>
      </c>
      <c r="D15" s="137"/>
      <c r="E15" s="137"/>
      <c r="F15" s="137"/>
      <c r="G15" s="138"/>
      <c r="H15" s="116"/>
      <c r="I15" s="117"/>
      <c r="J15" s="118"/>
      <c r="K15" s="140" t="s">
        <v>25</v>
      </c>
      <c r="L15" s="141"/>
      <c r="M15" s="141"/>
      <c r="N15" s="142"/>
      <c r="O15" s="21">
        <v>2</v>
      </c>
      <c r="P15" s="22" t="s">
        <v>16</v>
      </c>
      <c r="Q15" s="139">
        <v>14000</v>
      </c>
      <c r="R15" s="139"/>
      <c r="S15" s="21"/>
      <c r="T15" s="22" t="s">
        <v>17</v>
      </c>
      <c r="U15" s="139"/>
      <c r="V15" s="139"/>
      <c r="W15" s="17"/>
      <c r="X15" s="18" t="s">
        <v>41</v>
      </c>
      <c r="Y15" s="123"/>
      <c r="Z15" s="124"/>
      <c r="AA15" s="17"/>
      <c r="AB15" s="18" t="s">
        <v>41</v>
      </c>
      <c r="AC15" s="123"/>
      <c r="AD15" s="124"/>
      <c r="AE15" s="130">
        <f>O15*Q15+S15*U15</f>
        <v>28000</v>
      </c>
      <c r="AF15" s="130"/>
      <c r="AG15" s="130"/>
    </row>
    <row r="16" spans="1:35" ht="26.25" customHeight="1" x14ac:dyDescent="0.15">
      <c r="A16" s="121">
        <v>44994</v>
      </c>
      <c r="B16" s="122"/>
      <c r="C16" s="127" t="s">
        <v>109</v>
      </c>
      <c r="D16" s="128"/>
      <c r="E16" s="128"/>
      <c r="F16" s="128"/>
      <c r="G16" s="129"/>
      <c r="H16" s="116" t="s">
        <v>110</v>
      </c>
      <c r="I16" s="117"/>
      <c r="J16" s="118"/>
      <c r="K16" s="116" t="s">
        <v>25</v>
      </c>
      <c r="L16" s="117"/>
      <c r="M16" s="117"/>
      <c r="N16" s="118"/>
      <c r="O16" s="17">
        <v>1</v>
      </c>
      <c r="P16" s="18" t="s">
        <v>16</v>
      </c>
      <c r="Q16" s="119">
        <v>14000</v>
      </c>
      <c r="R16" s="119"/>
      <c r="S16" s="17"/>
      <c r="T16" s="18" t="s">
        <v>17</v>
      </c>
      <c r="U16" s="119"/>
      <c r="V16" s="119"/>
      <c r="W16" s="17"/>
      <c r="X16" s="18" t="s">
        <v>41</v>
      </c>
      <c r="Y16" s="123"/>
      <c r="Z16" s="124"/>
      <c r="AA16" s="17"/>
      <c r="AB16" s="18" t="s">
        <v>41</v>
      </c>
      <c r="AC16" s="123"/>
      <c r="AD16" s="124"/>
      <c r="AE16" s="112">
        <f>O16*Q16+S16*U16</f>
        <v>14000</v>
      </c>
      <c r="AF16" s="112"/>
      <c r="AG16" s="112"/>
    </row>
    <row r="17" spans="1:33" ht="26.25" customHeight="1" x14ac:dyDescent="0.15">
      <c r="A17" s="125">
        <v>44996</v>
      </c>
      <c r="B17" s="126"/>
      <c r="C17" s="127" t="s">
        <v>108</v>
      </c>
      <c r="D17" s="128"/>
      <c r="E17" s="128"/>
      <c r="F17" s="128"/>
      <c r="G17" s="129"/>
      <c r="H17" s="116" t="s">
        <v>111</v>
      </c>
      <c r="I17" s="117"/>
      <c r="J17" s="118"/>
      <c r="K17" s="116" t="s">
        <v>25</v>
      </c>
      <c r="L17" s="117"/>
      <c r="M17" s="117"/>
      <c r="N17" s="118"/>
      <c r="O17" s="17">
        <v>2</v>
      </c>
      <c r="P17" s="14" t="s">
        <v>16</v>
      </c>
      <c r="Q17" s="119">
        <v>14000</v>
      </c>
      <c r="R17" s="119"/>
      <c r="S17" s="13"/>
      <c r="T17" s="14" t="s">
        <v>17</v>
      </c>
      <c r="U17" s="120"/>
      <c r="V17" s="120"/>
      <c r="W17" s="13"/>
      <c r="X17" s="14" t="s">
        <v>41</v>
      </c>
      <c r="Y17" s="123"/>
      <c r="Z17" s="124"/>
      <c r="AA17" s="17"/>
      <c r="AB17" s="18" t="s">
        <v>41</v>
      </c>
      <c r="AC17" s="123"/>
      <c r="AD17" s="124"/>
      <c r="AE17" s="112">
        <f>O17*Q17+S17*U17</f>
        <v>28000</v>
      </c>
      <c r="AF17" s="112"/>
      <c r="AG17" s="112"/>
    </row>
    <row r="18" spans="1:33" ht="26.25" customHeight="1" x14ac:dyDescent="0.15">
      <c r="A18" s="121"/>
      <c r="B18" s="122"/>
      <c r="C18" s="115"/>
      <c r="D18" s="115"/>
      <c r="E18" s="115"/>
      <c r="F18" s="115"/>
      <c r="G18" s="115"/>
      <c r="H18" s="116"/>
      <c r="I18" s="117"/>
      <c r="J18" s="118"/>
      <c r="K18" s="116"/>
      <c r="L18" s="117"/>
      <c r="M18" s="117"/>
      <c r="N18" s="118"/>
      <c r="O18" s="17"/>
      <c r="P18" s="18" t="s">
        <v>16</v>
      </c>
      <c r="Q18" s="119"/>
      <c r="R18" s="119"/>
      <c r="S18" s="17"/>
      <c r="T18" s="18" t="s">
        <v>17</v>
      </c>
      <c r="U18" s="119"/>
      <c r="V18" s="119"/>
      <c r="W18" s="17"/>
      <c r="X18" s="18" t="s">
        <v>41</v>
      </c>
      <c r="Y18" s="123"/>
      <c r="Z18" s="124"/>
      <c r="AA18" s="17"/>
      <c r="AB18" s="18" t="s">
        <v>41</v>
      </c>
      <c r="AC18" s="123"/>
      <c r="AD18" s="124"/>
      <c r="AE18" s="112">
        <f>O18*Q18+S18*U18</f>
        <v>0</v>
      </c>
      <c r="AF18" s="112"/>
      <c r="AG18" s="112"/>
    </row>
    <row r="19" spans="1:33" ht="26.25" customHeight="1" x14ac:dyDescent="0.15">
      <c r="A19" s="121"/>
      <c r="B19" s="122"/>
      <c r="C19" s="115"/>
      <c r="D19" s="115"/>
      <c r="E19" s="115"/>
      <c r="F19" s="115"/>
      <c r="G19" s="115"/>
      <c r="H19" s="116"/>
      <c r="I19" s="117"/>
      <c r="J19" s="118"/>
      <c r="K19" s="116"/>
      <c r="L19" s="117"/>
      <c r="M19" s="117"/>
      <c r="N19" s="118"/>
      <c r="O19" s="17"/>
      <c r="P19" s="14" t="s">
        <v>16</v>
      </c>
      <c r="Q19" s="119"/>
      <c r="R19" s="119"/>
      <c r="S19" s="13"/>
      <c r="T19" s="14" t="s">
        <v>17</v>
      </c>
      <c r="U19" s="120"/>
      <c r="V19" s="120"/>
      <c r="W19" s="13"/>
      <c r="X19" s="14" t="s">
        <v>41</v>
      </c>
      <c r="Y19" s="110"/>
      <c r="Z19" s="111"/>
      <c r="AA19" s="13"/>
      <c r="AB19" s="14" t="s">
        <v>41</v>
      </c>
      <c r="AC19" s="110"/>
      <c r="AD19" s="111"/>
      <c r="AE19" s="112">
        <f>O19*Q19+S19*U19+Y19+AC19</f>
        <v>0</v>
      </c>
      <c r="AF19" s="112"/>
      <c r="AG19" s="112"/>
    </row>
    <row r="20" spans="1:33" ht="26.25" customHeight="1" x14ac:dyDescent="0.15">
      <c r="A20" s="113"/>
      <c r="B20" s="114"/>
      <c r="C20" s="115"/>
      <c r="D20" s="115"/>
      <c r="E20" s="115"/>
      <c r="F20" s="115"/>
      <c r="G20" s="115"/>
      <c r="H20" s="116"/>
      <c r="I20" s="117"/>
      <c r="J20" s="118"/>
      <c r="K20" s="116"/>
      <c r="L20" s="117"/>
      <c r="M20" s="117"/>
      <c r="N20" s="118"/>
      <c r="O20" s="17"/>
      <c r="P20" s="14" t="s">
        <v>16</v>
      </c>
      <c r="Q20" s="119"/>
      <c r="R20" s="119"/>
      <c r="S20" s="13"/>
      <c r="T20" s="14" t="s">
        <v>17</v>
      </c>
      <c r="U20" s="120"/>
      <c r="V20" s="120"/>
      <c r="W20" s="13"/>
      <c r="X20" s="14" t="s">
        <v>41</v>
      </c>
      <c r="Y20" s="110"/>
      <c r="Z20" s="111"/>
      <c r="AA20" s="13"/>
      <c r="AB20" s="14" t="s">
        <v>41</v>
      </c>
      <c r="AC20" s="110"/>
      <c r="AD20" s="111"/>
      <c r="AE20" s="112">
        <f>O20*Q20+S20*U20+Y20+AC20</f>
        <v>0</v>
      </c>
      <c r="AF20" s="112"/>
      <c r="AG20" s="112"/>
    </row>
    <row r="21" spans="1:33" ht="26.25" customHeight="1" x14ac:dyDescent="0.15">
      <c r="A21" s="100"/>
      <c r="B21" s="101"/>
      <c r="C21" s="102"/>
      <c r="D21" s="102"/>
      <c r="E21" s="102"/>
      <c r="F21" s="102"/>
      <c r="G21" s="102"/>
      <c r="H21" s="103"/>
      <c r="I21" s="104"/>
      <c r="J21" s="105"/>
      <c r="K21" s="106"/>
      <c r="L21" s="106"/>
      <c r="M21" s="106"/>
      <c r="N21" s="106"/>
      <c r="O21" s="15"/>
      <c r="P21" s="16" t="s">
        <v>16</v>
      </c>
      <c r="Q21" s="107"/>
      <c r="R21" s="107"/>
      <c r="S21" s="15"/>
      <c r="T21" s="16" t="s">
        <v>17</v>
      </c>
      <c r="U21" s="107"/>
      <c r="V21" s="107"/>
      <c r="W21" s="15"/>
      <c r="X21" s="16" t="s">
        <v>41</v>
      </c>
      <c r="Y21" s="108"/>
      <c r="Z21" s="109"/>
      <c r="AA21" s="15"/>
      <c r="AB21" s="16" t="s">
        <v>41</v>
      </c>
      <c r="AC21" s="108"/>
      <c r="AD21" s="109"/>
      <c r="AE21" s="99">
        <f>O21*Q21+S21*U21+Y21+AC21</f>
        <v>0</v>
      </c>
      <c r="AF21" s="99"/>
      <c r="AG21" s="99"/>
    </row>
    <row r="22" spans="1:33" ht="26.25" customHeight="1" x14ac:dyDescent="0.15">
      <c r="AB22" s="48" t="s">
        <v>20</v>
      </c>
      <c r="AC22" s="48"/>
      <c r="AD22" s="48"/>
      <c r="AE22" s="49">
        <f>SUM(AE15:AE21)</f>
        <v>70000</v>
      </c>
      <c r="AF22" s="50"/>
      <c r="AG22" s="50"/>
    </row>
    <row r="23" spans="1:33" ht="26.25" customHeight="1" x14ac:dyDescent="0.15">
      <c r="A23" s="51" t="s">
        <v>26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AB23" s="52" t="s">
        <v>21</v>
      </c>
      <c r="AC23" s="52"/>
      <c r="AD23" s="52"/>
      <c r="AE23" s="40">
        <f>AE22*0.1</f>
        <v>7000</v>
      </c>
      <c r="AF23" s="40"/>
      <c r="AG23" s="40"/>
    </row>
    <row r="24" spans="1:33" ht="26.25" customHeight="1" thickBot="1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AB24" s="52" t="s">
        <v>35</v>
      </c>
      <c r="AC24" s="52"/>
      <c r="AD24" s="52"/>
      <c r="AE24" s="40">
        <f>Y15+Y16+Y18+Y19+Y17+Y20+Y21+AC15+AC16+AC17+AC18+AC19+AC20+AC21</f>
        <v>0</v>
      </c>
      <c r="AF24" s="40"/>
      <c r="AG24" s="40"/>
    </row>
    <row r="25" spans="1:33" ht="26.25" customHeight="1" thickBot="1" x14ac:dyDescent="0.2">
      <c r="AB25" s="41" t="s">
        <v>22</v>
      </c>
      <c r="AC25" s="42"/>
      <c r="AD25" s="43"/>
      <c r="AE25" s="44">
        <f>SUM(AE22:AE24)</f>
        <v>77000</v>
      </c>
      <c r="AF25" s="45"/>
      <c r="AG25" s="46"/>
    </row>
  </sheetData>
  <mergeCells count="104">
    <mergeCell ref="AB25:AD25"/>
    <mergeCell ref="AE25:AG25"/>
    <mergeCell ref="C15:G15"/>
    <mergeCell ref="C16:G16"/>
    <mergeCell ref="C17:G17"/>
    <mergeCell ref="AB22:AD22"/>
    <mergeCell ref="AE22:AG22"/>
    <mergeCell ref="A23:M23"/>
    <mergeCell ref="AB23:AD23"/>
    <mergeCell ref="AE23:AG23"/>
    <mergeCell ref="AB24:AD24"/>
    <mergeCell ref="AE24:AG24"/>
    <mergeCell ref="AE20:AG20"/>
    <mergeCell ref="A21:B21"/>
    <mergeCell ref="C21:G21"/>
    <mergeCell ref="H21:J21"/>
    <mergeCell ref="K21:N21"/>
    <mergeCell ref="Q21:R21"/>
    <mergeCell ref="U21:V21"/>
    <mergeCell ref="Y21:Z21"/>
    <mergeCell ref="AC21:AD21"/>
    <mergeCell ref="AE21:AG21"/>
    <mergeCell ref="AC19:AD19"/>
    <mergeCell ref="AE19:AG19"/>
    <mergeCell ref="A20:B20"/>
    <mergeCell ref="C20:G20"/>
    <mergeCell ref="H20:J20"/>
    <mergeCell ref="K20:N20"/>
    <mergeCell ref="Q20:R20"/>
    <mergeCell ref="U20:V20"/>
    <mergeCell ref="Y20:Z20"/>
    <mergeCell ref="AC20:AD20"/>
    <mergeCell ref="Y18:Z18"/>
    <mergeCell ref="AC18:AD18"/>
    <mergeCell ref="A19:B19"/>
    <mergeCell ref="C19:G19"/>
    <mergeCell ref="H19:J19"/>
    <mergeCell ref="K19:N19"/>
    <mergeCell ref="Q19:R19"/>
    <mergeCell ref="U19:V19"/>
    <mergeCell ref="Y19:Z19"/>
    <mergeCell ref="A18:B18"/>
    <mergeCell ref="C18:G18"/>
    <mergeCell ref="H18:J18"/>
    <mergeCell ref="K18:N18"/>
    <mergeCell ref="Q18:R18"/>
    <mergeCell ref="U18:V18"/>
    <mergeCell ref="A17:B17"/>
    <mergeCell ref="H17:J17"/>
    <mergeCell ref="K17:N17"/>
    <mergeCell ref="Q17:R17"/>
    <mergeCell ref="U17:V17"/>
    <mergeCell ref="Y17:Z17"/>
    <mergeCell ref="AC17:AD17"/>
    <mergeCell ref="AE17:AG17"/>
    <mergeCell ref="AE18:AG18"/>
    <mergeCell ref="Y15:Z15"/>
    <mergeCell ref="AC15:AD15"/>
    <mergeCell ref="AE15:AG15"/>
    <mergeCell ref="A16:B16"/>
    <mergeCell ref="H16:J16"/>
    <mergeCell ref="K16:N16"/>
    <mergeCell ref="Q16:R16"/>
    <mergeCell ref="U16:V16"/>
    <mergeCell ref="Y16:Z16"/>
    <mergeCell ref="AC16:AD16"/>
    <mergeCell ref="A15:B15"/>
    <mergeCell ref="H15:J15"/>
    <mergeCell ref="K15:N15"/>
    <mergeCell ref="Q15:R15"/>
    <mergeCell ref="U15:V15"/>
    <mergeCell ref="AE16:AG16"/>
    <mergeCell ref="F10:K11"/>
    <mergeCell ref="Z10:AG10"/>
    <mergeCell ref="A11:B11"/>
    <mergeCell ref="Z11:AG11"/>
    <mergeCell ref="A13:B14"/>
    <mergeCell ref="C13:G14"/>
    <mergeCell ref="H13:J14"/>
    <mergeCell ref="K13:N14"/>
    <mergeCell ref="O13:V13"/>
    <mergeCell ref="W13:AD13"/>
    <mergeCell ref="AE13:AG14"/>
    <mergeCell ref="O14:P14"/>
    <mergeCell ref="Q14:R14"/>
    <mergeCell ref="S14:T14"/>
    <mergeCell ref="U14:V14"/>
    <mergeCell ref="W14:X14"/>
    <mergeCell ref="Y14:Z14"/>
    <mergeCell ref="AA14:AB14"/>
    <mergeCell ref="AC14:AD14"/>
    <mergeCell ref="Z7:AG7"/>
    <mergeCell ref="A8:C8"/>
    <mergeCell ref="D8:M8"/>
    <mergeCell ref="Z8:AG8"/>
    <mergeCell ref="G9:M9"/>
    <mergeCell ref="Z9:AG9"/>
    <mergeCell ref="I1:X2"/>
    <mergeCell ref="AC1:AG1"/>
    <mergeCell ref="A3:N4"/>
    <mergeCell ref="A5:N5"/>
    <mergeCell ref="Z5:AB5"/>
    <mergeCell ref="A6:N6"/>
    <mergeCell ref="Z6:AG6"/>
  </mergeCells>
  <phoneticPr fontId="3"/>
  <pageMargins left="0.7" right="0.7" top="0.56000000000000005" bottom="0.22" header="0.54" footer="0.26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0CD82-1EA8-44EE-BA7E-2C4CDF4919C4}">
  <dimension ref="A1:AI25"/>
  <sheetViews>
    <sheetView workbookViewId="0">
      <selection activeCell="AE24" sqref="AE24:AG24"/>
    </sheetView>
  </sheetViews>
  <sheetFormatPr defaultColWidth="4" defaultRowHeight="13.5" x14ac:dyDescent="0.15"/>
  <cols>
    <col min="1" max="11" width="4" style="1"/>
    <col min="12" max="12" width="4.125" style="1" customWidth="1"/>
    <col min="13" max="17" width="4" style="1"/>
    <col min="18" max="18" width="5.125" style="1" customWidth="1"/>
    <col min="19" max="256" width="4" style="1"/>
    <col min="257" max="257" width="1.625" style="1" customWidth="1"/>
    <col min="258" max="512" width="4" style="1"/>
    <col min="513" max="513" width="1.625" style="1" customWidth="1"/>
    <col min="514" max="768" width="4" style="1"/>
    <col min="769" max="769" width="1.625" style="1" customWidth="1"/>
    <col min="770" max="1024" width="4" style="1"/>
    <col min="1025" max="1025" width="1.625" style="1" customWidth="1"/>
    <col min="1026" max="1280" width="4" style="1"/>
    <col min="1281" max="1281" width="1.625" style="1" customWidth="1"/>
    <col min="1282" max="1536" width="4" style="1"/>
    <col min="1537" max="1537" width="1.625" style="1" customWidth="1"/>
    <col min="1538" max="1792" width="4" style="1"/>
    <col min="1793" max="1793" width="1.625" style="1" customWidth="1"/>
    <col min="1794" max="2048" width="4" style="1"/>
    <col min="2049" max="2049" width="1.625" style="1" customWidth="1"/>
    <col min="2050" max="2304" width="4" style="1"/>
    <col min="2305" max="2305" width="1.625" style="1" customWidth="1"/>
    <col min="2306" max="2560" width="4" style="1"/>
    <col min="2561" max="2561" width="1.625" style="1" customWidth="1"/>
    <col min="2562" max="2816" width="4" style="1"/>
    <col min="2817" max="2817" width="1.625" style="1" customWidth="1"/>
    <col min="2818" max="3072" width="4" style="1"/>
    <col min="3073" max="3073" width="1.625" style="1" customWidth="1"/>
    <col min="3074" max="3328" width="4" style="1"/>
    <col min="3329" max="3329" width="1.625" style="1" customWidth="1"/>
    <col min="3330" max="3584" width="4" style="1"/>
    <col min="3585" max="3585" width="1.625" style="1" customWidth="1"/>
    <col min="3586" max="3840" width="4" style="1"/>
    <col min="3841" max="3841" width="1.625" style="1" customWidth="1"/>
    <col min="3842" max="4096" width="4" style="1"/>
    <col min="4097" max="4097" width="1.625" style="1" customWidth="1"/>
    <col min="4098" max="4352" width="4" style="1"/>
    <col min="4353" max="4353" width="1.625" style="1" customWidth="1"/>
    <col min="4354" max="4608" width="4" style="1"/>
    <col min="4609" max="4609" width="1.625" style="1" customWidth="1"/>
    <col min="4610" max="4864" width="4" style="1"/>
    <col min="4865" max="4865" width="1.625" style="1" customWidth="1"/>
    <col min="4866" max="5120" width="4" style="1"/>
    <col min="5121" max="5121" width="1.625" style="1" customWidth="1"/>
    <col min="5122" max="5376" width="4" style="1"/>
    <col min="5377" max="5377" width="1.625" style="1" customWidth="1"/>
    <col min="5378" max="5632" width="4" style="1"/>
    <col min="5633" max="5633" width="1.625" style="1" customWidth="1"/>
    <col min="5634" max="5888" width="4" style="1"/>
    <col min="5889" max="5889" width="1.625" style="1" customWidth="1"/>
    <col min="5890" max="6144" width="4" style="1"/>
    <col min="6145" max="6145" width="1.625" style="1" customWidth="1"/>
    <col min="6146" max="6400" width="4" style="1"/>
    <col min="6401" max="6401" width="1.625" style="1" customWidth="1"/>
    <col min="6402" max="6656" width="4" style="1"/>
    <col min="6657" max="6657" width="1.625" style="1" customWidth="1"/>
    <col min="6658" max="6912" width="4" style="1"/>
    <col min="6913" max="6913" width="1.625" style="1" customWidth="1"/>
    <col min="6914" max="7168" width="4" style="1"/>
    <col min="7169" max="7169" width="1.625" style="1" customWidth="1"/>
    <col min="7170" max="7424" width="4" style="1"/>
    <col min="7425" max="7425" width="1.625" style="1" customWidth="1"/>
    <col min="7426" max="7680" width="4" style="1"/>
    <col min="7681" max="7681" width="1.625" style="1" customWidth="1"/>
    <col min="7682" max="7936" width="4" style="1"/>
    <col min="7937" max="7937" width="1.625" style="1" customWidth="1"/>
    <col min="7938" max="8192" width="4" style="1"/>
    <col min="8193" max="8193" width="1.625" style="1" customWidth="1"/>
    <col min="8194" max="8448" width="4" style="1"/>
    <col min="8449" max="8449" width="1.625" style="1" customWidth="1"/>
    <col min="8450" max="8704" width="4" style="1"/>
    <col min="8705" max="8705" width="1.625" style="1" customWidth="1"/>
    <col min="8706" max="8960" width="4" style="1"/>
    <col min="8961" max="8961" width="1.625" style="1" customWidth="1"/>
    <col min="8962" max="9216" width="4" style="1"/>
    <col min="9217" max="9217" width="1.625" style="1" customWidth="1"/>
    <col min="9218" max="9472" width="4" style="1"/>
    <col min="9473" max="9473" width="1.625" style="1" customWidth="1"/>
    <col min="9474" max="9728" width="4" style="1"/>
    <col min="9729" max="9729" width="1.625" style="1" customWidth="1"/>
    <col min="9730" max="9984" width="4" style="1"/>
    <col min="9985" max="9985" width="1.625" style="1" customWidth="1"/>
    <col min="9986" max="10240" width="4" style="1"/>
    <col min="10241" max="10241" width="1.625" style="1" customWidth="1"/>
    <col min="10242" max="10496" width="4" style="1"/>
    <col min="10497" max="10497" width="1.625" style="1" customWidth="1"/>
    <col min="10498" max="10752" width="4" style="1"/>
    <col min="10753" max="10753" width="1.625" style="1" customWidth="1"/>
    <col min="10754" max="11008" width="4" style="1"/>
    <col min="11009" max="11009" width="1.625" style="1" customWidth="1"/>
    <col min="11010" max="11264" width="4" style="1"/>
    <col min="11265" max="11265" width="1.625" style="1" customWidth="1"/>
    <col min="11266" max="11520" width="4" style="1"/>
    <col min="11521" max="11521" width="1.625" style="1" customWidth="1"/>
    <col min="11522" max="11776" width="4" style="1"/>
    <col min="11777" max="11777" width="1.625" style="1" customWidth="1"/>
    <col min="11778" max="12032" width="4" style="1"/>
    <col min="12033" max="12033" width="1.625" style="1" customWidth="1"/>
    <col min="12034" max="12288" width="4" style="1"/>
    <col min="12289" max="12289" width="1.625" style="1" customWidth="1"/>
    <col min="12290" max="12544" width="4" style="1"/>
    <col min="12545" max="12545" width="1.625" style="1" customWidth="1"/>
    <col min="12546" max="12800" width="4" style="1"/>
    <col min="12801" max="12801" width="1.625" style="1" customWidth="1"/>
    <col min="12802" max="13056" width="4" style="1"/>
    <col min="13057" max="13057" width="1.625" style="1" customWidth="1"/>
    <col min="13058" max="13312" width="4" style="1"/>
    <col min="13313" max="13313" width="1.625" style="1" customWidth="1"/>
    <col min="13314" max="13568" width="4" style="1"/>
    <col min="13569" max="13569" width="1.625" style="1" customWidth="1"/>
    <col min="13570" max="13824" width="4" style="1"/>
    <col min="13825" max="13825" width="1.625" style="1" customWidth="1"/>
    <col min="13826" max="14080" width="4" style="1"/>
    <col min="14081" max="14081" width="1.625" style="1" customWidth="1"/>
    <col min="14082" max="14336" width="4" style="1"/>
    <col min="14337" max="14337" width="1.625" style="1" customWidth="1"/>
    <col min="14338" max="14592" width="4" style="1"/>
    <col min="14593" max="14593" width="1.625" style="1" customWidth="1"/>
    <col min="14594" max="14848" width="4" style="1"/>
    <col min="14849" max="14849" width="1.625" style="1" customWidth="1"/>
    <col min="14850" max="15104" width="4" style="1"/>
    <col min="15105" max="15105" width="1.625" style="1" customWidth="1"/>
    <col min="15106" max="15360" width="4" style="1"/>
    <col min="15361" max="15361" width="1.625" style="1" customWidth="1"/>
    <col min="15362" max="15616" width="4" style="1"/>
    <col min="15617" max="15617" width="1.625" style="1" customWidth="1"/>
    <col min="15618" max="15872" width="4" style="1"/>
    <col min="15873" max="15873" width="1.625" style="1" customWidth="1"/>
    <col min="15874" max="16128" width="4" style="1"/>
    <col min="16129" max="16129" width="1.625" style="1" customWidth="1"/>
    <col min="16130" max="16384" width="4" style="1"/>
  </cols>
  <sheetData>
    <row r="1" spans="1:35" ht="22.5" customHeight="1" x14ac:dyDescent="0.15">
      <c r="I1" s="93" t="s">
        <v>0</v>
      </c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AC1" s="94">
        <v>44977</v>
      </c>
      <c r="AD1" s="94"/>
      <c r="AE1" s="94"/>
      <c r="AF1" s="94"/>
      <c r="AG1" s="94"/>
      <c r="AH1" s="2"/>
    </row>
    <row r="2" spans="1:35" ht="22.5" customHeight="1" x14ac:dyDescent="0.15">
      <c r="B2" s="23"/>
      <c r="C2" s="23"/>
      <c r="D2" s="23"/>
      <c r="E2" s="23"/>
      <c r="F2" s="23"/>
      <c r="G2" s="23"/>
      <c r="H2" s="2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23"/>
      <c r="Z2" s="23"/>
      <c r="AA2" s="23"/>
      <c r="AB2" s="23"/>
      <c r="AH2" s="4"/>
      <c r="AI2" s="4"/>
    </row>
    <row r="3" spans="1:35" ht="18.75" customHeight="1" x14ac:dyDescent="0.15">
      <c r="A3" s="95" t="s">
        <v>23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spans="1:35" ht="22.5" customHeight="1" thickBot="1" x14ac:dyDescent="0.2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</row>
    <row r="5" spans="1:35" ht="22.5" customHeight="1" x14ac:dyDescent="0.15">
      <c r="A5" s="97" t="s">
        <v>1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Z5" s="82" t="s">
        <v>27</v>
      </c>
      <c r="AA5" s="82"/>
      <c r="AB5" s="82"/>
    </row>
    <row r="6" spans="1:35" ht="22.5" customHeight="1" x14ac:dyDescent="0.15">
      <c r="A6" s="98" t="s">
        <v>2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Y6"/>
      <c r="Z6" s="82" t="s">
        <v>28</v>
      </c>
      <c r="AA6" s="82"/>
      <c r="AB6" s="82"/>
      <c r="AC6" s="82"/>
      <c r="AD6" s="82"/>
      <c r="AE6" s="82"/>
      <c r="AF6" s="82"/>
      <c r="AG6" s="82"/>
    </row>
    <row r="7" spans="1:35" ht="22.5" customHeight="1" x14ac:dyDescent="0.15">
      <c r="Z7" s="89" t="s">
        <v>103</v>
      </c>
      <c r="AA7" s="89"/>
      <c r="AB7" s="89"/>
      <c r="AC7" s="89"/>
      <c r="AD7" s="89"/>
      <c r="AE7" s="89"/>
      <c r="AF7" s="89"/>
      <c r="AG7" s="89"/>
    </row>
    <row r="8" spans="1:35" ht="22.5" customHeight="1" x14ac:dyDescent="0.15">
      <c r="A8" s="90" t="s">
        <v>3</v>
      </c>
      <c r="B8" s="90"/>
      <c r="C8" s="90"/>
      <c r="D8" s="91" t="s">
        <v>4</v>
      </c>
      <c r="E8" s="91"/>
      <c r="F8" s="91"/>
      <c r="G8" s="91"/>
      <c r="H8" s="91"/>
      <c r="I8" s="91"/>
      <c r="J8" s="91"/>
      <c r="K8" s="91"/>
      <c r="L8" s="91"/>
      <c r="M8" s="91"/>
      <c r="Z8" s="82" t="s">
        <v>33</v>
      </c>
      <c r="AA8" s="82"/>
      <c r="AB8" s="82"/>
      <c r="AC8" s="82"/>
      <c r="AD8" s="82"/>
      <c r="AE8" s="82"/>
      <c r="AF8" s="82"/>
      <c r="AG8" s="82"/>
    </row>
    <row r="9" spans="1:35" ht="22.5" customHeight="1" x14ac:dyDescent="0.15">
      <c r="A9" s="8"/>
      <c r="B9" s="8"/>
      <c r="D9" s="5"/>
      <c r="E9" s="5"/>
      <c r="F9" s="6">
        <v>2</v>
      </c>
      <c r="G9" s="92" t="s">
        <v>5</v>
      </c>
      <c r="H9" s="92"/>
      <c r="I9" s="92"/>
      <c r="J9" s="92"/>
      <c r="K9" s="92"/>
      <c r="L9" s="92"/>
      <c r="M9" s="92"/>
      <c r="Z9" s="82" t="s">
        <v>30</v>
      </c>
      <c r="AA9" s="82"/>
      <c r="AB9" s="82"/>
      <c r="AC9" s="82"/>
      <c r="AD9" s="82"/>
      <c r="AE9" s="82"/>
      <c r="AF9" s="82"/>
      <c r="AG9" s="82"/>
    </row>
    <row r="10" spans="1:35" ht="22.5" customHeight="1" x14ac:dyDescent="0.15">
      <c r="A10" s="8"/>
      <c r="B10" s="8"/>
      <c r="D10" s="7"/>
      <c r="E10" s="7"/>
      <c r="F10" s="80">
        <f>AE25</f>
        <v>92400</v>
      </c>
      <c r="G10" s="80"/>
      <c r="H10" s="80"/>
      <c r="I10" s="80"/>
      <c r="J10" s="80"/>
      <c r="K10" s="80"/>
      <c r="L10" s="7"/>
      <c r="M10" s="7"/>
      <c r="Z10" s="82" t="s">
        <v>104</v>
      </c>
      <c r="AA10" s="82"/>
      <c r="AB10" s="82"/>
      <c r="AC10" s="82"/>
      <c r="AD10" s="82"/>
      <c r="AE10" s="82"/>
      <c r="AF10" s="82"/>
      <c r="AG10" s="82"/>
    </row>
    <row r="11" spans="1:35" ht="22.5" customHeight="1" thickBot="1" x14ac:dyDescent="0.2">
      <c r="A11" s="83" t="s">
        <v>6</v>
      </c>
      <c r="B11" s="83"/>
      <c r="D11" s="7"/>
      <c r="E11" s="7"/>
      <c r="F11" s="81"/>
      <c r="G11" s="81"/>
      <c r="H11" s="81"/>
      <c r="I11" s="81"/>
      <c r="J11" s="81"/>
      <c r="K11" s="81"/>
      <c r="L11" s="7"/>
      <c r="M11" s="7"/>
      <c r="Z11" s="84" t="s">
        <v>105</v>
      </c>
      <c r="AA11" s="82"/>
      <c r="AB11" s="82"/>
      <c r="AC11" s="82"/>
      <c r="AD11" s="82"/>
      <c r="AE11" s="82"/>
      <c r="AF11" s="82"/>
      <c r="AG11" s="82"/>
    </row>
    <row r="12" spans="1:35" ht="6" customHeight="1" thickTop="1" x14ac:dyDescent="0.15">
      <c r="A12" s="8"/>
      <c r="B12" s="8"/>
      <c r="D12" s="9"/>
      <c r="E12" s="9"/>
      <c r="F12" s="9"/>
      <c r="G12" s="9"/>
      <c r="H12" s="10"/>
      <c r="I12" s="10"/>
      <c r="J12" s="10"/>
      <c r="K12" s="9"/>
      <c r="L12" s="9"/>
      <c r="M12" s="9"/>
      <c r="R12" s="11"/>
      <c r="S12" s="11"/>
      <c r="T12" s="11"/>
      <c r="U12" s="11"/>
      <c r="V12" s="11"/>
      <c r="W12" s="11"/>
      <c r="X12" s="11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5" ht="22.5" customHeight="1" x14ac:dyDescent="0.15">
      <c r="A13" s="85" t="s">
        <v>65</v>
      </c>
      <c r="B13" s="85"/>
      <c r="C13" s="85" t="s">
        <v>8</v>
      </c>
      <c r="D13" s="85"/>
      <c r="E13" s="85"/>
      <c r="F13" s="85"/>
      <c r="G13" s="85"/>
      <c r="H13" s="86" t="s">
        <v>24</v>
      </c>
      <c r="I13" s="87"/>
      <c r="J13" s="88"/>
      <c r="K13" s="85" t="s">
        <v>9</v>
      </c>
      <c r="L13" s="85"/>
      <c r="M13" s="85"/>
      <c r="N13" s="85"/>
      <c r="O13" s="85" t="s">
        <v>10</v>
      </c>
      <c r="P13" s="85"/>
      <c r="Q13" s="85"/>
      <c r="R13" s="85"/>
      <c r="S13" s="85"/>
      <c r="T13" s="85"/>
      <c r="U13" s="85"/>
      <c r="V13" s="85"/>
      <c r="W13" s="71" t="s">
        <v>35</v>
      </c>
      <c r="X13" s="72"/>
      <c r="Y13" s="72"/>
      <c r="Z13" s="72"/>
      <c r="AA13" s="72"/>
      <c r="AB13" s="72"/>
      <c r="AC13" s="72"/>
      <c r="AD13" s="73"/>
      <c r="AE13" s="85" t="s">
        <v>12</v>
      </c>
      <c r="AF13" s="85"/>
      <c r="AG13" s="85"/>
    </row>
    <row r="14" spans="1:35" ht="22.5" customHeight="1" x14ac:dyDescent="0.15">
      <c r="A14" s="85"/>
      <c r="B14" s="85"/>
      <c r="C14" s="85"/>
      <c r="D14" s="85"/>
      <c r="E14" s="85"/>
      <c r="F14" s="85"/>
      <c r="G14" s="85"/>
      <c r="H14" s="59"/>
      <c r="I14" s="60"/>
      <c r="J14" s="61"/>
      <c r="K14" s="85"/>
      <c r="L14" s="85"/>
      <c r="M14" s="85"/>
      <c r="N14" s="85"/>
      <c r="O14" s="85" t="s">
        <v>13</v>
      </c>
      <c r="P14" s="85"/>
      <c r="Q14" s="85" t="s">
        <v>14</v>
      </c>
      <c r="R14" s="85"/>
      <c r="S14" s="85" t="s">
        <v>15</v>
      </c>
      <c r="T14" s="85"/>
      <c r="U14" s="85" t="s">
        <v>14</v>
      </c>
      <c r="V14" s="85"/>
      <c r="W14" s="71" t="s">
        <v>59</v>
      </c>
      <c r="X14" s="73"/>
      <c r="Y14" s="71" t="s">
        <v>14</v>
      </c>
      <c r="Z14" s="73"/>
      <c r="AA14" s="71" t="s">
        <v>60</v>
      </c>
      <c r="AB14" s="73"/>
      <c r="AC14" s="71"/>
      <c r="AD14" s="73"/>
      <c r="AE14" s="85"/>
      <c r="AF14" s="85"/>
      <c r="AG14" s="85"/>
    </row>
    <row r="15" spans="1:35" ht="26.25" customHeight="1" x14ac:dyDescent="0.15">
      <c r="A15" s="134">
        <v>44959</v>
      </c>
      <c r="B15" s="135"/>
      <c r="C15" s="143" t="s">
        <v>106</v>
      </c>
      <c r="D15" s="144"/>
      <c r="E15" s="144"/>
      <c r="F15" s="144"/>
      <c r="G15" s="145"/>
      <c r="H15" s="116" t="s">
        <v>107</v>
      </c>
      <c r="I15" s="117"/>
      <c r="J15" s="118"/>
      <c r="K15" s="140" t="s">
        <v>88</v>
      </c>
      <c r="L15" s="141"/>
      <c r="M15" s="141"/>
      <c r="N15" s="142"/>
      <c r="O15" s="21">
        <v>2</v>
      </c>
      <c r="P15" s="22" t="s">
        <v>16</v>
      </c>
      <c r="Q15" s="139">
        <v>14000</v>
      </c>
      <c r="R15" s="139"/>
      <c r="S15" s="21"/>
      <c r="T15" s="22" t="s">
        <v>17</v>
      </c>
      <c r="U15" s="139"/>
      <c r="V15" s="139"/>
      <c r="W15" s="17"/>
      <c r="X15" s="18" t="s">
        <v>41</v>
      </c>
      <c r="Y15" s="123"/>
      <c r="Z15" s="124"/>
      <c r="AA15" s="17"/>
      <c r="AB15" s="18" t="s">
        <v>41</v>
      </c>
      <c r="AC15" s="123"/>
      <c r="AD15" s="124"/>
      <c r="AE15" s="130">
        <f>O15*Q15+S15*U15</f>
        <v>28000</v>
      </c>
      <c r="AF15" s="130"/>
      <c r="AG15" s="130"/>
    </row>
    <row r="16" spans="1:35" ht="26.25" customHeight="1" x14ac:dyDescent="0.15">
      <c r="A16" s="121">
        <v>44977</v>
      </c>
      <c r="B16" s="122"/>
      <c r="C16" s="146"/>
      <c r="D16" s="147"/>
      <c r="E16" s="147"/>
      <c r="F16" s="147"/>
      <c r="G16" s="148"/>
      <c r="H16" s="116" t="s">
        <v>107</v>
      </c>
      <c r="I16" s="117"/>
      <c r="J16" s="118"/>
      <c r="K16" s="116" t="s">
        <v>25</v>
      </c>
      <c r="L16" s="117"/>
      <c r="M16" s="117"/>
      <c r="N16" s="118"/>
      <c r="O16" s="17">
        <v>2</v>
      </c>
      <c r="P16" s="18" t="s">
        <v>16</v>
      </c>
      <c r="Q16" s="119">
        <v>14000</v>
      </c>
      <c r="R16" s="119"/>
      <c r="S16" s="17"/>
      <c r="T16" s="18" t="s">
        <v>17</v>
      </c>
      <c r="U16" s="119"/>
      <c r="V16" s="119"/>
      <c r="W16" s="17"/>
      <c r="X16" s="18" t="s">
        <v>41</v>
      </c>
      <c r="Y16" s="123"/>
      <c r="Z16" s="124"/>
      <c r="AA16" s="17"/>
      <c r="AB16" s="18" t="s">
        <v>41</v>
      </c>
      <c r="AC16" s="123"/>
      <c r="AD16" s="124"/>
      <c r="AE16" s="112">
        <f>O16*Q16+S16*U16</f>
        <v>28000</v>
      </c>
      <c r="AF16" s="112"/>
      <c r="AG16" s="112"/>
    </row>
    <row r="17" spans="1:33" ht="26.25" customHeight="1" x14ac:dyDescent="0.15">
      <c r="A17" s="121">
        <v>44978</v>
      </c>
      <c r="B17" s="122"/>
      <c r="C17" s="149"/>
      <c r="D17" s="150"/>
      <c r="E17" s="150"/>
      <c r="F17" s="150"/>
      <c r="G17" s="151"/>
      <c r="H17" s="116" t="s">
        <v>107</v>
      </c>
      <c r="I17" s="117"/>
      <c r="J17" s="118"/>
      <c r="K17" s="116" t="s">
        <v>25</v>
      </c>
      <c r="L17" s="117"/>
      <c r="M17" s="117"/>
      <c r="N17" s="118"/>
      <c r="O17" s="17">
        <v>2</v>
      </c>
      <c r="P17" s="14" t="s">
        <v>16</v>
      </c>
      <c r="Q17" s="119">
        <v>14000</v>
      </c>
      <c r="R17" s="119"/>
      <c r="S17" s="13"/>
      <c r="T17" s="14" t="s">
        <v>17</v>
      </c>
      <c r="U17" s="120"/>
      <c r="V17" s="120"/>
      <c r="W17" s="13"/>
      <c r="X17" s="14" t="s">
        <v>41</v>
      </c>
      <c r="Y17" s="123"/>
      <c r="Z17" s="124"/>
      <c r="AA17" s="17"/>
      <c r="AB17" s="18" t="s">
        <v>41</v>
      </c>
      <c r="AC17" s="123"/>
      <c r="AD17" s="124"/>
      <c r="AE17" s="112">
        <f>O17*Q17+S17*U17</f>
        <v>28000</v>
      </c>
      <c r="AF17" s="112"/>
      <c r="AG17" s="112"/>
    </row>
    <row r="18" spans="1:33" ht="26.25" customHeight="1" x14ac:dyDescent="0.15">
      <c r="A18" s="121"/>
      <c r="B18" s="122"/>
      <c r="C18" s="115"/>
      <c r="D18" s="115"/>
      <c r="E18" s="115"/>
      <c r="F18" s="115"/>
      <c r="G18" s="115"/>
      <c r="H18" s="116"/>
      <c r="I18" s="117"/>
      <c r="J18" s="118"/>
      <c r="K18" s="116"/>
      <c r="L18" s="117"/>
      <c r="M18" s="117"/>
      <c r="N18" s="118"/>
      <c r="O18" s="17"/>
      <c r="P18" s="18" t="s">
        <v>16</v>
      </c>
      <c r="Q18" s="119"/>
      <c r="R18" s="119"/>
      <c r="S18" s="17"/>
      <c r="T18" s="18" t="s">
        <v>17</v>
      </c>
      <c r="U18" s="119"/>
      <c r="V18" s="119"/>
      <c r="W18" s="17"/>
      <c r="X18" s="18" t="s">
        <v>41</v>
      </c>
      <c r="Y18" s="123"/>
      <c r="Z18" s="124"/>
      <c r="AA18" s="17"/>
      <c r="AB18" s="18" t="s">
        <v>41</v>
      </c>
      <c r="AC18" s="123"/>
      <c r="AD18" s="124"/>
      <c r="AE18" s="112">
        <f>O18*Q18+S18*U18</f>
        <v>0</v>
      </c>
      <c r="AF18" s="112"/>
      <c r="AG18" s="112"/>
    </row>
    <row r="19" spans="1:33" ht="26.25" customHeight="1" x14ac:dyDescent="0.15">
      <c r="A19" s="121"/>
      <c r="B19" s="122"/>
      <c r="C19" s="115"/>
      <c r="D19" s="115"/>
      <c r="E19" s="115"/>
      <c r="F19" s="115"/>
      <c r="G19" s="115"/>
      <c r="H19" s="116"/>
      <c r="I19" s="117"/>
      <c r="J19" s="118"/>
      <c r="K19" s="116"/>
      <c r="L19" s="117"/>
      <c r="M19" s="117"/>
      <c r="N19" s="118"/>
      <c r="O19" s="17"/>
      <c r="P19" s="14" t="s">
        <v>16</v>
      </c>
      <c r="Q19" s="119"/>
      <c r="R19" s="119"/>
      <c r="S19" s="13"/>
      <c r="T19" s="14" t="s">
        <v>17</v>
      </c>
      <c r="U19" s="120"/>
      <c r="V19" s="120"/>
      <c r="W19" s="13"/>
      <c r="X19" s="14" t="s">
        <v>41</v>
      </c>
      <c r="Y19" s="110"/>
      <c r="Z19" s="111"/>
      <c r="AA19" s="13"/>
      <c r="AB19" s="14" t="s">
        <v>41</v>
      </c>
      <c r="AC19" s="110"/>
      <c r="AD19" s="111"/>
      <c r="AE19" s="112">
        <f>O19*Q19+S19*U19+Y19+AC19</f>
        <v>0</v>
      </c>
      <c r="AF19" s="112"/>
      <c r="AG19" s="112"/>
    </row>
    <row r="20" spans="1:33" ht="26.25" customHeight="1" x14ac:dyDescent="0.15">
      <c r="A20" s="113"/>
      <c r="B20" s="114"/>
      <c r="C20" s="115"/>
      <c r="D20" s="115"/>
      <c r="E20" s="115"/>
      <c r="F20" s="115"/>
      <c r="G20" s="115"/>
      <c r="H20" s="116"/>
      <c r="I20" s="117"/>
      <c r="J20" s="118"/>
      <c r="K20" s="116"/>
      <c r="L20" s="117"/>
      <c r="M20" s="117"/>
      <c r="N20" s="118"/>
      <c r="O20" s="17"/>
      <c r="P20" s="14" t="s">
        <v>16</v>
      </c>
      <c r="Q20" s="119"/>
      <c r="R20" s="119"/>
      <c r="S20" s="13"/>
      <c r="T20" s="14" t="s">
        <v>17</v>
      </c>
      <c r="U20" s="120"/>
      <c r="V20" s="120"/>
      <c r="W20" s="13"/>
      <c r="X20" s="14" t="s">
        <v>41</v>
      </c>
      <c r="Y20" s="110"/>
      <c r="Z20" s="111"/>
      <c r="AA20" s="13"/>
      <c r="AB20" s="14" t="s">
        <v>41</v>
      </c>
      <c r="AC20" s="110"/>
      <c r="AD20" s="111"/>
      <c r="AE20" s="112">
        <f>O20*Q20+S20*U20+Y20+AC20</f>
        <v>0</v>
      </c>
      <c r="AF20" s="112"/>
      <c r="AG20" s="112"/>
    </row>
    <row r="21" spans="1:33" ht="26.25" customHeight="1" x14ac:dyDescent="0.15">
      <c r="A21" s="100"/>
      <c r="B21" s="101"/>
      <c r="C21" s="102"/>
      <c r="D21" s="102"/>
      <c r="E21" s="102"/>
      <c r="F21" s="102"/>
      <c r="G21" s="102"/>
      <c r="H21" s="103"/>
      <c r="I21" s="104"/>
      <c r="J21" s="105"/>
      <c r="K21" s="106"/>
      <c r="L21" s="106"/>
      <c r="M21" s="106"/>
      <c r="N21" s="106"/>
      <c r="O21" s="15"/>
      <c r="P21" s="16" t="s">
        <v>16</v>
      </c>
      <c r="Q21" s="107"/>
      <c r="R21" s="107"/>
      <c r="S21" s="15"/>
      <c r="T21" s="16" t="s">
        <v>17</v>
      </c>
      <c r="U21" s="107"/>
      <c r="V21" s="107"/>
      <c r="W21" s="15"/>
      <c r="X21" s="16" t="s">
        <v>41</v>
      </c>
      <c r="Y21" s="108"/>
      <c r="Z21" s="109"/>
      <c r="AA21" s="15"/>
      <c r="AB21" s="16" t="s">
        <v>41</v>
      </c>
      <c r="AC21" s="108"/>
      <c r="AD21" s="109"/>
      <c r="AE21" s="99">
        <f>O21*Q21+S21*U21+Y21+AC21</f>
        <v>0</v>
      </c>
      <c r="AF21" s="99"/>
      <c r="AG21" s="99"/>
    </row>
    <row r="22" spans="1:33" ht="26.25" customHeight="1" x14ac:dyDescent="0.15">
      <c r="AB22" s="48" t="s">
        <v>20</v>
      </c>
      <c r="AC22" s="48"/>
      <c r="AD22" s="48"/>
      <c r="AE22" s="49">
        <f>SUM(AE15:AE21)</f>
        <v>84000</v>
      </c>
      <c r="AF22" s="50"/>
      <c r="AG22" s="50"/>
    </row>
    <row r="23" spans="1:33" ht="26.25" customHeight="1" x14ac:dyDescent="0.15">
      <c r="A23" s="51" t="s">
        <v>26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AB23" s="52" t="s">
        <v>21</v>
      </c>
      <c r="AC23" s="52"/>
      <c r="AD23" s="52"/>
      <c r="AE23" s="40">
        <f>AE22*0.1</f>
        <v>8400</v>
      </c>
      <c r="AF23" s="40"/>
      <c r="AG23" s="40"/>
    </row>
    <row r="24" spans="1:33" ht="26.25" customHeight="1" thickBot="1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AB24" s="52" t="s">
        <v>35</v>
      </c>
      <c r="AC24" s="52"/>
      <c r="AD24" s="52"/>
      <c r="AE24" s="40">
        <f>Y15+Y16+Y18+Y19+Y17+Y20+Y21+AC15+AC16+AC17+AC18+AC19+AC20+AC21</f>
        <v>0</v>
      </c>
      <c r="AF24" s="40"/>
      <c r="AG24" s="40"/>
    </row>
    <row r="25" spans="1:33" ht="26.25" customHeight="1" thickBot="1" x14ac:dyDescent="0.2">
      <c r="AB25" s="41" t="s">
        <v>22</v>
      </c>
      <c r="AC25" s="42"/>
      <c r="AD25" s="43"/>
      <c r="AE25" s="44">
        <f>SUM(AE22:AE24)</f>
        <v>92400</v>
      </c>
      <c r="AF25" s="45"/>
      <c r="AG25" s="46"/>
    </row>
  </sheetData>
  <mergeCells count="102">
    <mergeCell ref="AB25:AD25"/>
    <mergeCell ref="AE25:AG25"/>
    <mergeCell ref="AB22:AD22"/>
    <mergeCell ref="AE22:AG22"/>
    <mergeCell ref="A23:M23"/>
    <mergeCell ref="AB23:AD23"/>
    <mergeCell ref="AE23:AG23"/>
    <mergeCell ref="AB24:AD24"/>
    <mergeCell ref="AE24:AG24"/>
    <mergeCell ref="A21:B21"/>
    <mergeCell ref="C21:G21"/>
    <mergeCell ref="H21:J21"/>
    <mergeCell ref="K21:N21"/>
    <mergeCell ref="Q21:R21"/>
    <mergeCell ref="U21:V21"/>
    <mergeCell ref="Y21:Z21"/>
    <mergeCell ref="AC21:AD21"/>
    <mergeCell ref="AE21:AG21"/>
    <mergeCell ref="A20:B20"/>
    <mergeCell ref="C20:G20"/>
    <mergeCell ref="H20:J20"/>
    <mergeCell ref="K20:N20"/>
    <mergeCell ref="Q20:R20"/>
    <mergeCell ref="U20:V20"/>
    <mergeCell ref="Y20:Z20"/>
    <mergeCell ref="AC20:AD20"/>
    <mergeCell ref="AE20:AG20"/>
    <mergeCell ref="AE17:AG17"/>
    <mergeCell ref="Y18:Z18"/>
    <mergeCell ref="AC18:AD18"/>
    <mergeCell ref="AE18:AG18"/>
    <mergeCell ref="A19:B19"/>
    <mergeCell ref="C19:G19"/>
    <mergeCell ref="H19:J19"/>
    <mergeCell ref="K19:N19"/>
    <mergeCell ref="Q19:R19"/>
    <mergeCell ref="U19:V19"/>
    <mergeCell ref="Y19:Z19"/>
    <mergeCell ref="A18:B18"/>
    <mergeCell ref="C18:G18"/>
    <mergeCell ref="H18:J18"/>
    <mergeCell ref="K18:N18"/>
    <mergeCell ref="Q18:R18"/>
    <mergeCell ref="U18:V18"/>
    <mergeCell ref="AC19:AD19"/>
    <mergeCell ref="AE19:AG19"/>
    <mergeCell ref="Y15:Z15"/>
    <mergeCell ref="AC15:AD15"/>
    <mergeCell ref="AE15:AG15"/>
    <mergeCell ref="A16:B16"/>
    <mergeCell ref="H16:J16"/>
    <mergeCell ref="K16:N16"/>
    <mergeCell ref="Q16:R16"/>
    <mergeCell ref="U16:V16"/>
    <mergeCell ref="Y16:Z16"/>
    <mergeCell ref="AC16:AD16"/>
    <mergeCell ref="A15:B15"/>
    <mergeCell ref="H15:J15"/>
    <mergeCell ref="K15:N15"/>
    <mergeCell ref="Q15:R15"/>
    <mergeCell ref="U15:V15"/>
    <mergeCell ref="AE16:AG16"/>
    <mergeCell ref="C15:G17"/>
    <mergeCell ref="A17:B17"/>
    <mergeCell ref="H17:J17"/>
    <mergeCell ref="K17:N17"/>
    <mergeCell ref="Q17:R17"/>
    <mergeCell ref="U17:V17"/>
    <mergeCell ref="Y17:Z17"/>
    <mergeCell ref="AC17:AD17"/>
    <mergeCell ref="F10:K11"/>
    <mergeCell ref="Z10:AG10"/>
    <mergeCell ref="A11:B11"/>
    <mergeCell ref="Z11:AG11"/>
    <mergeCell ref="A13:B14"/>
    <mergeCell ref="C13:G14"/>
    <mergeCell ref="H13:J14"/>
    <mergeCell ref="K13:N14"/>
    <mergeCell ref="O13:V13"/>
    <mergeCell ref="W13:AD13"/>
    <mergeCell ref="AE13:AG14"/>
    <mergeCell ref="O14:P14"/>
    <mergeCell ref="Q14:R14"/>
    <mergeCell ref="S14:T14"/>
    <mergeCell ref="U14:V14"/>
    <mergeCell ref="W14:X14"/>
    <mergeCell ref="Y14:Z14"/>
    <mergeCell ref="AA14:AB14"/>
    <mergeCell ref="AC14:AD14"/>
    <mergeCell ref="Z7:AG7"/>
    <mergeCell ref="A8:C8"/>
    <mergeCell ref="D8:M8"/>
    <mergeCell ref="Z8:AG8"/>
    <mergeCell ref="G9:M9"/>
    <mergeCell ref="Z9:AG9"/>
    <mergeCell ref="I1:X2"/>
    <mergeCell ref="AC1:AG1"/>
    <mergeCell ref="A3:N4"/>
    <mergeCell ref="A5:N5"/>
    <mergeCell ref="Z5:AB5"/>
    <mergeCell ref="A6:N6"/>
    <mergeCell ref="Z6:AG6"/>
  </mergeCells>
  <phoneticPr fontId="3"/>
  <pageMargins left="0.7" right="0.7" top="0.56000000000000005" bottom="0.22" header="0.54" footer="0.26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6"/>
  <sheetViews>
    <sheetView zoomScaleNormal="100" workbookViewId="0">
      <selection activeCell="I1" sqref="I1:X2"/>
    </sheetView>
  </sheetViews>
  <sheetFormatPr defaultColWidth="4" defaultRowHeight="13.5" x14ac:dyDescent="0.15"/>
  <cols>
    <col min="1" max="7" width="4" style="1"/>
    <col min="8" max="8" width="3.75" style="1" customWidth="1"/>
    <col min="9" max="17" width="4" style="1"/>
    <col min="18" max="18" width="5.125" style="1" customWidth="1"/>
    <col min="19" max="256" width="4" style="1"/>
    <col min="257" max="257" width="1.625" style="1" customWidth="1"/>
    <col min="258" max="512" width="4" style="1"/>
    <col min="513" max="513" width="1.625" style="1" customWidth="1"/>
    <col min="514" max="768" width="4" style="1"/>
    <col min="769" max="769" width="1.625" style="1" customWidth="1"/>
    <col min="770" max="1024" width="4" style="1"/>
    <col min="1025" max="1025" width="1.625" style="1" customWidth="1"/>
    <col min="1026" max="1280" width="4" style="1"/>
    <col min="1281" max="1281" width="1.625" style="1" customWidth="1"/>
    <col min="1282" max="1536" width="4" style="1"/>
    <col min="1537" max="1537" width="1.625" style="1" customWidth="1"/>
    <col min="1538" max="1792" width="4" style="1"/>
    <col min="1793" max="1793" width="1.625" style="1" customWidth="1"/>
    <col min="1794" max="2048" width="4" style="1"/>
    <col min="2049" max="2049" width="1.625" style="1" customWidth="1"/>
    <col min="2050" max="2304" width="4" style="1"/>
    <col min="2305" max="2305" width="1.625" style="1" customWidth="1"/>
    <col min="2306" max="2560" width="4" style="1"/>
    <col min="2561" max="2561" width="1.625" style="1" customWidth="1"/>
    <col min="2562" max="2816" width="4" style="1"/>
    <col min="2817" max="2817" width="1.625" style="1" customWidth="1"/>
    <col min="2818" max="3072" width="4" style="1"/>
    <col min="3073" max="3073" width="1.625" style="1" customWidth="1"/>
    <col min="3074" max="3328" width="4" style="1"/>
    <col min="3329" max="3329" width="1.625" style="1" customWidth="1"/>
    <col min="3330" max="3584" width="4" style="1"/>
    <col min="3585" max="3585" width="1.625" style="1" customWidth="1"/>
    <col min="3586" max="3840" width="4" style="1"/>
    <col min="3841" max="3841" width="1.625" style="1" customWidth="1"/>
    <col min="3842" max="4096" width="4" style="1"/>
    <col min="4097" max="4097" width="1.625" style="1" customWidth="1"/>
    <col min="4098" max="4352" width="4" style="1"/>
    <col min="4353" max="4353" width="1.625" style="1" customWidth="1"/>
    <col min="4354" max="4608" width="4" style="1"/>
    <col min="4609" max="4609" width="1.625" style="1" customWidth="1"/>
    <col min="4610" max="4864" width="4" style="1"/>
    <col min="4865" max="4865" width="1.625" style="1" customWidth="1"/>
    <col min="4866" max="5120" width="4" style="1"/>
    <col min="5121" max="5121" width="1.625" style="1" customWidth="1"/>
    <col min="5122" max="5376" width="4" style="1"/>
    <col min="5377" max="5377" width="1.625" style="1" customWidth="1"/>
    <col min="5378" max="5632" width="4" style="1"/>
    <col min="5633" max="5633" width="1.625" style="1" customWidth="1"/>
    <col min="5634" max="5888" width="4" style="1"/>
    <col min="5889" max="5889" width="1.625" style="1" customWidth="1"/>
    <col min="5890" max="6144" width="4" style="1"/>
    <col min="6145" max="6145" width="1.625" style="1" customWidth="1"/>
    <col min="6146" max="6400" width="4" style="1"/>
    <col min="6401" max="6401" width="1.625" style="1" customWidth="1"/>
    <col min="6402" max="6656" width="4" style="1"/>
    <col min="6657" max="6657" width="1.625" style="1" customWidth="1"/>
    <col min="6658" max="6912" width="4" style="1"/>
    <col min="6913" max="6913" width="1.625" style="1" customWidth="1"/>
    <col min="6914" max="7168" width="4" style="1"/>
    <col min="7169" max="7169" width="1.625" style="1" customWidth="1"/>
    <col min="7170" max="7424" width="4" style="1"/>
    <col min="7425" max="7425" width="1.625" style="1" customWidth="1"/>
    <col min="7426" max="7680" width="4" style="1"/>
    <col min="7681" max="7681" width="1.625" style="1" customWidth="1"/>
    <col min="7682" max="7936" width="4" style="1"/>
    <col min="7937" max="7937" width="1.625" style="1" customWidth="1"/>
    <col min="7938" max="8192" width="4" style="1"/>
    <col min="8193" max="8193" width="1.625" style="1" customWidth="1"/>
    <col min="8194" max="8448" width="4" style="1"/>
    <col min="8449" max="8449" width="1.625" style="1" customWidth="1"/>
    <col min="8450" max="8704" width="4" style="1"/>
    <col min="8705" max="8705" width="1.625" style="1" customWidth="1"/>
    <col min="8706" max="8960" width="4" style="1"/>
    <col min="8961" max="8961" width="1.625" style="1" customWidth="1"/>
    <col min="8962" max="9216" width="4" style="1"/>
    <col min="9217" max="9217" width="1.625" style="1" customWidth="1"/>
    <col min="9218" max="9472" width="4" style="1"/>
    <col min="9473" max="9473" width="1.625" style="1" customWidth="1"/>
    <col min="9474" max="9728" width="4" style="1"/>
    <col min="9729" max="9729" width="1.625" style="1" customWidth="1"/>
    <col min="9730" max="9984" width="4" style="1"/>
    <col min="9985" max="9985" width="1.625" style="1" customWidth="1"/>
    <col min="9986" max="10240" width="4" style="1"/>
    <col min="10241" max="10241" width="1.625" style="1" customWidth="1"/>
    <col min="10242" max="10496" width="4" style="1"/>
    <col min="10497" max="10497" width="1.625" style="1" customWidth="1"/>
    <col min="10498" max="10752" width="4" style="1"/>
    <col min="10753" max="10753" width="1.625" style="1" customWidth="1"/>
    <col min="10754" max="11008" width="4" style="1"/>
    <col min="11009" max="11009" width="1.625" style="1" customWidth="1"/>
    <col min="11010" max="11264" width="4" style="1"/>
    <col min="11265" max="11265" width="1.625" style="1" customWidth="1"/>
    <col min="11266" max="11520" width="4" style="1"/>
    <col min="11521" max="11521" width="1.625" style="1" customWidth="1"/>
    <col min="11522" max="11776" width="4" style="1"/>
    <col min="11777" max="11777" width="1.625" style="1" customWidth="1"/>
    <col min="11778" max="12032" width="4" style="1"/>
    <col min="12033" max="12033" width="1.625" style="1" customWidth="1"/>
    <col min="12034" max="12288" width="4" style="1"/>
    <col min="12289" max="12289" width="1.625" style="1" customWidth="1"/>
    <col min="12290" max="12544" width="4" style="1"/>
    <col min="12545" max="12545" width="1.625" style="1" customWidth="1"/>
    <col min="12546" max="12800" width="4" style="1"/>
    <col min="12801" max="12801" width="1.625" style="1" customWidth="1"/>
    <col min="12802" max="13056" width="4" style="1"/>
    <col min="13057" max="13057" width="1.625" style="1" customWidth="1"/>
    <col min="13058" max="13312" width="4" style="1"/>
    <col min="13313" max="13313" width="1.625" style="1" customWidth="1"/>
    <col min="13314" max="13568" width="4" style="1"/>
    <col min="13569" max="13569" width="1.625" style="1" customWidth="1"/>
    <col min="13570" max="13824" width="4" style="1"/>
    <col min="13825" max="13825" width="1.625" style="1" customWidth="1"/>
    <col min="13826" max="14080" width="4" style="1"/>
    <col min="14081" max="14081" width="1.625" style="1" customWidth="1"/>
    <col min="14082" max="14336" width="4" style="1"/>
    <col min="14337" max="14337" width="1.625" style="1" customWidth="1"/>
    <col min="14338" max="14592" width="4" style="1"/>
    <col min="14593" max="14593" width="1.625" style="1" customWidth="1"/>
    <col min="14594" max="14848" width="4" style="1"/>
    <col min="14849" max="14849" width="1.625" style="1" customWidth="1"/>
    <col min="14850" max="15104" width="4" style="1"/>
    <col min="15105" max="15105" width="1.625" style="1" customWidth="1"/>
    <col min="15106" max="15360" width="4" style="1"/>
    <col min="15361" max="15361" width="1.625" style="1" customWidth="1"/>
    <col min="15362" max="15616" width="4" style="1"/>
    <col min="15617" max="15617" width="1.625" style="1" customWidth="1"/>
    <col min="15618" max="15872" width="4" style="1"/>
    <col min="15873" max="15873" width="1.625" style="1" customWidth="1"/>
    <col min="15874" max="16128" width="4" style="1"/>
    <col min="16129" max="16129" width="1.625" style="1" customWidth="1"/>
    <col min="16130" max="16384" width="4" style="1"/>
  </cols>
  <sheetData>
    <row r="1" spans="1:37" ht="45" customHeight="1" x14ac:dyDescent="0.15">
      <c r="I1" s="93" t="s">
        <v>0</v>
      </c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AC1" s="27"/>
      <c r="AD1" s="27"/>
      <c r="AE1" s="94"/>
      <c r="AF1" s="94"/>
      <c r="AG1" s="94"/>
      <c r="AH1" s="2"/>
      <c r="AI1" s="2"/>
      <c r="AJ1" s="2"/>
    </row>
    <row r="2" spans="1:37" ht="21" customHeight="1" x14ac:dyDescent="0.15">
      <c r="B2" s="23"/>
      <c r="C2" s="23"/>
      <c r="D2" s="23"/>
      <c r="E2" s="23"/>
      <c r="F2" s="23"/>
      <c r="G2" s="23"/>
      <c r="H2" s="2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23"/>
      <c r="Z2" s="23"/>
      <c r="AA2" s="23"/>
      <c r="AB2" s="23"/>
      <c r="AC2" s="152">
        <v>44306</v>
      </c>
      <c r="AD2" s="153"/>
      <c r="AE2" s="153"/>
      <c r="AF2" s="153"/>
      <c r="AG2" s="153"/>
      <c r="AH2" s="3"/>
      <c r="AI2" s="4"/>
      <c r="AJ2" s="4"/>
      <c r="AK2" s="4"/>
    </row>
    <row r="3" spans="1:37" ht="18.75" customHeight="1" x14ac:dyDescent="0.15">
      <c r="A3" s="95" t="s">
        <v>23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AC3" s="153"/>
      <c r="AD3" s="153"/>
      <c r="AE3" s="153"/>
      <c r="AF3" s="153"/>
      <c r="AG3" s="153"/>
    </row>
    <row r="4" spans="1:37" ht="22.5" customHeight="1" thickBot="1" x14ac:dyDescent="0.2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</row>
    <row r="5" spans="1:37" ht="19.5" customHeight="1" x14ac:dyDescent="0.15">
      <c r="A5" s="97" t="s">
        <v>1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</row>
    <row r="6" spans="1:37" ht="19.5" customHeight="1" x14ac:dyDescent="0.15">
      <c r="A6" s="98" t="s">
        <v>2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Y6" s="82" t="s">
        <v>27</v>
      </c>
      <c r="Z6" s="82"/>
      <c r="AA6" s="82"/>
    </row>
    <row r="7" spans="1:37" ht="20.25" customHeight="1" x14ac:dyDescent="0.15">
      <c r="Y7" s="82" t="s">
        <v>28</v>
      </c>
      <c r="Z7" s="82"/>
      <c r="AA7" s="82"/>
      <c r="AB7" s="82"/>
      <c r="AC7" s="82"/>
      <c r="AD7" s="82"/>
      <c r="AE7" s="82"/>
      <c r="AF7" s="82"/>
    </row>
    <row r="8" spans="1:37" ht="22.5" customHeight="1" x14ac:dyDescent="0.15">
      <c r="A8" s="90" t="s">
        <v>3</v>
      </c>
      <c r="B8" s="90"/>
      <c r="C8" s="90"/>
      <c r="D8" s="91" t="s">
        <v>4</v>
      </c>
      <c r="E8" s="91"/>
      <c r="F8" s="91"/>
      <c r="G8" s="91"/>
      <c r="H8" s="91"/>
      <c r="I8" s="91"/>
      <c r="J8" s="91"/>
      <c r="K8" s="91"/>
      <c r="L8" s="91"/>
      <c r="M8" s="91"/>
      <c r="Y8" s="89" t="s">
        <v>29</v>
      </c>
      <c r="Z8" s="89"/>
      <c r="AA8" s="89"/>
      <c r="AB8" s="89"/>
      <c r="AC8" s="89"/>
      <c r="AD8" s="89"/>
      <c r="AE8" s="89"/>
      <c r="AF8" s="89"/>
    </row>
    <row r="9" spans="1:37" ht="13.5" customHeight="1" x14ac:dyDescent="0.15">
      <c r="Y9" s="82" t="s">
        <v>33</v>
      </c>
      <c r="Z9" s="82"/>
      <c r="AA9" s="82"/>
      <c r="AB9" s="82"/>
      <c r="AC9" s="82"/>
      <c r="AD9" s="82"/>
      <c r="AE9" s="82"/>
      <c r="AF9" s="82"/>
    </row>
    <row r="10" spans="1:37" ht="20.25" customHeight="1" x14ac:dyDescent="0.2">
      <c r="A10" s="8"/>
      <c r="B10" s="8"/>
      <c r="D10" s="5"/>
      <c r="E10" s="5"/>
      <c r="F10" s="29">
        <v>4</v>
      </c>
      <c r="G10" s="92" t="s">
        <v>5</v>
      </c>
      <c r="H10" s="92"/>
      <c r="I10" s="92"/>
      <c r="J10" s="92"/>
      <c r="K10" s="92"/>
      <c r="L10" s="92"/>
      <c r="M10" s="92"/>
      <c r="Y10" s="82" t="s">
        <v>30</v>
      </c>
      <c r="Z10" s="82"/>
      <c r="AA10" s="82"/>
      <c r="AB10" s="82"/>
      <c r="AC10" s="82"/>
      <c r="AD10" s="82"/>
      <c r="AE10" s="82"/>
      <c r="AF10" s="82"/>
    </row>
    <row r="11" spans="1:37" ht="14.25" customHeight="1" x14ac:dyDescent="0.15">
      <c r="A11" s="8"/>
      <c r="B11" s="8"/>
      <c r="D11" s="7"/>
      <c r="E11" s="7"/>
      <c r="F11" s="80">
        <f>AE25</f>
        <v>15400</v>
      </c>
      <c r="G11" s="80"/>
      <c r="H11" s="80"/>
      <c r="I11" s="80"/>
      <c r="J11" s="80"/>
      <c r="K11" s="80"/>
      <c r="L11" s="7"/>
      <c r="M11" s="7"/>
      <c r="Y11" s="82" t="s">
        <v>31</v>
      </c>
      <c r="Z11" s="82"/>
      <c r="AA11" s="82"/>
      <c r="AB11" s="82"/>
      <c r="AC11" s="82"/>
      <c r="AD11" s="82"/>
      <c r="AE11" s="82"/>
      <c r="AF11" s="82"/>
    </row>
    <row r="12" spans="1:37" ht="22.5" customHeight="1" thickBot="1" x14ac:dyDescent="0.2">
      <c r="A12" s="83" t="s">
        <v>6</v>
      </c>
      <c r="B12" s="83"/>
      <c r="D12" s="7"/>
      <c r="E12" s="7"/>
      <c r="F12" s="81"/>
      <c r="G12" s="81"/>
      <c r="H12" s="81"/>
      <c r="I12" s="81"/>
      <c r="J12" s="81"/>
      <c r="K12" s="81"/>
      <c r="L12" s="7"/>
      <c r="M12" s="7"/>
      <c r="Y12" s="84" t="s">
        <v>32</v>
      </c>
      <c r="Z12" s="82"/>
      <c r="AA12" s="82"/>
      <c r="AB12" s="82"/>
      <c r="AC12" s="82"/>
      <c r="AD12" s="82"/>
      <c r="AE12" s="82"/>
      <c r="AF12" s="82"/>
    </row>
    <row r="13" spans="1:37" ht="6" customHeight="1" thickTop="1" x14ac:dyDescent="0.15">
      <c r="A13" s="8"/>
      <c r="B13" s="8"/>
      <c r="D13" s="9"/>
      <c r="E13" s="9"/>
      <c r="F13" s="9"/>
      <c r="G13" s="9"/>
      <c r="H13" s="10"/>
      <c r="I13" s="10"/>
      <c r="J13" s="10"/>
      <c r="K13" s="9"/>
      <c r="L13" s="9"/>
      <c r="M13" s="9"/>
      <c r="R13" s="11"/>
      <c r="S13" s="11"/>
      <c r="T13" s="11"/>
      <c r="U13" s="11"/>
      <c r="V13" s="11"/>
      <c r="W13" s="11"/>
      <c r="X13" s="11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7" ht="24" customHeight="1" x14ac:dyDescent="0.15">
      <c r="A14" s="85" t="s">
        <v>7</v>
      </c>
      <c r="B14" s="85"/>
      <c r="C14" s="85" t="s">
        <v>8</v>
      </c>
      <c r="D14" s="85"/>
      <c r="E14" s="85"/>
      <c r="F14" s="85"/>
      <c r="G14" s="85"/>
      <c r="H14" s="86" t="s">
        <v>24</v>
      </c>
      <c r="I14" s="87"/>
      <c r="J14" s="88"/>
      <c r="K14" s="85" t="s">
        <v>9</v>
      </c>
      <c r="L14" s="85"/>
      <c r="M14" s="85"/>
      <c r="N14" s="85"/>
      <c r="O14" s="85" t="s">
        <v>37</v>
      </c>
      <c r="P14" s="85"/>
      <c r="Q14" s="85"/>
      <c r="R14" s="85"/>
      <c r="S14" s="85"/>
      <c r="T14" s="85"/>
      <c r="U14" s="85"/>
      <c r="V14" s="85"/>
      <c r="W14" s="71" t="s">
        <v>35</v>
      </c>
      <c r="X14" s="72"/>
      <c r="Y14" s="72"/>
      <c r="Z14" s="72"/>
      <c r="AA14" s="72"/>
      <c r="AB14" s="72"/>
      <c r="AC14" s="72"/>
      <c r="AD14" s="73"/>
      <c r="AE14" s="85" t="s">
        <v>12</v>
      </c>
      <c r="AF14" s="85"/>
      <c r="AG14" s="85"/>
    </row>
    <row r="15" spans="1:37" ht="24" customHeight="1" x14ac:dyDescent="0.15">
      <c r="A15" s="85"/>
      <c r="B15" s="85"/>
      <c r="C15" s="85"/>
      <c r="D15" s="85"/>
      <c r="E15" s="85"/>
      <c r="F15" s="85"/>
      <c r="G15" s="85"/>
      <c r="H15" s="59"/>
      <c r="I15" s="60"/>
      <c r="J15" s="61"/>
      <c r="K15" s="85"/>
      <c r="L15" s="85"/>
      <c r="M15" s="85"/>
      <c r="N15" s="85"/>
      <c r="O15" s="85" t="s">
        <v>13</v>
      </c>
      <c r="P15" s="85"/>
      <c r="Q15" s="85" t="s">
        <v>14</v>
      </c>
      <c r="R15" s="85"/>
      <c r="S15" s="85" t="s">
        <v>15</v>
      </c>
      <c r="T15" s="85"/>
      <c r="U15" s="85" t="s">
        <v>14</v>
      </c>
      <c r="V15" s="85"/>
      <c r="W15" s="71" t="s">
        <v>40</v>
      </c>
      <c r="X15" s="73"/>
      <c r="Y15" s="71" t="s">
        <v>14</v>
      </c>
      <c r="Z15" s="73"/>
      <c r="AA15" s="71"/>
      <c r="AB15" s="73"/>
      <c r="AC15" s="71"/>
      <c r="AD15" s="73"/>
      <c r="AE15" s="85"/>
      <c r="AF15" s="85"/>
      <c r="AG15" s="85"/>
    </row>
    <row r="16" spans="1:37" ht="24" customHeight="1" x14ac:dyDescent="0.15">
      <c r="A16" s="159">
        <v>44301</v>
      </c>
      <c r="B16" s="160"/>
      <c r="C16" s="161" t="s">
        <v>56</v>
      </c>
      <c r="D16" s="162"/>
      <c r="E16" s="162"/>
      <c r="F16" s="162"/>
      <c r="G16" s="163"/>
      <c r="H16" s="140" t="s">
        <v>44</v>
      </c>
      <c r="I16" s="141"/>
      <c r="J16" s="142"/>
      <c r="K16" s="140" t="s">
        <v>34</v>
      </c>
      <c r="L16" s="141"/>
      <c r="M16" s="141"/>
      <c r="N16" s="142"/>
      <c r="O16" s="21">
        <v>1</v>
      </c>
      <c r="P16" s="22" t="s">
        <v>16</v>
      </c>
      <c r="Q16" s="154">
        <v>14000</v>
      </c>
      <c r="R16" s="155"/>
      <c r="S16" s="21"/>
      <c r="T16" s="22" t="s">
        <v>17</v>
      </c>
      <c r="U16" s="154"/>
      <c r="V16" s="155"/>
      <c r="W16" s="21"/>
      <c r="X16" s="22" t="s">
        <v>41</v>
      </c>
      <c r="Y16" s="154"/>
      <c r="Z16" s="155"/>
      <c r="AA16" s="21"/>
      <c r="AB16" s="22" t="s">
        <v>17</v>
      </c>
      <c r="AC16" s="154"/>
      <c r="AD16" s="155"/>
      <c r="AE16" s="156">
        <f>(O16*Q16+S16*U16)</f>
        <v>14000</v>
      </c>
      <c r="AF16" s="157"/>
      <c r="AG16" s="158"/>
    </row>
    <row r="17" spans="1:33" ht="24" customHeight="1" x14ac:dyDescent="0.15">
      <c r="A17" s="167"/>
      <c r="B17" s="168"/>
      <c r="C17" s="164"/>
      <c r="D17" s="165"/>
      <c r="E17" s="165"/>
      <c r="F17" s="165"/>
      <c r="G17" s="166"/>
      <c r="H17" s="131"/>
      <c r="I17" s="132"/>
      <c r="J17" s="133"/>
      <c r="K17" s="131"/>
      <c r="L17" s="132"/>
      <c r="M17" s="132"/>
      <c r="N17" s="133"/>
      <c r="O17" s="13"/>
      <c r="P17" s="14" t="s">
        <v>16</v>
      </c>
      <c r="Q17" s="110"/>
      <c r="R17" s="111"/>
      <c r="S17" s="13"/>
      <c r="T17" s="14" t="s">
        <v>17</v>
      </c>
      <c r="U17" s="110"/>
      <c r="V17" s="111"/>
      <c r="W17" s="13"/>
      <c r="X17" s="14" t="s">
        <v>41</v>
      </c>
      <c r="Y17" s="110"/>
      <c r="Z17" s="111"/>
      <c r="AA17" s="13"/>
      <c r="AB17" s="14" t="s">
        <v>17</v>
      </c>
      <c r="AC17" s="110"/>
      <c r="AD17" s="111"/>
      <c r="AE17" s="169">
        <f>O17*Q17+S17*U17</f>
        <v>0</v>
      </c>
      <c r="AF17" s="170"/>
      <c r="AG17" s="171"/>
    </row>
    <row r="18" spans="1:33" ht="24" customHeight="1" x14ac:dyDescent="0.15">
      <c r="A18" s="167"/>
      <c r="B18" s="168"/>
      <c r="C18" s="164"/>
      <c r="D18" s="165"/>
      <c r="E18" s="165"/>
      <c r="F18" s="165"/>
      <c r="G18" s="166"/>
      <c r="H18" s="131"/>
      <c r="I18" s="132"/>
      <c r="J18" s="133"/>
      <c r="K18" s="131"/>
      <c r="L18" s="132"/>
      <c r="M18" s="132"/>
      <c r="N18" s="133"/>
      <c r="O18" s="13"/>
      <c r="P18" s="14" t="s">
        <v>16</v>
      </c>
      <c r="Q18" s="110"/>
      <c r="R18" s="111"/>
      <c r="S18" s="13"/>
      <c r="T18" s="14" t="s">
        <v>17</v>
      </c>
      <c r="U18" s="110"/>
      <c r="V18" s="111"/>
      <c r="W18" s="13"/>
      <c r="X18" s="14" t="s">
        <v>41</v>
      </c>
      <c r="Y18" s="110"/>
      <c r="Z18" s="111"/>
      <c r="AA18" s="13"/>
      <c r="AB18" s="14" t="s">
        <v>17</v>
      </c>
      <c r="AC18" s="110"/>
      <c r="AD18" s="111"/>
      <c r="AE18" s="169">
        <f>(O18*Q18+S18*U18)</f>
        <v>0</v>
      </c>
      <c r="AF18" s="170"/>
      <c r="AG18" s="171"/>
    </row>
    <row r="19" spans="1:33" ht="24" customHeight="1" x14ac:dyDescent="0.15">
      <c r="A19" s="167"/>
      <c r="B19" s="168"/>
      <c r="C19" s="164"/>
      <c r="D19" s="165"/>
      <c r="E19" s="165"/>
      <c r="F19" s="165"/>
      <c r="G19" s="166"/>
      <c r="H19" s="131"/>
      <c r="I19" s="132"/>
      <c r="J19" s="133"/>
      <c r="K19" s="131"/>
      <c r="L19" s="132"/>
      <c r="M19" s="132"/>
      <c r="N19" s="133"/>
      <c r="O19" s="13"/>
      <c r="P19" s="14" t="s">
        <v>16</v>
      </c>
      <c r="Q19" s="110"/>
      <c r="R19" s="111"/>
      <c r="S19" s="13"/>
      <c r="T19" s="14" t="s">
        <v>17</v>
      </c>
      <c r="U19" s="110"/>
      <c r="V19" s="111"/>
      <c r="W19" s="13"/>
      <c r="X19" s="14" t="s">
        <v>41</v>
      </c>
      <c r="Y19" s="110"/>
      <c r="Z19" s="111"/>
      <c r="AA19" s="13"/>
      <c r="AB19" s="14" t="s">
        <v>17</v>
      </c>
      <c r="AC19" s="110"/>
      <c r="AD19" s="111"/>
      <c r="AE19" s="169">
        <f>O19*Q19+S19*U19</f>
        <v>0</v>
      </c>
      <c r="AF19" s="170"/>
      <c r="AG19" s="171"/>
    </row>
    <row r="20" spans="1:33" ht="24" customHeight="1" x14ac:dyDescent="0.15">
      <c r="A20" s="167"/>
      <c r="B20" s="168"/>
      <c r="C20" s="115"/>
      <c r="D20" s="115"/>
      <c r="E20" s="115"/>
      <c r="F20" s="115"/>
      <c r="G20" s="115"/>
      <c r="H20" s="116"/>
      <c r="I20" s="117"/>
      <c r="J20" s="118"/>
      <c r="K20" s="131"/>
      <c r="L20" s="132"/>
      <c r="M20" s="132"/>
      <c r="N20" s="133"/>
      <c r="O20" s="13"/>
      <c r="P20" s="14" t="s">
        <v>16</v>
      </c>
      <c r="Q20" s="110"/>
      <c r="R20" s="111"/>
      <c r="S20" s="13"/>
      <c r="T20" s="14" t="s">
        <v>17</v>
      </c>
      <c r="U20" s="110"/>
      <c r="V20" s="111"/>
      <c r="W20" s="13"/>
      <c r="X20" s="14" t="s">
        <v>41</v>
      </c>
      <c r="Y20" s="110"/>
      <c r="Z20" s="111"/>
      <c r="AA20" s="13"/>
      <c r="AB20" s="14" t="s">
        <v>17</v>
      </c>
      <c r="AC20" s="110"/>
      <c r="AD20" s="111"/>
      <c r="AE20" s="169">
        <f>(O20*Q20)</f>
        <v>0</v>
      </c>
      <c r="AF20" s="170"/>
      <c r="AG20" s="171"/>
    </row>
    <row r="21" spans="1:33" ht="24" customHeight="1" x14ac:dyDescent="0.15">
      <c r="A21" s="167"/>
      <c r="B21" s="168"/>
      <c r="C21" s="115"/>
      <c r="D21" s="115"/>
      <c r="E21" s="115"/>
      <c r="F21" s="115"/>
      <c r="G21" s="115"/>
      <c r="H21" s="116"/>
      <c r="I21" s="117"/>
      <c r="J21" s="118"/>
      <c r="K21" s="131"/>
      <c r="L21" s="132"/>
      <c r="M21" s="132"/>
      <c r="N21" s="133"/>
      <c r="O21" s="13"/>
      <c r="P21" s="14" t="s">
        <v>16</v>
      </c>
      <c r="Q21" s="110"/>
      <c r="R21" s="111"/>
      <c r="S21" s="13"/>
      <c r="T21" s="14" t="s">
        <v>17</v>
      </c>
      <c r="U21" s="110"/>
      <c r="V21" s="111"/>
      <c r="W21" s="13"/>
      <c r="X21" s="14" t="s">
        <v>41</v>
      </c>
      <c r="Y21" s="110"/>
      <c r="Z21" s="111"/>
      <c r="AA21" s="13"/>
      <c r="AB21" s="14" t="s">
        <v>17</v>
      </c>
      <c r="AC21" s="110"/>
      <c r="AD21" s="111"/>
      <c r="AE21" s="169">
        <f>O21*Q21+S21*U21</f>
        <v>0</v>
      </c>
      <c r="AF21" s="170"/>
      <c r="AG21" s="171"/>
    </row>
    <row r="22" spans="1:33" ht="24" customHeight="1" x14ac:dyDescent="0.15">
      <c r="A22" s="175"/>
      <c r="B22" s="176"/>
      <c r="C22" s="102"/>
      <c r="D22" s="102"/>
      <c r="E22" s="102"/>
      <c r="F22" s="102"/>
      <c r="G22" s="102"/>
      <c r="H22" s="59"/>
      <c r="I22" s="60"/>
      <c r="J22" s="61"/>
      <c r="K22" s="177"/>
      <c r="L22" s="178"/>
      <c r="M22" s="178"/>
      <c r="N22" s="179"/>
      <c r="O22" s="15"/>
      <c r="P22" s="16" t="s">
        <v>16</v>
      </c>
      <c r="Q22" s="108"/>
      <c r="R22" s="109"/>
      <c r="S22" s="15"/>
      <c r="T22" s="16" t="s">
        <v>17</v>
      </c>
      <c r="U22" s="108"/>
      <c r="V22" s="109"/>
      <c r="W22" s="15"/>
      <c r="X22" s="16" t="s">
        <v>41</v>
      </c>
      <c r="Y22" s="108"/>
      <c r="Z22" s="109"/>
      <c r="AA22" s="15"/>
      <c r="AB22" s="16" t="s">
        <v>17</v>
      </c>
      <c r="AC22" s="108"/>
      <c r="AD22" s="109"/>
      <c r="AE22" s="172">
        <f>(O22*Q22+S22*U22)</f>
        <v>0</v>
      </c>
      <c r="AF22" s="173"/>
      <c r="AG22" s="174"/>
    </row>
    <row r="23" spans="1:33" ht="24" customHeight="1" x14ac:dyDescent="0.15">
      <c r="AB23" s="48" t="s">
        <v>20</v>
      </c>
      <c r="AC23" s="48"/>
      <c r="AD23" s="48"/>
      <c r="AE23" s="49">
        <f>SUM(AE16:AE22)</f>
        <v>14000</v>
      </c>
      <c r="AF23" s="50"/>
      <c r="AG23" s="50"/>
    </row>
    <row r="24" spans="1:33" ht="24" customHeight="1" thickBot="1" x14ac:dyDescent="0.2">
      <c r="A24" s="51" t="s">
        <v>26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AB24" s="52" t="s">
        <v>21</v>
      </c>
      <c r="AC24" s="52"/>
      <c r="AD24" s="52"/>
      <c r="AE24" s="40">
        <f>AE23*0.1</f>
        <v>1400</v>
      </c>
      <c r="AF24" s="40"/>
      <c r="AG24" s="40"/>
    </row>
    <row r="25" spans="1:33" ht="24" customHeight="1" thickBot="1" x14ac:dyDescent="0.2">
      <c r="AB25" s="41" t="s">
        <v>22</v>
      </c>
      <c r="AC25" s="42"/>
      <c r="AD25" s="43"/>
      <c r="AE25" s="44">
        <f>SUM(AE23:AE24)</f>
        <v>15400</v>
      </c>
      <c r="AF25" s="45"/>
      <c r="AG25" s="46"/>
    </row>
    <row r="26" spans="1:33" ht="22.5" customHeight="1" x14ac:dyDescent="0.15"/>
  </sheetData>
  <mergeCells count="103">
    <mergeCell ref="AE20:AG20"/>
    <mergeCell ref="A21:B21"/>
    <mergeCell ref="H21:J21"/>
    <mergeCell ref="K21:N21"/>
    <mergeCell ref="Q21:R21"/>
    <mergeCell ref="U21:V21"/>
    <mergeCell ref="C22:G22"/>
    <mergeCell ref="A20:B20"/>
    <mergeCell ref="H20:J20"/>
    <mergeCell ref="K20:N20"/>
    <mergeCell ref="Q20:R20"/>
    <mergeCell ref="U20:V20"/>
    <mergeCell ref="Y20:Z20"/>
    <mergeCell ref="AC20:AD20"/>
    <mergeCell ref="C20:G20"/>
    <mergeCell ref="AB25:AD25"/>
    <mergeCell ref="AE25:AG25"/>
    <mergeCell ref="AB23:AD23"/>
    <mergeCell ref="AE23:AG23"/>
    <mergeCell ref="A24:M24"/>
    <mergeCell ref="AB24:AD24"/>
    <mergeCell ref="AE24:AG24"/>
    <mergeCell ref="Y21:Z21"/>
    <mergeCell ref="AC21:AD21"/>
    <mergeCell ref="AE21:AG21"/>
    <mergeCell ref="C21:G21"/>
    <mergeCell ref="AC22:AD22"/>
    <mergeCell ref="AE22:AG22"/>
    <mergeCell ref="A22:B22"/>
    <mergeCell ref="H22:J22"/>
    <mergeCell ref="K22:N22"/>
    <mergeCell ref="Q22:R22"/>
    <mergeCell ref="U22:V22"/>
    <mergeCell ref="Y22:Z22"/>
    <mergeCell ref="A19:B19"/>
    <mergeCell ref="H19:J19"/>
    <mergeCell ref="K19:N19"/>
    <mergeCell ref="Q19:R19"/>
    <mergeCell ref="AE17:AG17"/>
    <mergeCell ref="A18:B18"/>
    <mergeCell ref="H18:J18"/>
    <mergeCell ref="K18:N18"/>
    <mergeCell ref="Q18:R18"/>
    <mergeCell ref="U18:V18"/>
    <mergeCell ref="Y18:Z18"/>
    <mergeCell ref="AC18:AD18"/>
    <mergeCell ref="AE18:AG18"/>
    <mergeCell ref="U19:V19"/>
    <mergeCell ref="Y19:Z19"/>
    <mergeCell ref="AC19:AD19"/>
    <mergeCell ref="AE19:AG19"/>
    <mergeCell ref="C18:G18"/>
    <mergeCell ref="C19:G19"/>
    <mergeCell ref="A17:B17"/>
    <mergeCell ref="H17:J17"/>
    <mergeCell ref="A16:B16"/>
    <mergeCell ref="H16:J16"/>
    <mergeCell ref="K16:N16"/>
    <mergeCell ref="Q16:R16"/>
    <mergeCell ref="U16:V16"/>
    <mergeCell ref="C16:G16"/>
    <mergeCell ref="C17:G17"/>
    <mergeCell ref="A14:B15"/>
    <mergeCell ref="C14:G15"/>
    <mergeCell ref="H14:J15"/>
    <mergeCell ref="U15:V15"/>
    <mergeCell ref="W15:X15"/>
    <mergeCell ref="Y15:Z15"/>
    <mergeCell ref="AA15:AB15"/>
    <mergeCell ref="AC15:AD15"/>
    <mergeCell ref="Y16:Z16"/>
    <mergeCell ref="AC16:AD16"/>
    <mergeCell ref="AE16:AG16"/>
    <mergeCell ref="K17:N17"/>
    <mergeCell ref="Q17:R17"/>
    <mergeCell ref="U17:V17"/>
    <mergeCell ref="Y17:Z17"/>
    <mergeCell ref="AC17:AD17"/>
    <mergeCell ref="K14:N15"/>
    <mergeCell ref="O14:V14"/>
    <mergeCell ref="W14:AD14"/>
    <mergeCell ref="AE14:AG15"/>
    <mergeCell ref="O15:P15"/>
    <mergeCell ref="Q15:R15"/>
    <mergeCell ref="S15:T15"/>
    <mergeCell ref="AE1:AG1"/>
    <mergeCell ref="AC2:AG3"/>
    <mergeCell ref="A3:N4"/>
    <mergeCell ref="A5:N5"/>
    <mergeCell ref="A6:N6"/>
    <mergeCell ref="Y6:AA6"/>
    <mergeCell ref="F11:K12"/>
    <mergeCell ref="Y11:AF11"/>
    <mergeCell ref="A12:B12"/>
    <mergeCell ref="Y12:AF12"/>
    <mergeCell ref="Y7:AF7"/>
    <mergeCell ref="A8:C8"/>
    <mergeCell ref="D8:M8"/>
    <mergeCell ref="Y8:AF8"/>
    <mergeCell ref="Y9:AF9"/>
    <mergeCell ref="G10:M10"/>
    <mergeCell ref="Y10:AF10"/>
    <mergeCell ref="I1:X2"/>
  </mergeCells>
  <phoneticPr fontId="3"/>
  <pageMargins left="0.68" right="0.27" top="0.73" bottom="0.22" header="0.88" footer="0.16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25"/>
  <sheetViews>
    <sheetView workbookViewId="0">
      <selection activeCell="AC1" sqref="AC1:AG1"/>
    </sheetView>
  </sheetViews>
  <sheetFormatPr defaultColWidth="4" defaultRowHeight="13.5" x14ac:dyDescent="0.15"/>
  <cols>
    <col min="1" max="11" width="4" style="1"/>
    <col min="12" max="12" width="4.125" style="1" customWidth="1"/>
    <col min="13" max="17" width="4" style="1"/>
    <col min="18" max="18" width="5.125" style="1" customWidth="1"/>
    <col min="19" max="256" width="4" style="1"/>
    <col min="257" max="257" width="1.625" style="1" customWidth="1"/>
    <col min="258" max="512" width="4" style="1"/>
    <col min="513" max="513" width="1.625" style="1" customWidth="1"/>
    <col min="514" max="768" width="4" style="1"/>
    <col min="769" max="769" width="1.625" style="1" customWidth="1"/>
    <col min="770" max="1024" width="4" style="1"/>
    <col min="1025" max="1025" width="1.625" style="1" customWidth="1"/>
    <col min="1026" max="1280" width="4" style="1"/>
    <col min="1281" max="1281" width="1.625" style="1" customWidth="1"/>
    <col min="1282" max="1536" width="4" style="1"/>
    <col min="1537" max="1537" width="1.625" style="1" customWidth="1"/>
    <col min="1538" max="1792" width="4" style="1"/>
    <col min="1793" max="1793" width="1.625" style="1" customWidth="1"/>
    <col min="1794" max="2048" width="4" style="1"/>
    <col min="2049" max="2049" width="1.625" style="1" customWidth="1"/>
    <col min="2050" max="2304" width="4" style="1"/>
    <col min="2305" max="2305" width="1.625" style="1" customWidth="1"/>
    <col min="2306" max="2560" width="4" style="1"/>
    <col min="2561" max="2561" width="1.625" style="1" customWidth="1"/>
    <col min="2562" max="2816" width="4" style="1"/>
    <col min="2817" max="2817" width="1.625" style="1" customWidth="1"/>
    <col min="2818" max="3072" width="4" style="1"/>
    <col min="3073" max="3073" width="1.625" style="1" customWidth="1"/>
    <col min="3074" max="3328" width="4" style="1"/>
    <col min="3329" max="3329" width="1.625" style="1" customWidth="1"/>
    <col min="3330" max="3584" width="4" style="1"/>
    <col min="3585" max="3585" width="1.625" style="1" customWidth="1"/>
    <col min="3586" max="3840" width="4" style="1"/>
    <col min="3841" max="3841" width="1.625" style="1" customWidth="1"/>
    <col min="3842" max="4096" width="4" style="1"/>
    <col min="4097" max="4097" width="1.625" style="1" customWidth="1"/>
    <col min="4098" max="4352" width="4" style="1"/>
    <col min="4353" max="4353" width="1.625" style="1" customWidth="1"/>
    <col min="4354" max="4608" width="4" style="1"/>
    <col min="4609" max="4609" width="1.625" style="1" customWidth="1"/>
    <col min="4610" max="4864" width="4" style="1"/>
    <col min="4865" max="4865" width="1.625" style="1" customWidth="1"/>
    <col min="4866" max="5120" width="4" style="1"/>
    <col min="5121" max="5121" width="1.625" style="1" customWidth="1"/>
    <col min="5122" max="5376" width="4" style="1"/>
    <col min="5377" max="5377" width="1.625" style="1" customWidth="1"/>
    <col min="5378" max="5632" width="4" style="1"/>
    <col min="5633" max="5633" width="1.625" style="1" customWidth="1"/>
    <col min="5634" max="5888" width="4" style="1"/>
    <col min="5889" max="5889" width="1.625" style="1" customWidth="1"/>
    <col min="5890" max="6144" width="4" style="1"/>
    <col min="6145" max="6145" width="1.625" style="1" customWidth="1"/>
    <col min="6146" max="6400" width="4" style="1"/>
    <col min="6401" max="6401" width="1.625" style="1" customWidth="1"/>
    <col min="6402" max="6656" width="4" style="1"/>
    <col min="6657" max="6657" width="1.625" style="1" customWidth="1"/>
    <col min="6658" max="6912" width="4" style="1"/>
    <col min="6913" max="6913" width="1.625" style="1" customWidth="1"/>
    <col min="6914" max="7168" width="4" style="1"/>
    <col min="7169" max="7169" width="1.625" style="1" customWidth="1"/>
    <col min="7170" max="7424" width="4" style="1"/>
    <col min="7425" max="7425" width="1.625" style="1" customWidth="1"/>
    <col min="7426" max="7680" width="4" style="1"/>
    <col min="7681" max="7681" width="1.625" style="1" customWidth="1"/>
    <col min="7682" max="7936" width="4" style="1"/>
    <col min="7937" max="7937" width="1.625" style="1" customWidth="1"/>
    <col min="7938" max="8192" width="4" style="1"/>
    <col min="8193" max="8193" width="1.625" style="1" customWidth="1"/>
    <col min="8194" max="8448" width="4" style="1"/>
    <col min="8449" max="8449" width="1.625" style="1" customWidth="1"/>
    <col min="8450" max="8704" width="4" style="1"/>
    <col min="8705" max="8705" width="1.625" style="1" customWidth="1"/>
    <col min="8706" max="8960" width="4" style="1"/>
    <col min="8961" max="8961" width="1.625" style="1" customWidth="1"/>
    <col min="8962" max="9216" width="4" style="1"/>
    <col min="9217" max="9217" width="1.625" style="1" customWidth="1"/>
    <col min="9218" max="9472" width="4" style="1"/>
    <col min="9473" max="9473" width="1.625" style="1" customWidth="1"/>
    <col min="9474" max="9728" width="4" style="1"/>
    <col min="9729" max="9729" width="1.625" style="1" customWidth="1"/>
    <col min="9730" max="9984" width="4" style="1"/>
    <col min="9985" max="9985" width="1.625" style="1" customWidth="1"/>
    <col min="9986" max="10240" width="4" style="1"/>
    <col min="10241" max="10241" width="1.625" style="1" customWidth="1"/>
    <col min="10242" max="10496" width="4" style="1"/>
    <col min="10497" max="10497" width="1.625" style="1" customWidth="1"/>
    <col min="10498" max="10752" width="4" style="1"/>
    <col min="10753" max="10753" width="1.625" style="1" customWidth="1"/>
    <col min="10754" max="11008" width="4" style="1"/>
    <col min="11009" max="11009" width="1.625" style="1" customWidth="1"/>
    <col min="11010" max="11264" width="4" style="1"/>
    <col min="11265" max="11265" width="1.625" style="1" customWidth="1"/>
    <col min="11266" max="11520" width="4" style="1"/>
    <col min="11521" max="11521" width="1.625" style="1" customWidth="1"/>
    <col min="11522" max="11776" width="4" style="1"/>
    <col min="11777" max="11777" width="1.625" style="1" customWidth="1"/>
    <col min="11778" max="12032" width="4" style="1"/>
    <col min="12033" max="12033" width="1.625" style="1" customWidth="1"/>
    <col min="12034" max="12288" width="4" style="1"/>
    <col min="12289" max="12289" width="1.625" style="1" customWidth="1"/>
    <col min="12290" max="12544" width="4" style="1"/>
    <col min="12545" max="12545" width="1.625" style="1" customWidth="1"/>
    <col min="12546" max="12800" width="4" style="1"/>
    <col min="12801" max="12801" width="1.625" style="1" customWidth="1"/>
    <col min="12802" max="13056" width="4" style="1"/>
    <col min="13057" max="13057" width="1.625" style="1" customWidth="1"/>
    <col min="13058" max="13312" width="4" style="1"/>
    <col min="13313" max="13313" width="1.625" style="1" customWidth="1"/>
    <col min="13314" max="13568" width="4" style="1"/>
    <col min="13569" max="13569" width="1.625" style="1" customWidth="1"/>
    <col min="13570" max="13824" width="4" style="1"/>
    <col min="13825" max="13825" width="1.625" style="1" customWidth="1"/>
    <col min="13826" max="14080" width="4" style="1"/>
    <col min="14081" max="14081" width="1.625" style="1" customWidth="1"/>
    <col min="14082" max="14336" width="4" style="1"/>
    <col min="14337" max="14337" width="1.625" style="1" customWidth="1"/>
    <col min="14338" max="14592" width="4" style="1"/>
    <col min="14593" max="14593" width="1.625" style="1" customWidth="1"/>
    <col min="14594" max="14848" width="4" style="1"/>
    <col min="14849" max="14849" width="1.625" style="1" customWidth="1"/>
    <col min="14850" max="15104" width="4" style="1"/>
    <col min="15105" max="15105" width="1.625" style="1" customWidth="1"/>
    <col min="15106" max="15360" width="4" style="1"/>
    <col min="15361" max="15361" width="1.625" style="1" customWidth="1"/>
    <col min="15362" max="15616" width="4" style="1"/>
    <col min="15617" max="15617" width="1.625" style="1" customWidth="1"/>
    <col min="15618" max="15872" width="4" style="1"/>
    <col min="15873" max="15873" width="1.625" style="1" customWidth="1"/>
    <col min="15874" max="16128" width="4" style="1"/>
    <col min="16129" max="16129" width="1.625" style="1" customWidth="1"/>
    <col min="16130" max="16384" width="4" style="1"/>
  </cols>
  <sheetData>
    <row r="1" spans="1:35" ht="22.5" customHeight="1" x14ac:dyDescent="0.15">
      <c r="K1" s="184" t="s">
        <v>0</v>
      </c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AC1" s="94">
        <v>44701</v>
      </c>
      <c r="AD1" s="94"/>
      <c r="AE1" s="94"/>
      <c r="AF1" s="94"/>
      <c r="AG1" s="94"/>
      <c r="AH1" s="2"/>
    </row>
    <row r="2" spans="1:35" ht="22.5" customHeight="1" x14ac:dyDescent="0.15">
      <c r="B2" s="23"/>
      <c r="C2" s="23"/>
      <c r="D2" s="23"/>
      <c r="E2" s="23"/>
      <c r="F2" s="23"/>
      <c r="G2" s="23"/>
      <c r="H2" s="23"/>
      <c r="I2" s="23"/>
      <c r="J2" s="23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23"/>
      <c r="X2" s="23"/>
      <c r="Y2" s="23"/>
      <c r="Z2" s="23"/>
      <c r="AA2" s="23"/>
      <c r="AB2" s="23"/>
      <c r="AH2" s="4"/>
      <c r="AI2" s="4"/>
    </row>
    <row r="3" spans="1:35" ht="18.75" customHeight="1" x14ac:dyDescent="0.15">
      <c r="A3" s="95" t="s">
        <v>23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spans="1:35" ht="22.5" customHeight="1" thickBot="1" x14ac:dyDescent="0.2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</row>
    <row r="5" spans="1:35" ht="22.5" customHeight="1" x14ac:dyDescent="0.15">
      <c r="A5" s="97" t="s">
        <v>1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Z5" s="82" t="s">
        <v>27</v>
      </c>
      <c r="AA5" s="82"/>
      <c r="AB5" s="82"/>
    </row>
    <row r="6" spans="1:35" ht="22.5" customHeight="1" x14ac:dyDescent="0.15">
      <c r="A6" s="98" t="s">
        <v>2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Y6"/>
      <c r="Z6" s="82" t="s">
        <v>28</v>
      </c>
      <c r="AA6" s="82"/>
      <c r="AB6" s="82"/>
      <c r="AC6" s="82"/>
      <c r="AD6" s="82"/>
      <c r="AE6" s="82"/>
      <c r="AF6" s="82"/>
      <c r="AG6" s="82"/>
    </row>
    <row r="7" spans="1:35" ht="22.5" customHeight="1" x14ac:dyDescent="0.15">
      <c r="Z7" s="89" t="s">
        <v>29</v>
      </c>
      <c r="AA7" s="89"/>
      <c r="AB7" s="89"/>
      <c r="AC7" s="89"/>
      <c r="AD7" s="89"/>
      <c r="AE7" s="89"/>
      <c r="AF7" s="89"/>
      <c r="AG7" s="89"/>
    </row>
    <row r="8" spans="1:35" ht="22.5" customHeight="1" x14ac:dyDescent="0.15">
      <c r="A8" s="90" t="s">
        <v>3</v>
      </c>
      <c r="B8" s="90"/>
      <c r="C8" s="90"/>
      <c r="D8" s="91" t="s">
        <v>4</v>
      </c>
      <c r="E8" s="91"/>
      <c r="F8" s="91"/>
      <c r="G8" s="91"/>
      <c r="H8" s="91"/>
      <c r="I8" s="91"/>
      <c r="J8" s="91"/>
      <c r="K8" s="91"/>
      <c r="L8" s="91"/>
      <c r="M8" s="91"/>
      <c r="Z8" s="82" t="s">
        <v>36</v>
      </c>
      <c r="AA8" s="82"/>
      <c r="AB8" s="82"/>
      <c r="AC8" s="82"/>
      <c r="AD8" s="82"/>
      <c r="AE8" s="82"/>
      <c r="AF8" s="82"/>
      <c r="AG8" s="82"/>
    </row>
    <row r="9" spans="1:35" ht="22.5" customHeight="1" x14ac:dyDescent="0.15">
      <c r="A9" s="8"/>
      <c r="B9" s="8"/>
      <c r="D9" s="5"/>
      <c r="E9" s="5"/>
      <c r="F9" s="6">
        <v>5</v>
      </c>
      <c r="G9" s="92" t="s">
        <v>5</v>
      </c>
      <c r="H9" s="92"/>
      <c r="I9" s="92"/>
      <c r="J9" s="92"/>
      <c r="K9" s="92"/>
      <c r="L9" s="92"/>
      <c r="M9" s="92"/>
      <c r="Z9" s="82" t="s">
        <v>30</v>
      </c>
      <c r="AA9" s="82"/>
      <c r="AB9" s="82"/>
      <c r="AC9" s="82"/>
      <c r="AD9" s="82"/>
      <c r="AE9" s="82"/>
      <c r="AF9" s="82"/>
      <c r="AG9" s="82"/>
    </row>
    <row r="10" spans="1:35" ht="22.5" customHeight="1" x14ac:dyDescent="0.15">
      <c r="A10" s="8"/>
      <c r="B10" s="8"/>
      <c r="D10" s="7"/>
      <c r="E10" s="7"/>
      <c r="F10" s="80">
        <f>AE25</f>
        <v>51700</v>
      </c>
      <c r="G10" s="80"/>
      <c r="H10" s="80"/>
      <c r="I10" s="80"/>
      <c r="J10" s="80"/>
      <c r="K10" s="80"/>
      <c r="L10" s="7"/>
      <c r="M10" s="7"/>
      <c r="Z10" s="82" t="s">
        <v>31</v>
      </c>
      <c r="AA10" s="82"/>
      <c r="AB10" s="82"/>
      <c r="AC10" s="82"/>
      <c r="AD10" s="82"/>
      <c r="AE10" s="82"/>
      <c r="AF10" s="82"/>
      <c r="AG10" s="82"/>
    </row>
    <row r="11" spans="1:35" ht="22.5" customHeight="1" thickBot="1" x14ac:dyDescent="0.2">
      <c r="A11" s="83" t="s">
        <v>6</v>
      </c>
      <c r="B11" s="83"/>
      <c r="D11" s="7"/>
      <c r="E11" s="7"/>
      <c r="F11" s="81"/>
      <c r="G11" s="81"/>
      <c r="H11" s="81"/>
      <c r="I11" s="81"/>
      <c r="J11" s="81"/>
      <c r="K11" s="81"/>
      <c r="L11" s="7"/>
      <c r="M11" s="7"/>
      <c r="Z11" s="84" t="s">
        <v>32</v>
      </c>
      <c r="AA11" s="82"/>
      <c r="AB11" s="82"/>
      <c r="AC11" s="82"/>
      <c r="AD11" s="82"/>
      <c r="AE11" s="82"/>
      <c r="AF11" s="82"/>
      <c r="AG11" s="82"/>
    </row>
    <row r="12" spans="1:35" ht="6" customHeight="1" thickTop="1" x14ac:dyDescent="0.15">
      <c r="A12" s="8"/>
      <c r="B12" s="8"/>
      <c r="D12" s="9"/>
      <c r="E12" s="9"/>
      <c r="F12" s="9"/>
      <c r="G12" s="9"/>
      <c r="H12" s="10"/>
      <c r="I12" s="10"/>
      <c r="J12" s="10"/>
      <c r="K12" s="9"/>
      <c r="L12" s="9"/>
      <c r="M12" s="9"/>
      <c r="R12" s="11"/>
      <c r="S12" s="11"/>
      <c r="T12" s="11"/>
      <c r="U12" s="11"/>
      <c r="V12" s="11"/>
      <c r="W12" s="11"/>
      <c r="X12" s="11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5" ht="22.5" customHeight="1" x14ac:dyDescent="0.15">
      <c r="A13" s="85" t="s">
        <v>7</v>
      </c>
      <c r="B13" s="85"/>
      <c r="C13" s="85" t="s">
        <v>8</v>
      </c>
      <c r="D13" s="85"/>
      <c r="E13" s="85"/>
      <c r="F13" s="85"/>
      <c r="G13" s="85"/>
      <c r="H13" s="86" t="s">
        <v>24</v>
      </c>
      <c r="I13" s="87"/>
      <c r="J13" s="88"/>
      <c r="K13" s="85" t="s">
        <v>9</v>
      </c>
      <c r="L13" s="85"/>
      <c r="M13" s="85"/>
      <c r="N13" s="85"/>
      <c r="O13" s="85" t="s">
        <v>10</v>
      </c>
      <c r="P13" s="85"/>
      <c r="Q13" s="85"/>
      <c r="R13" s="85"/>
      <c r="S13" s="85"/>
      <c r="T13" s="85"/>
      <c r="U13" s="85"/>
      <c r="V13" s="85"/>
      <c r="W13" s="71" t="s">
        <v>35</v>
      </c>
      <c r="X13" s="72"/>
      <c r="Y13" s="72"/>
      <c r="Z13" s="72"/>
      <c r="AA13" s="72"/>
      <c r="AB13" s="72"/>
      <c r="AC13" s="72"/>
      <c r="AD13" s="73"/>
      <c r="AE13" s="85" t="s">
        <v>12</v>
      </c>
      <c r="AF13" s="85"/>
      <c r="AG13" s="85"/>
    </row>
    <row r="14" spans="1:35" ht="22.5" customHeight="1" x14ac:dyDescent="0.15">
      <c r="A14" s="85"/>
      <c r="B14" s="85"/>
      <c r="C14" s="85"/>
      <c r="D14" s="85"/>
      <c r="E14" s="85"/>
      <c r="F14" s="85"/>
      <c r="G14" s="85"/>
      <c r="H14" s="59"/>
      <c r="I14" s="60"/>
      <c r="J14" s="61"/>
      <c r="K14" s="85"/>
      <c r="L14" s="85"/>
      <c r="M14" s="85"/>
      <c r="N14" s="85"/>
      <c r="O14" s="85" t="s">
        <v>13</v>
      </c>
      <c r="P14" s="85"/>
      <c r="Q14" s="85" t="s">
        <v>14</v>
      </c>
      <c r="R14" s="85"/>
      <c r="S14" s="85" t="s">
        <v>15</v>
      </c>
      <c r="T14" s="85"/>
      <c r="U14" s="85" t="s">
        <v>14</v>
      </c>
      <c r="V14" s="85"/>
      <c r="W14" s="71" t="s">
        <v>40</v>
      </c>
      <c r="X14" s="73"/>
      <c r="Y14" s="71" t="s">
        <v>14</v>
      </c>
      <c r="Z14" s="73"/>
      <c r="AA14" s="71"/>
      <c r="AB14" s="73"/>
      <c r="AC14" s="71"/>
      <c r="AD14" s="73"/>
      <c r="AE14" s="85"/>
      <c r="AF14" s="85"/>
      <c r="AG14" s="85"/>
    </row>
    <row r="15" spans="1:35" ht="26.25" customHeight="1" x14ac:dyDescent="0.15">
      <c r="A15" s="134">
        <v>44676</v>
      </c>
      <c r="B15" s="135"/>
      <c r="C15" s="115" t="s">
        <v>86</v>
      </c>
      <c r="D15" s="115"/>
      <c r="E15" s="115"/>
      <c r="F15" s="115"/>
      <c r="G15" s="115"/>
      <c r="H15" s="116" t="s">
        <v>48</v>
      </c>
      <c r="I15" s="117"/>
      <c r="J15" s="118"/>
      <c r="K15" s="140" t="s">
        <v>87</v>
      </c>
      <c r="L15" s="141"/>
      <c r="M15" s="141"/>
      <c r="N15" s="142"/>
      <c r="O15" s="21">
        <v>1</v>
      </c>
      <c r="P15" s="22" t="s">
        <v>16</v>
      </c>
      <c r="Q15" s="139">
        <v>14000</v>
      </c>
      <c r="R15" s="139"/>
      <c r="S15" s="21"/>
      <c r="T15" s="22" t="s">
        <v>17</v>
      </c>
      <c r="U15" s="139"/>
      <c r="V15" s="139"/>
      <c r="W15" s="21"/>
      <c r="X15" s="22" t="s">
        <v>41</v>
      </c>
      <c r="Y15" s="154"/>
      <c r="Z15" s="155"/>
      <c r="AA15" s="21"/>
      <c r="AB15" s="22" t="s">
        <v>17</v>
      </c>
      <c r="AC15" s="154"/>
      <c r="AD15" s="155"/>
      <c r="AE15" s="130">
        <f t="shared" ref="AE15:AE21" si="0">O15*Q15+S15*U15</f>
        <v>14000</v>
      </c>
      <c r="AF15" s="130"/>
      <c r="AG15" s="130"/>
    </row>
    <row r="16" spans="1:35" ht="26.25" customHeight="1" x14ac:dyDescent="0.15">
      <c r="A16" s="113">
        <v>44697</v>
      </c>
      <c r="B16" s="114"/>
      <c r="C16" s="181" t="s">
        <v>89</v>
      </c>
      <c r="D16" s="181"/>
      <c r="E16" s="181"/>
      <c r="F16" s="181"/>
      <c r="G16" s="181"/>
      <c r="H16" s="116" t="s">
        <v>48</v>
      </c>
      <c r="I16" s="117"/>
      <c r="J16" s="118"/>
      <c r="K16" s="116" t="s">
        <v>88</v>
      </c>
      <c r="L16" s="117"/>
      <c r="M16" s="117"/>
      <c r="N16" s="118"/>
      <c r="O16" s="13">
        <v>1</v>
      </c>
      <c r="P16" s="14" t="s">
        <v>16</v>
      </c>
      <c r="Q16" s="120">
        <v>19000</v>
      </c>
      <c r="R16" s="120"/>
      <c r="S16" s="13"/>
      <c r="T16" s="14" t="s">
        <v>17</v>
      </c>
      <c r="U16" s="120"/>
      <c r="V16" s="120"/>
      <c r="W16" s="13"/>
      <c r="X16" s="14" t="s">
        <v>41</v>
      </c>
      <c r="Y16" s="110"/>
      <c r="Z16" s="111"/>
      <c r="AA16" s="13"/>
      <c r="AB16" s="14" t="s">
        <v>17</v>
      </c>
      <c r="AC16" s="110"/>
      <c r="AD16" s="111"/>
      <c r="AE16" s="112">
        <f>O16*Q16</f>
        <v>19000</v>
      </c>
      <c r="AF16" s="112"/>
      <c r="AG16" s="112"/>
    </row>
    <row r="17" spans="1:33" ht="26.25" customHeight="1" x14ac:dyDescent="0.15">
      <c r="A17" s="113">
        <v>44700</v>
      </c>
      <c r="B17" s="114"/>
      <c r="C17" s="115" t="s">
        <v>90</v>
      </c>
      <c r="D17" s="115"/>
      <c r="E17" s="115"/>
      <c r="F17" s="115"/>
      <c r="G17" s="115"/>
      <c r="H17" s="116" t="s">
        <v>91</v>
      </c>
      <c r="I17" s="117"/>
      <c r="J17" s="118"/>
      <c r="K17" s="131" t="s">
        <v>25</v>
      </c>
      <c r="L17" s="132"/>
      <c r="M17" s="132"/>
      <c r="N17" s="133"/>
      <c r="O17" s="13">
        <v>1</v>
      </c>
      <c r="P17" s="14" t="s">
        <v>16</v>
      </c>
      <c r="Q17" s="120">
        <v>14000</v>
      </c>
      <c r="R17" s="120"/>
      <c r="S17" s="13"/>
      <c r="T17" s="14" t="s">
        <v>17</v>
      </c>
      <c r="U17" s="120"/>
      <c r="V17" s="120"/>
      <c r="W17" s="13"/>
      <c r="X17" s="14" t="s">
        <v>41</v>
      </c>
      <c r="Y17" s="110"/>
      <c r="Z17" s="111"/>
      <c r="AA17" s="13"/>
      <c r="AB17" s="14" t="s">
        <v>17</v>
      </c>
      <c r="AC17" s="110"/>
      <c r="AD17" s="111"/>
      <c r="AE17" s="112">
        <f t="shared" si="0"/>
        <v>14000</v>
      </c>
      <c r="AF17" s="112"/>
      <c r="AG17" s="112"/>
    </row>
    <row r="18" spans="1:33" ht="26.25" customHeight="1" x14ac:dyDescent="0.15">
      <c r="A18" s="121"/>
      <c r="B18" s="122"/>
      <c r="C18" s="115"/>
      <c r="D18" s="115"/>
      <c r="E18" s="115"/>
      <c r="F18" s="115"/>
      <c r="G18" s="115"/>
      <c r="H18" s="116"/>
      <c r="I18" s="117"/>
      <c r="J18" s="118"/>
      <c r="K18" s="131"/>
      <c r="L18" s="132"/>
      <c r="M18" s="132"/>
      <c r="N18" s="133"/>
      <c r="O18" s="17"/>
      <c r="P18" s="18" t="s">
        <v>16</v>
      </c>
      <c r="Q18" s="119"/>
      <c r="R18" s="119"/>
      <c r="S18" s="17"/>
      <c r="T18" s="18" t="s">
        <v>17</v>
      </c>
      <c r="U18" s="119"/>
      <c r="V18" s="119"/>
      <c r="W18" s="13"/>
      <c r="X18" s="14" t="s">
        <v>41</v>
      </c>
      <c r="Y18" s="110"/>
      <c r="Z18" s="111"/>
      <c r="AA18" s="13"/>
      <c r="AB18" s="14" t="s">
        <v>17</v>
      </c>
      <c r="AC18" s="110"/>
      <c r="AD18" s="111"/>
      <c r="AE18" s="180">
        <f t="shared" si="0"/>
        <v>0</v>
      </c>
      <c r="AF18" s="180"/>
      <c r="AG18" s="180"/>
    </row>
    <row r="19" spans="1:33" ht="26.25" customHeight="1" x14ac:dyDescent="0.15">
      <c r="A19" s="113"/>
      <c r="B19" s="114"/>
      <c r="C19" s="115"/>
      <c r="D19" s="115"/>
      <c r="E19" s="115"/>
      <c r="F19" s="115"/>
      <c r="G19" s="115"/>
      <c r="H19" s="116"/>
      <c r="I19" s="117"/>
      <c r="J19" s="118"/>
      <c r="K19" s="116"/>
      <c r="L19" s="117"/>
      <c r="M19" s="117"/>
      <c r="N19" s="118"/>
      <c r="O19" s="13"/>
      <c r="P19" s="14" t="s">
        <v>16</v>
      </c>
      <c r="Q19" s="120"/>
      <c r="R19" s="120"/>
      <c r="S19" s="13"/>
      <c r="T19" s="14" t="s">
        <v>17</v>
      </c>
      <c r="U19" s="110"/>
      <c r="V19" s="111"/>
      <c r="W19" s="17"/>
      <c r="X19" s="18" t="s">
        <v>16</v>
      </c>
      <c r="Y19" s="119"/>
      <c r="Z19" s="119"/>
      <c r="AA19" s="17"/>
      <c r="AB19" s="18" t="s">
        <v>17</v>
      </c>
      <c r="AC19" s="119"/>
      <c r="AD19" s="119"/>
      <c r="AE19" s="112">
        <f t="shared" si="0"/>
        <v>0</v>
      </c>
      <c r="AF19" s="112"/>
      <c r="AG19" s="112"/>
    </row>
    <row r="20" spans="1:33" ht="26.25" customHeight="1" x14ac:dyDescent="0.15">
      <c r="A20" s="113"/>
      <c r="B20" s="114"/>
      <c r="C20" s="115"/>
      <c r="D20" s="115"/>
      <c r="E20" s="115"/>
      <c r="F20" s="115"/>
      <c r="G20" s="115"/>
      <c r="H20" s="116"/>
      <c r="I20" s="117"/>
      <c r="J20" s="118"/>
      <c r="K20" s="116"/>
      <c r="L20" s="117"/>
      <c r="M20" s="117"/>
      <c r="N20" s="118"/>
      <c r="O20" s="17"/>
      <c r="P20" s="18" t="s">
        <v>16</v>
      </c>
      <c r="Q20" s="119"/>
      <c r="R20" s="119"/>
      <c r="S20" s="17"/>
      <c r="T20" s="18" t="s">
        <v>17</v>
      </c>
      <c r="U20" s="123"/>
      <c r="V20" s="124"/>
      <c r="W20" s="17"/>
      <c r="X20" s="18" t="s">
        <v>16</v>
      </c>
      <c r="Y20" s="119"/>
      <c r="Z20" s="119"/>
      <c r="AA20" s="17"/>
      <c r="AB20" s="18" t="s">
        <v>17</v>
      </c>
      <c r="AC20" s="119"/>
      <c r="AD20" s="119"/>
      <c r="AE20" s="180">
        <f>O20*Q20+S20*U20</f>
        <v>0</v>
      </c>
      <c r="AF20" s="180"/>
      <c r="AG20" s="180"/>
    </row>
    <row r="21" spans="1:33" ht="26.25" customHeight="1" x14ac:dyDescent="0.15">
      <c r="A21" s="100"/>
      <c r="B21" s="101"/>
      <c r="C21" s="102"/>
      <c r="D21" s="102"/>
      <c r="E21" s="102"/>
      <c r="F21" s="102"/>
      <c r="G21" s="102"/>
      <c r="H21" s="103"/>
      <c r="I21" s="104"/>
      <c r="J21" s="105"/>
      <c r="K21" s="106"/>
      <c r="L21" s="106"/>
      <c r="M21" s="106"/>
      <c r="N21" s="106"/>
      <c r="O21" s="15"/>
      <c r="P21" s="16" t="s">
        <v>16</v>
      </c>
      <c r="Q21" s="107"/>
      <c r="R21" s="107"/>
      <c r="S21" s="15"/>
      <c r="T21" s="16" t="s">
        <v>17</v>
      </c>
      <c r="U21" s="107"/>
      <c r="V21" s="107"/>
      <c r="W21" s="15"/>
      <c r="X21" s="16" t="s">
        <v>16</v>
      </c>
      <c r="Y21" s="107"/>
      <c r="Z21" s="107"/>
      <c r="AA21" s="15"/>
      <c r="AB21" s="16" t="s">
        <v>17</v>
      </c>
      <c r="AC21" s="107"/>
      <c r="AD21" s="107"/>
      <c r="AE21" s="99">
        <f t="shared" si="0"/>
        <v>0</v>
      </c>
      <c r="AF21" s="99"/>
      <c r="AG21" s="99"/>
    </row>
    <row r="22" spans="1:33" ht="26.25" customHeight="1" x14ac:dyDescent="0.15">
      <c r="AB22" s="85" t="s">
        <v>20</v>
      </c>
      <c r="AC22" s="85"/>
      <c r="AD22" s="85"/>
      <c r="AE22" s="182">
        <f>SUM(AE15:AE21)</f>
        <v>47000</v>
      </c>
      <c r="AF22" s="183"/>
      <c r="AG22" s="183"/>
    </row>
    <row r="23" spans="1:33" ht="26.25" customHeight="1" x14ac:dyDescent="0.15">
      <c r="A23" s="51" t="s">
        <v>26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AB23" s="52" t="s">
        <v>21</v>
      </c>
      <c r="AC23" s="52"/>
      <c r="AD23" s="52"/>
      <c r="AE23" s="40">
        <f>AE22*0.1</f>
        <v>4700</v>
      </c>
      <c r="AF23" s="40"/>
      <c r="AG23" s="40"/>
    </row>
    <row r="24" spans="1:33" ht="26.25" customHeight="1" thickBot="1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AB24" s="52" t="s">
        <v>35</v>
      </c>
      <c r="AC24" s="52"/>
      <c r="AD24" s="52"/>
      <c r="AE24" s="40">
        <f>Y15+Y16+Y17+Y18</f>
        <v>0</v>
      </c>
      <c r="AF24" s="40"/>
      <c r="AG24" s="40"/>
    </row>
    <row r="25" spans="1:33" ht="26.25" customHeight="1" thickBot="1" x14ac:dyDescent="0.2">
      <c r="AB25" s="41" t="s">
        <v>22</v>
      </c>
      <c r="AC25" s="42"/>
      <c r="AD25" s="43"/>
      <c r="AE25" s="44">
        <f>SUM(AE22:AE24)</f>
        <v>51700</v>
      </c>
      <c r="AF25" s="45"/>
      <c r="AG25" s="46"/>
    </row>
  </sheetData>
  <mergeCells count="104">
    <mergeCell ref="AB24:AD24"/>
    <mergeCell ref="AE24:AG24"/>
    <mergeCell ref="AC1:AG1"/>
    <mergeCell ref="K1:V2"/>
    <mergeCell ref="Z5:AB5"/>
    <mergeCell ref="Z6:AG6"/>
    <mergeCell ref="Z7:AG7"/>
    <mergeCell ref="Z8:AG8"/>
    <mergeCell ref="Z9:AG9"/>
    <mergeCell ref="Z10:AG10"/>
    <mergeCell ref="Z11:AG11"/>
    <mergeCell ref="A3:N4"/>
    <mergeCell ref="A5:N5"/>
    <mergeCell ref="A6:N6"/>
    <mergeCell ref="A8:C8"/>
    <mergeCell ref="D8:M8"/>
    <mergeCell ref="G9:M9"/>
    <mergeCell ref="F10:K11"/>
    <mergeCell ref="A11:B11"/>
    <mergeCell ref="A20:B20"/>
    <mergeCell ref="C20:G20"/>
    <mergeCell ref="H20:J20"/>
    <mergeCell ref="K20:N20"/>
    <mergeCell ref="Q20:R20"/>
    <mergeCell ref="AB25:AD25"/>
    <mergeCell ref="AE25:AG25"/>
    <mergeCell ref="C15:G15"/>
    <mergeCell ref="C16:G16"/>
    <mergeCell ref="C17:G17"/>
    <mergeCell ref="H15:J15"/>
    <mergeCell ref="H16:J16"/>
    <mergeCell ref="H17:J17"/>
    <mergeCell ref="AE21:AG21"/>
    <mergeCell ref="AB22:AD22"/>
    <mergeCell ref="AE22:AG22"/>
    <mergeCell ref="A23:M23"/>
    <mergeCell ref="AB23:AD23"/>
    <mergeCell ref="AE23:AG23"/>
    <mergeCell ref="AC20:AD20"/>
    <mergeCell ref="AE20:AG20"/>
    <mergeCell ref="A21:B21"/>
    <mergeCell ref="C21:G21"/>
    <mergeCell ref="H21:J21"/>
    <mergeCell ref="K21:N21"/>
    <mergeCell ref="Q21:R21"/>
    <mergeCell ref="U21:V21"/>
    <mergeCell ref="Y21:Z21"/>
    <mergeCell ref="AC21:AD21"/>
    <mergeCell ref="U20:V20"/>
    <mergeCell ref="Y20:Z20"/>
    <mergeCell ref="A19:B19"/>
    <mergeCell ref="C19:G19"/>
    <mergeCell ref="H19:J19"/>
    <mergeCell ref="K19:N19"/>
    <mergeCell ref="Q19:R19"/>
    <mergeCell ref="U19:V19"/>
    <mergeCell ref="Y19:Z19"/>
    <mergeCell ref="AC19:AD19"/>
    <mergeCell ref="AE19:AG19"/>
    <mergeCell ref="Y17:Z17"/>
    <mergeCell ref="AC17:AD17"/>
    <mergeCell ref="AE17:AG17"/>
    <mergeCell ref="A18:B18"/>
    <mergeCell ref="C18:G18"/>
    <mergeCell ref="H18:J18"/>
    <mergeCell ref="K18:N18"/>
    <mergeCell ref="Q18:R18"/>
    <mergeCell ref="U18:V18"/>
    <mergeCell ref="Y18:Z18"/>
    <mergeCell ref="A17:B17"/>
    <mergeCell ref="K17:N17"/>
    <mergeCell ref="Q17:R17"/>
    <mergeCell ref="U17:V17"/>
    <mergeCell ref="AC18:AD18"/>
    <mergeCell ref="AE18:AG18"/>
    <mergeCell ref="Y15:Z15"/>
    <mergeCell ref="AC15:AD15"/>
    <mergeCell ref="AE15:AG15"/>
    <mergeCell ref="A16:B16"/>
    <mergeCell ref="K16:N16"/>
    <mergeCell ref="Q16:R16"/>
    <mergeCell ref="U16:V16"/>
    <mergeCell ref="Y16:Z16"/>
    <mergeCell ref="AC16:AD16"/>
    <mergeCell ref="AE16:AG16"/>
    <mergeCell ref="A15:B15"/>
    <mergeCell ref="K15:N15"/>
    <mergeCell ref="Q15:R15"/>
    <mergeCell ref="U15:V15"/>
    <mergeCell ref="A13:B14"/>
    <mergeCell ref="C13:G14"/>
    <mergeCell ref="H13:J14"/>
    <mergeCell ref="K13:N14"/>
    <mergeCell ref="O13:V13"/>
    <mergeCell ref="AA14:AB14"/>
    <mergeCell ref="AC14:AD14"/>
    <mergeCell ref="W13:AD13"/>
    <mergeCell ref="AE13:AG14"/>
    <mergeCell ref="O14:P14"/>
    <mergeCell ref="Q14:R14"/>
    <mergeCell ref="S14:T14"/>
    <mergeCell ref="U14:V14"/>
    <mergeCell ref="W14:X14"/>
    <mergeCell ref="Y14:Z14"/>
  </mergeCells>
  <phoneticPr fontId="3"/>
  <pageMargins left="0.7" right="0.7" top="0.56000000000000005" bottom="0.22" header="0.54" footer="0.26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32"/>
  <sheetViews>
    <sheetView topLeftCell="A10" zoomScaleNormal="100" workbookViewId="0">
      <selection activeCell="U6" sqref="U6"/>
    </sheetView>
  </sheetViews>
  <sheetFormatPr defaultColWidth="4" defaultRowHeight="13.5" x14ac:dyDescent="0.15"/>
  <cols>
    <col min="1" max="17" width="4" style="1"/>
    <col min="18" max="18" width="5.125" style="1" customWidth="1"/>
    <col min="19" max="245" width="4" style="1"/>
    <col min="246" max="246" width="1.625" style="1" customWidth="1"/>
    <col min="247" max="501" width="4" style="1"/>
    <col min="502" max="502" width="1.625" style="1" customWidth="1"/>
    <col min="503" max="757" width="4" style="1"/>
    <col min="758" max="758" width="1.625" style="1" customWidth="1"/>
    <col min="759" max="1013" width="4" style="1"/>
    <col min="1014" max="1014" width="1.625" style="1" customWidth="1"/>
    <col min="1015" max="1269" width="4" style="1"/>
    <col min="1270" max="1270" width="1.625" style="1" customWidth="1"/>
    <col min="1271" max="1525" width="4" style="1"/>
    <col min="1526" max="1526" width="1.625" style="1" customWidth="1"/>
    <col min="1527" max="1781" width="4" style="1"/>
    <col min="1782" max="1782" width="1.625" style="1" customWidth="1"/>
    <col min="1783" max="2037" width="4" style="1"/>
    <col min="2038" max="2038" width="1.625" style="1" customWidth="1"/>
    <col min="2039" max="2293" width="4" style="1"/>
    <col min="2294" max="2294" width="1.625" style="1" customWidth="1"/>
    <col min="2295" max="2549" width="4" style="1"/>
    <col min="2550" max="2550" width="1.625" style="1" customWidth="1"/>
    <col min="2551" max="2805" width="4" style="1"/>
    <col min="2806" max="2806" width="1.625" style="1" customWidth="1"/>
    <col min="2807" max="3061" width="4" style="1"/>
    <col min="3062" max="3062" width="1.625" style="1" customWidth="1"/>
    <col min="3063" max="3317" width="4" style="1"/>
    <col min="3318" max="3318" width="1.625" style="1" customWidth="1"/>
    <col min="3319" max="3573" width="4" style="1"/>
    <col min="3574" max="3574" width="1.625" style="1" customWidth="1"/>
    <col min="3575" max="3829" width="4" style="1"/>
    <col min="3830" max="3830" width="1.625" style="1" customWidth="1"/>
    <col min="3831" max="4085" width="4" style="1"/>
    <col min="4086" max="4086" width="1.625" style="1" customWidth="1"/>
    <col min="4087" max="4341" width="4" style="1"/>
    <col min="4342" max="4342" width="1.625" style="1" customWidth="1"/>
    <col min="4343" max="4597" width="4" style="1"/>
    <col min="4598" max="4598" width="1.625" style="1" customWidth="1"/>
    <col min="4599" max="4853" width="4" style="1"/>
    <col min="4854" max="4854" width="1.625" style="1" customWidth="1"/>
    <col min="4855" max="5109" width="4" style="1"/>
    <col min="5110" max="5110" width="1.625" style="1" customWidth="1"/>
    <col min="5111" max="5365" width="4" style="1"/>
    <col min="5366" max="5366" width="1.625" style="1" customWidth="1"/>
    <col min="5367" max="5621" width="4" style="1"/>
    <col min="5622" max="5622" width="1.625" style="1" customWidth="1"/>
    <col min="5623" max="5877" width="4" style="1"/>
    <col min="5878" max="5878" width="1.625" style="1" customWidth="1"/>
    <col min="5879" max="6133" width="4" style="1"/>
    <col min="6134" max="6134" width="1.625" style="1" customWidth="1"/>
    <col min="6135" max="6389" width="4" style="1"/>
    <col min="6390" max="6390" width="1.625" style="1" customWidth="1"/>
    <col min="6391" max="6645" width="4" style="1"/>
    <col min="6646" max="6646" width="1.625" style="1" customWidth="1"/>
    <col min="6647" max="6901" width="4" style="1"/>
    <col min="6902" max="6902" width="1.625" style="1" customWidth="1"/>
    <col min="6903" max="7157" width="4" style="1"/>
    <col min="7158" max="7158" width="1.625" style="1" customWidth="1"/>
    <col min="7159" max="7413" width="4" style="1"/>
    <col min="7414" max="7414" width="1.625" style="1" customWidth="1"/>
    <col min="7415" max="7669" width="4" style="1"/>
    <col min="7670" max="7670" width="1.625" style="1" customWidth="1"/>
    <col min="7671" max="7925" width="4" style="1"/>
    <col min="7926" max="7926" width="1.625" style="1" customWidth="1"/>
    <col min="7927" max="8181" width="4" style="1"/>
    <col min="8182" max="8182" width="1.625" style="1" customWidth="1"/>
    <col min="8183" max="8437" width="4" style="1"/>
    <col min="8438" max="8438" width="1.625" style="1" customWidth="1"/>
    <col min="8439" max="8693" width="4" style="1"/>
    <col min="8694" max="8694" width="1.625" style="1" customWidth="1"/>
    <col min="8695" max="8949" width="4" style="1"/>
    <col min="8950" max="8950" width="1.625" style="1" customWidth="1"/>
    <col min="8951" max="9205" width="4" style="1"/>
    <col min="9206" max="9206" width="1.625" style="1" customWidth="1"/>
    <col min="9207" max="9461" width="4" style="1"/>
    <col min="9462" max="9462" width="1.625" style="1" customWidth="1"/>
    <col min="9463" max="9717" width="4" style="1"/>
    <col min="9718" max="9718" width="1.625" style="1" customWidth="1"/>
    <col min="9719" max="9973" width="4" style="1"/>
    <col min="9974" max="9974" width="1.625" style="1" customWidth="1"/>
    <col min="9975" max="10229" width="4" style="1"/>
    <col min="10230" max="10230" width="1.625" style="1" customWidth="1"/>
    <col min="10231" max="10485" width="4" style="1"/>
    <col min="10486" max="10486" width="1.625" style="1" customWidth="1"/>
    <col min="10487" max="10741" width="4" style="1"/>
    <col min="10742" max="10742" width="1.625" style="1" customWidth="1"/>
    <col min="10743" max="10997" width="4" style="1"/>
    <col min="10998" max="10998" width="1.625" style="1" customWidth="1"/>
    <col min="10999" max="11253" width="4" style="1"/>
    <col min="11254" max="11254" width="1.625" style="1" customWidth="1"/>
    <col min="11255" max="11509" width="4" style="1"/>
    <col min="11510" max="11510" width="1.625" style="1" customWidth="1"/>
    <col min="11511" max="11765" width="4" style="1"/>
    <col min="11766" max="11766" width="1.625" style="1" customWidth="1"/>
    <col min="11767" max="12021" width="4" style="1"/>
    <col min="12022" max="12022" width="1.625" style="1" customWidth="1"/>
    <col min="12023" max="12277" width="4" style="1"/>
    <col min="12278" max="12278" width="1.625" style="1" customWidth="1"/>
    <col min="12279" max="12533" width="4" style="1"/>
    <col min="12534" max="12534" width="1.625" style="1" customWidth="1"/>
    <col min="12535" max="12789" width="4" style="1"/>
    <col min="12790" max="12790" width="1.625" style="1" customWidth="1"/>
    <col min="12791" max="13045" width="4" style="1"/>
    <col min="13046" max="13046" width="1.625" style="1" customWidth="1"/>
    <col min="13047" max="13301" width="4" style="1"/>
    <col min="13302" max="13302" width="1.625" style="1" customWidth="1"/>
    <col min="13303" max="13557" width="4" style="1"/>
    <col min="13558" max="13558" width="1.625" style="1" customWidth="1"/>
    <col min="13559" max="13813" width="4" style="1"/>
    <col min="13814" max="13814" width="1.625" style="1" customWidth="1"/>
    <col min="13815" max="14069" width="4" style="1"/>
    <col min="14070" max="14070" width="1.625" style="1" customWidth="1"/>
    <col min="14071" max="14325" width="4" style="1"/>
    <col min="14326" max="14326" width="1.625" style="1" customWidth="1"/>
    <col min="14327" max="14581" width="4" style="1"/>
    <col min="14582" max="14582" width="1.625" style="1" customWidth="1"/>
    <col min="14583" max="14837" width="4" style="1"/>
    <col min="14838" max="14838" width="1.625" style="1" customWidth="1"/>
    <col min="14839" max="15093" width="4" style="1"/>
    <col min="15094" max="15094" width="1.625" style="1" customWidth="1"/>
    <col min="15095" max="15349" width="4" style="1"/>
    <col min="15350" max="15350" width="1.625" style="1" customWidth="1"/>
    <col min="15351" max="15605" width="4" style="1"/>
    <col min="15606" max="15606" width="1.625" style="1" customWidth="1"/>
    <col min="15607" max="15861" width="4" style="1"/>
    <col min="15862" max="15862" width="1.625" style="1" customWidth="1"/>
    <col min="15863" max="16117" width="4" style="1"/>
    <col min="16118" max="16118" width="1.625" style="1" customWidth="1"/>
    <col min="16119" max="16384" width="4" style="1"/>
  </cols>
  <sheetData>
    <row r="1" spans="1:37" ht="22.5" customHeight="1" x14ac:dyDescent="0.15">
      <c r="A1" s="203" t="s">
        <v>0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AC1" s="27"/>
      <c r="AD1" s="27"/>
      <c r="AE1" s="94"/>
      <c r="AF1" s="94"/>
      <c r="AG1" s="94"/>
      <c r="AH1" s="2"/>
      <c r="AI1" s="2"/>
      <c r="AJ1" s="2"/>
    </row>
    <row r="2" spans="1:37" ht="22.5" customHeight="1" x14ac:dyDescent="0.15">
      <c r="A2" s="203"/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3"/>
      <c r="AA2" s="23"/>
      <c r="AB2" s="23"/>
      <c r="AC2" s="27"/>
      <c r="AD2" s="5"/>
      <c r="AE2" s="5"/>
      <c r="AF2" s="5"/>
      <c r="AG2" s="5"/>
      <c r="AH2" s="3"/>
      <c r="AI2" s="4"/>
      <c r="AJ2" s="4"/>
      <c r="AK2" s="4"/>
    </row>
    <row r="3" spans="1:37" ht="32.25" customHeight="1" x14ac:dyDescent="0.15">
      <c r="A3" s="95" t="s">
        <v>23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AC3" s="27"/>
      <c r="AD3" s="5"/>
      <c r="AE3" s="5"/>
      <c r="AF3" s="5"/>
      <c r="AG3" s="5"/>
    </row>
    <row r="4" spans="1:37" ht="22.5" customHeight="1" thickBot="1" x14ac:dyDescent="0.2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U4" s="204">
        <v>44732</v>
      </c>
      <c r="V4" s="204"/>
      <c r="W4" s="204"/>
      <c r="X4" s="204"/>
      <c r="Y4" s="204"/>
      <c r="Z4" s="5"/>
      <c r="AC4" s="27"/>
    </row>
    <row r="5" spans="1:37" ht="22.5" customHeight="1" x14ac:dyDescent="0.15">
      <c r="A5" s="97" t="s">
        <v>1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V5" s="5"/>
      <c r="W5" s="5"/>
      <c r="X5" s="5"/>
      <c r="Y5" s="5"/>
      <c r="Z5" s="5"/>
    </row>
    <row r="6" spans="1:37" ht="22.5" customHeight="1" x14ac:dyDescent="0.15">
      <c r="A6" s="98" t="s">
        <v>2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R6" s="82" t="s">
        <v>27</v>
      </c>
      <c r="S6" s="82"/>
      <c r="T6" s="82"/>
    </row>
    <row r="7" spans="1:37" ht="22.5" customHeight="1" x14ac:dyDescent="0.15">
      <c r="R7" s="82" t="s">
        <v>28</v>
      </c>
      <c r="S7" s="82"/>
      <c r="T7" s="82"/>
      <c r="U7" s="82"/>
      <c r="V7" s="82"/>
      <c r="W7" s="82"/>
      <c r="X7" s="82"/>
      <c r="Y7" s="82"/>
    </row>
    <row r="8" spans="1:37" ht="22.5" customHeight="1" x14ac:dyDescent="0.15">
      <c r="A8" s="90" t="s">
        <v>3</v>
      </c>
      <c r="B8" s="90"/>
      <c r="C8" s="90"/>
      <c r="D8" s="91" t="s">
        <v>4</v>
      </c>
      <c r="E8" s="91"/>
      <c r="F8" s="91"/>
      <c r="G8" s="91"/>
      <c r="H8" s="91"/>
      <c r="I8" s="91"/>
      <c r="J8" s="91"/>
      <c r="K8" s="91"/>
      <c r="L8" s="91"/>
      <c r="M8" s="91"/>
      <c r="R8" s="89" t="s">
        <v>29</v>
      </c>
      <c r="S8" s="89"/>
      <c r="T8" s="89"/>
      <c r="U8" s="89"/>
      <c r="V8" s="89"/>
      <c r="W8" s="89"/>
      <c r="X8" s="89"/>
      <c r="Y8" s="89"/>
    </row>
    <row r="9" spans="1:37" ht="13.5" customHeight="1" x14ac:dyDescent="0.15">
      <c r="R9" s="82" t="s">
        <v>33</v>
      </c>
      <c r="S9" s="82"/>
      <c r="T9" s="82"/>
      <c r="U9" s="82"/>
      <c r="V9" s="82"/>
      <c r="W9" s="82"/>
      <c r="X9" s="82"/>
      <c r="Y9" s="82"/>
    </row>
    <row r="10" spans="1:37" ht="22.5" customHeight="1" x14ac:dyDescent="0.15">
      <c r="A10" s="8"/>
      <c r="B10" s="8"/>
      <c r="D10" s="5"/>
      <c r="E10" s="5"/>
      <c r="F10" s="6">
        <v>6</v>
      </c>
      <c r="G10" s="92" t="s">
        <v>5</v>
      </c>
      <c r="H10" s="92"/>
      <c r="I10" s="92"/>
      <c r="J10" s="92"/>
      <c r="K10" s="92"/>
      <c r="L10" s="92"/>
      <c r="M10" s="92"/>
      <c r="R10" s="82" t="s">
        <v>30</v>
      </c>
      <c r="S10" s="82"/>
      <c r="T10" s="82"/>
      <c r="U10" s="82"/>
      <c r="V10" s="82"/>
      <c r="W10" s="82"/>
      <c r="X10" s="82"/>
      <c r="Y10" s="82"/>
    </row>
    <row r="11" spans="1:37" ht="22.5" customHeight="1" x14ac:dyDescent="0.15">
      <c r="A11" s="8"/>
      <c r="B11" s="8"/>
      <c r="D11" s="7"/>
      <c r="E11" s="7"/>
      <c r="F11" s="80">
        <f>W31</f>
        <v>202606.8</v>
      </c>
      <c r="G11" s="80"/>
      <c r="H11" s="80"/>
      <c r="I11" s="80"/>
      <c r="J11" s="80"/>
      <c r="K11" s="80"/>
      <c r="L11" s="7"/>
      <c r="M11" s="7"/>
      <c r="R11" s="82" t="s">
        <v>31</v>
      </c>
      <c r="S11" s="82"/>
      <c r="T11" s="82"/>
      <c r="U11" s="82"/>
      <c r="V11" s="82"/>
      <c r="W11" s="82"/>
      <c r="X11" s="82"/>
      <c r="Y11" s="82"/>
    </row>
    <row r="12" spans="1:37" ht="22.5" customHeight="1" thickBot="1" x14ac:dyDescent="0.2">
      <c r="A12" s="83" t="s">
        <v>6</v>
      </c>
      <c r="B12" s="83"/>
      <c r="D12" s="7"/>
      <c r="E12" s="7"/>
      <c r="F12" s="81"/>
      <c r="G12" s="81"/>
      <c r="H12" s="81"/>
      <c r="I12" s="81"/>
      <c r="J12" s="81"/>
      <c r="K12" s="81"/>
      <c r="L12" s="7"/>
      <c r="M12" s="7"/>
      <c r="R12" s="84" t="s">
        <v>32</v>
      </c>
      <c r="S12" s="84"/>
      <c r="T12" s="84"/>
      <c r="U12" s="84"/>
      <c r="V12" s="84"/>
      <c r="W12" s="84"/>
      <c r="X12" s="84"/>
      <c r="Y12" s="84"/>
    </row>
    <row r="13" spans="1:37" ht="6" customHeight="1" thickTop="1" x14ac:dyDescent="0.15">
      <c r="A13" s="8"/>
      <c r="B13" s="8"/>
      <c r="D13" s="9"/>
      <c r="E13" s="9"/>
      <c r="F13" s="9"/>
      <c r="G13" s="9"/>
      <c r="H13" s="10"/>
      <c r="I13" s="10"/>
      <c r="J13" s="10"/>
      <c r="K13" s="9"/>
      <c r="L13" s="9"/>
      <c r="M13" s="9"/>
      <c r="R13" s="11"/>
      <c r="S13" s="11"/>
      <c r="T13" s="11"/>
      <c r="U13" s="11"/>
      <c r="V13" s="11"/>
      <c r="W13" s="11"/>
      <c r="X13" s="11"/>
      <c r="Y13" s="12"/>
    </row>
    <row r="14" spans="1:37" ht="19.5" customHeight="1" x14ac:dyDescent="0.15">
      <c r="A14" s="85" t="s">
        <v>7</v>
      </c>
      <c r="B14" s="85"/>
      <c r="C14" s="85" t="s">
        <v>8</v>
      </c>
      <c r="D14" s="85"/>
      <c r="E14" s="85"/>
      <c r="F14" s="85"/>
      <c r="G14" s="85"/>
      <c r="H14" s="86" t="s">
        <v>24</v>
      </c>
      <c r="I14" s="87"/>
      <c r="J14" s="88"/>
      <c r="K14" s="85" t="s">
        <v>9</v>
      </c>
      <c r="L14" s="85"/>
      <c r="M14" s="85"/>
      <c r="N14" s="85"/>
      <c r="O14" s="85" t="s">
        <v>37</v>
      </c>
      <c r="P14" s="85"/>
      <c r="Q14" s="85"/>
      <c r="R14" s="85"/>
      <c r="S14" s="85"/>
      <c r="T14" s="85"/>
      <c r="U14" s="85"/>
      <c r="V14" s="85"/>
      <c r="W14" s="85" t="s">
        <v>12</v>
      </c>
      <c r="X14" s="85"/>
      <c r="Y14" s="85"/>
    </row>
    <row r="15" spans="1:37" ht="19.5" customHeight="1" x14ac:dyDescent="0.15">
      <c r="A15" s="85"/>
      <c r="B15" s="85"/>
      <c r="C15" s="85"/>
      <c r="D15" s="85"/>
      <c r="E15" s="85"/>
      <c r="F15" s="85"/>
      <c r="G15" s="85"/>
      <c r="H15" s="59"/>
      <c r="I15" s="60"/>
      <c r="J15" s="61"/>
      <c r="K15" s="85"/>
      <c r="L15" s="85"/>
      <c r="M15" s="85"/>
      <c r="N15" s="85"/>
      <c r="O15" s="85" t="s">
        <v>13</v>
      </c>
      <c r="P15" s="85"/>
      <c r="Q15" s="85" t="s">
        <v>14</v>
      </c>
      <c r="R15" s="85"/>
      <c r="S15" s="85" t="s">
        <v>15</v>
      </c>
      <c r="T15" s="85"/>
      <c r="U15" s="85" t="s">
        <v>14</v>
      </c>
      <c r="V15" s="85"/>
      <c r="W15" s="85"/>
      <c r="X15" s="85"/>
      <c r="Y15" s="85"/>
    </row>
    <row r="16" spans="1:37" ht="30.75" customHeight="1" x14ac:dyDescent="0.15">
      <c r="A16" s="159">
        <v>44709</v>
      </c>
      <c r="B16" s="160"/>
      <c r="C16" s="185" t="s">
        <v>92</v>
      </c>
      <c r="D16" s="186"/>
      <c r="E16" s="186"/>
      <c r="F16" s="186"/>
      <c r="G16" s="187"/>
      <c r="H16" s="194" t="s">
        <v>93</v>
      </c>
      <c r="I16" s="195"/>
      <c r="J16" s="196"/>
      <c r="K16" s="131" t="s">
        <v>96</v>
      </c>
      <c r="L16" s="132"/>
      <c r="M16" s="132"/>
      <c r="N16" s="133"/>
      <c r="O16" s="21">
        <v>1</v>
      </c>
      <c r="P16" s="22" t="s">
        <v>16</v>
      </c>
      <c r="Q16" s="139">
        <v>14000</v>
      </c>
      <c r="R16" s="139"/>
      <c r="S16" s="21"/>
      <c r="T16" s="22" t="s">
        <v>17</v>
      </c>
      <c r="U16" s="154"/>
      <c r="V16" s="155"/>
      <c r="W16" s="130">
        <f>O16*Q16+S16*U16</f>
        <v>14000</v>
      </c>
      <c r="X16" s="130"/>
      <c r="Y16" s="130"/>
    </row>
    <row r="17" spans="1:25" ht="30.75" customHeight="1" x14ac:dyDescent="0.15">
      <c r="A17" s="167">
        <v>44714</v>
      </c>
      <c r="B17" s="168"/>
      <c r="C17" s="188"/>
      <c r="D17" s="189"/>
      <c r="E17" s="189"/>
      <c r="F17" s="189"/>
      <c r="G17" s="190"/>
      <c r="H17" s="197"/>
      <c r="I17" s="198"/>
      <c r="J17" s="199"/>
      <c r="K17" s="131" t="s">
        <v>71</v>
      </c>
      <c r="L17" s="132"/>
      <c r="M17" s="132"/>
      <c r="N17" s="133"/>
      <c r="O17" s="13">
        <v>1</v>
      </c>
      <c r="P17" s="14" t="s">
        <v>16</v>
      </c>
      <c r="Q17" s="120">
        <v>14000</v>
      </c>
      <c r="R17" s="120"/>
      <c r="S17" s="13"/>
      <c r="T17" s="14" t="s">
        <v>17</v>
      </c>
      <c r="U17" s="110"/>
      <c r="V17" s="111"/>
      <c r="W17" s="112">
        <f>O17*Q17+S17*U17</f>
        <v>14000</v>
      </c>
      <c r="X17" s="112"/>
      <c r="Y17" s="112"/>
    </row>
    <row r="18" spans="1:25" ht="30.75" customHeight="1" x14ac:dyDescent="0.15">
      <c r="A18" s="167">
        <v>44716</v>
      </c>
      <c r="B18" s="168"/>
      <c r="C18" s="188"/>
      <c r="D18" s="189"/>
      <c r="E18" s="189"/>
      <c r="F18" s="189"/>
      <c r="G18" s="190"/>
      <c r="H18" s="197"/>
      <c r="I18" s="198"/>
      <c r="J18" s="199"/>
      <c r="K18" s="131" t="s">
        <v>97</v>
      </c>
      <c r="L18" s="132"/>
      <c r="M18" s="132"/>
      <c r="N18" s="133"/>
      <c r="O18" s="13">
        <v>1</v>
      </c>
      <c r="P18" s="14" t="s">
        <v>16</v>
      </c>
      <c r="Q18" s="110">
        <v>14000</v>
      </c>
      <c r="R18" s="111"/>
      <c r="S18" s="13">
        <v>1</v>
      </c>
      <c r="T18" s="14" t="s">
        <v>17</v>
      </c>
      <c r="U18" s="110">
        <v>2188</v>
      </c>
      <c r="V18" s="111"/>
      <c r="W18" s="169">
        <f>O18*Q18+S18*U18</f>
        <v>16188</v>
      </c>
      <c r="X18" s="170"/>
      <c r="Y18" s="171"/>
    </row>
    <row r="19" spans="1:25" ht="30.75" customHeight="1" x14ac:dyDescent="0.15">
      <c r="A19" s="167">
        <v>44719</v>
      </c>
      <c r="B19" s="168"/>
      <c r="C19" s="188"/>
      <c r="D19" s="189"/>
      <c r="E19" s="189"/>
      <c r="F19" s="189"/>
      <c r="G19" s="190"/>
      <c r="H19" s="197"/>
      <c r="I19" s="198"/>
      <c r="J19" s="199"/>
      <c r="K19" s="131" t="s">
        <v>39</v>
      </c>
      <c r="L19" s="132"/>
      <c r="M19" s="132"/>
      <c r="N19" s="133"/>
      <c r="O19" s="13">
        <v>1</v>
      </c>
      <c r="P19" s="14" t="s">
        <v>16</v>
      </c>
      <c r="Q19" s="110">
        <v>14000</v>
      </c>
      <c r="R19" s="111"/>
      <c r="S19" s="13"/>
      <c r="T19" s="14" t="s">
        <v>17</v>
      </c>
      <c r="U19" s="110"/>
      <c r="V19" s="111"/>
      <c r="W19" s="169">
        <f>O19*Q19</f>
        <v>14000</v>
      </c>
      <c r="X19" s="170"/>
      <c r="Y19" s="171"/>
    </row>
    <row r="20" spans="1:25" ht="30.75" customHeight="1" x14ac:dyDescent="0.15">
      <c r="A20" s="167">
        <v>44720</v>
      </c>
      <c r="B20" s="168"/>
      <c r="C20" s="188"/>
      <c r="D20" s="189"/>
      <c r="E20" s="189"/>
      <c r="F20" s="189"/>
      <c r="G20" s="190"/>
      <c r="H20" s="197"/>
      <c r="I20" s="198"/>
      <c r="J20" s="199"/>
      <c r="K20" s="131" t="s">
        <v>25</v>
      </c>
      <c r="L20" s="132"/>
      <c r="M20" s="132"/>
      <c r="N20" s="133"/>
      <c r="O20" s="13">
        <v>1</v>
      </c>
      <c r="P20" s="14" t="s">
        <v>16</v>
      </c>
      <c r="Q20" s="110">
        <v>14000</v>
      </c>
      <c r="R20" s="111"/>
      <c r="S20" s="13"/>
      <c r="T20" s="14" t="s">
        <v>17</v>
      </c>
      <c r="U20" s="110"/>
      <c r="V20" s="111"/>
      <c r="W20" s="169">
        <f t="shared" ref="W20:W28" si="0">O20*Q20+S20*U20</f>
        <v>14000</v>
      </c>
      <c r="X20" s="170"/>
      <c r="Y20" s="171"/>
    </row>
    <row r="21" spans="1:25" ht="30.75" customHeight="1" x14ac:dyDescent="0.15">
      <c r="A21" s="167">
        <v>44721</v>
      </c>
      <c r="B21" s="168"/>
      <c r="C21" s="188"/>
      <c r="D21" s="189"/>
      <c r="E21" s="189"/>
      <c r="F21" s="189"/>
      <c r="G21" s="190"/>
      <c r="H21" s="197"/>
      <c r="I21" s="198"/>
      <c r="J21" s="199"/>
      <c r="K21" s="131" t="s">
        <v>25</v>
      </c>
      <c r="L21" s="132"/>
      <c r="M21" s="132"/>
      <c r="N21" s="133"/>
      <c r="O21" s="13">
        <v>1</v>
      </c>
      <c r="P21" s="14" t="s">
        <v>16</v>
      </c>
      <c r="Q21" s="110">
        <v>14000</v>
      </c>
      <c r="R21" s="111"/>
      <c r="S21" s="13"/>
      <c r="T21" s="14" t="s">
        <v>17</v>
      </c>
      <c r="U21" s="110"/>
      <c r="V21" s="111"/>
      <c r="W21" s="169">
        <f t="shared" si="0"/>
        <v>14000</v>
      </c>
      <c r="X21" s="170"/>
      <c r="Y21" s="171"/>
    </row>
    <row r="22" spans="1:25" ht="30.75" customHeight="1" x14ac:dyDescent="0.15">
      <c r="A22" s="175">
        <v>44722</v>
      </c>
      <c r="B22" s="176"/>
      <c r="C22" s="191"/>
      <c r="D22" s="192"/>
      <c r="E22" s="192"/>
      <c r="F22" s="192"/>
      <c r="G22" s="193"/>
      <c r="H22" s="200"/>
      <c r="I22" s="201"/>
      <c r="J22" s="202"/>
      <c r="K22" s="177" t="s">
        <v>25</v>
      </c>
      <c r="L22" s="178"/>
      <c r="M22" s="178"/>
      <c r="N22" s="179"/>
      <c r="O22" s="15">
        <v>1</v>
      </c>
      <c r="P22" s="16" t="s">
        <v>16</v>
      </c>
      <c r="Q22" s="108">
        <v>14000</v>
      </c>
      <c r="R22" s="109"/>
      <c r="S22" s="15"/>
      <c r="T22" s="16" t="s">
        <v>17</v>
      </c>
      <c r="U22" s="108"/>
      <c r="V22" s="109"/>
      <c r="W22" s="172">
        <f t="shared" si="0"/>
        <v>14000</v>
      </c>
      <c r="X22" s="173"/>
      <c r="Y22" s="174"/>
    </row>
    <row r="23" spans="1:25" ht="30.75" customHeight="1" x14ac:dyDescent="0.15">
      <c r="A23" s="159">
        <v>44715</v>
      </c>
      <c r="B23" s="160"/>
      <c r="C23" s="185" t="s">
        <v>92</v>
      </c>
      <c r="D23" s="186"/>
      <c r="E23" s="186"/>
      <c r="F23" s="186"/>
      <c r="G23" s="187"/>
      <c r="H23" s="194" t="s">
        <v>94</v>
      </c>
      <c r="I23" s="195"/>
      <c r="J23" s="196"/>
      <c r="K23" s="140" t="s">
        <v>25</v>
      </c>
      <c r="L23" s="141"/>
      <c r="M23" s="141"/>
      <c r="N23" s="142"/>
      <c r="O23" s="17">
        <v>1</v>
      </c>
      <c r="P23" s="22" t="s">
        <v>16</v>
      </c>
      <c r="Q23" s="154">
        <v>14000</v>
      </c>
      <c r="R23" s="155"/>
      <c r="S23" s="21"/>
      <c r="T23" s="22" t="s">
        <v>17</v>
      </c>
      <c r="U23" s="154"/>
      <c r="V23" s="155"/>
      <c r="W23" s="156">
        <f t="shared" si="0"/>
        <v>14000</v>
      </c>
      <c r="X23" s="157"/>
      <c r="Y23" s="158"/>
    </row>
    <row r="24" spans="1:25" ht="30.75" customHeight="1" x14ac:dyDescent="0.15">
      <c r="A24" s="167">
        <v>44716</v>
      </c>
      <c r="B24" s="168"/>
      <c r="C24" s="188"/>
      <c r="D24" s="189"/>
      <c r="E24" s="189"/>
      <c r="F24" s="189"/>
      <c r="G24" s="190"/>
      <c r="H24" s="197"/>
      <c r="I24" s="198"/>
      <c r="J24" s="199"/>
      <c r="K24" s="131" t="s">
        <v>25</v>
      </c>
      <c r="L24" s="132"/>
      <c r="M24" s="132"/>
      <c r="N24" s="133"/>
      <c r="O24" s="13">
        <v>1</v>
      </c>
      <c r="P24" s="14" t="s">
        <v>16</v>
      </c>
      <c r="Q24" s="110">
        <v>14000</v>
      </c>
      <c r="R24" s="111"/>
      <c r="S24" s="13"/>
      <c r="T24" s="14" t="s">
        <v>17</v>
      </c>
      <c r="U24" s="110"/>
      <c r="V24" s="111"/>
      <c r="W24" s="169">
        <f>O24*Q24+S24*U24</f>
        <v>14000</v>
      </c>
      <c r="X24" s="170"/>
      <c r="Y24" s="171"/>
    </row>
    <row r="25" spans="1:25" ht="30.75" customHeight="1" x14ac:dyDescent="0.15">
      <c r="A25" s="167">
        <v>44718</v>
      </c>
      <c r="B25" s="168"/>
      <c r="C25" s="188"/>
      <c r="D25" s="189"/>
      <c r="E25" s="189"/>
      <c r="F25" s="189"/>
      <c r="G25" s="190"/>
      <c r="H25" s="197"/>
      <c r="I25" s="198"/>
      <c r="J25" s="199"/>
      <c r="K25" s="131" t="s">
        <v>25</v>
      </c>
      <c r="L25" s="132"/>
      <c r="M25" s="132"/>
      <c r="N25" s="133"/>
      <c r="O25" s="13">
        <v>1</v>
      </c>
      <c r="P25" s="14" t="s">
        <v>16</v>
      </c>
      <c r="Q25" s="110">
        <v>14000</v>
      </c>
      <c r="R25" s="111"/>
      <c r="S25" s="13"/>
      <c r="T25" s="14" t="s">
        <v>17</v>
      </c>
      <c r="U25" s="110"/>
      <c r="V25" s="111"/>
      <c r="W25" s="169">
        <f>O25*Q25+S25*U25</f>
        <v>14000</v>
      </c>
      <c r="X25" s="170"/>
      <c r="Y25" s="171"/>
    </row>
    <row r="26" spans="1:25" ht="30.75" customHeight="1" x14ac:dyDescent="0.15">
      <c r="A26" s="167">
        <v>44719</v>
      </c>
      <c r="B26" s="168"/>
      <c r="C26" s="188"/>
      <c r="D26" s="189"/>
      <c r="E26" s="189"/>
      <c r="F26" s="189"/>
      <c r="G26" s="190"/>
      <c r="H26" s="197"/>
      <c r="I26" s="198"/>
      <c r="J26" s="199"/>
      <c r="K26" s="131" t="s">
        <v>25</v>
      </c>
      <c r="L26" s="132"/>
      <c r="M26" s="132"/>
      <c r="N26" s="133"/>
      <c r="O26" s="13">
        <v>1</v>
      </c>
      <c r="P26" s="14" t="s">
        <v>16</v>
      </c>
      <c r="Q26" s="110">
        <v>14000</v>
      </c>
      <c r="R26" s="111"/>
      <c r="S26" s="13"/>
      <c r="T26" s="14" t="s">
        <v>17</v>
      </c>
      <c r="U26" s="110"/>
      <c r="V26" s="111"/>
      <c r="W26" s="169">
        <f>O26*Q26+S26*U26</f>
        <v>14000</v>
      </c>
      <c r="X26" s="170"/>
      <c r="Y26" s="171"/>
    </row>
    <row r="27" spans="1:25" ht="30.75" customHeight="1" x14ac:dyDescent="0.15">
      <c r="A27" s="167">
        <v>44720</v>
      </c>
      <c r="B27" s="168"/>
      <c r="C27" s="188"/>
      <c r="D27" s="189"/>
      <c r="E27" s="189"/>
      <c r="F27" s="189"/>
      <c r="G27" s="190"/>
      <c r="H27" s="197"/>
      <c r="I27" s="198"/>
      <c r="J27" s="199"/>
      <c r="K27" s="131" t="s">
        <v>25</v>
      </c>
      <c r="L27" s="132"/>
      <c r="M27" s="132"/>
      <c r="N27" s="133"/>
      <c r="O27" s="13">
        <v>1</v>
      </c>
      <c r="P27" s="14" t="s">
        <v>95</v>
      </c>
      <c r="Q27" s="110">
        <v>14000</v>
      </c>
      <c r="R27" s="111"/>
      <c r="S27" s="13"/>
      <c r="T27" s="14" t="s">
        <v>17</v>
      </c>
      <c r="U27" s="110"/>
      <c r="V27" s="111"/>
      <c r="W27" s="169">
        <f t="shared" si="0"/>
        <v>14000</v>
      </c>
      <c r="X27" s="170"/>
      <c r="Y27" s="171"/>
    </row>
    <row r="28" spans="1:25" ht="30.75" customHeight="1" x14ac:dyDescent="0.15">
      <c r="A28" s="175">
        <v>44721</v>
      </c>
      <c r="B28" s="176"/>
      <c r="C28" s="191"/>
      <c r="D28" s="192"/>
      <c r="E28" s="192"/>
      <c r="F28" s="192"/>
      <c r="G28" s="193"/>
      <c r="H28" s="200"/>
      <c r="I28" s="201"/>
      <c r="J28" s="202"/>
      <c r="K28" s="177" t="s">
        <v>25</v>
      </c>
      <c r="L28" s="178"/>
      <c r="M28" s="178"/>
      <c r="N28" s="179"/>
      <c r="O28" s="15">
        <v>1</v>
      </c>
      <c r="P28" s="16" t="s">
        <v>16</v>
      </c>
      <c r="Q28" s="108">
        <v>14000</v>
      </c>
      <c r="R28" s="109"/>
      <c r="S28" s="15"/>
      <c r="T28" s="16" t="s">
        <v>17</v>
      </c>
      <c r="U28" s="108"/>
      <c r="V28" s="109"/>
      <c r="W28" s="172">
        <f t="shared" si="0"/>
        <v>14000</v>
      </c>
      <c r="X28" s="173"/>
      <c r="Y28" s="174"/>
    </row>
    <row r="29" spans="1:25" ht="30.75" customHeight="1" x14ac:dyDescent="0.15">
      <c r="T29" s="48" t="s">
        <v>20</v>
      </c>
      <c r="U29" s="48"/>
      <c r="V29" s="48"/>
      <c r="W29" s="49">
        <f>SUM(W16:W28)</f>
        <v>184188</v>
      </c>
      <c r="X29" s="50"/>
      <c r="Y29" s="50"/>
    </row>
    <row r="30" spans="1:25" ht="30.75" customHeight="1" thickBot="1" x14ac:dyDescent="0.2">
      <c r="A30" s="51" t="s">
        <v>26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T30" s="52" t="s">
        <v>21</v>
      </c>
      <c r="U30" s="52"/>
      <c r="V30" s="52"/>
      <c r="W30" s="40">
        <f>W29*0.1</f>
        <v>18418.8</v>
      </c>
      <c r="X30" s="40"/>
      <c r="Y30" s="40"/>
    </row>
    <row r="31" spans="1:25" ht="30.75" customHeight="1" thickBot="1" x14ac:dyDescent="0.2">
      <c r="T31" s="41" t="s">
        <v>22</v>
      </c>
      <c r="U31" s="42"/>
      <c r="V31" s="43"/>
      <c r="W31" s="44">
        <f>SUM(W29:W30)</f>
        <v>202606.8</v>
      </c>
      <c r="X31" s="45"/>
      <c r="Y31" s="46"/>
    </row>
    <row r="32" spans="1:25" ht="27" customHeight="1" x14ac:dyDescent="0.15"/>
  </sheetData>
  <mergeCells count="104">
    <mergeCell ref="T31:V31"/>
    <mergeCell ref="W31:Y31"/>
    <mergeCell ref="T29:V29"/>
    <mergeCell ref="W29:Y29"/>
    <mergeCell ref="A30:M30"/>
    <mergeCell ref="T30:V30"/>
    <mergeCell ref="W30:Y30"/>
    <mergeCell ref="W28:Y28"/>
    <mergeCell ref="A28:B28"/>
    <mergeCell ref="K28:N28"/>
    <mergeCell ref="Q28:R28"/>
    <mergeCell ref="U28:V28"/>
    <mergeCell ref="K25:N25"/>
    <mergeCell ref="Q25:R25"/>
    <mergeCell ref="U25:V25"/>
    <mergeCell ref="W25:Y25"/>
    <mergeCell ref="A27:B27"/>
    <mergeCell ref="A16:B16"/>
    <mergeCell ref="Q27:R27"/>
    <mergeCell ref="U27:V27"/>
    <mergeCell ref="Q22:R22"/>
    <mergeCell ref="U22:V22"/>
    <mergeCell ref="K27:N27"/>
    <mergeCell ref="U18:V18"/>
    <mergeCell ref="U26:V26"/>
    <mergeCell ref="K20:N20"/>
    <mergeCell ref="U17:V17"/>
    <mergeCell ref="K18:N18"/>
    <mergeCell ref="Q18:R18"/>
    <mergeCell ref="A24:B24"/>
    <mergeCell ref="K24:N24"/>
    <mergeCell ref="Q24:R24"/>
    <mergeCell ref="A23:B23"/>
    <mergeCell ref="K23:N23"/>
    <mergeCell ref="Q23:R23"/>
    <mergeCell ref="U23:V23"/>
    <mergeCell ref="R10:Y10"/>
    <mergeCell ref="U4:Y4"/>
    <mergeCell ref="R11:Y11"/>
    <mergeCell ref="R12:Y12"/>
    <mergeCell ref="W27:Y27"/>
    <mergeCell ref="A19:B19"/>
    <mergeCell ref="K19:N19"/>
    <mergeCell ref="Q19:R19"/>
    <mergeCell ref="U19:V19"/>
    <mergeCell ref="A18:B18"/>
    <mergeCell ref="W19:Y19"/>
    <mergeCell ref="A22:B22"/>
    <mergeCell ref="K22:N22"/>
    <mergeCell ref="W22:Y22"/>
    <mergeCell ref="U21:V21"/>
    <mergeCell ref="W26:Y26"/>
    <mergeCell ref="H23:J28"/>
    <mergeCell ref="C23:G28"/>
    <mergeCell ref="A26:B26"/>
    <mergeCell ref="K26:N26"/>
    <mergeCell ref="Q26:R26"/>
    <mergeCell ref="U24:V24"/>
    <mergeCell ref="W24:Y24"/>
    <mergeCell ref="A25:B25"/>
    <mergeCell ref="AE1:AG1"/>
    <mergeCell ref="A3:N4"/>
    <mergeCell ref="A5:N5"/>
    <mergeCell ref="A6:N6"/>
    <mergeCell ref="F11:K12"/>
    <mergeCell ref="A12:B12"/>
    <mergeCell ref="A14:B15"/>
    <mergeCell ref="C14:G15"/>
    <mergeCell ref="H14:J15"/>
    <mergeCell ref="K14:N15"/>
    <mergeCell ref="O14:V14"/>
    <mergeCell ref="D8:M8"/>
    <mergeCell ref="G10:M10"/>
    <mergeCell ref="A8:C8"/>
    <mergeCell ref="W14:Y15"/>
    <mergeCell ref="O15:P15"/>
    <mergeCell ref="A1:Y2"/>
    <mergeCell ref="Q15:R15"/>
    <mergeCell ref="S15:T15"/>
    <mergeCell ref="U15:V15"/>
    <mergeCell ref="R6:T6"/>
    <mergeCell ref="R7:Y7"/>
    <mergeCell ref="R8:Y8"/>
    <mergeCell ref="R9:Y9"/>
    <mergeCell ref="W23:Y23"/>
    <mergeCell ref="Q20:R20"/>
    <mergeCell ref="U20:V20"/>
    <mergeCell ref="W20:Y20"/>
    <mergeCell ref="A21:B21"/>
    <mergeCell ref="K21:N21"/>
    <mergeCell ref="Q21:R21"/>
    <mergeCell ref="C16:G22"/>
    <mergeCell ref="H16:J22"/>
    <mergeCell ref="W16:Y16"/>
    <mergeCell ref="A17:B17"/>
    <mergeCell ref="K17:N17"/>
    <mergeCell ref="Q17:R17"/>
    <mergeCell ref="K16:N16"/>
    <mergeCell ref="Q16:R16"/>
    <mergeCell ref="U16:V16"/>
    <mergeCell ref="A20:B20"/>
    <mergeCell ref="W17:Y17"/>
    <mergeCell ref="W21:Y21"/>
    <mergeCell ref="W18:Y18"/>
  </mergeCells>
  <phoneticPr fontId="3"/>
  <pageMargins left="0.21" right="0.27" top="0.54" bottom="0.22" header="0.48" footer="0.16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03672-E47D-482C-B595-E3892B76ACAF}">
  <dimension ref="A1:AI25"/>
  <sheetViews>
    <sheetView topLeftCell="A7" workbookViewId="0">
      <selection activeCell="AE25" sqref="AE25:AG25"/>
    </sheetView>
  </sheetViews>
  <sheetFormatPr defaultColWidth="4" defaultRowHeight="13.5" x14ac:dyDescent="0.15"/>
  <cols>
    <col min="1" max="11" width="4" style="1"/>
    <col min="12" max="12" width="4.125" style="1" customWidth="1"/>
    <col min="13" max="17" width="4" style="1"/>
    <col min="18" max="18" width="5.125" style="1" customWidth="1"/>
    <col min="19" max="256" width="4" style="1"/>
    <col min="257" max="257" width="1.625" style="1" customWidth="1"/>
    <col min="258" max="512" width="4" style="1"/>
    <col min="513" max="513" width="1.625" style="1" customWidth="1"/>
    <col min="514" max="768" width="4" style="1"/>
    <col min="769" max="769" width="1.625" style="1" customWidth="1"/>
    <col min="770" max="1024" width="4" style="1"/>
    <col min="1025" max="1025" width="1.625" style="1" customWidth="1"/>
    <col min="1026" max="1280" width="4" style="1"/>
    <col min="1281" max="1281" width="1.625" style="1" customWidth="1"/>
    <col min="1282" max="1536" width="4" style="1"/>
    <col min="1537" max="1537" width="1.625" style="1" customWidth="1"/>
    <col min="1538" max="1792" width="4" style="1"/>
    <col min="1793" max="1793" width="1.625" style="1" customWidth="1"/>
    <col min="1794" max="2048" width="4" style="1"/>
    <col min="2049" max="2049" width="1.625" style="1" customWidth="1"/>
    <col min="2050" max="2304" width="4" style="1"/>
    <col min="2305" max="2305" width="1.625" style="1" customWidth="1"/>
    <col min="2306" max="2560" width="4" style="1"/>
    <col min="2561" max="2561" width="1.625" style="1" customWidth="1"/>
    <col min="2562" max="2816" width="4" style="1"/>
    <col min="2817" max="2817" width="1.625" style="1" customWidth="1"/>
    <col min="2818" max="3072" width="4" style="1"/>
    <col min="3073" max="3073" width="1.625" style="1" customWidth="1"/>
    <col min="3074" max="3328" width="4" style="1"/>
    <col min="3329" max="3329" width="1.625" style="1" customWidth="1"/>
    <col min="3330" max="3584" width="4" style="1"/>
    <col min="3585" max="3585" width="1.625" style="1" customWidth="1"/>
    <col min="3586" max="3840" width="4" style="1"/>
    <col min="3841" max="3841" width="1.625" style="1" customWidth="1"/>
    <col min="3842" max="4096" width="4" style="1"/>
    <col min="4097" max="4097" width="1.625" style="1" customWidth="1"/>
    <col min="4098" max="4352" width="4" style="1"/>
    <col min="4353" max="4353" width="1.625" style="1" customWidth="1"/>
    <col min="4354" max="4608" width="4" style="1"/>
    <col min="4609" max="4609" width="1.625" style="1" customWidth="1"/>
    <col min="4610" max="4864" width="4" style="1"/>
    <col min="4865" max="4865" width="1.625" style="1" customWidth="1"/>
    <col min="4866" max="5120" width="4" style="1"/>
    <col min="5121" max="5121" width="1.625" style="1" customWidth="1"/>
    <col min="5122" max="5376" width="4" style="1"/>
    <col min="5377" max="5377" width="1.625" style="1" customWidth="1"/>
    <col min="5378" max="5632" width="4" style="1"/>
    <col min="5633" max="5633" width="1.625" style="1" customWidth="1"/>
    <col min="5634" max="5888" width="4" style="1"/>
    <col min="5889" max="5889" width="1.625" style="1" customWidth="1"/>
    <col min="5890" max="6144" width="4" style="1"/>
    <col min="6145" max="6145" width="1.625" style="1" customWidth="1"/>
    <col min="6146" max="6400" width="4" style="1"/>
    <col min="6401" max="6401" width="1.625" style="1" customWidth="1"/>
    <col min="6402" max="6656" width="4" style="1"/>
    <col min="6657" max="6657" width="1.625" style="1" customWidth="1"/>
    <col min="6658" max="6912" width="4" style="1"/>
    <col min="6913" max="6913" width="1.625" style="1" customWidth="1"/>
    <col min="6914" max="7168" width="4" style="1"/>
    <col min="7169" max="7169" width="1.625" style="1" customWidth="1"/>
    <col min="7170" max="7424" width="4" style="1"/>
    <col min="7425" max="7425" width="1.625" style="1" customWidth="1"/>
    <col min="7426" max="7680" width="4" style="1"/>
    <col min="7681" max="7681" width="1.625" style="1" customWidth="1"/>
    <col min="7682" max="7936" width="4" style="1"/>
    <col min="7937" max="7937" width="1.625" style="1" customWidth="1"/>
    <col min="7938" max="8192" width="4" style="1"/>
    <col min="8193" max="8193" width="1.625" style="1" customWidth="1"/>
    <col min="8194" max="8448" width="4" style="1"/>
    <col min="8449" max="8449" width="1.625" style="1" customWidth="1"/>
    <col min="8450" max="8704" width="4" style="1"/>
    <col min="8705" max="8705" width="1.625" style="1" customWidth="1"/>
    <col min="8706" max="8960" width="4" style="1"/>
    <col min="8961" max="8961" width="1.625" style="1" customWidth="1"/>
    <col min="8962" max="9216" width="4" style="1"/>
    <col min="9217" max="9217" width="1.625" style="1" customWidth="1"/>
    <col min="9218" max="9472" width="4" style="1"/>
    <col min="9473" max="9473" width="1.625" style="1" customWidth="1"/>
    <col min="9474" max="9728" width="4" style="1"/>
    <col min="9729" max="9729" width="1.625" style="1" customWidth="1"/>
    <col min="9730" max="9984" width="4" style="1"/>
    <col min="9985" max="9985" width="1.625" style="1" customWidth="1"/>
    <col min="9986" max="10240" width="4" style="1"/>
    <col min="10241" max="10241" width="1.625" style="1" customWidth="1"/>
    <col min="10242" max="10496" width="4" style="1"/>
    <col min="10497" max="10497" width="1.625" style="1" customWidth="1"/>
    <col min="10498" max="10752" width="4" style="1"/>
    <col min="10753" max="10753" width="1.625" style="1" customWidth="1"/>
    <col min="10754" max="11008" width="4" style="1"/>
    <col min="11009" max="11009" width="1.625" style="1" customWidth="1"/>
    <col min="11010" max="11264" width="4" style="1"/>
    <col min="11265" max="11265" width="1.625" style="1" customWidth="1"/>
    <col min="11266" max="11520" width="4" style="1"/>
    <col min="11521" max="11521" width="1.625" style="1" customWidth="1"/>
    <col min="11522" max="11776" width="4" style="1"/>
    <col min="11777" max="11777" width="1.625" style="1" customWidth="1"/>
    <col min="11778" max="12032" width="4" style="1"/>
    <col min="12033" max="12033" width="1.625" style="1" customWidth="1"/>
    <col min="12034" max="12288" width="4" style="1"/>
    <col min="12289" max="12289" width="1.625" style="1" customWidth="1"/>
    <col min="12290" max="12544" width="4" style="1"/>
    <col min="12545" max="12545" width="1.625" style="1" customWidth="1"/>
    <col min="12546" max="12800" width="4" style="1"/>
    <col min="12801" max="12801" width="1.625" style="1" customWidth="1"/>
    <col min="12802" max="13056" width="4" style="1"/>
    <col min="13057" max="13057" width="1.625" style="1" customWidth="1"/>
    <col min="13058" max="13312" width="4" style="1"/>
    <col min="13313" max="13313" width="1.625" style="1" customWidth="1"/>
    <col min="13314" max="13568" width="4" style="1"/>
    <col min="13569" max="13569" width="1.625" style="1" customWidth="1"/>
    <col min="13570" max="13824" width="4" style="1"/>
    <col min="13825" max="13825" width="1.625" style="1" customWidth="1"/>
    <col min="13826" max="14080" width="4" style="1"/>
    <col min="14081" max="14081" width="1.625" style="1" customWidth="1"/>
    <col min="14082" max="14336" width="4" style="1"/>
    <col min="14337" max="14337" width="1.625" style="1" customWidth="1"/>
    <col min="14338" max="14592" width="4" style="1"/>
    <col min="14593" max="14593" width="1.625" style="1" customWidth="1"/>
    <col min="14594" max="14848" width="4" style="1"/>
    <col min="14849" max="14849" width="1.625" style="1" customWidth="1"/>
    <col min="14850" max="15104" width="4" style="1"/>
    <col min="15105" max="15105" width="1.625" style="1" customWidth="1"/>
    <col min="15106" max="15360" width="4" style="1"/>
    <col min="15361" max="15361" width="1.625" style="1" customWidth="1"/>
    <col min="15362" max="15616" width="4" style="1"/>
    <col min="15617" max="15617" width="1.625" style="1" customWidth="1"/>
    <col min="15618" max="15872" width="4" style="1"/>
    <col min="15873" max="15873" width="1.625" style="1" customWidth="1"/>
    <col min="15874" max="16128" width="4" style="1"/>
    <col min="16129" max="16129" width="1.625" style="1" customWidth="1"/>
    <col min="16130" max="16384" width="4" style="1"/>
  </cols>
  <sheetData>
    <row r="1" spans="1:35" ht="22.5" customHeight="1" x14ac:dyDescent="0.15">
      <c r="K1" s="184" t="s">
        <v>0</v>
      </c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AC1" s="94">
        <v>44762</v>
      </c>
      <c r="AD1" s="94"/>
      <c r="AE1" s="94"/>
      <c r="AF1" s="94"/>
      <c r="AG1" s="94"/>
      <c r="AH1" s="2"/>
    </row>
    <row r="2" spans="1:35" ht="22.5" customHeight="1" x14ac:dyDescent="0.15">
      <c r="B2" s="23"/>
      <c r="C2" s="23"/>
      <c r="D2" s="23"/>
      <c r="E2" s="23"/>
      <c r="F2" s="23"/>
      <c r="G2" s="23"/>
      <c r="H2" s="23"/>
      <c r="I2" s="23"/>
      <c r="J2" s="23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23"/>
      <c r="X2" s="23"/>
      <c r="Y2" s="23"/>
      <c r="Z2" s="23"/>
      <c r="AA2" s="23"/>
      <c r="AB2" s="23"/>
      <c r="AH2" s="4"/>
      <c r="AI2" s="4"/>
    </row>
    <row r="3" spans="1:35" ht="18.75" customHeight="1" x14ac:dyDescent="0.15">
      <c r="A3" s="95" t="s">
        <v>23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spans="1:35" ht="22.5" customHeight="1" thickBot="1" x14ac:dyDescent="0.2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</row>
    <row r="5" spans="1:35" ht="22.5" customHeight="1" x14ac:dyDescent="0.15">
      <c r="A5" s="97" t="s">
        <v>1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Z5" s="82" t="s">
        <v>27</v>
      </c>
      <c r="AA5" s="82"/>
      <c r="AB5" s="82"/>
    </row>
    <row r="6" spans="1:35" ht="22.5" customHeight="1" x14ac:dyDescent="0.15">
      <c r="A6" s="98" t="s">
        <v>2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Y6"/>
      <c r="Z6" s="82" t="s">
        <v>28</v>
      </c>
      <c r="AA6" s="82"/>
      <c r="AB6" s="82"/>
      <c r="AC6" s="82"/>
      <c r="AD6" s="82"/>
      <c r="AE6" s="82"/>
      <c r="AF6" s="82"/>
      <c r="AG6" s="82"/>
    </row>
    <row r="7" spans="1:35" ht="22.5" customHeight="1" x14ac:dyDescent="0.15">
      <c r="Z7" s="89" t="s">
        <v>29</v>
      </c>
      <c r="AA7" s="89"/>
      <c r="AB7" s="89"/>
      <c r="AC7" s="89"/>
      <c r="AD7" s="89"/>
      <c r="AE7" s="89"/>
      <c r="AF7" s="89"/>
      <c r="AG7" s="89"/>
    </row>
    <row r="8" spans="1:35" ht="22.5" customHeight="1" x14ac:dyDescent="0.15">
      <c r="A8" s="90" t="s">
        <v>3</v>
      </c>
      <c r="B8" s="90"/>
      <c r="C8" s="90"/>
      <c r="D8" s="91" t="s">
        <v>4</v>
      </c>
      <c r="E8" s="91"/>
      <c r="F8" s="91"/>
      <c r="G8" s="91"/>
      <c r="H8" s="91"/>
      <c r="I8" s="91"/>
      <c r="J8" s="91"/>
      <c r="K8" s="91"/>
      <c r="L8" s="91"/>
      <c r="M8" s="91"/>
      <c r="Z8" s="82" t="s">
        <v>36</v>
      </c>
      <c r="AA8" s="82"/>
      <c r="AB8" s="82"/>
      <c r="AC8" s="82"/>
      <c r="AD8" s="82"/>
      <c r="AE8" s="82"/>
      <c r="AF8" s="82"/>
      <c r="AG8" s="82"/>
    </row>
    <row r="9" spans="1:35" ht="22.5" customHeight="1" x14ac:dyDescent="0.15">
      <c r="A9" s="8"/>
      <c r="B9" s="8"/>
      <c r="D9" s="5"/>
      <c r="E9" s="5"/>
      <c r="F9" s="6">
        <v>7</v>
      </c>
      <c r="G9" s="92" t="s">
        <v>5</v>
      </c>
      <c r="H9" s="92"/>
      <c r="I9" s="92"/>
      <c r="J9" s="92"/>
      <c r="K9" s="92"/>
      <c r="L9" s="92"/>
      <c r="M9" s="92"/>
      <c r="Z9" s="82" t="s">
        <v>30</v>
      </c>
      <c r="AA9" s="82"/>
      <c r="AB9" s="82"/>
      <c r="AC9" s="82"/>
      <c r="AD9" s="82"/>
      <c r="AE9" s="82"/>
      <c r="AF9" s="82"/>
      <c r="AG9" s="82"/>
    </row>
    <row r="10" spans="1:35" ht="22.5" customHeight="1" x14ac:dyDescent="0.15">
      <c r="A10" s="8"/>
      <c r="B10" s="8"/>
      <c r="D10" s="7"/>
      <c r="E10" s="7"/>
      <c r="F10" s="80">
        <f>AE25</f>
        <v>169400</v>
      </c>
      <c r="G10" s="80"/>
      <c r="H10" s="80"/>
      <c r="I10" s="80"/>
      <c r="J10" s="80"/>
      <c r="K10" s="80"/>
      <c r="L10" s="7"/>
      <c r="M10" s="7"/>
      <c r="Z10" s="82" t="s">
        <v>31</v>
      </c>
      <c r="AA10" s="82"/>
      <c r="AB10" s="82"/>
      <c r="AC10" s="82"/>
      <c r="AD10" s="82"/>
      <c r="AE10" s="82"/>
      <c r="AF10" s="82"/>
      <c r="AG10" s="82"/>
    </row>
    <row r="11" spans="1:35" ht="22.5" customHeight="1" thickBot="1" x14ac:dyDescent="0.2">
      <c r="A11" s="83" t="s">
        <v>6</v>
      </c>
      <c r="B11" s="83"/>
      <c r="D11" s="7"/>
      <c r="E11" s="7"/>
      <c r="F11" s="81"/>
      <c r="G11" s="81"/>
      <c r="H11" s="81"/>
      <c r="I11" s="81"/>
      <c r="J11" s="81"/>
      <c r="K11" s="81"/>
      <c r="L11" s="7"/>
      <c r="M11" s="7"/>
      <c r="Z11" s="84" t="s">
        <v>32</v>
      </c>
      <c r="AA11" s="82"/>
      <c r="AB11" s="82"/>
      <c r="AC11" s="82"/>
      <c r="AD11" s="82"/>
      <c r="AE11" s="82"/>
      <c r="AF11" s="82"/>
      <c r="AG11" s="82"/>
    </row>
    <row r="12" spans="1:35" ht="6" customHeight="1" thickTop="1" x14ac:dyDescent="0.15">
      <c r="A12" s="8"/>
      <c r="B12" s="8"/>
      <c r="D12" s="9"/>
      <c r="E12" s="9"/>
      <c r="F12" s="9"/>
      <c r="G12" s="9"/>
      <c r="H12" s="10"/>
      <c r="I12" s="10"/>
      <c r="J12" s="10"/>
      <c r="K12" s="9"/>
      <c r="L12" s="9"/>
      <c r="M12" s="9"/>
      <c r="R12" s="11"/>
      <c r="S12" s="11"/>
      <c r="T12" s="11"/>
      <c r="U12" s="11"/>
      <c r="V12" s="11"/>
      <c r="W12" s="11"/>
      <c r="X12" s="11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5" ht="22.5" customHeight="1" x14ac:dyDescent="0.15">
      <c r="A13" s="85" t="s">
        <v>7</v>
      </c>
      <c r="B13" s="85"/>
      <c r="C13" s="85" t="s">
        <v>8</v>
      </c>
      <c r="D13" s="85"/>
      <c r="E13" s="85"/>
      <c r="F13" s="85"/>
      <c r="G13" s="85"/>
      <c r="H13" s="86" t="s">
        <v>24</v>
      </c>
      <c r="I13" s="87"/>
      <c r="J13" s="88"/>
      <c r="K13" s="85" t="s">
        <v>9</v>
      </c>
      <c r="L13" s="85"/>
      <c r="M13" s="85"/>
      <c r="N13" s="85"/>
      <c r="O13" s="85" t="s">
        <v>10</v>
      </c>
      <c r="P13" s="85"/>
      <c r="Q13" s="85"/>
      <c r="R13" s="85"/>
      <c r="S13" s="85"/>
      <c r="T13" s="85"/>
      <c r="U13" s="85"/>
      <c r="V13" s="85"/>
      <c r="W13" s="71" t="s">
        <v>35</v>
      </c>
      <c r="X13" s="72"/>
      <c r="Y13" s="72"/>
      <c r="Z13" s="72"/>
      <c r="AA13" s="72"/>
      <c r="AB13" s="72"/>
      <c r="AC13" s="72"/>
      <c r="AD13" s="73"/>
      <c r="AE13" s="85" t="s">
        <v>12</v>
      </c>
      <c r="AF13" s="85"/>
      <c r="AG13" s="85"/>
    </row>
    <row r="14" spans="1:35" ht="22.5" customHeight="1" x14ac:dyDescent="0.15">
      <c r="A14" s="85"/>
      <c r="B14" s="85"/>
      <c r="C14" s="85"/>
      <c r="D14" s="85"/>
      <c r="E14" s="85"/>
      <c r="F14" s="85"/>
      <c r="G14" s="85"/>
      <c r="H14" s="59"/>
      <c r="I14" s="60"/>
      <c r="J14" s="61"/>
      <c r="K14" s="85"/>
      <c r="L14" s="85"/>
      <c r="M14" s="85"/>
      <c r="N14" s="85"/>
      <c r="O14" s="85" t="s">
        <v>13</v>
      </c>
      <c r="P14" s="85"/>
      <c r="Q14" s="85" t="s">
        <v>14</v>
      </c>
      <c r="R14" s="85"/>
      <c r="S14" s="85" t="s">
        <v>15</v>
      </c>
      <c r="T14" s="85"/>
      <c r="U14" s="85" t="s">
        <v>14</v>
      </c>
      <c r="V14" s="85"/>
      <c r="W14" s="71" t="s">
        <v>40</v>
      </c>
      <c r="X14" s="73"/>
      <c r="Y14" s="71" t="s">
        <v>14</v>
      </c>
      <c r="Z14" s="73"/>
      <c r="AA14" s="71"/>
      <c r="AB14" s="73"/>
      <c r="AC14" s="71"/>
      <c r="AD14" s="73"/>
      <c r="AE14" s="85"/>
      <c r="AF14" s="85"/>
      <c r="AG14" s="85"/>
    </row>
    <row r="15" spans="1:35" ht="26.25" customHeight="1" x14ac:dyDescent="0.15">
      <c r="A15" s="159">
        <v>44733</v>
      </c>
      <c r="B15" s="160"/>
      <c r="C15" s="185" t="s">
        <v>92</v>
      </c>
      <c r="D15" s="186"/>
      <c r="E15" s="186"/>
      <c r="F15" s="186"/>
      <c r="G15" s="187"/>
      <c r="H15" s="194" t="s">
        <v>93</v>
      </c>
      <c r="I15" s="195"/>
      <c r="J15" s="196"/>
      <c r="K15" s="140" t="s">
        <v>96</v>
      </c>
      <c r="L15" s="141"/>
      <c r="M15" s="141"/>
      <c r="N15" s="142"/>
      <c r="O15" s="21">
        <v>1</v>
      </c>
      <c r="P15" s="22" t="s">
        <v>16</v>
      </c>
      <c r="Q15" s="139">
        <v>14000</v>
      </c>
      <c r="R15" s="139"/>
      <c r="S15" s="21"/>
      <c r="T15" s="22" t="s">
        <v>17</v>
      </c>
      <c r="U15" s="154"/>
      <c r="V15" s="155"/>
      <c r="W15" s="21"/>
      <c r="X15" s="22" t="s">
        <v>41</v>
      </c>
      <c r="Y15" s="154"/>
      <c r="Z15" s="155"/>
      <c r="AA15" s="21"/>
      <c r="AB15" s="22" t="s">
        <v>17</v>
      </c>
      <c r="AC15" s="154"/>
      <c r="AD15" s="155"/>
      <c r="AE15" s="130">
        <f t="shared" ref="AE15:AE22" si="0">O15*Q15+S15*U15</f>
        <v>14000</v>
      </c>
      <c r="AF15" s="130"/>
      <c r="AG15" s="130"/>
    </row>
    <row r="16" spans="1:35" ht="26.25" customHeight="1" x14ac:dyDescent="0.15">
      <c r="A16" s="227">
        <v>44755</v>
      </c>
      <c r="B16" s="228"/>
      <c r="C16" s="218"/>
      <c r="D16" s="219"/>
      <c r="E16" s="219"/>
      <c r="F16" s="219"/>
      <c r="G16" s="220"/>
      <c r="H16" s="238"/>
      <c r="I16" s="239"/>
      <c r="J16" s="240"/>
      <c r="K16" s="229" t="s">
        <v>98</v>
      </c>
      <c r="L16" s="230"/>
      <c r="M16" s="230"/>
      <c r="N16" s="231"/>
      <c r="O16" s="32">
        <v>1</v>
      </c>
      <c r="P16" s="33" t="s">
        <v>16</v>
      </c>
      <c r="Q16" s="232">
        <v>14000</v>
      </c>
      <c r="R16" s="232"/>
      <c r="S16" s="32">
        <v>0.5</v>
      </c>
      <c r="T16" s="33" t="s">
        <v>17</v>
      </c>
      <c r="U16" s="233">
        <v>2188</v>
      </c>
      <c r="V16" s="234"/>
      <c r="W16" s="34"/>
      <c r="X16" s="35" t="s">
        <v>41</v>
      </c>
      <c r="Y16" s="235"/>
      <c r="Z16" s="236"/>
      <c r="AA16" s="34"/>
      <c r="AB16" s="35" t="s">
        <v>17</v>
      </c>
      <c r="AC16" s="235"/>
      <c r="AD16" s="236"/>
      <c r="AE16" s="237">
        <f>O16*Q16</f>
        <v>14000</v>
      </c>
      <c r="AF16" s="237"/>
      <c r="AG16" s="237"/>
    </row>
    <row r="17" spans="1:33" ht="26.25" customHeight="1" x14ac:dyDescent="0.15">
      <c r="A17" s="205">
        <v>44749</v>
      </c>
      <c r="B17" s="206"/>
      <c r="C17" s="215" t="s">
        <v>99</v>
      </c>
      <c r="D17" s="216"/>
      <c r="E17" s="216"/>
      <c r="F17" s="216"/>
      <c r="G17" s="217"/>
      <c r="H17" s="221" t="s">
        <v>100</v>
      </c>
      <c r="I17" s="222"/>
      <c r="J17" s="223"/>
      <c r="K17" s="207" t="s">
        <v>101</v>
      </c>
      <c r="L17" s="208"/>
      <c r="M17" s="208"/>
      <c r="N17" s="209"/>
      <c r="O17" s="36">
        <v>1</v>
      </c>
      <c r="P17" s="37" t="s">
        <v>16</v>
      </c>
      <c r="Q17" s="210">
        <v>14000</v>
      </c>
      <c r="R17" s="211"/>
      <c r="S17" s="36"/>
      <c r="T17" s="37" t="s">
        <v>17</v>
      </c>
      <c r="U17" s="210"/>
      <c r="V17" s="212"/>
      <c r="W17" s="38"/>
      <c r="X17" s="37" t="s">
        <v>41</v>
      </c>
      <c r="Y17" s="210"/>
      <c r="Z17" s="211"/>
      <c r="AA17" s="36"/>
      <c r="AB17" s="37" t="s">
        <v>17</v>
      </c>
      <c r="AC17" s="210"/>
      <c r="AD17" s="211"/>
      <c r="AE17" s="213">
        <f t="shared" ref="AE17" si="1">O17*Q17+S17*U17</f>
        <v>14000</v>
      </c>
      <c r="AF17" s="213"/>
      <c r="AG17" s="214"/>
    </row>
    <row r="18" spans="1:33" ht="26.25" customHeight="1" x14ac:dyDescent="0.15">
      <c r="A18" s="227">
        <v>44755</v>
      </c>
      <c r="B18" s="228"/>
      <c r="C18" s="218"/>
      <c r="D18" s="219"/>
      <c r="E18" s="219"/>
      <c r="F18" s="219"/>
      <c r="G18" s="220"/>
      <c r="H18" s="224"/>
      <c r="I18" s="225"/>
      <c r="J18" s="226"/>
      <c r="K18" s="229" t="s">
        <v>101</v>
      </c>
      <c r="L18" s="230"/>
      <c r="M18" s="230"/>
      <c r="N18" s="231"/>
      <c r="O18" s="32">
        <v>1</v>
      </c>
      <c r="P18" s="33" t="s">
        <v>16</v>
      </c>
      <c r="Q18" s="233">
        <v>14000</v>
      </c>
      <c r="R18" s="234"/>
      <c r="S18" s="32"/>
      <c r="T18" s="33" t="s">
        <v>17</v>
      </c>
      <c r="U18" s="233"/>
      <c r="V18" s="246"/>
      <c r="W18" s="39"/>
      <c r="X18" s="33" t="s">
        <v>41</v>
      </c>
      <c r="Y18" s="233"/>
      <c r="Z18" s="234"/>
      <c r="AA18" s="32"/>
      <c r="AB18" s="33" t="s">
        <v>17</v>
      </c>
      <c r="AC18" s="233"/>
      <c r="AD18" s="234"/>
      <c r="AE18" s="241">
        <f t="shared" si="0"/>
        <v>14000</v>
      </c>
      <c r="AF18" s="241"/>
      <c r="AG18" s="242"/>
    </row>
    <row r="19" spans="1:33" ht="26.25" customHeight="1" x14ac:dyDescent="0.15">
      <c r="A19" s="159">
        <v>44736</v>
      </c>
      <c r="B19" s="160"/>
      <c r="C19" s="215" t="s">
        <v>92</v>
      </c>
      <c r="D19" s="216"/>
      <c r="E19" s="216"/>
      <c r="F19" s="216"/>
      <c r="G19" s="217"/>
      <c r="H19" s="243" t="s">
        <v>94</v>
      </c>
      <c r="I19" s="244"/>
      <c r="J19" s="245"/>
      <c r="K19" s="140" t="s">
        <v>25</v>
      </c>
      <c r="L19" s="141"/>
      <c r="M19" s="141"/>
      <c r="N19" s="142"/>
      <c r="O19" s="17">
        <v>3</v>
      </c>
      <c r="P19" s="22" t="s">
        <v>16</v>
      </c>
      <c r="Q19" s="154">
        <v>14000</v>
      </c>
      <c r="R19" s="155"/>
      <c r="S19" s="21"/>
      <c r="T19" s="22" t="s">
        <v>17</v>
      </c>
      <c r="U19" s="154"/>
      <c r="V19" s="155"/>
      <c r="W19" s="17"/>
      <c r="X19" s="18" t="s">
        <v>41</v>
      </c>
      <c r="Y19" s="123"/>
      <c r="Z19" s="124"/>
      <c r="AA19" s="17"/>
      <c r="AB19" s="18" t="s">
        <v>17</v>
      </c>
      <c r="AC19" s="123"/>
      <c r="AD19" s="124"/>
      <c r="AE19" s="180">
        <f t="shared" si="0"/>
        <v>42000</v>
      </c>
      <c r="AF19" s="180"/>
      <c r="AG19" s="180"/>
    </row>
    <row r="20" spans="1:33" ht="26.25" customHeight="1" x14ac:dyDescent="0.15">
      <c r="A20" s="167">
        <v>44744</v>
      </c>
      <c r="B20" s="168"/>
      <c r="C20" s="188"/>
      <c r="D20" s="189"/>
      <c r="E20" s="189"/>
      <c r="F20" s="189"/>
      <c r="G20" s="190"/>
      <c r="H20" s="197"/>
      <c r="I20" s="198"/>
      <c r="J20" s="199"/>
      <c r="K20" s="131" t="s">
        <v>43</v>
      </c>
      <c r="L20" s="132"/>
      <c r="M20" s="132"/>
      <c r="N20" s="133"/>
      <c r="O20" s="13">
        <v>2</v>
      </c>
      <c r="P20" s="14" t="s">
        <v>16</v>
      </c>
      <c r="Q20" s="110">
        <v>14000</v>
      </c>
      <c r="R20" s="111"/>
      <c r="S20" s="13"/>
      <c r="T20" s="14" t="s">
        <v>17</v>
      </c>
      <c r="U20" s="110"/>
      <c r="V20" s="111"/>
      <c r="W20" s="17"/>
      <c r="X20" s="18" t="s">
        <v>16</v>
      </c>
      <c r="Y20" s="119"/>
      <c r="Z20" s="119"/>
      <c r="AA20" s="17"/>
      <c r="AB20" s="18" t="s">
        <v>17</v>
      </c>
      <c r="AC20" s="119"/>
      <c r="AD20" s="119"/>
      <c r="AE20" s="112">
        <f t="shared" si="0"/>
        <v>28000</v>
      </c>
      <c r="AF20" s="112"/>
      <c r="AG20" s="112"/>
    </row>
    <row r="21" spans="1:33" ht="26.25" customHeight="1" x14ac:dyDescent="0.15">
      <c r="A21" s="167">
        <v>44755</v>
      </c>
      <c r="B21" s="168"/>
      <c r="C21" s="188"/>
      <c r="D21" s="189"/>
      <c r="E21" s="189"/>
      <c r="F21" s="189"/>
      <c r="G21" s="190"/>
      <c r="H21" s="197"/>
      <c r="I21" s="198"/>
      <c r="J21" s="199"/>
      <c r="K21" s="131" t="s">
        <v>25</v>
      </c>
      <c r="L21" s="132"/>
      <c r="M21" s="132"/>
      <c r="N21" s="133"/>
      <c r="O21" s="13">
        <v>1</v>
      </c>
      <c r="P21" s="14" t="s">
        <v>16</v>
      </c>
      <c r="Q21" s="110">
        <v>14000</v>
      </c>
      <c r="R21" s="111"/>
      <c r="S21" s="13"/>
      <c r="T21" s="14" t="s">
        <v>17</v>
      </c>
      <c r="U21" s="110"/>
      <c r="V21" s="111"/>
      <c r="W21" s="17"/>
      <c r="X21" s="18" t="s">
        <v>16</v>
      </c>
      <c r="Y21" s="119"/>
      <c r="Z21" s="119"/>
      <c r="AA21" s="17"/>
      <c r="AB21" s="18" t="s">
        <v>17</v>
      </c>
      <c r="AC21" s="119"/>
      <c r="AD21" s="119"/>
      <c r="AE21" s="180">
        <f>O21*Q21+S21*U21</f>
        <v>14000</v>
      </c>
      <c r="AF21" s="180"/>
      <c r="AG21" s="180"/>
    </row>
    <row r="22" spans="1:33" ht="26.25" customHeight="1" x14ac:dyDescent="0.15">
      <c r="A22" s="227">
        <v>44756</v>
      </c>
      <c r="B22" s="228"/>
      <c r="C22" s="218"/>
      <c r="D22" s="219"/>
      <c r="E22" s="219"/>
      <c r="F22" s="219"/>
      <c r="G22" s="220"/>
      <c r="H22" s="238"/>
      <c r="I22" s="239"/>
      <c r="J22" s="240"/>
      <c r="K22" s="229" t="s">
        <v>25</v>
      </c>
      <c r="L22" s="230"/>
      <c r="M22" s="230"/>
      <c r="N22" s="231"/>
      <c r="O22" s="32">
        <v>1</v>
      </c>
      <c r="P22" s="33" t="s">
        <v>16</v>
      </c>
      <c r="Q22" s="233">
        <v>14000</v>
      </c>
      <c r="R22" s="234"/>
      <c r="S22" s="32"/>
      <c r="T22" s="33" t="s">
        <v>17</v>
      </c>
      <c r="U22" s="233"/>
      <c r="V22" s="234"/>
      <c r="W22" s="32"/>
      <c r="X22" s="33" t="s">
        <v>16</v>
      </c>
      <c r="Y22" s="232"/>
      <c r="Z22" s="232"/>
      <c r="AA22" s="32"/>
      <c r="AB22" s="33" t="s">
        <v>17</v>
      </c>
      <c r="AC22" s="232"/>
      <c r="AD22" s="232"/>
      <c r="AE22" s="241">
        <f t="shared" si="0"/>
        <v>14000</v>
      </c>
      <c r="AF22" s="241"/>
      <c r="AG22" s="241"/>
    </row>
    <row r="23" spans="1:33" ht="26.25" customHeight="1" x14ac:dyDescent="0.15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AB23" s="48" t="s">
        <v>20</v>
      </c>
      <c r="AC23" s="48"/>
      <c r="AD23" s="48"/>
      <c r="AE23" s="49">
        <f>SUM(AE15:AE22)</f>
        <v>154000</v>
      </c>
      <c r="AF23" s="50"/>
      <c r="AG23" s="50"/>
    </row>
    <row r="24" spans="1:33" ht="26.25" customHeight="1" thickBot="1" x14ac:dyDescent="0.2">
      <c r="AB24" s="52" t="s">
        <v>21</v>
      </c>
      <c r="AC24" s="52"/>
      <c r="AD24" s="52"/>
      <c r="AE24" s="40">
        <f>AE23*0.1</f>
        <v>15400</v>
      </c>
      <c r="AF24" s="40"/>
      <c r="AG24" s="40"/>
    </row>
    <row r="25" spans="1:33" ht="26.25" customHeight="1" thickBot="1" x14ac:dyDescent="0.2">
      <c r="AB25" s="41" t="s">
        <v>22</v>
      </c>
      <c r="AC25" s="42"/>
      <c r="AD25" s="43"/>
      <c r="AE25" s="44">
        <f>SUM(AE23:AE24)</f>
        <v>169400</v>
      </c>
      <c r="AF25" s="45"/>
      <c r="AG25" s="46"/>
    </row>
  </sheetData>
  <mergeCells count="100">
    <mergeCell ref="AB25:AD25"/>
    <mergeCell ref="AE25:AG25"/>
    <mergeCell ref="AB23:AD23"/>
    <mergeCell ref="AE23:AG23"/>
    <mergeCell ref="AB24:AD24"/>
    <mergeCell ref="AE24:AG24"/>
    <mergeCell ref="AC20:AD20"/>
    <mergeCell ref="AE20:AG20"/>
    <mergeCell ref="AE21:AG21"/>
    <mergeCell ref="A22:B22"/>
    <mergeCell ref="K22:N22"/>
    <mergeCell ref="Q22:R22"/>
    <mergeCell ref="U22:V22"/>
    <mergeCell ref="Y22:Z22"/>
    <mergeCell ref="AC22:AD22"/>
    <mergeCell ref="AE22:AG22"/>
    <mergeCell ref="A21:B21"/>
    <mergeCell ref="K21:N21"/>
    <mergeCell ref="Q21:R21"/>
    <mergeCell ref="U21:V21"/>
    <mergeCell ref="Y21:Z21"/>
    <mergeCell ref="AC21:AD21"/>
    <mergeCell ref="A20:B20"/>
    <mergeCell ref="K20:N20"/>
    <mergeCell ref="Q20:R20"/>
    <mergeCell ref="U20:V20"/>
    <mergeCell ref="Y20:Z20"/>
    <mergeCell ref="Y18:Z18"/>
    <mergeCell ref="AC18:AD18"/>
    <mergeCell ref="AE18:AG18"/>
    <mergeCell ref="A19:B19"/>
    <mergeCell ref="C19:G22"/>
    <mergeCell ref="H19:J22"/>
    <mergeCell ref="K19:N19"/>
    <mergeCell ref="Q19:R19"/>
    <mergeCell ref="U19:V19"/>
    <mergeCell ref="Y19:Z19"/>
    <mergeCell ref="A18:B18"/>
    <mergeCell ref="K18:N18"/>
    <mergeCell ref="Q18:R18"/>
    <mergeCell ref="U18:V18"/>
    <mergeCell ref="AC19:AD19"/>
    <mergeCell ref="AE19:AG19"/>
    <mergeCell ref="Y15:Z15"/>
    <mergeCell ref="AC15:AD15"/>
    <mergeCell ref="AE15:AG15"/>
    <mergeCell ref="A16:B16"/>
    <mergeCell ref="K16:N16"/>
    <mergeCell ref="Q16:R16"/>
    <mergeCell ref="U16:V16"/>
    <mergeCell ref="Y16:Z16"/>
    <mergeCell ref="AC16:AD16"/>
    <mergeCell ref="AE16:AG16"/>
    <mergeCell ref="A15:B15"/>
    <mergeCell ref="C15:G16"/>
    <mergeCell ref="H15:J16"/>
    <mergeCell ref="K15:N15"/>
    <mergeCell ref="Q15:R15"/>
    <mergeCell ref="U15:V15"/>
    <mergeCell ref="W13:AD13"/>
    <mergeCell ref="AE13:AG14"/>
    <mergeCell ref="O14:P14"/>
    <mergeCell ref="Q14:R14"/>
    <mergeCell ref="S14:T14"/>
    <mergeCell ref="U14:V14"/>
    <mergeCell ref="W14:X14"/>
    <mergeCell ref="Y14:Z14"/>
    <mergeCell ref="AA14:AB14"/>
    <mergeCell ref="AC14:AD14"/>
    <mergeCell ref="A13:B14"/>
    <mergeCell ref="C13:G14"/>
    <mergeCell ref="H13:J14"/>
    <mergeCell ref="K13:N14"/>
    <mergeCell ref="O13:V13"/>
    <mergeCell ref="Z9:AG9"/>
    <mergeCell ref="F10:K11"/>
    <mergeCell ref="Z10:AG10"/>
    <mergeCell ref="A11:B11"/>
    <mergeCell ref="Z11:AG11"/>
    <mergeCell ref="K1:V2"/>
    <mergeCell ref="AC1:AG1"/>
    <mergeCell ref="A3:N4"/>
    <mergeCell ref="A5:N5"/>
    <mergeCell ref="Z5:AB5"/>
    <mergeCell ref="A6:N6"/>
    <mergeCell ref="Z6:AG6"/>
    <mergeCell ref="A17:B17"/>
    <mergeCell ref="K17:N17"/>
    <mergeCell ref="Q17:R17"/>
    <mergeCell ref="U17:V17"/>
    <mergeCell ref="Y17:Z17"/>
    <mergeCell ref="AC17:AD17"/>
    <mergeCell ref="AE17:AG17"/>
    <mergeCell ref="C17:G18"/>
    <mergeCell ref="H17:J18"/>
    <mergeCell ref="Z7:AG7"/>
    <mergeCell ref="A8:C8"/>
    <mergeCell ref="D8:M8"/>
    <mergeCell ref="Z8:AG8"/>
    <mergeCell ref="G9:M9"/>
  </mergeCells>
  <phoneticPr fontId="3"/>
  <pageMargins left="0.7" right="0.7" top="0.43" bottom="0.22" header="0.44" footer="0.26"/>
  <pageSetup paperSize="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96B81-2890-48B2-81BD-DC7B190C80DA}">
  <dimension ref="A1:AI24"/>
  <sheetViews>
    <sheetView topLeftCell="A4" workbookViewId="0">
      <selection activeCell="A15" sqref="A15:AG17"/>
    </sheetView>
  </sheetViews>
  <sheetFormatPr defaultColWidth="4" defaultRowHeight="13.5" x14ac:dyDescent="0.15"/>
  <cols>
    <col min="1" max="11" width="4" style="1"/>
    <col min="12" max="12" width="4.125" style="1" customWidth="1"/>
    <col min="13" max="17" width="4" style="1"/>
    <col min="18" max="18" width="5.125" style="1" customWidth="1"/>
    <col min="19" max="256" width="4" style="1"/>
    <col min="257" max="257" width="1.625" style="1" customWidth="1"/>
    <col min="258" max="512" width="4" style="1"/>
    <col min="513" max="513" width="1.625" style="1" customWidth="1"/>
    <col min="514" max="768" width="4" style="1"/>
    <col min="769" max="769" width="1.625" style="1" customWidth="1"/>
    <col min="770" max="1024" width="4" style="1"/>
    <col min="1025" max="1025" width="1.625" style="1" customWidth="1"/>
    <col min="1026" max="1280" width="4" style="1"/>
    <col min="1281" max="1281" width="1.625" style="1" customWidth="1"/>
    <col min="1282" max="1536" width="4" style="1"/>
    <col min="1537" max="1537" width="1.625" style="1" customWidth="1"/>
    <col min="1538" max="1792" width="4" style="1"/>
    <col min="1793" max="1793" width="1.625" style="1" customWidth="1"/>
    <col min="1794" max="2048" width="4" style="1"/>
    <col min="2049" max="2049" width="1.625" style="1" customWidth="1"/>
    <col min="2050" max="2304" width="4" style="1"/>
    <col min="2305" max="2305" width="1.625" style="1" customWidth="1"/>
    <col min="2306" max="2560" width="4" style="1"/>
    <col min="2561" max="2561" width="1.625" style="1" customWidth="1"/>
    <col min="2562" max="2816" width="4" style="1"/>
    <col min="2817" max="2817" width="1.625" style="1" customWidth="1"/>
    <col min="2818" max="3072" width="4" style="1"/>
    <col min="3073" max="3073" width="1.625" style="1" customWidth="1"/>
    <col min="3074" max="3328" width="4" style="1"/>
    <col min="3329" max="3329" width="1.625" style="1" customWidth="1"/>
    <col min="3330" max="3584" width="4" style="1"/>
    <col min="3585" max="3585" width="1.625" style="1" customWidth="1"/>
    <col min="3586" max="3840" width="4" style="1"/>
    <col min="3841" max="3841" width="1.625" style="1" customWidth="1"/>
    <col min="3842" max="4096" width="4" style="1"/>
    <col min="4097" max="4097" width="1.625" style="1" customWidth="1"/>
    <col min="4098" max="4352" width="4" style="1"/>
    <col min="4353" max="4353" width="1.625" style="1" customWidth="1"/>
    <col min="4354" max="4608" width="4" style="1"/>
    <col min="4609" max="4609" width="1.625" style="1" customWidth="1"/>
    <col min="4610" max="4864" width="4" style="1"/>
    <col min="4865" max="4865" width="1.625" style="1" customWidth="1"/>
    <col min="4866" max="5120" width="4" style="1"/>
    <col min="5121" max="5121" width="1.625" style="1" customWidth="1"/>
    <col min="5122" max="5376" width="4" style="1"/>
    <col min="5377" max="5377" width="1.625" style="1" customWidth="1"/>
    <col min="5378" max="5632" width="4" style="1"/>
    <col min="5633" max="5633" width="1.625" style="1" customWidth="1"/>
    <col min="5634" max="5888" width="4" style="1"/>
    <col min="5889" max="5889" width="1.625" style="1" customWidth="1"/>
    <col min="5890" max="6144" width="4" style="1"/>
    <col min="6145" max="6145" width="1.625" style="1" customWidth="1"/>
    <col min="6146" max="6400" width="4" style="1"/>
    <col min="6401" max="6401" width="1.625" style="1" customWidth="1"/>
    <col min="6402" max="6656" width="4" style="1"/>
    <col min="6657" max="6657" width="1.625" style="1" customWidth="1"/>
    <col min="6658" max="6912" width="4" style="1"/>
    <col min="6913" max="6913" width="1.625" style="1" customWidth="1"/>
    <col min="6914" max="7168" width="4" style="1"/>
    <col min="7169" max="7169" width="1.625" style="1" customWidth="1"/>
    <col min="7170" max="7424" width="4" style="1"/>
    <col min="7425" max="7425" width="1.625" style="1" customWidth="1"/>
    <col min="7426" max="7680" width="4" style="1"/>
    <col min="7681" max="7681" width="1.625" style="1" customWidth="1"/>
    <col min="7682" max="7936" width="4" style="1"/>
    <col min="7937" max="7937" width="1.625" style="1" customWidth="1"/>
    <col min="7938" max="8192" width="4" style="1"/>
    <col min="8193" max="8193" width="1.625" style="1" customWidth="1"/>
    <col min="8194" max="8448" width="4" style="1"/>
    <col min="8449" max="8449" width="1.625" style="1" customWidth="1"/>
    <col min="8450" max="8704" width="4" style="1"/>
    <col min="8705" max="8705" width="1.625" style="1" customWidth="1"/>
    <col min="8706" max="8960" width="4" style="1"/>
    <col min="8961" max="8961" width="1.625" style="1" customWidth="1"/>
    <col min="8962" max="9216" width="4" style="1"/>
    <col min="9217" max="9217" width="1.625" style="1" customWidth="1"/>
    <col min="9218" max="9472" width="4" style="1"/>
    <col min="9473" max="9473" width="1.625" style="1" customWidth="1"/>
    <col min="9474" max="9728" width="4" style="1"/>
    <col min="9729" max="9729" width="1.625" style="1" customWidth="1"/>
    <col min="9730" max="9984" width="4" style="1"/>
    <col min="9985" max="9985" width="1.625" style="1" customWidth="1"/>
    <col min="9986" max="10240" width="4" style="1"/>
    <col min="10241" max="10241" width="1.625" style="1" customWidth="1"/>
    <col min="10242" max="10496" width="4" style="1"/>
    <col min="10497" max="10497" width="1.625" style="1" customWidth="1"/>
    <col min="10498" max="10752" width="4" style="1"/>
    <col min="10753" max="10753" width="1.625" style="1" customWidth="1"/>
    <col min="10754" max="11008" width="4" style="1"/>
    <col min="11009" max="11009" width="1.625" style="1" customWidth="1"/>
    <col min="11010" max="11264" width="4" style="1"/>
    <col min="11265" max="11265" width="1.625" style="1" customWidth="1"/>
    <col min="11266" max="11520" width="4" style="1"/>
    <col min="11521" max="11521" width="1.625" style="1" customWidth="1"/>
    <col min="11522" max="11776" width="4" style="1"/>
    <col min="11777" max="11777" width="1.625" style="1" customWidth="1"/>
    <col min="11778" max="12032" width="4" style="1"/>
    <col min="12033" max="12033" width="1.625" style="1" customWidth="1"/>
    <col min="12034" max="12288" width="4" style="1"/>
    <col min="12289" max="12289" width="1.625" style="1" customWidth="1"/>
    <col min="12290" max="12544" width="4" style="1"/>
    <col min="12545" max="12545" width="1.625" style="1" customWidth="1"/>
    <col min="12546" max="12800" width="4" style="1"/>
    <col min="12801" max="12801" width="1.625" style="1" customWidth="1"/>
    <col min="12802" max="13056" width="4" style="1"/>
    <col min="13057" max="13057" width="1.625" style="1" customWidth="1"/>
    <col min="13058" max="13312" width="4" style="1"/>
    <col min="13313" max="13313" width="1.625" style="1" customWidth="1"/>
    <col min="13314" max="13568" width="4" style="1"/>
    <col min="13569" max="13569" width="1.625" style="1" customWidth="1"/>
    <col min="13570" max="13824" width="4" style="1"/>
    <col min="13825" max="13825" width="1.625" style="1" customWidth="1"/>
    <col min="13826" max="14080" width="4" style="1"/>
    <col min="14081" max="14081" width="1.625" style="1" customWidth="1"/>
    <col min="14082" max="14336" width="4" style="1"/>
    <col min="14337" max="14337" width="1.625" style="1" customWidth="1"/>
    <col min="14338" max="14592" width="4" style="1"/>
    <col min="14593" max="14593" width="1.625" style="1" customWidth="1"/>
    <col min="14594" max="14848" width="4" style="1"/>
    <col min="14849" max="14849" width="1.625" style="1" customWidth="1"/>
    <col min="14850" max="15104" width="4" style="1"/>
    <col min="15105" max="15105" width="1.625" style="1" customWidth="1"/>
    <col min="15106" max="15360" width="4" style="1"/>
    <col min="15361" max="15361" width="1.625" style="1" customWidth="1"/>
    <col min="15362" max="15616" width="4" style="1"/>
    <col min="15617" max="15617" width="1.625" style="1" customWidth="1"/>
    <col min="15618" max="15872" width="4" style="1"/>
    <col min="15873" max="15873" width="1.625" style="1" customWidth="1"/>
    <col min="15874" max="16128" width="4" style="1"/>
    <col min="16129" max="16129" width="1.625" style="1" customWidth="1"/>
    <col min="16130" max="16384" width="4" style="1"/>
  </cols>
  <sheetData>
    <row r="1" spans="1:35" ht="22.5" customHeight="1" x14ac:dyDescent="0.15">
      <c r="K1" s="184" t="s">
        <v>0</v>
      </c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AC1" s="94">
        <v>44793</v>
      </c>
      <c r="AD1" s="94"/>
      <c r="AE1" s="94"/>
      <c r="AF1" s="94"/>
      <c r="AG1" s="94"/>
      <c r="AH1" s="2"/>
    </row>
    <row r="2" spans="1:35" ht="22.5" customHeight="1" x14ac:dyDescent="0.15">
      <c r="B2" s="23"/>
      <c r="C2" s="23"/>
      <c r="D2" s="23"/>
      <c r="E2" s="23"/>
      <c r="F2" s="23"/>
      <c r="G2" s="23"/>
      <c r="H2" s="23"/>
      <c r="I2" s="23"/>
      <c r="J2" s="23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23"/>
      <c r="X2" s="23"/>
      <c r="Y2" s="23"/>
      <c r="Z2" s="23"/>
      <c r="AA2" s="23"/>
      <c r="AB2" s="23"/>
      <c r="AH2" s="4"/>
      <c r="AI2" s="4"/>
    </row>
    <row r="3" spans="1:35" ht="18.75" customHeight="1" x14ac:dyDescent="0.15">
      <c r="A3" s="95" t="s">
        <v>23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spans="1:35" ht="22.5" customHeight="1" thickBot="1" x14ac:dyDescent="0.2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</row>
    <row r="5" spans="1:35" ht="22.5" customHeight="1" x14ac:dyDescent="0.15">
      <c r="A5" s="97" t="s">
        <v>1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Z5" s="82" t="s">
        <v>27</v>
      </c>
      <c r="AA5" s="82"/>
      <c r="AB5" s="82"/>
    </row>
    <row r="6" spans="1:35" ht="22.5" customHeight="1" x14ac:dyDescent="0.15">
      <c r="A6" s="98" t="s">
        <v>2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Y6"/>
      <c r="Z6" s="82" t="s">
        <v>28</v>
      </c>
      <c r="AA6" s="82"/>
      <c r="AB6" s="82"/>
      <c r="AC6" s="82"/>
      <c r="AD6" s="82"/>
      <c r="AE6" s="82"/>
      <c r="AF6" s="82"/>
      <c r="AG6" s="82"/>
    </row>
    <row r="7" spans="1:35" ht="22.5" customHeight="1" x14ac:dyDescent="0.15">
      <c r="Z7" s="89" t="s">
        <v>29</v>
      </c>
      <c r="AA7" s="89"/>
      <c r="AB7" s="89"/>
      <c r="AC7" s="89"/>
      <c r="AD7" s="89"/>
      <c r="AE7" s="89"/>
      <c r="AF7" s="89"/>
      <c r="AG7" s="89"/>
    </row>
    <row r="8" spans="1:35" ht="22.5" customHeight="1" x14ac:dyDescent="0.15">
      <c r="A8" s="90" t="s">
        <v>3</v>
      </c>
      <c r="B8" s="90"/>
      <c r="C8" s="90"/>
      <c r="D8" s="91" t="s">
        <v>4</v>
      </c>
      <c r="E8" s="91"/>
      <c r="F8" s="91"/>
      <c r="G8" s="91"/>
      <c r="H8" s="91"/>
      <c r="I8" s="91"/>
      <c r="J8" s="91"/>
      <c r="K8" s="91"/>
      <c r="L8" s="91"/>
      <c r="M8" s="91"/>
      <c r="Z8" s="82" t="s">
        <v>36</v>
      </c>
      <c r="AA8" s="82"/>
      <c r="AB8" s="82"/>
      <c r="AC8" s="82"/>
      <c r="AD8" s="82"/>
      <c r="AE8" s="82"/>
      <c r="AF8" s="82"/>
      <c r="AG8" s="82"/>
    </row>
    <row r="9" spans="1:35" ht="22.5" customHeight="1" x14ac:dyDescent="0.15">
      <c r="A9" s="8"/>
      <c r="B9" s="8"/>
      <c r="D9" s="5"/>
      <c r="E9" s="5"/>
      <c r="F9" s="6">
        <v>8</v>
      </c>
      <c r="G9" s="92" t="s">
        <v>5</v>
      </c>
      <c r="H9" s="92"/>
      <c r="I9" s="92"/>
      <c r="J9" s="92"/>
      <c r="K9" s="92"/>
      <c r="L9" s="92"/>
      <c r="M9" s="92"/>
      <c r="Z9" s="82" t="s">
        <v>30</v>
      </c>
      <c r="AA9" s="82"/>
      <c r="AB9" s="82"/>
      <c r="AC9" s="82"/>
      <c r="AD9" s="82"/>
      <c r="AE9" s="82"/>
      <c r="AF9" s="82"/>
      <c r="AG9" s="82"/>
    </row>
    <row r="10" spans="1:35" ht="22.5" customHeight="1" x14ac:dyDescent="0.15">
      <c r="A10" s="8"/>
      <c r="B10" s="8"/>
      <c r="D10" s="7"/>
      <c r="E10" s="7"/>
      <c r="F10" s="80">
        <f>AE24</f>
        <v>46200</v>
      </c>
      <c r="G10" s="80"/>
      <c r="H10" s="80"/>
      <c r="I10" s="80"/>
      <c r="J10" s="80"/>
      <c r="K10" s="80"/>
      <c r="L10" s="7"/>
      <c r="M10" s="7"/>
      <c r="Z10" s="82" t="s">
        <v>31</v>
      </c>
      <c r="AA10" s="82"/>
      <c r="AB10" s="82"/>
      <c r="AC10" s="82"/>
      <c r="AD10" s="82"/>
      <c r="AE10" s="82"/>
      <c r="AF10" s="82"/>
      <c r="AG10" s="82"/>
    </row>
    <row r="11" spans="1:35" ht="22.5" customHeight="1" thickBot="1" x14ac:dyDescent="0.2">
      <c r="A11" s="83" t="s">
        <v>6</v>
      </c>
      <c r="B11" s="83"/>
      <c r="D11" s="7"/>
      <c r="E11" s="7"/>
      <c r="F11" s="81"/>
      <c r="G11" s="81"/>
      <c r="H11" s="81"/>
      <c r="I11" s="81"/>
      <c r="J11" s="81"/>
      <c r="K11" s="81"/>
      <c r="L11" s="7"/>
      <c r="M11" s="7"/>
      <c r="Z11" s="84" t="s">
        <v>32</v>
      </c>
      <c r="AA11" s="82"/>
      <c r="AB11" s="82"/>
      <c r="AC11" s="82"/>
      <c r="AD11" s="82"/>
      <c r="AE11" s="82"/>
      <c r="AF11" s="82"/>
      <c r="AG11" s="82"/>
    </row>
    <row r="12" spans="1:35" ht="6" customHeight="1" thickTop="1" x14ac:dyDescent="0.15">
      <c r="A12" s="8"/>
      <c r="B12" s="8"/>
      <c r="D12" s="9"/>
      <c r="E12" s="9"/>
      <c r="F12" s="9"/>
      <c r="G12" s="9"/>
      <c r="H12" s="10"/>
      <c r="I12" s="10"/>
      <c r="J12" s="10"/>
      <c r="K12" s="9"/>
      <c r="L12" s="9"/>
      <c r="M12" s="9"/>
      <c r="R12" s="11"/>
      <c r="S12" s="11"/>
      <c r="T12" s="11"/>
      <c r="U12" s="11"/>
      <c r="V12" s="11"/>
      <c r="W12" s="11"/>
      <c r="X12" s="11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5" ht="22.5" customHeight="1" x14ac:dyDescent="0.15">
      <c r="A13" s="85" t="s">
        <v>7</v>
      </c>
      <c r="B13" s="85"/>
      <c r="C13" s="85" t="s">
        <v>8</v>
      </c>
      <c r="D13" s="85"/>
      <c r="E13" s="85"/>
      <c r="F13" s="85"/>
      <c r="G13" s="85"/>
      <c r="H13" s="86" t="s">
        <v>24</v>
      </c>
      <c r="I13" s="87"/>
      <c r="J13" s="88"/>
      <c r="K13" s="85" t="s">
        <v>9</v>
      </c>
      <c r="L13" s="85"/>
      <c r="M13" s="85"/>
      <c r="N13" s="85"/>
      <c r="O13" s="85" t="s">
        <v>10</v>
      </c>
      <c r="P13" s="85"/>
      <c r="Q13" s="85"/>
      <c r="R13" s="85"/>
      <c r="S13" s="85"/>
      <c r="T13" s="85"/>
      <c r="U13" s="85"/>
      <c r="V13" s="85"/>
      <c r="W13" s="71" t="s">
        <v>35</v>
      </c>
      <c r="X13" s="72"/>
      <c r="Y13" s="72"/>
      <c r="Z13" s="72"/>
      <c r="AA13" s="72"/>
      <c r="AB13" s="72"/>
      <c r="AC13" s="72"/>
      <c r="AD13" s="73"/>
      <c r="AE13" s="85" t="s">
        <v>12</v>
      </c>
      <c r="AF13" s="85"/>
      <c r="AG13" s="85"/>
    </row>
    <row r="14" spans="1:35" ht="22.5" customHeight="1" x14ac:dyDescent="0.15">
      <c r="A14" s="85"/>
      <c r="B14" s="85"/>
      <c r="C14" s="85"/>
      <c r="D14" s="85"/>
      <c r="E14" s="85"/>
      <c r="F14" s="85"/>
      <c r="G14" s="85"/>
      <c r="H14" s="59"/>
      <c r="I14" s="60"/>
      <c r="J14" s="61"/>
      <c r="K14" s="85"/>
      <c r="L14" s="85"/>
      <c r="M14" s="85"/>
      <c r="N14" s="85"/>
      <c r="O14" s="85" t="s">
        <v>13</v>
      </c>
      <c r="P14" s="85"/>
      <c r="Q14" s="85" t="s">
        <v>14</v>
      </c>
      <c r="R14" s="85"/>
      <c r="S14" s="85" t="s">
        <v>15</v>
      </c>
      <c r="T14" s="85"/>
      <c r="U14" s="85" t="s">
        <v>14</v>
      </c>
      <c r="V14" s="85"/>
      <c r="W14" s="71" t="s">
        <v>40</v>
      </c>
      <c r="X14" s="73"/>
      <c r="Y14" s="71" t="s">
        <v>14</v>
      </c>
      <c r="Z14" s="73"/>
      <c r="AA14" s="71"/>
      <c r="AB14" s="73"/>
      <c r="AC14" s="71"/>
      <c r="AD14" s="73"/>
      <c r="AE14" s="85"/>
      <c r="AF14" s="85"/>
      <c r="AG14" s="85"/>
    </row>
    <row r="15" spans="1:35" ht="26.25" customHeight="1" x14ac:dyDescent="0.15">
      <c r="A15" s="159">
        <v>44769</v>
      </c>
      <c r="B15" s="160"/>
      <c r="C15" s="185" t="s">
        <v>92</v>
      </c>
      <c r="D15" s="186"/>
      <c r="E15" s="186"/>
      <c r="F15" s="186"/>
      <c r="G15" s="187"/>
      <c r="H15" s="194" t="s">
        <v>94</v>
      </c>
      <c r="I15" s="195"/>
      <c r="J15" s="196"/>
      <c r="K15" s="140" t="s">
        <v>25</v>
      </c>
      <c r="L15" s="141"/>
      <c r="M15" s="141"/>
      <c r="N15" s="142"/>
      <c r="O15" s="21">
        <v>1</v>
      </c>
      <c r="P15" s="22" t="s">
        <v>16</v>
      </c>
      <c r="Q15" s="154">
        <v>14000</v>
      </c>
      <c r="R15" s="155"/>
      <c r="S15" s="21"/>
      <c r="T15" s="22" t="s">
        <v>17</v>
      </c>
      <c r="U15" s="154"/>
      <c r="V15" s="155"/>
      <c r="W15" s="21"/>
      <c r="X15" s="22" t="s">
        <v>41</v>
      </c>
      <c r="Y15" s="154"/>
      <c r="Z15" s="155"/>
      <c r="AA15" s="21"/>
      <c r="AB15" s="22" t="s">
        <v>17</v>
      </c>
      <c r="AC15" s="154"/>
      <c r="AD15" s="155"/>
      <c r="AE15" s="130">
        <f t="shared" ref="AE15:AE16" si="0">O15*Q15+S15*U15</f>
        <v>14000</v>
      </c>
      <c r="AF15" s="130"/>
      <c r="AG15" s="130"/>
    </row>
    <row r="16" spans="1:35" ht="26.25" customHeight="1" x14ac:dyDescent="0.15">
      <c r="A16" s="167">
        <v>44770</v>
      </c>
      <c r="B16" s="168"/>
      <c r="C16" s="188"/>
      <c r="D16" s="189"/>
      <c r="E16" s="189"/>
      <c r="F16" s="189"/>
      <c r="G16" s="190"/>
      <c r="H16" s="197"/>
      <c r="I16" s="198"/>
      <c r="J16" s="199"/>
      <c r="K16" s="131" t="s">
        <v>25</v>
      </c>
      <c r="L16" s="132"/>
      <c r="M16" s="132"/>
      <c r="N16" s="133"/>
      <c r="O16" s="13">
        <v>1</v>
      </c>
      <c r="P16" s="14" t="s">
        <v>16</v>
      </c>
      <c r="Q16" s="110">
        <v>14000</v>
      </c>
      <c r="R16" s="111"/>
      <c r="S16" s="13"/>
      <c r="T16" s="14" t="s">
        <v>17</v>
      </c>
      <c r="U16" s="110"/>
      <c r="V16" s="111"/>
      <c r="W16" s="17"/>
      <c r="X16" s="18" t="s">
        <v>16</v>
      </c>
      <c r="Y16" s="119"/>
      <c r="Z16" s="119"/>
      <c r="AA16" s="17"/>
      <c r="AB16" s="18" t="s">
        <v>17</v>
      </c>
      <c r="AC16" s="119"/>
      <c r="AD16" s="119"/>
      <c r="AE16" s="112">
        <f t="shared" si="0"/>
        <v>14000</v>
      </c>
      <c r="AF16" s="112"/>
      <c r="AG16" s="112"/>
    </row>
    <row r="17" spans="1:33" ht="26.25" customHeight="1" x14ac:dyDescent="0.15">
      <c r="A17" s="175">
        <v>44771</v>
      </c>
      <c r="B17" s="176"/>
      <c r="C17" s="191"/>
      <c r="D17" s="192"/>
      <c r="E17" s="192"/>
      <c r="F17" s="192"/>
      <c r="G17" s="193"/>
      <c r="H17" s="200"/>
      <c r="I17" s="201"/>
      <c r="J17" s="202"/>
      <c r="K17" s="177" t="s">
        <v>25</v>
      </c>
      <c r="L17" s="178"/>
      <c r="M17" s="178"/>
      <c r="N17" s="179"/>
      <c r="O17" s="15">
        <v>1</v>
      </c>
      <c r="P17" s="16" t="s">
        <v>16</v>
      </c>
      <c r="Q17" s="108">
        <v>14000</v>
      </c>
      <c r="R17" s="109"/>
      <c r="S17" s="15"/>
      <c r="T17" s="16" t="s">
        <v>17</v>
      </c>
      <c r="U17" s="108"/>
      <c r="V17" s="109"/>
      <c r="W17" s="24"/>
      <c r="X17" s="25" t="s">
        <v>16</v>
      </c>
      <c r="Y17" s="62"/>
      <c r="Z17" s="62"/>
      <c r="AA17" s="24"/>
      <c r="AB17" s="25" t="s">
        <v>17</v>
      </c>
      <c r="AC17" s="62"/>
      <c r="AD17" s="62"/>
      <c r="AE17" s="47">
        <f>O17*Q17+S17*U17</f>
        <v>14000</v>
      </c>
      <c r="AF17" s="47"/>
      <c r="AG17" s="47"/>
    </row>
    <row r="18" spans="1:33" ht="26.25" customHeight="1" x14ac:dyDescent="0.15">
      <c r="A18" s="159"/>
      <c r="B18" s="160"/>
      <c r="C18" s="247" t="s">
        <v>99</v>
      </c>
      <c r="D18" s="248"/>
      <c r="E18" s="248"/>
      <c r="F18" s="248"/>
      <c r="G18" s="249"/>
      <c r="H18" s="256" t="s">
        <v>100</v>
      </c>
      <c r="I18" s="257"/>
      <c r="J18" s="258"/>
      <c r="K18" s="140"/>
      <c r="L18" s="141"/>
      <c r="M18" s="141"/>
      <c r="N18" s="142"/>
      <c r="O18" s="21"/>
      <c r="P18" s="22" t="s">
        <v>16</v>
      </c>
      <c r="Q18" s="154"/>
      <c r="R18" s="155"/>
      <c r="S18" s="21"/>
      <c r="T18" s="22" t="s">
        <v>17</v>
      </c>
      <c r="U18" s="154"/>
      <c r="V18" s="155"/>
      <c r="W18" s="21"/>
      <c r="X18" s="22" t="s">
        <v>41</v>
      </c>
      <c r="Y18" s="154"/>
      <c r="Z18" s="155"/>
      <c r="AA18" s="21"/>
      <c r="AB18" s="22" t="s">
        <v>17</v>
      </c>
      <c r="AC18" s="154"/>
      <c r="AD18" s="155"/>
      <c r="AE18" s="130">
        <f t="shared" ref="AE18:AE19" si="1">O18*Q18+S18*U18</f>
        <v>0</v>
      </c>
      <c r="AF18" s="130"/>
      <c r="AG18" s="130"/>
    </row>
    <row r="19" spans="1:33" ht="26.25" customHeight="1" x14ac:dyDescent="0.15">
      <c r="A19" s="167"/>
      <c r="B19" s="168"/>
      <c r="C19" s="250"/>
      <c r="D19" s="251"/>
      <c r="E19" s="251"/>
      <c r="F19" s="251"/>
      <c r="G19" s="252"/>
      <c r="H19" s="259"/>
      <c r="I19" s="260"/>
      <c r="J19" s="261"/>
      <c r="K19" s="131"/>
      <c r="L19" s="132"/>
      <c r="M19" s="132"/>
      <c r="N19" s="133"/>
      <c r="O19" s="13"/>
      <c r="P19" s="14" t="s">
        <v>16</v>
      </c>
      <c r="Q19" s="110"/>
      <c r="R19" s="111"/>
      <c r="S19" s="13"/>
      <c r="T19" s="14" t="s">
        <v>17</v>
      </c>
      <c r="U19" s="110"/>
      <c r="V19" s="111"/>
      <c r="W19" s="17"/>
      <c r="X19" s="18" t="s">
        <v>16</v>
      </c>
      <c r="Y19" s="119"/>
      <c r="Z19" s="119"/>
      <c r="AA19" s="17"/>
      <c r="AB19" s="18" t="s">
        <v>17</v>
      </c>
      <c r="AC19" s="119"/>
      <c r="AD19" s="119"/>
      <c r="AE19" s="112">
        <f t="shared" si="1"/>
        <v>0</v>
      </c>
      <c r="AF19" s="112"/>
      <c r="AG19" s="112"/>
    </row>
    <row r="20" spans="1:33" ht="26.25" customHeight="1" x14ac:dyDescent="0.15">
      <c r="A20" s="175"/>
      <c r="B20" s="176"/>
      <c r="C20" s="253"/>
      <c r="D20" s="254"/>
      <c r="E20" s="254"/>
      <c r="F20" s="254"/>
      <c r="G20" s="255"/>
      <c r="H20" s="262"/>
      <c r="I20" s="263"/>
      <c r="J20" s="264"/>
      <c r="K20" s="177"/>
      <c r="L20" s="178"/>
      <c r="M20" s="178"/>
      <c r="N20" s="179"/>
      <c r="O20" s="15"/>
      <c r="P20" s="16" t="s">
        <v>16</v>
      </c>
      <c r="Q20" s="108"/>
      <c r="R20" s="109"/>
      <c r="S20" s="15"/>
      <c r="T20" s="16" t="s">
        <v>17</v>
      </c>
      <c r="U20" s="108"/>
      <c r="V20" s="109"/>
      <c r="W20" s="24"/>
      <c r="X20" s="25" t="s">
        <v>16</v>
      </c>
      <c r="Y20" s="62"/>
      <c r="Z20" s="62"/>
      <c r="AA20" s="24"/>
      <c r="AB20" s="25" t="s">
        <v>17</v>
      </c>
      <c r="AC20" s="62"/>
      <c r="AD20" s="62"/>
      <c r="AE20" s="47">
        <f>O20*Q20+S20*U20</f>
        <v>0</v>
      </c>
      <c r="AF20" s="47"/>
      <c r="AG20" s="47"/>
    </row>
    <row r="21" spans="1:33" ht="26.25" customHeight="1" x14ac:dyDescent="0.1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AB21" s="48" t="s">
        <v>20</v>
      </c>
      <c r="AC21" s="48"/>
      <c r="AD21" s="48"/>
      <c r="AE21" s="49">
        <f>SUM(AE15:AE20)</f>
        <v>42000</v>
      </c>
      <c r="AF21" s="50"/>
      <c r="AG21" s="50"/>
    </row>
    <row r="22" spans="1:33" ht="26.25" customHeight="1" x14ac:dyDescent="0.15">
      <c r="AB22" s="52" t="s">
        <v>21</v>
      </c>
      <c r="AC22" s="52"/>
      <c r="AD22" s="52"/>
      <c r="AE22" s="40">
        <f>AE21*0.1</f>
        <v>4200</v>
      </c>
      <c r="AF22" s="40"/>
      <c r="AG22" s="40"/>
    </row>
    <row r="23" spans="1:33" ht="26.25" customHeight="1" thickBot="1" x14ac:dyDescent="0.2">
      <c r="AB23" s="52" t="s">
        <v>35</v>
      </c>
      <c r="AC23" s="52"/>
      <c r="AD23" s="52"/>
      <c r="AE23" s="40"/>
      <c r="AF23" s="40"/>
      <c r="AG23" s="40"/>
    </row>
    <row r="24" spans="1:33" ht="26.25" customHeight="1" thickBot="1" x14ac:dyDescent="0.2">
      <c r="AB24" s="41" t="s">
        <v>22</v>
      </c>
      <c r="AC24" s="42"/>
      <c r="AD24" s="43"/>
      <c r="AE24" s="44">
        <f>SUM(AE21:AE23)</f>
        <v>46200</v>
      </c>
      <c r="AF24" s="45"/>
      <c r="AG24" s="46"/>
    </row>
  </sheetData>
  <mergeCells count="86">
    <mergeCell ref="Y20:Z20"/>
    <mergeCell ref="AB23:AD23"/>
    <mergeCell ref="AE23:AG23"/>
    <mergeCell ref="AB24:AD24"/>
    <mergeCell ref="AE24:AG24"/>
    <mergeCell ref="AB22:AD22"/>
    <mergeCell ref="AE22:AG22"/>
    <mergeCell ref="AC16:AD16"/>
    <mergeCell ref="AE16:AG16"/>
    <mergeCell ref="AE18:AG18"/>
    <mergeCell ref="AB21:AD21"/>
    <mergeCell ref="AE21:AG21"/>
    <mergeCell ref="AC17:AD17"/>
    <mergeCell ref="AE17:AG17"/>
    <mergeCell ref="AC18:AD18"/>
    <mergeCell ref="AC19:AD19"/>
    <mergeCell ref="AE19:AG19"/>
    <mergeCell ref="AC20:AD20"/>
    <mergeCell ref="AE20:AG20"/>
    <mergeCell ref="A18:B18"/>
    <mergeCell ref="K18:N18"/>
    <mergeCell ref="Q18:R18"/>
    <mergeCell ref="U18:V18"/>
    <mergeCell ref="Y18:Z18"/>
    <mergeCell ref="C18:G20"/>
    <mergeCell ref="H18:J20"/>
    <mergeCell ref="A19:B19"/>
    <mergeCell ref="K19:N19"/>
    <mergeCell ref="Q19:R19"/>
    <mergeCell ref="U19:V19"/>
    <mergeCell ref="Y19:Z19"/>
    <mergeCell ref="A20:B20"/>
    <mergeCell ref="K20:N20"/>
    <mergeCell ref="Q20:R20"/>
    <mergeCell ref="U20:V20"/>
    <mergeCell ref="A17:B17"/>
    <mergeCell ref="K17:N17"/>
    <mergeCell ref="Q17:R17"/>
    <mergeCell ref="U17:V17"/>
    <mergeCell ref="Y17:Z17"/>
    <mergeCell ref="C15:G17"/>
    <mergeCell ref="H15:J17"/>
    <mergeCell ref="Y16:Z16"/>
    <mergeCell ref="Y15:Z15"/>
    <mergeCell ref="A16:B16"/>
    <mergeCell ref="K16:N16"/>
    <mergeCell ref="Q16:R16"/>
    <mergeCell ref="U16:V16"/>
    <mergeCell ref="A15:B15"/>
    <mergeCell ref="K15:N15"/>
    <mergeCell ref="Q15:R15"/>
    <mergeCell ref="U15:V15"/>
    <mergeCell ref="AC15:AD15"/>
    <mergeCell ref="AE15:AG15"/>
    <mergeCell ref="Y14:Z14"/>
    <mergeCell ref="AA14:AB14"/>
    <mergeCell ref="AC14:AD14"/>
    <mergeCell ref="F10:K11"/>
    <mergeCell ref="Z10:AG10"/>
    <mergeCell ref="A11:B11"/>
    <mergeCell ref="Z11:AG11"/>
    <mergeCell ref="A13:B14"/>
    <mergeCell ref="C13:G14"/>
    <mergeCell ref="H13:J14"/>
    <mergeCell ref="K13:N14"/>
    <mergeCell ref="O13:V13"/>
    <mergeCell ref="W13:AD13"/>
    <mergeCell ref="AE13:AG14"/>
    <mergeCell ref="O14:P14"/>
    <mergeCell ref="Q14:R14"/>
    <mergeCell ref="S14:T14"/>
    <mergeCell ref="U14:V14"/>
    <mergeCell ref="W14:X14"/>
    <mergeCell ref="Z7:AG7"/>
    <mergeCell ref="A8:C8"/>
    <mergeCell ref="D8:M8"/>
    <mergeCell ref="Z8:AG8"/>
    <mergeCell ref="G9:M9"/>
    <mergeCell ref="Z9:AG9"/>
    <mergeCell ref="A6:N6"/>
    <mergeCell ref="Z6:AG6"/>
    <mergeCell ref="K1:V2"/>
    <mergeCell ref="AC1:AG1"/>
    <mergeCell ref="A3:N4"/>
    <mergeCell ref="A5:N5"/>
    <mergeCell ref="Z5:AB5"/>
  </mergeCells>
  <phoneticPr fontId="3"/>
  <pageMargins left="0.7" right="0.7" top="0.7" bottom="0.22" header="0.54" footer="0.26"/>
  <pageSetup paperSize="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1C728-2F98-4537-A6DD-A6B5954AB728}">
  <dimension ref="A1:AI25"/>
  <sheetViews>
    <sheetView topLeftCell="A3" workbookViewId="0">
      <selection activeCell="AL10" sqref="AL10"/>
    </sheetView>
  </sheetViews>
  <sheetFormatPr defaultColWidth="4" defaultRowHeight="13.5" x14ac:dyDescent="0.15"/>
  <cols>
    <col min="1" max="11" width="4" style="1"/>
    <col min="12" max="12" width="4.125" style="1" customWidth="1"/>
    <col min="13" max="17" width="4" style="1"/>
    <col min="18" max="18" width="5.125" style="1" customWidth="1"/>
    <col min="19" max="256" width="4" style="1"/>
    <col min="257" max="257" width="1.625" style="1" customWidth="1"/>
    <col min="258" max="512" width="4" style="1"/>
    <col min="513" max="513" width="1.625" style="1" customWidth="1"/>
    <col min="514" max="768" width="4" style="1"/>
    <col min="769" max="769" width="1.625" style="1" customWidth="1"/>
    <col min="770" max="1024" width="4" style="1"/>
    <col min="1025" max="1025" width="1.625" style="1" customWidth="1"/>
    <col min="1026" max="1280" width="4" style="1"/>
    <col min="1281" max="1281" width="1.625" style="1" customWidth="1"/>
    <col min="1282" max="1536" width="4" style="1"/>
    <col min="1537" max="1537" width="1.625" style="1" customWidth="1"/>
    <col min="1538" max="1792" width="4" style="1"/>
    <col min="1793" max="1793" width="1.625" style="1" customWidth="1"/>
    <col min="1794" max="2048" width="4" style="1"/>
    <col min="2049" max="2049" width="1.625" style="1" customWidth="1"/>
    <col min="2050" max="2304" width="4" style="1"/>
    <col min="2305" max="2305" width="1.625" style="1" customWidth="1"/>
    <col min="2306" max="2560" width="4" style="1"/>
    <col min="2561" max="2561" width="1.625" style="1" customWidth="1"/>
    <col min="2562" max="2816" width="4" style="1"/>
    <col min="2817" max="2817" width="1.625" style="1" customWidth="1"/>
    <col min="2818" max="3072" width="4" style="1"/>
    <col min="3073" max="3073" width="1.625" style="1" customWidth="1"/>
    <col min="3074" max="3328" width="4" style="1"/>
    <col min="3329" max="3329" width="1.625" style="1" customWidth="1"/>
    <col min="3330" max="3584" width="4" style="1"/>
    <col min="3585" max="3585" width="1.625" style="1" customWidth="1"/>
    <col min="3586" max="3840" width="4" style="1"/>
    <col min="3841" max="3841" width="1.625" style="1" customWidth="1"/>
    <col min="3842" max="4096" width="4" style="1"/>
    <col min="4097" max="4097" width="1.625" style="1" customWidth="1"/>
    <col min="4098" max="4352" width="4" style="1"/>
    <col min="4353" max="4353" width="1.625" style="1" customWidth="1"/>
    <col min="4354" max="4608" width="4" style="1"/>
    <col min="4609" max="4609" width="1.625" style="1" customWidth="1"/>
    <col min="4610" max="4864" width="4" style="1"/>
    <col min="4865" max="4865" width="1.625" style="1" customWidth="1"/>
    <col min="4866" max="5120" width="4" style="1"/>
    <col min="5121" max="5121" width="1.625" style="1" customWidth="1"/>
    <col min="5122" max="5376" width="4" style="1"/>
    <col min="5377" max="5377" width="1.625" style="1" customWidth="1"/>
    <col min="5378" max="5632" width="4" style="1"/>
    <col min="5633" max="5633" width="1.625" style="1" customWidth="1"/>
    <col min="5634" max="5888" width="4" style="1"/>
    <col min="5889" max="5889" width="1.625" style="1" customWidth="1"/>
    <col min="5890" max="6144" width="4" style="1"/>
    <col min="6145" max="6145" width="1.625" style="1" customWidth="1"/>
    <col min="6146" max="6400" width="4" style="1"/>
    <col min="6401" max="6401" width="1.625" style="1" customWidth="1"/>
    <col min="6402" max="6656" width="4" style="1"/>
    <col min="6657" max="6657" width="1.625" style="1" customWidth="1"/>
    <col min="6658" max="6912" width="4" style="1"/>
    <col min="6913" max="6913" width="1.625" style="1" customWidth="1"/>
    <col min="6914" max="7168" width="4" style="1"/>
    <col min="7169" max="7169" width="1.625" style="1" customWidth="1"/>
    <col min="7170" max="7424" width="4" style="1"/>
    <col min="7425" max="7425" width="1.625" style="1" customWidth="1"/>
    <col min="7426" max="7680" width="4" style="1"/>
    <col min="7681" max="7681" width="1.625" style="1" customWidth="1"/>
    <col min="7682" max="7936" width="4" style="1"/>
    <col min="7937" max="7937" width="1.625" style="1" customWidth="1"/>
    <col min="7938" max="8192" width="4" style="1"/>
    <col min="8193" max="8193" width="1.625" style="1" customWidth="1"/>
    <col min="8194" max="8448" width="4" style="1"/>
    <col min="8449" max="8449" width="1.625" style="1" customWidth="1"/>
    <col min="8450" max="8704" width="4" style="1"/>
    <col min="8705" max="8705" width="1.625" style="1" customWidth="1"/>
    <col min="8706" max="8960" width="4" style="1"/>
    <col min="8961" max="8961" width="1.625" style="1" customWidth="1"/>
    <col min="8962" max="9216" width="4" style="1"/>
    <col min="9217" max="9217" width="1.625" style="1" customWidth="1"/>
    <col min="9218" max="9472" width="4" style="1"/>
    <col min="9473" max="9473" width="1.625" style="1" customWidth="1"/>
    <col min="9474" max="9728" width="4" style="1"/>
    <col min="9729" max="9729" width="1.625" style="1" customWidth="1"/>
    <col min="9730" max="9984" width="4" style="1"/>
    <col min="9985" max="9985" width="1.625" style="1" customWidth="1"/>
    <col min="9986" max="10240" width="4" style="1"/>
    <col min="10241" max="10241" width="1.625" style="1" customWidth="1"/>
    <col min="10242" max="10496" width="4" style="1"/>
    <col min="10497" max="10497" width="1.625" style="1" customWidth="1"/>
    <col min="10498" max="10752" width="4" style="1"/>
    <col min="10753" max="10753" width="1.625" style="1" customWidth="1"/>
    <col min="10754" max="11008" width="4" style="1"/>
    <col min="11009" max="11009" width="1.625" style="1" customWidth="1"/>
    <col min="11010" max="11264" width="4" style="1"/>
    <col min="11265" max="11265" width="1.625" style="1" customWidth="1"/>
    <col min="11266" max="11520" width="4" style="1"/>
    <col min="11521" max="11521" width="1.625" style="1" customWidth="1"/>
    <col min="11522" max="11776" width="4" style="1"/>
    <col min="11777" max="11777" width="1.625" style="1" customWidth="1"/>
    <col min="11778" max="12032" width="4" style="1"/>
    <col min="12033" max="12033" width="1.625" style="1" customWidth="1"/>
    <col min="12034" max="12288" width="4" style="1"/>
    <col min="12289" max="12289" width="1.625" style="1" customWidth="1"/>
    <col min="12290" max="12544" width="4" style="1"/>
    <col min="12545" max="12545" width="1.625" style="1" customWidth="1"/>
    <col min="12546" max="12800" width="4" style="1"/>
    <col min="12801" max="12801" width="1.625" style="1" customWidth="1"/>
    <col min="12802" max="13056" width="4" style="1"/>
    <col min="13057" max="13057" width="1.625" style="1" customWidth="1"/>
    <col min="13058" max="13312" width="4" style="1"/>
    <col min="13313" max="13313" width="1.625" style="1" customWidth="1"/>
    <col min="13314" max="13568" width="4" style="1"/>
    <col min="13569" max="13569" width="1.625" style="1" customWidth="1"/>
    <col min="13570" max="13824" width="4" style="1"/>
    <col min="13825" max="13825" width="1.625" style="1" customWidth="1"/>
    <col min="13826" max="14080" width="4" style="1"/>
    <col min="14081" max="14081" width="1.625" style="1" customWidth="1"/>
    <col min="14082" max="14336" width="4" style="1"/>
    <col min="14337" max="14337" width="1.625" style="1" customWidth="1"/>
    <col min="14338" max="14592" width="4" style="1"/>
    <col min="14593" max="14593" width="1.625" style="1" customWidth="1"/>
    <col min="14594" max="14848" width="4" style="1"/>
    <col min="14849" max="14849" width="1.625" style="1" customWidth="1"/>
    <col min="14850" max="15104" width="4" style="1"/>
    <col min="15105" max="15105" width="1.625" style="1" customWidth="1"/>
    <col min="15106" max="15360" width="4" style="1"/>
    <col min="15361" max="15361" width="1.625" style="1" customWidth="1"/>
    <col min="15362" max="15616" width="4" style="1"/>
    <col min="15617" max="15617" width="1.625" style="1" customWidth="1"/>
    <col min="15618" max="15872" width="4" style="1"/>
    <col min="15873" max="15873" width="1.625" style="1" customWidth="1"/>
    <col min="15874" max="16128" width="4" style="1"/>
    <col min="16129" max="16129" width="1.625" style="1" customWidth="1"/>
    <col min="16130" max="16384" width="4" style="1"/>
  </cols>
  <sheetData>
    <row r="1" spans="1:35" ht="22.5" customHeight="1" x14ac:dyDescent="0.15">
      <c r="K1" s="184" t="s">
        <v>0</v>
      </c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AC1" s="94">
        <v>44459</v>
      </c>
      <c r="AD1" s="94"/>
      <c r="AE1" s="94"/>
      <c r="AF1" s="94"/>
      <c r="AG1" s="94"/>
      <c r="AH1" s="2"/>
    </row>
    <row r="2" spans="1:35" ht="22.5" customHeight="1" x14ac:dyDescent="0.15">
      <c r="B2" s="23"/>
      <c r="C2" s="23"/>
      <c r="D2" s="23"/>
      <c r="E2" s="23"/>
      <c r="F2" s="23"/>
      <c r="G2" s="23"/>
      <c r="H2" s="23"/>
      <c r="I2" s="23"/>
      <c r="J2" s="23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23"/>
      <c r="X2" s="23"/>
      <c r="Y2" s="23"/>
      <c r="Z2" s="23"/>
      <c r="AA2" s="23"/>
      <c r="AB2" s="23"/>
      <c r="AH2" s="4"/>
      <c r="AI2" s="4"/>
    </row>
    <row r="3" spans="1:35" ht="18.75" customHeight="1" x14ac:dyDescent="0.15">
      <c r="A3" s="95" t="s">
        <v>23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spans="1:35" ht="22.5" customHeight="1" thickBot="1" x14ac:dyDescent="0.2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</row>
    <row r="5" spans="1:35" ht="22.5" customHeight="1" x14ac:dyDescent="0.15">
      <c r="A5" s="97" t="s">
        <v>1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Z5" s="82" t="s">
        <v>27</v>
      </c>
      <c r="AA5" s="82"/>
      <c r="AB5" s="82"/>
    </row>
    <row r="6" spans="1:35" ht="22.5" customHeight="1" x14ac:dyDescent="0.15">
      <c r="A6" s="98" t="s">
        <v>2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Y6"/>
      <c r="Z6" s="82" t="s">
        <v>28</v>
      </c>
      <c r="AA6" s="82"/>
      <c r="AB6" s="82"/>
      <c r="AC6" s="82"/>
      <c r="AD6" s="82"/>
      <c r="AE6" s="82"/>
      <c r="AF6" s="82"/>
      <c r="AG6" s="82"/>
    </row>
    <row r="7" spans="1:35" ht="22.5" customHeight="1" x14ac:dyDescent="0.15">
      <c r="Z7" s="89" t="s">
        <v>29</v>
      </c>
      <c r="AA7" s="89"/>
      <c r="AB7" s="89"/>
      <c r="AC7" s="89"/>
      <c r="AD7" s="89"/>
      <c r="AE7" s="89"/>
      <c r="AF7" s="89"/>
      <c r="AG7" s="89"/>
    </row>
    <row r="8" spans="1:35" ht="22.5" customHeight="1" x14ac:dyDescent="0.15">
      <c r="A8" s="90" t="s">
        <v>3</v>
      </c>
      <c r="B8" s="90"/>
      <c r="C8" s="90"/>
      <c r="D8" s="91" t="s">
        <v>4</v>
      </c>
      <c r="E8" s="91"/>
      <c r="F8" s="91"/>
      <c r="G8" s="91"/>
      <c r="H8" s="91"/>
      <c r="I8" s="91"/>
      <c r="J8" s="91"/>
      <c r="K8" s="91"/>
      <c r="L8" s="91"/>
      <c r="M8" s="91"/>
      <c r="Z8" s="82" t="s">
        <v>36</v>
      </c>
      <c r="AA8" s="82"/>
      <c r="AB8" s="82"/>
      <c r="AC8" s="82"/>
      <c r="AD8" s="82"/>
      <c r="AE8" s="82"/>
      <c r="AF8" s="82"/>
      <c r="AG8" s="82"/>
    </row>
    <row r="9" spans="1:35" ht="22.5" customHeight="1" x14ac:dyDescent="0.15">
      <c r="A9" s="8"/>
      <c r="B9" s="8"/>
      <c r="D9" s="5"/>
      <c r="E9" s="5"/>
      <c r="F9" s="6">
        <v>9</v>
      </c>
      <c r="G9" s="92" t="s">
        <v>5</v>
      </c>
      <c r="H9" s="92"/>
      <c r="I9" s="92"/>
      <c r="J9" s="92"/>
      <c r="K9" s="92"/>
      <c r="L9" s="92"/>
      <c r="M9" s="92"/>
      <c r="Z9" s="82" t="s">
        <v>30</v>
      </c>
      <c r="AA9" s="82"/>
      <c r="AB9" s="82"/>
      <c r="AC9" s="82"/>
      <c r="AD9" s="82"/>
      <c r="AE9" s="82"/>
      <c r="AF9" s="82"/>
      <c r="AG9" s="82"/>
    </row>
    <row r="10" spans="1:35" ht="22.5" customHeight="1" x14ac:dyDescent="0.15">
      <c r="A10" s="8"/>
      <c r="B10" s="8"/>
      <c r="D10" s="7"/>
      <c r="E10" s="7"/>
      <c r="F10" s="80">
        <f>AE25</f>
        <v>72640</v>
      </c>
      <c r="G10" s="80"/>
      <c r="H10" s="80"/>
      <c r="I10" s="80"/>
      <c r="J10" s="80"/>
      <c r="K10" s="80"/>
      <c r="L10" s="7"/>
      <c r="M10" s="7"/>
      <c r="Z10" s="82" t="s">
        <v>31</v>
      </c>
      <c r="AA10" s="82"/>
      <c r="AB10" s="82"/>
      <c r="AC10" s="82"/>
      <c r="AD10" s="82"/>
      <c r="AE10" s="82"/>
      <c r="AF10" s="82"/>
      <c r="AG10" s="82"/>
    </row>
    <row r="11" spans="1:35" ht="22.5" customHeight="1" thickBot="1" x14ac:dyDescent="0.2">
      <c r="A11" s="83" t="s">
        <v>6</v>
      </c>
      <c r="B11" s="83"/>
      <c r="D11" s="7"/>
      <c r="E11" s="7"/>
      <c r="F11" s="81"/>
      <c r="G11" s="81"/>
      <c r="H11" s="81"/>
      <c r="I11" s="81"/>
      <c r="J11" s="81"/>
      <c r="K11" s="81"/>
      <c r="L11" s="7"/>
      <c r="M11" s="7"/>
      <c r="Z11" s="84" t="s">
        <v>32</v>
      </c>
      <c r="AA11" s="82"/>
      <c r="AB11" s="82"/>
      <c r="AC11" s="82"/>
      <c r="AD11" s="82"/>
      <c r="AE11" s="82"/>
      <c r="AF11" s="82"/>
      <c r="AG11" s="82"/>
    </row>
    <row r="12" spans="1:35" ht="6" customHeight="1" thickTop="1" x14ac:dyDescent="0.15">
      <c r="A12" s="8"/>
      <c r="B12" s="8"/>
      <c r="D12" s="9"/>
      <c r="E12" s="9"/>
      <c r="F12" s="9"/>
      <c r="G12" s="9"/>
      <c r="H12" s="10"/>
      <c r="I12" s="10"/>
      <c r="J12" s="10"/>
      <c r="K12" s="9"/>
      <c r="L12" s="9"/>
      <c r="M12" s="9"/>
      <c r="R12" s="11"/>
      <c r="S12" s="11"/>
      <c r="T12" s="11"/>
      <c r="U12" s="11"/>
      <c r="V12" s="11"/>
      <c r="W12" s="11"/>
      <c r="X12" s="11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5" ht="22.5" customHeight="1" x14ac:dyDescent="0.15">
      <c r="A13" s="85" t="s">
        <v>7</v>
      </c>
      <c r="B13" s="85"/>
      <c r="C13" s="85" t="s">
        <v>8</v>
      </c>
      <c r="D13" s="85"/>
      <c r="E13" s="85"/>
      <c r="F13" s="85"/>
      <c r="G13" s="85"/>
      <c r="H13" s="86" t="s">
        <v>24</v>
      </c>
      <c r="I13" s="87"/>
      <c r="J13" s="88"/>
      <c r="K13" s="85" t="s">
        <v>9</v>
      </c>
      <c r="L13" s="85"/>
      <c r="M13" s="85"/>
      <c r="N13" s="85"/>
      <c r="O13" s="85" t="s">
        <v>10</v>
      </c>
      <c r="P13" s="85"/>
      <c r="Q13" s="85"/>
      <c r="R13" s="85"/>
      <c r="S13" s="85"/>
      <c r="T13" s="85"/>
      <c r="U13" s="85"/>
      <c r="V13" s="85"/>
      <c r="W13" s="71" t="s">
        <v>35</v>
      </c>
      <c r="X13" s="72"/>
      <c r="Y13" s="72"/>
      <c r="Z13" s="72"/>
      <c r="AA13" s="72"/>
      <c r="AB13" s="72"/>
      <c r="AC13" s="72"/>
      <c r="AD13" s="73"/>
      <c r="AE13" s="85" t="s">
        <v>12</v>
      </c>
      <c r="AF13" s="85"/>
      <c r="AG13" s="85"/>
    </row>
    <row r="14" spans="1:35" ht="22.5" customHeight="1" x14ac:dyDescent="0.15">
      <c r="A14" s="85"/>
      <c r="B14" s="85"/>
      <c r="C14" s="85"/>
      <c r="D14" s="85"/>
      <c r="E14" s="85"/>
      <c r="F14" s="85"/>
      <c r="G14" s="85"/>
      <c r="H14" s="59"/>
      <c r="I14" s="60"/>
      <c r="J14" s="61"/>
      <c r="K14" s="85"/>
      <c r="L14" s="85"/>
      <c r="M14" s="85"/>
      <c r="N14" s="85"/>
      <c r="O14" s="85" t="s">
        <v>13</v>
      </c>
      <c r="P14" s="85"/>
      <c r="Q14" s="85" t="s">
        <v>14</v>
      </c>
      <c r="R14" s="85"/>
      <c r="S14" s="85" t="s">
        <v>15</v>
      </c>
      <c r="T14" s="85"/>
      <c r="U14" s="85" t="s">
        <v>14</v>
      </c>
      <c r="V14" s="85"/>
      <c r="W14" s="71" t="s">
        <v>59</v>
      </c>
      <c r="X14" s="73"/>
      <c r="Y14" s="71" t="s">
        <v>14</v>
      </c>
      <c r="Z14" s="73"/>
      <c r="AA14" s="71" t="s">
        <v>60</v>
      </c>
      <c r="AB14" s="73"/>
      <c r="AC14" s="71"/>
      <c r="AD14" s="73"/>
      <c r="AE14" s="85"/>
      <c r="AF14" s="85"/>
      <c r="AG14" s="85"/>
    </row>
    <row r="15" spans="1:35" ht="26.25" customHeight="1" x14ac:dyDescent="0.15">
      <c r="A15" s="134">
        <v>44415</v>
      </c>
      <c r="B15" s="135"/>
      <c r="C15" s="115" t="s">
        <v>61</v>
      </c>
      <c r="D15" s="115"/>
      <c r="E15" s="115"/>
      <c r="F15" s="115"/>
      <c r="G15" s="115"/>
      <c r="H15" s="116" t="s">
        <v>62</v>
      </c>
      <c r="I15" s="117"/>
      <c r="J15" s="118"/>
      <c r="K15" s="140" t="s">
        <v>45</v>
      </c>
      <c r="L15" s="141"/>
      <c r="M15" s="141"/>
      <c r="N15" s="142"/>
      <c r="O15" s="21">
        <v>1</v>
      </c>
      <c r="P15" s="22" t="s">
        <v>16</v>
      </c>
      <c r="Q15" s="139">
        <v>14000</v>
      </c>
      <c r="R15" s="139"/>
      <c r="S15" s="21"/>
      <c r="T15" s="22" t="s">
        <v>17</v>
      </c>
      <c r="U15" s="139"/>
      <c r="V15" s="139"/>
      <c r="W15" s="21">
        <v>1</v>
      </c>
      <c r="X15" s="22" t="s">
        <v>41</v>
      </c>
      <c r="Y15" s="154">
        <v>1000</v>
      </c>
      <c r="Z15" s="155"/>
      <c r="AA15" s="21">
        <v>1</v>
      </c>
      <c r="AB15" s="22" t="s">
        <v>41</v>
      </c>
      <c r="AC15" s="154">
        <v>940</v>
      </c>
      <c r="AD15" s="155"/>
      <c r="AE15" s="130">
        <f>O15*Q15+S15*U15</f>
        <v>14000</v>
      </c>
      <c r="AF15" s="130"/>
      <c r="AG15" s="130"/>
    </row>
    <row r="16" spans="1:35" ht="26.25" customHeight="1" x14ac:dyDescent="0.15">
      <c r="A16" s="121">
        <v>44433</v>
      </c>
      <c r="B16" s="122"/>
      <c r="C16" s="115" t="s">
        <v>57</v>
      </c>
      <c r="D16" s="115"/>
      <c r="E16" s="115"/>
      <c r="F16" s="115"/>
      <c r="G16" s="115"/>
      <c r="H16" s="116" t="s">
        <v>44</v>
      </c>
      <c r="I16" s="117"/>
      <c r="J16" s="118"/>
      <c r="K16" s="116" t="s">
        <v>58</v>
      </c>
      <c r="L16" s="117"/>
      <c r="M16" s="117"/>
      <c r="N16" s="118"/>
      <c r="O16" s="17">
        <v>1</v>
      </c>
      <c r="P16" s="18" t="s">
        <v>16</v>
      </c>
      <c r="Q16" s="119">
        <v>14000</v>
      </c>
      <c r="R16" s="119"/>
      <c r="S16" s="17"/>
      <c r="T16" s="18" t="s">
        <v>17</v>
      </c>
      <c r="U16" s="119"/>
      <c r="V16" s="119"/>
      <c r="W16" s="17">
        <v>1</v>
      </c>
      <c r="X16" s="18" t="s">
        <v>41</v>
      </c>
      <c r="Y16" s="123">
        <v>1500</v>
      </c>
      <c r="Z16" s="124"/>
      <c r="AA16" s="17">
        <v>1</v>
      </c>
      <c r="AB16" s="18" t="s">
        <v>41</v>
      </c>
      <c r="AC16" s="123">
        <v>2080</v>
      </c>
      <c r="AD16" s="124"/>
      <c r="AE16" s="112">
        <f>O16*Q16+S16*U16</f>
        <v>14000</v>
      </c>
      <c r="AF16" s="112"/>
      <c r="AG16" s="112"/>
    </row>
    <row r="17" spans="1:33" ht="26.25" customHeight="1" x14ac:dyDescent="0.15">
      <c r="A17" s="113">
        <v>44435</v>
      </c>
      <c r="B17" s="114"/>
      <c r="C17" s="115" t="s">
        <v>61</v>
      </c>
      <c r="D17" s="115"/>
      <c r="E17" s="115"/>
      <c r="F17" s="115"/>
      <c r="G17" s="115"/>
      <c r="H17" s="116" t="s">
        <v>63</v>
      </c>
      <c r="I17" s="117"/>
      <c r="J17" s="118"/>
      <c r="K17" s="116" t="s">
        <v>25</v>
      </c>
      <c r="L17" s="117"/>
      <c r="M17" s="117"/>
      <c r="N17" s="118"/>
      <c r="O17" s="13">
        <v>1</v>
      </c>
      <c r="P17" s="14" t="s">
        <v>16</v>
      </c>
      <c r="Q17" s="120">
        <v>14000</v>
      </c>
      <c r="R17" s="120"/>
      <c r="S17" s="13"/>
      <c r="T17" s="14" t="s">
        <v>17</v>
      </c>
      <c r="U17" s="120"/>
      <c r="V17" s="120"/>
      <c r="W17" s="13">
        <v>1</v>
      </c>
      <c r="X17" s="14" t="s">
        <v>41</v>
      </c>
      <c r="Y17" s="110">
        <v>1000</v>
      </c>
      <c r="Z17" s="111"/>
      <c r="AA17" s="13">
        <v>1</v>
      </c>
      <c r="AB17" s="14" t="s">
        <v>41</v>
      </c>
      <c r="AC17" s="110">
        <v>940</v>
      </c>
      <c r="AD17" s="111"/>
      <c r="AE17" s="112">
        <f>O17*Q17+S17*U17</f>
        <v>14000</v>
      </c>
      <c r="AF17" s="112"/>
      <c r="AG17" s="112"/>
    </row>
    <row r="18" spans="1:33" ht="26.25" customHeight="1" x14ac:dyDescent="0.15">
      <c r="A18" s="113">
        <v>44448</v>
      </c>
      <c r="B18" s="114"/>
      <c r="C18" s="115" t="s">
        <v>57</v>
      </c>
      <c r="D18" s="115"/>
      <c r="E18" s="115"/>
      <c r="F18" s="115"/>
      <c r="G18" s="115"/>
      <c r="H18" s="116" t="s">
        <v>44</v>
      </c>
      <c r="I18" s="117"/>
      <c r="J18" s="118"/>
      <c r="K18" s="116" t="s">
        <v>64</v>
      </c>
      <c r="L18" s="117"/>
      <c r="M18" s="117"/>
      <c r="N18" s="118"/>
      <c r="O18" s="17">
        <v>1</v>
      </c>
      <c r="P18" s="18" t="s">
        <v>16</v>
      </c>
      <c r="Q18" s="119">
        <v>14000</v>
      </c>
      <c r="R18" s="119"/>
      <c r="S18" s="17"/>
      <c r="T18" s="18" t="s">
        <v>17</v>
      </c>
      <c r="U18" s="119"/>
      <c r="V18" s="119"/>
      <c r="W18" s="17">
        <v>1</v>
      </c>
      <c r="X18" s="18" t="s">
        <v>41</v>
      </c>
      <c r="Y18" s="123">
        <v>1500</v>
      </c>
      <c r="Z18" s="124"/>
      <c r="AA18" s="17">
        <v>1</v>
      </c>
      <c r="AB18" s="18" t="s">
        <v>41</v>
      </c>
      <c r="AC18" s="123">
        <v>2080</v>
      </c>
      <c r="AD18" s="124"/>
      <c r="AE18" s="112">
        <f>O18*Q18+S18*U18</f>
        <v>14000</v>
      </c>
      <c r="AF18" s="112"/>
      <c r="AG18" s="112"/>
    </row>
    <row r="19" spans="1:33" ht="26.25" customHeight="1" x14ac:dyDescent="0.15">
      <c r="A19" s="121"/>
      <c r="B19" s="122"/>
      <c r="C19" s="115"/>
      <c r="D19" s="115"/>
      <c r="E19" s="115"/>
      <c r="F19" s="115"/>
      <c r="G19" s="115"/>
      <c r="H19" s="116"/>
      <c r="I19" s="117"/>
      <c r="J19" s="118"/>
      <c r="K19" s="131"/>
      <c r="L19" s="132"/>
      <c r="M19" s="132"/>
      <c r="N19" s="133"/>
      <c r="O19" s="13"/>
      <c r="P19" s="14" t="s">
        <v>16</v>
      </c>
      <c r="Q19" s="120"/>
      <c r="R19" s="120"/>
      <c r="S19" s="13"/>
      <c r="T19" s="14" t="s">
        <v>17</v>
      </c>
      <c r="U19" s="120"/>
      <c r="V19" s="120"/>
      <c r="W19" s="13"/>
      <c r="X19" s="14" t="s">
        <v>41</v>
      </c>
      <c r="Y19" s="110"/>
      <c r="Z19" s="111"/>
      <c r="AA19" s="13"/>
      <c r="AB19" s="14" t="s">
        <v>41</v>
      </c>
      <c r="AC19" s="110"/>
      <c r="AD19" s="111"/>
      <c r="AE19" s="112">
        <f>O19*Q19+S19*U19+Y19+AC19</f>
        <v>0</v>
      </c>
      <c r="AF19" s="112"/>
      <c r="AG19" s="112"/>
    </row>
    <row r="20" spans="1:33" ht="26.25" customHeight="1" x14ac:dyDescent="0.15">
      <c r="A20" s="113"/>
      <c r="B20" s="114"/>
      <c r="C20" s="115"/>
      <c r="D20" s="115"/>
      <c r="E20" s="115"/>
      <c r="F20" s="115"/>
      <c r="G20" s="115"/>
      <c r="H20" s="116"/>
      <c r="I20" s="117"/>
      <c r="J20" s="118"/>
      <c r="K20" s="116"/>
      <c r="L20" s="117"/>
      <c r="M20" s="117"/>
      <c r="N20" s="118"/>
      <c r="O20" s="13"/>
      <c r="P20" s="14" t="s">
        <v>16</v>
      </c>
      <c r="Q20" s="120"/>
      <c r="R20" s="120"/>
      <c r="S20" s="13"/>
      <c r="T20" s="14" t="s">
        <v>17</v>
      </c>
      <c r="U20" s="120"/>
      <c r="V20" s="120"/>
      <c r="W20" s="13"/>
      <c r="X20" s="14" t="s">
        <v>41</v>
      </c>
      <c r="Y20" s="110"/>
      <c r="Z20" s="111"/>
      <c r="AA20" s="13"/>
      <c r="AB20" s="14" t="s">
        <v>41</v>
      </c>
      <c r="AC20" s="110"/>
      <c r="AD20" s="111"/>
      <c r="AE20" s="112">
        <f>O20*Q20+S20*U20+Y20+AC20</f>
        <v>0</v>
      </c>
      <c r="AF20" s="112"/>
      <c r="AG20" s="112"/>
    </row>
    <row r="21" spans="1:33" ht="26.25" customHeight="1" x14ac:dyDescent="0.15">
      <c r="A21" s="100"/>
      <c r="B21" s="101"/>
      <c r="C21" s="102"/>
      <c r="D21" s="102"/>
      <c r="E21" s="102"/>
      <c r="F21" s="102"/>
      <c r="G21" s="102"/>
      <c r="H21" s="103"/>
      <c r="I21" s="104"/>
      <c r="J21" s="105"/>
      <c r="K21" s="106"/>
      <c r="L21" s="106"/>
      <c r="M21" s="106"/>
      <c r="N21" s="106"/>
      <c r="O21" s="15"/>
      <c r="P21" s="16" t="s">
        <v>16</v>
      </c>
      <c r="Q21" s="107"/>
      <c r="R21" s="107"/>
      <c r="S21" s="15"/>
      <c r="T21" s="16" t="s">
        <v>17</v>
      </c>
      <c r="U21" s="107"/>
      <c r="V21" s="107"/>
      <c r="W21" s="15"/>
      <c r="X21" s="16" t="s">
        <v>41</v>
      </c>
      <c r="Y21" s="108"/>
      <c r="Z21" s="109"/>
      <c r="AA21" s="15"/>
      <c r="AB21" s="16" t="s">
        <v>41</v>
      </c>
      <c r="AC21" s="108"/>
      <c r="AD21" s="109"/>
      <c r="AE21" s="99">
        <f>O21*Q21+S21*U21+Y21+AC21</f>
        <v>0</v>
      </c>
      <c r="AF21" s="99"/>
      <c r="AG21" s="99"/>
    </row>
    <row r="22" spans="1:33" ht="26.25" customHeight="1" x14ac:dyDescent="0.15">
      <c r="AB22" s="48" t="s">
        <v>20</v>
      </c>
      <c r="AC22" s="48"/>
      <c r="AD22" s="48"/>
      <c r="AE22" s="49">
        <f>SUM(AE15:AE21)</f>
        <v>56000</v>
      </c>
      <c r="AF22" s="50"/>
      <c r="AG22" s="50"/>
    </row>
    <row r="23" spans="1:33" ht="26.25" customHeight="1" x14ac:dyDescent="0.15">
      <c r="A23" s="51" t="s">
        <v>26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AB23" s="52" t="s">
        <v>21</v>
      </c>
      <c r="AC23" s="52"/>
      <c r="AD23" s="52"/>
      <c r="AE23" s="40">
        <f>AE22*0.1</f>
        <v>5600</v>
      </c>
      <c r="AF23" s="40"/>
      <c r="AG23" s="40"/>
    </row>
    <row r="24" spans="1:33" ht="26.25" customHeight="1" thickBot="1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AB24" s="52" t="s">
        <v>35</v>
      </c>
      <c r="AC24" s="52"/>
      <c r="AD24" s="52"/>
      <c r="AE24" s="40">
        <f>Y15+Y16+Y18+Y19+Y17+Y20+Y21+AC15+AC16+AC17+AC18+AC19+AC20+AC21</f>
        <v>11040</v>
      </c>
      <c r="AF24" s="40"/>
      <c r="AG24" s="40"/>
    </row>
    <row r="25" spans="1:33" ht="26.25" customHeight="1" thickBot="1" x14ac:dyDescent="0.2">
      <c r="AB25" s="41" t="s">
        <v>22</v>
      </c>
      <c r="AC25" s="42"/>
      <c r="AD25" s="43"/>
      <c r="AE25" s="44">
        <f>SUM(AE22:AE24)</f>
        <v>72640</v>
      </c>
      <c r="AF25" s="45"/>
      <c r="AG25" s="46"/>
    </row>
  </sheetData>
  <mergeCells count="104">
    <mergeCell ref="AE24:AG24"/>
    <mergeCell ref="AB25:AD25"/>
    <mergeCell ref="AE25:AG25"/>
    <mergeCell ref="AE21:AG21"/>
    <mergeCell ref="AB22:AD22"/>
    <mergeCell ref="AE22:AG22"/>
    <mergeCell ref="A23:M23"/>
    <mergeCell ref="AB23:AD23"/>
    <mergeCell ref="AE23:AG23"/>
    <mergeCell ref="A21:B21"/>
    <mergeCell ref="C21:G21"/>
    <mergeCell ref="H21:J21"/>
    <mergeCell ref="K21:N21"/>
    <mergeCell ref="Q21:R21"/>
    <mergeCell ref="U21:V21"/>
    <mergeCell ref="Y21:Z21"/>
    <mergeCell ref="AC21:AD21"/>
    <mergeCell ref="AB24:AD24"/>
    <mergeCell ref="Y19:Z19"/>
    <mergeCell ref="AC19:AD19"/>
    <mergeCell ref="AE19:AG19"/>
    <mergeCell ref="A20:B20"/>
    <mergeCell ref="C20:G20"/>
    <mergeCell ref="H20:J20"/>
    <mergeCell ref="K20:N20"/>
    <mergeCell ref="Q20:R20"/>
    <mergeCell ref="U20:V20"/>
    <mergeCell ref="Y20:Z20"/>
    <mergeCell ref="A19:B19"/>
    <mergeCell ref="C19:G19"/>
    <mergeCell ref="H19:J19"/>
    <mergeCell ref="K19:N19"/>
    <mergeCell ref="Q19:R19"/>
    <mergeCell ref="U19:V19"/>
    <mergeCell ref="AC20:AD20"/>
    <mergeCell ref="AE20:AG20"/>
    <mergeCell ref="A18:B18"/>
    <mergeCell ref="C18:G18"/>
    <mergeCell ref="H18:J18"/>
    <mergeCell ref="K18:N18"/>
    <mergeCell ref="Q18:R18"/>
    <mergeCell ref="U18:V18"/>
    <mergeCell ref="Y18:Z18"/>
    <mergeCell ref="AC18:AD18"/>
    <mergeCell ref="AE18:AG18"/>
    <mergeCell ref="A17:B17"/>
    <mergeCell ref="C17:G17"/>
    <mergeCell ref="H17:J17"/>
    <mergeCell ref="K17:N17"/>
    <mergeCell ref="Q17:R17"/>
    <mergeCell ref="U17:V17"/>
    <mergeCell ref="Y17:Z17"/>
    <mergeCell ref="AC17:AD17"/>
    <mergeCell ref="AE17:AG17"/>
    <mergeCell ref="Y15:Z15"/>
    <mergeCell ref="AC15:AD15"/>
    <mergeCell ref="AE15:AG15"/>
    <mergeCell ref="A16:B16"/>
    <mergeCell ref="C16:G16"/>
    <mergeCell ref="H16:J16"/>
    <mergeCell ref="K16:N16"/>
    <mergeCell ref="Q16:R16"/>
    <mergeCell ref="U16:V16"/>
    <mergeCell ref="Y16:Z16"/>
    <mergeCell ref="A15:B15"/>
    <mergeCell ref="C15:G15"/>
    <mergeCell ref="H15:J15"/>
    <mergeCell ref="K15:N15"/>
    <mergeCell ref="Q15:R15"/>
    <mergeCell ref="U15:V15"/>
    <mergeCell ref="AC16:AD16"/>
    <mergeCell ref="AE16:AG16"/>
    <mergeCell ref="F10:K11"/>
    <mergeCell ref="Z10:AG10"/>
    <mergeCell ref="A11:B11"/>
    <mergeCell ref="Z11:AG11"/>
    <mergeCell ref="A13:B14"/>
    <mergeCell ref="C13:G14"/>
    <mergeCell ref="H13:J14"/>
    <mergeCell ref="K13:N14"/>
    <mergeCell ref="O13:V13"/>
    <mergeCell ref="W13:AD13"/>
    <mergeCell ref="AE13:AG14"/>
    <mergeCell ref="O14:P14"/>
    <mergeCell ref="Q14:R14"/>
    <mergeCell ref="S14:T14"/>
    <mergeCell ref="U14:V14"/>
    <mergeCell ref="W14:X14"/>
    <mergeCell ref="Y14:Z14"/>
    <mergeCell ref="AA14:AB14"/>
    <mergeCell ref="AC14:AD14"/>
    <mergeCell ref="Z7:AG7"/>
    <mergeCell ref="A8:C8"/>
    <mergeCell ref="D8:M8"/>
    <mergeCell ref="Z8:AG8"/>
    <mergeCell ref="G9:M9"/>
    <mergeCell ref="Z9:AG9"/>
    <mergeCell ref="K1:V2"/>
    <mergeCell ref="AC1:AG1"/>
    <mergeCell ref="A3:N4"/>
    <mergeCell ref="A5:N5"/>
    <mergeCell ref="Z5:AB5"/>
    <mergeCell ref="A6:N6"/>
    <mergeCell ref="Z6:AG6"/>
  </mergeCells>
  <phoneticPr fontId="3"/>
  <pageMargins left="0.7" right="0.7" top="0.56000000000000005" bottom="0.22" header="0.54" footer="0.26"/>
  <pageSetup paperSize="9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CC04E-BF7C-4DCD-B7B8-5282301452A5}">
  <dimension ref="A1:AI25"/>
  <sheetViews>
    <sheetView workbookViewId="0">
      <selection activeCell="AE24" sqref="AE24:AG24"/>
    </sheetView>
  </sheetViews>
  <sheetFormatPr defaultColWidth="4" defaultRowHeight="13.5" x14ac:dyDescent="0.15"/>
  <cols>
    <col min="1" max="11" width="4" style="1"/>
    <col min="12" max="12" width="4.125" style="1" customWidth="1"/>
    <col min="13" max="17" width="4" style="1"/>
    <col min="18" max="18" width="5.125" style="1" customWidth="1"/>
    <col min="19" max="256" width="4" style="1"/>
    <col min="257" max="257" width="1.625" style="1" customWidth="1"/>
    <col min="258" max="512" width="4" style="1"/>
    <col min="513" max="513" width="1.625" style="1" customWidth="1"/>
    <col min="514" max="768" width="4" style="1"/>
    <col min="769" max="769" width="1.625" style="1" customWidth="1"/>
    <col min="770" max="1024" width="4" style="1"/>
    <col min="1025" max="1025" width="1.625" style="1" customWidth="1"/>
    <col min="1026" max="1280" width="4" style="1"/>
    <col min="1281" max="1281" width="1.625" style="1" customWidth="1"/>
    <col min="1282" max="1536" width="4" style="1"/>
    <col min="1537" max="1537" width="1.625" style="1" customWidth="1"/>
    <col min="1538" max="1792" width="4" style="1"/>
    <col min="1793" max="1793" width="1.625" style="1" customWidth="1"/>
    <col min="1794" max="2048" width="4" style="1"/>
    <col min="2049" max="2049" width="1.625" style="1" customWidth="1"/>
    <col min="2050" max="2304" width="4" style="1"/>
    <col min="2305" max="2305" width="1.625" style="1" customWidth="1"/>
    <col min="2306" max="2560" width="4" style="1"/>
    <col min="2561" max="2561" width="1.625" style="1" customWidth="1"/>
    <col min="2562" max="2816" width="4" style="1"/>
    <col min="2817" max="2817" width="1.625" style="1" customWidth="1"/>
    <col min="2818" max="3072" width="4" style="1"/>
    <col min="3073" max="3073" width="1.625" style="1" customWidth="1"/>
    <col min="3074" max="3328" width="4" style="1"/>
    <col min="3329" max="3329" width="1.625" style="1" customWidth="1"/>
    <col min="3330" max="3584" width="4" style="1"/>
    <col min="3585" max="3585" width="1.625" style="1" customWidth="1"/>
    <col min="3586" max="3840" width="4" style="1"/>
    <col min="3841" max="3841" width="1.625" style="1" customWidth="1"/>
    <col min="3842" max="4096" width="4" style="1"/>
    <col min="4097" max="4097" width="1.625" style="1" customWidth="1"/>
    <col min="4098" max="4352" width="4" style="1"/>
    <col min="4353" max="4353" width="1.625" style="1" customWidth="1"/>
    <col min="4354" max="4608" width="4" style="1"/>
    <col min="4609" max="4609" width="1.625" style="1" customWidth="1"/>
    <col min="4610" max="4864" width="4" style="1"/>
    <col min="4865" max="4865" width="1.625" style="1" customWidth="1"/>
    <col min="4866" max="5120" width="4" style="1"/>
    <col min="5121" max="5121" width="1.625" style="1" customWidth="1"/>
    <col min="5122" max="5376" width="4" style="1"/>
    <col min="5377" max="5377" width="1.625" style="1" customWidth="1"/>
    <col min="5378" max="5632" width="4" style="1"/>
    <col min="5633" max="5633" width="1.625" style="1" customWidth="1"/>
    <col min="5634" max="5888" width="4" style="1"/>
    <col min="5889" max="5889" width="1.625" style="1" customWidth="1"/>
    <col min="5890" max="6144" width="4" style="1"/>
    <col min="6145" max="6145" width="1.625" style="1" customWidth="1"/>
    <col min="6146" max="6400" width="4" style="1"/>
    <col min="6401" max="6401" width="1.625" style="1" customWidth="1"/>
    <col min="6402" max="6656" width="4" style="1"/>
    <col min="6657" max="6657" width="1.625" style="1" customWidth="1"/>
    <col min="6658" max="6912" width="4" style="1"/>
    <col min="6913" max="6913" width="1.625" style="1" customWidth="1"/>
    <col min="6914" max="7168" width="4" style="1"/>
    <col min="7169" max="7169" width="1.625" style="1" customWidth="1"/>
    <col min="7170" max="7424" width="4" style="1"/>
    <col min="7425" max="7425" width="1.625" style="1" customWidth="1"/>
    <col min="7426" max="7680" width="4" style="1"/>
    <col min="7681" max="7681" width="1.625" style="1" customWidth="1"/>
    <col min="7682" max="7936" width="4" style="1"/>
    <col min="7937" max="7937" width="1.625" style="1" customWidth="1"/>
    <col min="7938" max="8192" width="4" style="1"/>
    <col min="8193" max="8193" width="1.625" style="1" customWidth="1"/>
    <col min="8194" max="8448" width="4" style="1"/>
    <col min="8449" max="8449" width="1.625" style="1" customWidth="1"/>
    <col min="8450" max="8704" width="4" style="1"/>
    <col min="8705" max="8705" width="1.625" style="1" customWidth="1"/>
    <col min="8706" max="8960" width="4" style="1"/>
    <col min="8961" max="8961" width="1.625" style="1" customWidth="1"/>
    <col min="8962" max="9216" width="4" style="1"/>
    <col min="9217" max="9217" width="1.625" style="1" customWidth="1"/>
    <col min="9218" max="9472" width="4" style="1"/>
    <col min="9473" max="9473" width="1.625" style="1" customWidth="1"/>
    <col min="9474" max="9728" width="4" style="1"/>
    <col min="9729" max="9729" width="1.625" style="1" customWidth="1"/>
    <col min="9730" max="9984" width="4" style="1"/>
    <col min="9985" max="9985" width="1.625" style="1" customWidth="1"/>
    <col min="9986" max="10240" width="4" style="1"/>
    <col min="10241" max="10241" width="1.625" style="1" customWidth="1"/>
    <col min="10242" max="10496" width="4" style="1"/>
    <col min="10497" max="10497" width="1.625" style="1" customWidth="1"/>
    <col min="10498" max="10752" width="4" style="1"/>
    <col min="10753" max="10753" width="1.625" style="1" customWidth="1"/>
    <col min="10754" max="11008" width="4" style="1"/>
    <col min="11009" max="11009" width="1.625" style="1" customWidth="1"/>
    <col min="11010" max="11264" width="4" style="1"/>
    <col min="11265" max="11265" width="1.625" style="1" customWidth="1"/>
    <col min="11266" max="11520" width="4" style="1"/>
    <col min="11521" max="11521" width="1.625" style="1" customWidth="1"/>
    <col min="11522" max="11776" width="4" style="1"/>
    <col min="11777" max="11777" width="1.625" style="1" customWidth="1"/>
    <col min="11778" max="12032" width="4" style="1"/>
    <col min="12033" max="12033" width="1.625" style="1" customWidth="1"/>
    <col min="12034" max="12288" width="4" style="1"/>
    <col min="12289" max="12289" width="1.625" style="1" customWidth="1"/>
    <col min="12290" max="12544" width="4" style="1"/>
    <col min="12545" max="12545" width="1.625" style="1" customWidth="1"/>
    <col min="12546" max="12800" width="4" style="1"/>
    <col min="12801" max="12801" width="1.625" style="1" customWidth="1"/>
    <col min="12802" max="13056" width="4" style="1"/>
    <col min="13057" max="13057" width="1.625" style="1" customWidth="1"/>
    <col min="13058" max="13312" width="4" style="1"/>
    <col min="13313" max="13313" width="1.625" style="1" customWidth="1"/>
    <col min="13314" max="13568" width="4" style="1"/>
    <col min="13569" max="13569" width="1.625" style="1" customWidth="1"/>
    <col min="13570" max="13824" width="4" style="1"/>
    <col min="13825" max="13825" width="1.625" style="1" customWidth="1"/>
    <col min="13826" max="14080" width="4" style="1"/>
    <col min="14081" max="14081" width="1.625" style="1" customWidth="1"/>
    <col min="14082" max="14336" width="4" style="1"/>
    <col min="14337" max="14337" width="1.625" style="1" customWidth="1"/>
    <col min="14338" max="14592" width="4" style="1"/>
    <col min="14593" max="14593" width="1.625" style="1" customWidth="1"/>
    <col min="14594" max="14848" width="4" style="1"/>
    <col min="14849" max="14849" width="1.625" style="1" customWidth="1"/>
    <col min="14850" max="15104" width="4" style="1"/>
    <col min="15105" max="15105" width="1.625" style="1" customWidth="1"/>
    <col min="15106" max="15360" width="4" style="1"/>
    <col min="15361" max="15361" width="1.625" style="1" customWidth="1"/>
    <col min="15362" max="15616" width="4" style="1"/>
    <col min="15617" max="15617" width="1.625" style="1" customWidth="1"/>
    <col min="15618" max="15872" width="4" style="1"/>
    <col min="15873" max="15873" width="1.625" style="1" customWidth="1"/>
    <col min="15874" max="16128" width="4" style="1"/>
    <col min="16129" max="16129" width="1.625" style="1" customWidth="1"/>
    <col min="16130" max="16384" width="4" style="1"/>
  </cols>
  <sheetData>
    <row r="1" spans="1:35" ht="22.5" customHeight="1" x14ac:dyDescent="0.15">
      <c r="I1" s="93" t="s">
        <v>0</v>
      </c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AC1" s="94">
        <v>44885</v>
      </c>
      <c r="AD1" s="94"/>
      <c r="AE1" s="94"/>
      <c r="AF1" s="94"/>
      <c r="AG1" s="94"/>
      <c r="AH1" s="2"/>
    </row>
    <row r="2" spans="1:35" ht="22.5" customHeight="1" x14ac:dyDescent="0.15">
      <c r="B2" s="23"/>
      <c r="C2" s="23"/>
      <c r="D2" s="23"/>
      <c r="E2" s="23"/>
      <c r="F2" s="23"/>
      <c r="G2" s="23"/>
      <c r="H2" s="2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23"/>
      <c r="Z2" s="23"/>
      <c r="AA2" s="23"/>
      <c r="AB2" s="23"/>
      <c r="AH2" s="4"/>
      <c r="AI2" s="4"/>
    </row>
    <row r="3" spans="1:35" ht="18.75" customHeight="1" x14ac:dyDescent="0.15">
      <c r="A3" s="95" t="s">
        <v>23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spans="1:35" ht="22.5" customHeight="1" thickBot="1" x14ac:dyDescent="0.2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</row>
    <row r="5" spans="1:35" ht="22.5" customHeight="1" x14ac:dyDescent="0.15">
      <c r="A5" s="97" t="s">
        <v>1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Z5" s="82" t="s">
        <v>27</v>
      </c>
      <c r="AA5" s="82"/>
      <c r="AB5" s="82"/>
    </row>
    <row r="6" spans="1:35" ht="22.5" customHeight="1" x14ac:dyDescent="0.15">
      <c r="A6" s="98" t="s">
        <v>2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Y6"/>
      <c r="Z6" s="82" t="s">
        <v>28</v>
      </c>
      <c r="AA6" s="82"/>
      <c r="AB6" s="82"/>
      <c r="AC6" s="82"/>
      <c r="AD6" s="82"/>
      <c r="AE6" s="82"/>
      <c r="AF6" s="82"/>
      <c r="AG6" s="82"/>
    </row>
    <row r="7" spans="1:35" ht="22.5" customHeight="1" x14ac:dyDescent="0.15">
      <c r="Z7" s="89" t="s">
        <v>103</v>
      </c>
      <c r="AA7" s="89"/>
      <c r="AB7" s="89"/>
      <c r="AC7" s="89"/>
      <c r="AD7" s="89"/>
      <c r="AE7" s="89"/>
      <c r="AF7" s="89"/>
      <c r="AG7" s="89"/>
    </row>
    <row r="8" spans="1:35" ht="22.5" customHeight="1" x14ac:dyDescent="0.15">
      <c r="A8" s="90" t="s">
        <v>3</v>
      </c>
      <c r="B8" s="90"/>
      <c r="C8" s="90"/>
      <c r="D8" s="91" t="s">
        <v>4</v>
      </c>
      <c r="E8" s="91"/>
      <c r="F8" s="91"/>
      <c r="G8" s="91"/>
      <c r="H8" s="91"/>
      <c r="I8" s="91"/>
      <c r="J8" s="91"/>
      <c r="K8" s="91"/>
      <c r="L8" s="91"/>
      <c r="M8" s="91"/>
      <c r="Z8" s="82" t="s">
        <v>33</v>
      </c>
      <c r="AA8" s="82"/>
      <c r="AB8" s="82"/>
      <c r="AC8" s="82"/>
      <c r="AD8" s="82"/>
      <c r="AE8" s="82"/>
      <c r="AF8" s="82"/>
      <c r="AG8" s="82"/>
    </row>
    <row r="9" spans="1:35" ht="22.5" customHeight="1" x14ac:dyDescent="0.15">
      <c r="A9" s="8"/>
      <c r="B9" s="8"/>
      <c r="D9" s="5"/>
      <c r="E9" s="5"/>
      <c r="F9" s="6">
        <v>11</v>
      </c>
      <c r="G9" s="92" t="s">
        <v>5</v>
      </c>
      <c r="H9" s="92"/>
      <c r="I9" s="92"/>
      <c r="J9" s="92"/>
      <c r="K9" s="92"/>
      <c r="L9" s="92"/>
      <c r="M9" s="92"/>
      <c r="Z9" s="82" t="s">
        <v>30</v>
      </c>
      <c r="AA9" s="82"/>
      <c r="AB9" s="82"/>
      <c r="AC9" s="82"/>
      <c r="AD9" s="82"/>
      <c r="AE9" s="82"/>
      <c r="AF9" s="82"/>
      <c r="AG9" s="82"/>
    </row>
    <row r="10" spans="1:35" ht="22.5" customHeight="1" x14ac:dyDescent="0.15">
      <c r="A10" s="8"/>
      <c r="B10" s="8"/>
      <c r="D10" s="7"/>
      <c r="E10" s="7"/>
      <c r="F10" s="80">
        <f>AE25</f>
        <v>30800</v>
      </c>
      <c r="G10" s="80"/>
      <c r="H10" s="80"/>
      <c r="I10" s="80"/>
      <c r="J10" s="80"/>
      <c r="K10" s="80"/>
      <c r="L10" s="7"/>
      <c r="M10" s="7"/>
      <c r="Z10" s="82" t="s">
        <v>104</v>
      </c>
      <c r="AA10" s="82"/>
      <c r="AB10" s="82"/>
      <c r="AC10" s="82"/>
      <c r="AD10" s="82"/>
      <c r="AE10" s="82"/>
      <c r="AF10" s="82"/>
      <c r="AG10" s="82"/>
    </row>
    <row r="11" spans="1:35" ht="22.5" customHeight="1" thickBot="1" x14ac:dyDescent="0.2">
      <c r="A11" s="83" t="s">
        <v>6</v>
      </c>
      <c r="B11" s="83"/>
      <c r="D11" s="7"/>
      <c r="E11" s="7"/>
      <c r="F11" s="81"/>
      <c r="G11" s="81"/>
      <c r="H11" s="81"/>
      <c r="I11" s="81"/>
      <c r="J11" s="81"/>
      <c r="K11" s="81"/>
      <c r="L11" s="7"/>
      <c r="M11" s="7"/>
      <c r="Z11" s="84" t="s">
        <v>105</v>
      </c>
      <c r="AA11" s="82"/>
      <c r="AB11" s="82"/>
      <c r="AC11" s="82"/>
      <c r="AD11" s="82"/>
      <c r="AE11" s="82"/>
      <c r="AF11" s="82"/>
      <c r="AG11" s="82"/>
    </row>
    <row r="12" spans="1:35" ht="6" customHeight="1" thickTop="1" x14ac:dyDescent="0.15">
      <c r="A12" s="8"/>
      <c r="B12" s="8"/>
      <c r="D12" s="9"/>
      <c r="E12" s="9"/>
      <c r="F12" s="9"/>
      <c r="G12" s="9"/>
      <c r="H12" s="10"/>
      <c r="I12" s="10"/>
      <c r="J12" s="10"/>
      <c r="K12" s="9"/>
      <c r="L12" s="9"/>
      <c r="M12" s="9"/>
      <c r="R12" s="11"/>
      <c r="S12" s="11"/>
      <c r="T12" s="11"/>
      <c r="U12" s="11"/>
      <c r="V12" s="11"/>
      <c r="W12" s="11"/>
      <c r="X12" s="11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5" ht="22.5" customHeight="1" x14ac:dyDescent="0.15">
      <c r="A13" s="85" t="s">
        <v>65</v>
      </c>
      <c r="B13" s="85"/>
      <c r="C13" s="85" t="s">
        <v>8</v>
      </c>
      <c r="D13" s="85"/>
      <c r="E13" s="85"/>
      <c r="F13" s="85"/>
      <c r="G13" s="85"/>
      <c r="H13" s="86" t="s">
        <v>24</v>
      </c>
      <c r="I13" s="87"/>
      <c r="J13" s="88"/>
      <c r="K13" s="85" t="s">
        <v>9</v>
      </c>
      <c r="L13" s="85"/>
      <c r="M13" s="85"/>
      <c r="N13" s="85"/>
      <c r="O13" s="85" t="s">
        <v>10</v>
      </c>
      <c r="P13" s="85"/>
      <c r="Q13" s="85"/>
      <c r="R13" s="85"/>
      <c r="S13" s="85"/>
      <c r="T13" s="85"/>
      <c r="U13" s="85"/>
      <c r="V13" s="85"/>
      <c r="W13" s="71" t="s">
        <v>35</v>
      </c>
      <c r="X13" s="72"/>
      <c r="Y13" s="72"/>
      <c r="Z13" s="72"/>
      <c r="AA13" s="72"/>
      <c r="AB13" s="72"/>
      <c r="AC13" s="72"/>
      <c r="AD13" s="73"/>
      <c r="AE13" s="85" t="s">
        <v>12</v>
      </c>
      <c r="AF13" s="85"/>
      <c r="AG13" s="85"/>
    </row>
    <row r="14" spans="1:35" ht="22.5" customHeight="1" x14ac:dyDescent="0.15">
      <c r="A14" s="85"/>
      <c r="B14" s="85"/>
      <c r="C14" s="85"/>
      <c r="D14" s="85"/>
      <c r="E14" s="85"/>
      <c r="F14" s="85"/>
      <c r="G14" s="85"/>
      <c r="H14" s="59"/>
      <c r="I14" s="60"/>
      <c r="J14" s="61"/>
      <c r="K14" s="85"/>
      <c r="L14" s="85"/>
      <c r="M14" s="85"/>
      <c r="N14" s="85"/>
      <c r="O14" s="85" t="s">
        <v>13</v>
      </c>
      <c r="P14" s="85"/>
      <c r="Q14" s="85" t="s">
        <v>14</v>
      </c>
      <c r="R14" s="85"/>
      <c r="S14" s="85" t="s">
        <v>15</v>
      </c>
      <c r="T14" s="85"/>
      <c r="U14" s="85" t="s">
        <v>14</v>
      </c>
      <c r="V14" s="85"/>
      <c r="W14" s="71" t="s">
        <v>59</v>
      </c>
      <c r="X14" s="73"/>
      <c r="Y14" s="71" t="s">
        <v>14</v>
      </c>
      <c r="Z14" s="73"/>
      <c r="AA14" s="71" t="s">
        <v>60</v>
      </c>
      <c r="AB14" s="73"/>
      <c r="AC14" s="71"/>
      <c r="AD14" s="73"/>
      <c r="AE14" s="85"/>
      <c r="AF14" s="85"/>
      <c r="AG14" s="85"/>
    </row>
    <row r="15" spans="1:35" ht="26.25" customHeight="1" x14ac:dyDescent="0.15">
      <c r="A15" s="134">
        <v>44848</v>
      </c>
      <c r="B15" s="135"/>
      <c r="C15" s="265" t="s">
        <v>102</v>
      </c>
      <c r="D15" s="266"/>
      <c r="E15" s="266"/>
      <c r="F15" s="266"/>
      <c r="G15" s="267"/>
      <c r="H15" s="116" t="s">
        <v>91</v>
      </c>
      <c r="I15" s="117"/>
      <c r="J15" s="118"/>
      <c r="K15" s="140" t="s">
        <v>49</v>
      </c>
      <c r="L15" s="141"/>
      <c r="M15" s="141"/>
      <c r="N15" s="142"/>
      <c r="O15" s="21">
        <v>1</v>
      </c>
      <c r="P15" s="22" t="s">
        <v>16</v>
      </c>
      <c r="Q15" s="139">
        <v>14000</v>
      </c>
      <c r="R15" s="139"/>
      <c r="S15" s="21"/>
      <c r="T15" s="22" t="s">
        <v>17</v>
      </c>
      <c r="U15" s="139"/>
      <c r="V15" s="139"/>
      <c r="W15" s="17"/>
      <c r="X15" s="18" t="s">
        <v>41</v>
      </c>
      <c r="Y15" s="123"/>
      <c r="Z15" s="124"/>
      <c r="AA15" s="17"/>
      <c r="AB15" s="18" t="s">
        <v>41</v>
      </c>
      <c r="AC15" s="123"/>
      <c r="AD15" s="124"/>
      <c r="AE15" s="130">
        <f>O15*Q15+S15*U15</f>
        <v>14000</v>
      </c>
      <c r="AF15" s="130"/>
      <c r="AG15" s="130"/>
    </row>
    <row r="16" spans="1:35" ht="26.25" customHeight="1" x14ac:dyDescent="0.15">
      <c r="A16" s="121">
        <v>44887</v>
      </c>
      <c r="B16" s="122"/>
      <c r="C16" s="268"/>
      <c r="D16" s="269"/>
      <c r="E16" s="269"/>
      <c r="F16" s="269"/>
      <c r="G16" s="270"/>
      <c r="H16" s="116" t="s">
        <v>91</v>
      </c>
      <c r="I16" s="117"/>
      <c r="J16" s="118"/>
      <c r="K16" s="116" t="s">
        <v>49</v>
      </c>
      <c r="L16" s="117"/>
      <c r="M16" s="117"/>
      <c r="N16" s="118"/>
      <c r="O16" s="17">
        <v>1</v>
      </c>
      <c r="P16" s="18" t="s">
        <v>16</v>
      </c>
      <c r="Q16" s="119">
        <v>14000</v>
      </c>
      <c r="R16" s="119"/>
      <c r="S16" s="17"/>
      <c r="T16" s="18" t="s">
        <v>17</v>
      </c>
      <c r="U16" s="119"/>
      <c r="V16" s="119"/>
      <c r="W16" s="17"/>
      <c r="X16" s="18" t="s">
        <v>41</v>
      </c>
      <c r="Y16" s="123"/>
      <c r="Z16" s="124"/>
      <c r="AA16" s="17"/>
      <c r="AB16" s="18" t="s">
        <v>41</v>
      </c>
      <c r="AC16" s="123"/>
      <c r="AD16" s="124"/>
      <c r="AE16" s="112">
        <f>O16*Q16+S16*U16</f>
        <v>14000</v>
      </c>
      <c r="AF16" s="112"/>
      <c r="AG16" s="112"/>
    </row>
    <row r="17" spans="1:33" ht="26.25" customHeight="1" x14ac:dyDescent="0.15">
      <c r="A17" s="121"/>
      <c r="B17" s="122"/>
      <c r="C17" s="115"/>
      <c r="D17" s="115"/>
      <c r="E17" s="115"/>
      <c r="F17" s="115"/>
      <c r="G17" s="115"/>
      <c r="H17" s="116"/>
      <c r="I17" s="117"/>
      <c r="J17" s="118"/>
      <c r="K17" s="116"/>
      <c r="L17" s="117"/>
      <c r="M17" s="117"/>
      <c r="N17" s="118"/>
      <c r="O17" s="17"/>
      <c r="P17" s="14" t="s">
        <v>16</v>
      </c>
      <c r="Q17" s="119"/>
      <c r="R17" s="119"/>
      <c r="S17" s="13"/>
      <c r="T17" s="14" t="s">
        <v>17</v>
      </c>
      <c r="U17" s="120"/>
      <c r="V17" s="120"/>
      <c r="W17" s="13"/>
      <c r="X17" s="14" t="s">
        <v>41</v>
      </c>
      <c r="Y17" s="123"/>
      <c r="Z17" s="124"/>
      <c r="AA17" s="17"/>
      <c r="AB17" s="18" t="s">
        <v>41</v>
      </c>
      <c r="AC17" s="123"/>
      <c r="AD17" s="124"/>
      <c r="AE17" s="112">
        <f>O17*Q17+S17*U17</f>
        <v>0</v>
      </c>
      <c r="AF17" s="112"/>
      <c r="AG17" s="112"/>
    </row>
    <row r="18" spans="1:33" ht="26.25" customHeight="1" x14ac:dyDescent="0.15">
      <c r="A18" s="121"/>
      <c r="B18" s="122"/>
      <c r="C18" s="115"/>
      <c r="D18" s="115"/>
      <c r="E18" s="115"/>
      <c r="F18" s="115"/>
      <c r="G18" s="115"/>
      <c r="H18" s="116"/>
      <c r="I18" s="117"/>
      <c r="J18" s="118"/>
      <c r="K18" s="116"/>
      <c r="L18" s="117"/>
      <c r="M18" s="117"/>
      <c r="N18" s="118"/>
      <c r="O18" s="17"/>
      <c r="P18" s="18" t="s">
        <v>16</v>
      </c>
      <c r="Q18" s="119"/>
      <c r="R18" s="119"/>
      <c r="S18" s="17"/>
      <c r="T18" s="18" t="s">
        <v>17</v>
      </c>
      <c r="U18" s="119"/>
      <c r="V18" s="119"/>
      <c r="W18" s="17"/>
      <c r="X18" s="18" t="s">
        <v>41</v>
      </c>
      <c r="Y18" s="123"/>
      <c r="Z18" s="124"/>
      <c r="AA18" s="17"/>
      <c r="AB18" s="18" t="s">
        <v>41</v>
      </c>
      <c r="AC18" s="123"/>
      <c r="AD18" s="124"/>
      <c r="AE18" s="112">
        <f>O18*Q18+S18*U18</f>
        <v>0</v>
      </c>
      <c r="AF18" s="112"/>
      <c r="AG18" s="112"/>
    </row>
    <row r="19" spans="1:33" ht="26.25" customHeight="1" x14ac:dyDescent="0.15">
      <c r="A19" s="121"/>
      <c r="B19" s="122"/>
      <c r="C19" s="115"/>
      <c r="D19" s="115"/>
      <c r="E19" s="115"/>
      <c r="F19" s="115"/>
      <c r="G19" s="115"/>
      <c r="H19" s="116"/>
      <c r="I19" s="117"/>
      <c r="J19" s="118"/>
      <c r="K19" s="116"/>
      <c r="L19" s="117"/>
      <c r="M19" s="117"/>
      <c r="N19" s="118"/>
      <c r="O19" s="17"/>
      <c r="P19" s="14" t="s">
        <v>16</v>
      </c>
      <c r="Q19" s="119"/>
      <c r="R19" s="119"/>
      <c r="S19" s="13"/>
      <c r="T19" s="14" t="s">
        <v>17</v>
      </c>
      <c r="U19" s="120"/>
      <c r="V19" s="120"/>
      <c r="W19" s="13"/>
      <c r="X19" s="14" t="s">
        <v>41</v>
      </c>
      <c r="Y19" s="110"/>
      <c r="Z19" s="111"/>
      <c r="AA19" s="13"/>
      <c r="AB19" s="14" t="s">
        <v>41</v>
      </c>
      <c r="AC19" s="110"/>
      <c r="AD19" s="111"/>
      <c r="AE19" s="112">
        <f>O19*Q19+S19*U19+Y19+AC19</f>
        <v>0</v>
      </c>
      <c r="AF19" s="112"/>
      <c r="AG19" s="112"/>
    </row>
    <row r="20" spans="1:33" ht="26.25" customHeight="1" x14ac:dyDescent="0.15">
      <c r="A20" s="113"/>
      <c r="B20" s="114"/>
      <c r="C20" s="115"/>
      <c r="D20" s="115"/>
      <c r="E20" s="115"/>
      <c r="F20" s="115"/>
      <c r="G20" s="115"/>
      <c r="H20" s="116"/>
      <c r="I20" s="117"/>
      <c r="J20" s="118"/>
      <c r="K20" s="116"/>
      <c r="L20" s="117"/>
      <c r="M20" s="117"/>
      <c r="N20" s="118"/>
      <c r="O20" s="17"/>
      <c r="P20" s="14" t="s">
        <v>16</v>
      </c>
      <c r="Q20" s="119"/>
      <c r="R20" s="119"/>
      <c r="S20" s="13"/>
      <c r="T20" s="14" t="s">
        <v>17</v>
      </c>
      <c r="U20" s="120"/>
      <c r="V20" s="120"/>
      <c r="W20" s="13"/>
      <c r="X20" s="14" t="s">
        <v>41</v>
      </c>
      <c r="Y20" s="110"/>
      <c r="Z20" s="111"/>
      <c r="AA20" s="13"/>
      <c r="AB20" s="14" t="s">
        <v>41</v>
      </c>
      <c r="AC20" s="110"/>
      <c r="AD20" s="111"/>
      <c r="AE20" s="112">
        <f>O20*Q20+S20*U20+Y20+AC20</f>
        <v>0</v>
      </c>
      <c r="AF20" s="112"/>
      <c r="AG20" s="112"/>
    </row>
    <row r="21" spans="1:33" ht="26.25" customHeight="1" x14ac:dyDescent="0.15">
      <c r="A21" s="100"/>
      <c r="B21" s="101"/>
      <c r="C21" s="102"/>
      <c r="D21" s="102"/>
      <c r="E21" s="102"/>
      <c r="F21" s="102"/>
      <c r="G21" s="102"/>
      <c r="H21" s="103"/>
      <c r="I21" s="104"/>
      <c r="J21" s="105"/>
      <c r="K21" s="106"/>
      <c r="L21" s="106"/>
      <c r="M21" s="106"/>
      <c r="N21" s="106"/>
      <c r="O21" s="15"/>
      <c r="P21" s="16" t="s">
        <v>16</v>
      </c>
      <c r="Q21" s="107"/>
      <c r="R21" s="107"/>
      <c r="S21" s="15"/>
      <c r="T21" s="16" t="s">
        <v>17</v>
      </c>
      <c r="U21" s="107"/>
      <c r="V21" s="107"/>
      <c r="W21" s="15"/>
      <c r="X21" s="16" t="s">
        <v>41</v>
      </c>
      <c r="Y21" s="108"/>
      <c r="Z21" s="109"/>
      <c r="AA21" s="15"/>
      <c r="AB21" s="16" t="s">
        <v>41</v>
      </c>
      <c r="AC21" s="108"/>
      <c r="AD21" s="109"/>
      <c r="AE21" s="99">
        <f>O21*Q21+S21*U21+Y21+AC21</f>
        <v>0</v>
      </c>
      <c r="AF21" s="99"/>
      <c r="AG21" s="99"/>
    </row>
    <row r="22" spans="1:33" ht="26.25" customHeight="1" x14ac:dyDescent="0.15">
      <c r="AB22" s="48" t="s">
        <v>20</v>
      </c>
      <c r="AC22" s="48"/>
      <c r="AD22" s="48"/>
      <c r="AE22" s="49">
        <f>SUM(AE15:AE21)</f>
        <v>28000</v>
      </c>
      <c r="AF22" s="50"/>
      <c r="AG22" s="50"/>
    </row>
    <row r="23" spans="1:33" ht="26.25" customHeight="1" x14ac:dyDescent="0.15">
      <c r="A23" s="51" t="s">
        <v>26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AB23" s="52" t="s">
        <v>21</v>
      </c>
      <c r="AC23" s="52"/>
      <c r="AD23" s="52"/>
      <c r="AE23" s="40">
        <f>AE22*0.1</f>
        <v>2800</v>
      </c>
      <c r="AF23" s="40"/>
      <c r="AG23" s="40"/>
    </row>
    <row r="24" spans="1:33" ht="26.25" customHeight="1" thickBot="1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AB24" s="52" t="s">
        <v>35</v>
      </c>
      <c r="AC24" s="52"/>
      <c r="AD24" s="52"/>
      <c r="AE24" s="40">
        <f>Y15+Y16+Y18+Y19+Y17+Y20+Y21+AC15+AC16+AC17+AC18+AC19+AC20+AC21</f>
        <v>0</v>
      </c>
      <c r="AF24" s="40"/>
      <c r="AG24" s="40"/>
    </row>
    <row r="25" spans="1:33" ht="26.25" customHeight="1" thickBot="1" x14ac:dyDescent="0.2">
      <c r="AB25" s="41" t="s">
        <v>22</v>
      </c>
      <c r="AC25" s="42"/>
      <c r="AD25" s="43"/>
      <c r="AE25" s="44">
        <f>SUM(AE22:AE24)</f>
        <v>30800</v>
      </c>
      <c r="AF25" s="45"/>
      <c r="AG25" s="46"/>
    </row>
  </sheetData>
  <mergeCells count="103">
    <mergeCell ref="Z7:AG7"/>
    <mergeCell ref="A8:C8"/>
    <mergeCell ref="D8:M8"/>
    <mergeCell ref="Z8:AG8"/>
    <mergeCell ref="G9:M9"/>
    <mergeCell ref="Z9:AG9"/>
    <mergeCell ref="AC1:AG1"/>
    <mergeCell ref="A3:N4"/>
    <mergeCell ref="A5:N5"/>
    <mergeCell ref="Z5:AB5"/>
    <mergeCell ref="A6:N6"/>
    <mergeCell ref="Z6:AG6"/>
    <mergeCell ref="F10:K11"/>
    <mergeCell ref="Z10:AG10"/>
    <mergeCell ref="A11:B11"/>
    <mergeCell ref="Z11:AG11"/>
    <mergeCell ref="A13:B14"/>
    <mergeCell ref="C13:G14"/>
    <mergeCell ref="H13:J14"/>
    <mergeCell ref="K13:N14"/>
    <mergeCell ref="O13:V13"/>
    <mergeCell ref="W13:AD13"/>
    <mergeCell ref="AE13:AG14"/>
    <mergeCell ref="O14:P14"/>
    <mergeCell ref="Q14:R14"/>
    <mergeCell ref="S14:T14"/>
    <mergeCell ref="U14:V14"/>
    <mergeCell ref="W14:X14"/>
    <mergeCell ref="Y14:Z14"/>
    <mergeCell ref="AA14:AB14"/>
    <mergeCell ref="AC14:AD14"/>
    <mergeCell ref="Y15:Z15"/>
    <mergeCell ref="AC15:AD15"/>
    <mergeCell ref="AE15:AG15"/>
    <mergeCell ref="A16:B16"/>
    <mergeCell ref="H16:J16"/>
    <mergeCell ref="K16:N16"/>
    <mergeCell ref="Q16:R16"/>
    <mergeCell ref="U16:V16"/>
    <mergeCell ref="Y16:Z16"/>
    <mergeCell ref="A15:B15"/>
    <mergeCell ref="H15:J15"/>
    <mergeCell ref="K15:N15"/>
    <mergeCell ref="Q15:R15"/>
    <mergeCell ref="U15:V15"/>
    <mergeCell ref="AC16:AD16"/>
    <mergeCell ref="AE16:AG16"/>
    <mergeCell ref="C15:G16"/>
    <mergeCell ref="A17:B17"/>
    <mergeCell ref="C17:G17"/>
    <mergeCell ref="H17:J17"/>
    <mergeCell ref="K17:N17"/>
    <mergeCell ref="Q17:R17"/>
    <mergeCell ref="U17:V17"/>
    <mergeCell ref="Y17:Z17"/>
    <mergeCell ref="AC17:AD17"/>
    <mergeCell ref="AE17:AG17"/>
    <mergeCell ref="A18:B18"/>
    <mergeCell ref="C18:G18"/>
    <mergeCell ref="H18:J18"/>
    <mergeCell ref="K18:N18"/>
    <mergeCell ref="Q18:R18"/>
    <mergeCell ref="U18:V18"/>
    <mergeCell ref="Y18:Z18"/>
    <mergeCell ref="AC18:AD18"/>
    <mergeCell ref="AE18:AG18"/>
    <mergeCell ref="A20:B20"/>
    <mergeCell ref="C20:G20"/>
    <mergeCell ref="H20:J20"/>
    <mergeCell ref="K20:N20"/>
    <mergeCell ref="Q20:R20"/>
    <mergeCell ref="U20:V20"/>
    <mergeCell ref="Y20:Z20"/>
    <mergeCell ref="A19:B19"/>
    <mergeCell ref="C19:G19"/>
    <mergeCell ref="H19:J19"/>
    <mergeCell ref="K19:N19"/>
    <mergeCell ref="Q19:R19"/>
    <mergeCell ref="U19:V19"/>
    <mergeCell ref="AB24:AD24"/>
    <mergeCell ref="AE24:AG24"/>
    <mergeCell ref="AB25:AD25"/>
    <mergeCell ref="AE25:AG25"/>
    <mergeCell ref="I1:X2"/>
    <mergeCell ref="AE21:AG21"/>
    <mergeCell ref="AB22:AD22"/>
    <mergeCell ref="AE22:AG22"/>
    <mergeCell ref="A23:M23"/>
    <mergeCell ref="AB23:AD23"/>
    <mergeCell ref="AE23:AG23"/>
    <mergeCell ref="AC20:AD20"/>
    <mergeCell ref="AE20:AG20"/>
    <mergeCell ref="A21:B21"/>
    <mergeCell ref="C21:G21"/>
    <mergeCell ref="H21:J21"/>
    <mergeCell ref="K21:N21"/>
    <mergeCell ref="Q21:R21"/>
    <mergeCell ref="U21:V21"/>
    <mergeCell ref="Y21:Z21"/>
    <mergeCell ref="AC21:AD21"/>
    <mergeCell ref="Y19:Z19"/>
    <mergeCell ref="AC19:AD19"/>
    <mergeCell ref="AE19:AG19"/>
  </mergeCells>
  <phoneticPr fontId="3"/>
  <pageMargins left="0.7" right="0.7" top="0.56000000000000005" bottom="0.22" header="0.54" footer="0.26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DEFC1-53D5-45A4-92BE-3C7C86D1EE9B}">
  <dimension ref="A1:AI25"/>
  <sheetViews>
    <sheetView workbookViewId="0">
      <selection activeCell="AI21" sqref="AI21"/>
    </sheetView>
  </sheetViews>
  <sheetFormatPr defaultColWidth="4" defaultRowHeight="13.5" x14ac:dyDescent="0.15"/>
  <cols>
    <col min="1" max="11" width="4" style="1"/>
    <col min="12" max="12" width="4.125" style="1" customWidth="1"/>
    <col min="13" max="17" width="4" style="1"/>
    <col min="18" max="18" width="5.125" style="1" customWidth="1"/>
    <col min="19" max="256" width="4" style="1"/>
    <col min="257" max="257" width="1.625" style="1" customWidth="1"/>
    <col min="258" max="512" width="4" style="1"/>
    <col min="513" max="513" width="1.625" style="1" customWidth="1"/>
    <col min="514" max="768" width="4" style="1"/>
    <col min="769" max="769" width="1.625" style="1" customWidth="1"/>
    <col min="770" max="1024" width="4" style="1"/>
    <col min="1025" max="1025" width="1.625" style="1" customWidth="1"/>
    <col min="1026" max="1280" width="4" style="1"/>
    <col min="1281" max="1281" width="1.625" style="1" customWidth="1"/>
    <col min="1282" max="1536" width="4" style="1"/>
    <col min="1537" max="1537" width="1.625" style="1" customWidth="1"/>
    <col min="1538" max="1792" width="4" style="1"/>
    <col min="1793" max="1793" width="1.625" style="1" customWidth="1"/>
    <col min="1794" max="2048" width="4" style="1"/>
    <col min="2049" max="2049" width="1.625" style="1" customWidth="1"/>
    <col min="2050" max="2304" width="4" style="1"/>
    <col min="2305" max="2305" width="1.625" style="1" customWidth="1"/>
    <col min="2306" max="2560" width="4" style="1"/>
    <col min="2561" max="2561" width="1.625" style="1" customWidth="1"/>
    <col min="2562" max="2816" width="4" style="1"/>
    <col min="2817" max="2817" width="1.625" style="1" customWidth="1"/>
    <col min="2818" max="3072" width="4" style="1"/>
    <col min="3073" max="3073" width="1.625" style="1" customWidth="1"/>
    <col min="3074" max="3328" width="4" style="1"/>
    <col min="3329" max="3329" width="1.625" style="1" customWidth="1"/>
    <col min="3330" max="3584" width="4" style="1"/>
    <col min="3585" max="3585" width="1.625" style="1" customWidth="1"/>
    <col min="3586" max="3840" width="4" style="1"/>
    <col min="3841" max="3841" width="1.625" style="1" customWidth="1"/>
    <col min="3842" max="4096" width="4" style="1"/>
    <col min="4097" max="4097" width="1.625" style="1" customWidth="1"/>
    <col min="4098" max="4352" width="4" style="1"/>
    <col min="4353" max="4353" width="1.625" style="1" customWidth="1"/>
    <col min="4354" max="4608" width="4" style="1"/>
    <col min="4609" max="4609" width="1.625" style="1" customWidth="1"/>
    <col min="4610" max="4864" width="4" style="1"/>
    <col min="4865" max="4865" width="1.625" style="1" customWidth="1"/>
    <col min="4866" max="5120" width="4" style="1"/>
    <col min="5121" max="5121" width="1.625" style="1" customWidth="1"/>
    <col min="5122" max="5376" width="4" style="1"/>
    <col min="5377" max="5377" width="1.625" style="1" customWidth="1"/>
    <col min="5378" max="5632" width="4" style="1"/>
    <col min="5633" max="5633" width="1.625" style="1" customWidth="1"/>
    <col min="5634" max="5888" width="4" style="1"/>
    <col min="5889" max="5889" width="1.625" style="1" customWidth="1"/>
    <col min="5890" max="6144" width="4" style="1"/>
    <col min="6145" max="6145" width="1.625" style="1" customWidth="1"/>
    <col min="6146" max="6400" width="4" style="1"/>
    <col min="6401" max="6401" width="1.625" style="1" customWidth="1"/>
    <col min="6402" max="6656" width="4" style="1"/>
    <col min="6657" max="6657" width="1.625" style="1" customWidth="1"/>
    <col min="6658" max="6912" width="4" style="1"/>
    <col min="6913" max="6913" width="1.625" style="1" customWidth="1"/>
    <col min="6914" max="7168" width="4" style="1"/>
    <col min="7169" max="7169" width="1.625" style="1" customWidth="1"/>
    <col min="7170" max="7424" width="4" style="1"/>
    <col min="7425" max="7425" width="1.625" style="1" customWidth="1"/>
    <col min="7426" max="7680" width="4" style="1"/>
    <col min="7681" max="7681" width="1.625" style="1" customWidth="1"/>
    <col min="7682" max="7936" width="4" style="1"/>
    <col min="7937" max="7937" width="1.625" style="1" customWidth="1"/>
    <col min="7938" max="8192" width="4" style="1"/>
    <col min="8193" max="8193" width="1.625" style="1" customWidth="1"/>
    <col min="8194" max="8448" width="4" style="1"/>
    <col min="8449" max="8449" width="1.625" style="1" customWidth="1"/>
    <col min="8450" max="8704" width="4" style="1"/>
    <col min="8705" max="8705" width="1.625" style="1" customWidth="1"/>
    <col min="8706" max="8960" width="4" style="1"/>
    <col min="8961" max="8961" width="1.625" style="1" customWidth="1"/>
    <col min="8962" max="9216" width="4" style="1"/>
    <col min="9217" max="9217" width="1.625" style="1" customWidth="1"/>
    <col min="9218" max="9472" width="4" style="1"/>
    <col min="9473" max="9473" width="1.625" style="1" customWidth="1"/>
    <col min="9474" max="9728" width="4" style="1"/>
    <col min="9729" max="9729" width="1.625" style="1" customWidth="1"/>
    <col min="9730" max="9984" width="4" style="1"/>
    <col min="9985" max="9985" width="1.625" style="1" customWidth="1"/>
    <col min="9986" max="10240" width="4" style="1"/>
    <col min="10241" max="10241" width="1.625" style="1" customWidth="1"/>
    <col min="10242" max="10496" width="4" style="1"/>
    <col min="10497" max="10497" width="1.625" style="1" customWidth="1"/>
    <col min="10498" max="10752" width="4" style="1"/>
    <col min="10753" max="10753" width="1.625" style="1" customWidth="1"/>
    <col min="10754" max="11008" width="4" style="1"/>
    <col min="11009" max="11009" width="1.625" style="1" customWidth="1"/>
    <col min="11010" max="11264" width="4" style="1"/>
    <col min="11265" max="11265" width="1.625" style="1" customWidth="1"/>
    <col min="11266" max="11520" width="4" style="1"/>
    <col min="11521" max="11521" width="1.625" style="1" customWidth="1"/>
    <col min="11522" max="11776" width="4" style="1"/>
    <col min="11777" max="11777" width="1.625" style="1" customWidth="1"/>
    <col min="11778" max="12032" width="4" style="1"/>
    <col min="12033" max="12033" width="1.625" style="1" customWidth="1"/>
    <col min="12034" max="12288" width="4" style="1"/>
    <col min="12289" max="12289" width="1.625" style="1" customWidth="1"/>
    <col min="12290" max="12544" width="4" style="1"/>
    <col min="12545" max="12545" width="1.625" style="1" customWidth="1"/>
    <col min="12546" max="12800" width="4" style="1"/>
    <col min="12801" max="12801" width="1.625" style="1" customWidth="1"/>
    <col min="12802" max="13056" width="4" style="1"/>
    <col min="13057" max="13057" width="1.625" style="1" customWidth="1"/>
    <col min="13058" max="13312" width="4" style="1"/>
    <col min="13313" max="13313" width="1.625" style="1" customWidth="1"/>
    <col min="13314" max="13568" width="4" style="1"/>
    <col min="13569" max="13569" width="1.625" style="1" customWidth="1"/>
    <col min="13570" max="13824" width="4" style="1"/>
    <col min="13825" max="13825" width="1.625" style="1" customWidth="1"/>
    <col min="13826" max="14080" width="4" style="1"/>
    <col min="14081" max="14081" width="1.625" style="1" customWidth="1"/>
    <col min="14082" max="14336" width="4" style="1"/>
    <col min="14337" max="14337" width="1.625" style="1" customWidth="1"/>
    <col min="14338" max="14592" width="4" style="1"/>
    <col min="14593" max="14593" width="1.625" style="1" customWidth="1"/>
    <col min="14594" max="14848" width="4" style="1"/>
    <col min="14849" max="14849" width="1.625" style="1" customWidth="1"/>
    <col min="14850" max="15104" width="4" style="1"/>
    <col min="15105" max="15105" width="1.625" style="1" customWidth="1"/>
    <col min="15106" max="15360" width="4" style="1"/>
    <col min="15361" max="15361" width="1.625" style="1" customWidth="1"/>
    <col min="15362" max="15616" width="4" style="1"/>
    <col min="15617" max="15617" width="1.625" style="1" customWidth="1"/>
    <col min="15618" max="15872" width="4" style="1"/>
    <col min="15873" max="15873" width="1.625" style="1" customWidth="1"/>
    <col min="15874" max="16128" width="4" style="1"/>
    <col min="16129" max="16129" width="1.625" style="1" customWidth="1"/>
    <col min="16130" max="16384" width="4" style="1"/>
  </cols>
  <sheetData>
    <row r="1" spans="1:35" ht="22.5" customHeight="1" x14ac:dyDescent="0.15">
      <c r="I1" s="93" t="s">
        <v>0</v>
      </c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AC1" s="94">
        <v>44520</v>
      </c>
      <c r="AD1" s="94"/>
      <c r="AE1" s="94"/>
      <c r="AF1" s="94"/>
      <c r="AG1" s="94"/>
      <c r="AH1" s="2"/>
    </row>
    <row r="2" spans="1:35" ht="22.5" customHeight="1" x14ac:dyDescent="0.15">
      <c r="B2" s="23"/>
      <c r="C2" s="23"/>
      <c r="D2" s="23"/>
      <c r="E2" s="23"/>
      <c r="F2" s="23"/>
      <c r="G2" s="23"/>
      <c r="H2" s="2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23"/>
      <c r="Z2" s="23"/>
      <c r="AA2" s="23"/>
      <c r="AB2" s="23"/>
      <c r="AH2" s="4"/>
      <c r="AI2" s="4"/>
    </row>
    <row r="3" spans="1:35" ht="18.75" customHeight="1" x14ac:dyDescent="0.15">
      <c r="A3" s="95" t="s">
        <v>23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spans="1:35" ht="22.5" customHeight="1" thickBot="1" x14ac:dyDescent="0.2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</row>
    <row r="5" spans="1:35" ht="22.5" customHeight="1" x14ac:dyDescent="0.15">
      <c r="A5" s="97" t="s">
        <v>1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Z5" s="82" t="s">
        <v>27</v>
      </c>
      <c r="AA5" s="82"/>
      <c r="AB5" s="82"/>
    </row>
    <row r="6" spans="1:35" ht="22.5" customHeight="1" x14ac:dyDescent="0.15">
      <c r="A6" s="98" t="s">
        <v>2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Y6"/>
      <c r="Z6" s="82" t="s">
        <v>28</v>
      </c>
      <c r="AA6" s="82"/>
      <c r="AB6" s="82"/>
      <c r="AC6" s="82"/>
      <c r="AD6" s="82"/>
      <c r="AE6" s="82"/>
      <c r="AF6" s="82"/>
      <c r="AG6" s="82"/>
    </row>
    <row r="7" spans="1:35" ht="22.5" customHeight="1" x14ac:dyDescent="0.15">
      <c r="Z7" s="89" t="s">
        <v>29</v>
      </c>
      <c r="AA7" s="89"/>
      <c r="AB7" s="89"/>
      <c r="AC7" s="89"/>
      <c r="AD7" s="89"/>
      <c r="AE7" s="89"/>
      <c r="AF7" s="89"/>
      <c r="AG7" s="89"/>
    </row>
    <row r="8" spans="1:35" ht="22.5" customHeight="1" x14ac:dyDescent="0.15">
      <c r="A8" s="90" t="s">
        <v>3</v>
      </c>
      <c r="B8" s="90"/>
      <c r="C8" s="90"/>
      <c r="D8" s="91" t="s">
        <v>4</v>
      </c>
      <c r="E8" s="91"/>
      <c r="F8" s="91"/>
      <c r="G8" s="91"/>
      <c r="H8" s="91"/>
      <c r="I8" s="91"/>
      <c r="J8" s="91"/>
      <c r="K8" s="91"/>
      <c r="L8" s="91"/>
      <c r="M8" s="91"/>
      <c r="Z8" s="82" t="s">
        <v>36</v>
      </c>
      <c r="AA8" s="82"/>
      <c r="AB8" s="82"/>
      <c r="AC8" s="82"/>
      <c r="AD8" s="82"/>
      <c r="AE8" s="82"/>
      <c r="AF8" s="82"/>
      <c r="AG8" s="82"/>
    </row>
    <row r="9" spans="1:35" ht="22.5" customHeight="1" x14ac:dyDescent="0.15">
      <c r="A9" s="8"/>
      <c r="B9" s="8"/>
      <c r="D9" s="5"/>
      <c r="E9" s="5"/>
      <c r="F9" s="6">
        <v>11</v>
      </c>
      <c r="G9" s="92" t="s">
        <v>5</v>
      </c>
      <c r="H9" s="92"/>
      <c r="I9" s="92"/>
      <c r="J9" s="92"/>
      <c r="K9" s="92"/>
      <c r="L9" s="92"/>
      <c r="M9" s="92"/>
      <c r="Z9" s="82" t="s">
        <v>30</v>
      </c>
      <c r="AA9" s="82"/>
      <c r="AB9" s="82"/>
      <c r="AC9" s="82"/>
      <c r="AD9" s="82"/>
      <c r="AE9" s="82"/>
      <c r="AF9" s="82"/>
      <c r="AG9" s="82"/>
    </row>
    <row r="10" spans="1:35" ht="22.5" customHeight="1" x14ac:dyDescent="0.15">
      <c r="A10" s="8"/>
      <c r="B10" s="8"/>
      <c r="D10" s="7"/>
      <c r="E10" s="7"/>
      <c r="F10" s="80">
        <f>AE25</f>
        <v>107800</v>
      </c>
      <c r="G10" s="80"/>
      <c r="H10" s="80"/>
      <c r="I10" s="80"/>
      <c r="J10" s="80"/>
      <c r="K10" s="80"/>
      <c r="L10" s="7"/>
      <c r="M10" s="7"/>
      <c r="Z10" s="82" t="s">
        <v>31</v>
      </c>
      <c r="AA10" s="82"/>
      <c r="AB10" s="82"/>
      <c r="AC10" s="82"/>
      <c r="AD10" s="82"/>
      <c r="AE10" s="82"/>
      <c r="AF10" s="82"/>
      <c r="AG10" s="82"/>
    </row>
    <row r="11" spans="1:35" ht="22.5" customHeight="1" thickBot="1" x14ac:dyDescent="0.2">
      <c r="A11" s="83" t="s">
        <v>6</v>
      </c>
      <c r="B11" s="83"/>
      <c r="D11" s="7"/>
      <c r="E11" s="7"/>
      <c r="F11" s="81"/>
      <c r="G11" s="81"/>
      <c r="H11" s="81"/>
      <c r="I11" s="81"/>
      <c r="J11" s="81"/>
      <c r="K11" s="81"/>
      <c r="L11" s="7"/>
      <c r="M11" s="7"/>
      <c r="Z11" s="84" t="s">
        <v>32</v>
      </c>
      <c r="AA11" s="82"/>
      <c r="AB11" s="82"/>
      <c r="AC11" s="82"/>
      <c r="AD11" s="82"/>
      <c r="AE11" s="82"/>
      <c r="AF11" s="82"/>
      <c r="AG11" s="82"/>
    </row>
    <row r="12" spans="1:35" ht="6" customHeight="1" thickTop="1" x14ac:dyDescent="0.15">
      <c r="A12" s="8"/>
      <c r="B12" s="8"/>
      <c r="D12" s="9"/>
      <c r="E12" s="9"/>
      <c r="F12" s="9"/>
      <c r="G12" s="9"/>
      <c r="H12" s="10"/>
      <c r="I12" s="10"/>
      <c r="J12" s="10"/>
      <c r="K12" s="9"/>
      <c r="L12" s="9"/>
      <c r="M12" s="9"/>
      <c r="R12" s="11"/>
      <c r="S12" s="11"/>
      <c r="T12" s="11"/>
      <c r="U12" s="11"/>
      <c r="V12" s="11"/>
      <c r="W12" s="11"/>
      <c r="X12" s="11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5" ht="22.5" customHeight="1" x14ac:dyDescent="0.15">
      <c r="A13" s="85" t="s">
        <v>65</v>
      </c>
      <c r="B13" s="85"/>
      <c r="C13" s="85" t="s">
        <v>8</v>
      </c>
      <c r="D13" s="85"/>
      <c r="E13" s="85"/>
      <c r="F13" s="85"/>
      <c r="G13" s="85"/>
      <c r="H13" s="86" t="s">
        <v>24</v>
      </c>
      <c r="I13" s="87"/>
      <c r="J13" s="88"/>
      <c r="K13" s="85" t="s">
        <v>9</v>
      </c>
      <c r="L13" s="85"/>
      <c r="M13" s="85"/>
      <c r="N13" s="85"/>
      <c r="O13" s="85" t="s">
        <v>10</v>
      </c>
      <c r="P13" s="85"/>
      <c r="Q13" s="85"/>
      <c r="R13" s="85"/>
      <c r="S13" s="85"/>
      <c r="T13" s="85"/>
      <c r="U13" s="85"/>
      <c r="V13" s="85"/>
      <c r="W13" s="71" t="s">
        <v>35</v>
      </c>
      <c r="X13" s="72"/>
      <c r="Y13" s="72"/>
      <c r="Z13" s="72"/>
      <c r="AA13" s="72"/>
      <c r="AB13" s="72"/>
      <c r="AC13" s="72"/>
      <c r="AD13" s="73"/>
      <c r="AE13" s="85" t="s">
        <v>12</v>
      </c>
      <c r="AF13" s="85"/>
      <c r="AG13" s="85"/>
    </row>
    <row r="14" spans="1:35" ht="22.5" customHeight="1" x14ac:dyDescent="0.15">
      <c r="A14" s="85"/>
      <c r="B14" s="85"/>
      <c r="C14" s="85"/>
      <c r="D14" s="85"/>
      <c r="E14" s="85"/>
      <c r="F14" s="85"/>
      <c r="G14" s="85"/>
      <c r="H14" s="59"/>
      <c r="I14" s="60"/>
      <c r="J14" s="61"/>
      <c r="K14" s="85"/>
      <c r="L14" s="85"/>
      <c r="M14" s="85"/>
      <c r="N14" s="85"/>
      <c r="O14" s="85" t="s">
        <v>13</v>
      </c>
      <c r="P14" s="85"/>
      <c r="Q14" s="85" t="s">
        <v>14</v>
      </c>
      <c r="R14" s="85"/>
      <c r="S14" s="85" t="s">
        <v>15</v>
      </c>
      <c r="T14" s="85"/>
      <c r="U14" s="85" t="s">
        <v>14</v>
      </c>
      <c r="V14" s="85"/>
      <c r="W14" s="71" t="s">
        <v>59</v>
      </c>
      <c r="X14" s="73"/>
      <c r="Y14" s="71" t="s">
        <v>14</v>
      </c>
      <c r="Z14" s="73"/>
      <c r="AA14" s="71" t="s">
        <v>60</v>
      </c>
      <c r="AB14" s="73"/>
      <c r="AC14" s="71"/>
      <c r="AD14" s="73"/>
      <c r="AE14" s="85"/>
      <c r="AF14" s="85"/>
      <c r="AG14" s="85"/>
    </row>
    <row r="15" spans="1:35" ht="26.25" customHeight="1" x14ac:dyDescent="0.15">
      <c r="A15" s="134">
        <v>44496</v>
      </c>
      <c r="B15" s="135"/>
      <c r="C15" s="143" t="s">
        <v>66</v>
      </c>
      <c r="D15" s="144"/>
      <c r="E15" s="144"/>
      <c r="F15" s="144"/>
      <c r="G15" s="145"/>
      <c r="H15" s="140" t="s">
        <v>67</v>
      </c>
      <c r="I15" s="141"/>
      <c r="J15" s="142"/>
      <c r="K15" s="131" t="s">
        <v>68</v>
      </c>
      <c r="L15" s="132"/>
      <c r="M15" s="132"/>
      <c r="N15" s="133"/>
      <c r="O15" s="21">
        <v>1</v>
      </c>
      <c r="P15" s="22" t="s">
        <v>16</v>
      </c>
      <c r="Q15" s="139">
        <v>14000</v>
      </c>
      <c r="R15" s="139"/>
      <c r="S15" s="21"/>
      <c r="T15" s="22" t="s">
        <v>17</v>
      </c>
      <c r="U15" s="139"/>
      <c r="V15" s="139"/>
      <c r="W15" s="17"/>
      <c r="X15" s="18" t="s">
        <v>41</v>
      </c>
      <c r="Y15" s="123"/>
      <c r="Z15" s="124"/>
      <c r="AA15" s="17"/>
      <c r="AB15" s="18" t="s">
        <v>41</v>
      </c>
      <c r="AC15" s="123"/>
      <c r="AD15" s="124"/>
      <c r="AE15" s="130">
        <f>O15*Q15+S15*U15</f>
        <v>14000</v>
      </c>
      <c r="AF15" s="130"/>
      <c r="AG15" s="130"/>
    </row>
    <row r="16" spans="1:35" ht="26.25" customHeight="1" x14ac:dyDescent="0.15">
      <c r="A16" s="121">
        <v>44497</v>
      </c>
      <c r="B16" s="122"/>
      <c r="C16" s="146"/>
      <c r="D16" s="147"/>
      <c r="E16" s="147"/>
      <c r="F16" s="147"/>
      <c r="G16" s="148"/>
      <c r="H16" s="131" t="s">
        <v>67</v>
      </c>
      <c r="I16" s="132"/>
      <c r="J16" s="133"/>
      <c r="K16" s="131" t="s">
        <v>68</v>
      </c>
      <c r="L16" s="132"/>
      <c r="M16" s="132"/>
      <c r="N16" s="133"/>
      <c r="O16" s="17">
        <v>1</v>
      </c>
      <c r="P16" s="18" t="s">
        <v>16</v>
      </c>
      <c r="Q16" s="119">
        <v>14000</v>
      </c>
      <c r="R16" s="119"/>
      <c r="S16" s="17"/>
      <c r="T16" s="18" t="s">
        <v>17</v>
      </c>
      <c r="U16" s="119"/>
      <c r="V16" s="119"/>
      <c r="W16" s="17"/>
      <c r="X16" s="18" t="s">
        <v>41</v>
      </c>
      <c r="Y16" s="123"/>
      <c r="Z16" s="124"/>
      <c r="AA16" s="17"/>
      <c r="AB16" s="18" t="s">
        <v>41</v>
      </c>
      <c r="AC16" s="123"/>
      <c r="AD16" s="124"/>
      <c r="AE16" s="112">
        <f>O16*Q16+S16*U16</f>
        <v>14000</v>
      </c>
      <c r="AF16" s="112"/>
      <c r="AG16" s="112"/>
    </row>
    <row r="17" spans="1:33" ht="26.25" customHeight="1" x14ac:dyDescent="0.15">
      <c r="A17" s="121">
        <v>44498</v>
      </c>
      <c r="B17" s="122"/>
      <c r="C17" s="146"/>
      <c r="D17" s="147"/>
      <c r="E17" s="147"/>
      <c r="F17" s="147"/>
      <c r="G17" s="148"/>
      <c r="H17" s="131" t="s">
        <v>67</v>
      </c>
      <c r="I17" s="132"/>
      <c r="J17" s="133"/>
      <c r="K17" s="131" t="s">
        <v>68</v>
      </c>
      <c r="L17" s="132"/>
      <c r="M17" s="132"/>
      <c r="N17" s="133"/>
      <c r="O17" s="13">
        <v>1</v>
      </c>
      <c r="P17" s="14" t="s">
        <v>16</v>
      </c>
      <c r="Q17" s="120">
        <v>14000</v>
      </c>
      <c r="R17" s="120"/>
      <c r="S17" s="13"/>
      <c r="T17" s="14" t="s">
        <v>17</v>
      </c>
      <c r="U17" s="120"/>
      <c r="V17" s="120"/>
      <c r="W17" s="13"/>
      <c r="X17" s="14" t="s">
        <v>41</v>
      </c>
      <c r="Y17" s="123"/>
      <c r="Z17" s="124"/>
      <c r="AA17" s="17"/>
      <c r="AB17" s="18" t="s">
        <v>41</v>
      </c>
      <c r="AC17" s="123"/>
      <c r="AD17" s="124"/>
      <c r="AE17" s="112">
        <f>O17*Q17+S17*U17</f>
        <v>14000</v>
      </c>
      <c r="AF17" s="112"/>
      <c r="AG17" s="112"/>
    </row>
    <row r="18" spans="1:33" ht="26.25" customHeight="1" x14ac:dyDescent="0.15">
      <c r="A18" s="121">
        <v>44501</v>
      </c>
      <c r="B18" s="122"/>
      <c r="C18" s="146"/>
      <c r="D18" s="147"/>
      <c r="E18" s="147"/>
      <c r="F18" s="147"/>
      <c r="G18" s="148"/>
      <c r="H18" s="131" t="s">
        <v>67</v>
      </c>
      <c r="I18" s="132"/>
      <c r="J18" s="133"/>
      <c r="K18" s="131" t="s">
        <v>68</v>
      </c>
      <c r="L18" s="132"/>
      <c r="M18" s="132"/>
      <c r="N18" s="133"/>
      <c r="O18" s="17">
        <v>1</v>
      </c>
      <c r="P18" s="18" t="s">
        <v>16</v>
      </c>
      <c r="Q18" s="119">
        <v>14000</v>
      </c>
      <c r="R18" s="119"/>
      <c r="S18" s="17"/>
      <c r="T18" s="18" t="s">
        <v>17</v>
      </c>
      <c r="U18" s="119"/>
      <c r="V18" s="119"/>
      <c r="W18" s="17"/>
      <c r="X18" s="18" t="s">
        <v>41</v>
      </c>
      <c r="Y18" s="123"/>
      <c r="Z18" s="124"/>
      <c r="AA18" s="17"/>
      <c r="AB18" s="18" t="s">
        <v>41</v>
      </c>
      <c r="AC18" s="123"/>
      <c r="AD18" s="124"/>
      <c r="AE18" s="112">
        <f>O18*Q18+S18*U18</f>
        <v>14000</v>
      </c>
      <c r="AF18" s="112"/>
      <c r="AG18" s="112"/>
    </row>
    <row r="19" spans="1:33" ht="26.25" customHeight="1" x14ac:dyDescent="0.15">
      <c r="A19" s="121">
        <v>44502</v>
      </c>
      <c r="B19" s="122"/>
      <c r="C19" s="146"/>
      <c r="D19" s="147"/>
      <c r="E19" s="147"/>
      <c r="F19" s="147"/>
      <c r="G19" s="148"/>
      <c r="H19" s="131" t="s">
        <v>67</v>
      </c>
      <c r="I19" s="132"/>
      <c r="J19" s="133"/>
      <c r="K19" s="131" t="s">
        <v>68</v>
      </c>
      <c r="L19" s="132"/>
      <c r="M19" s="132"/>
      <c r="N19" s="133"/>
      <c r="O19" s="13">
        <v>1</v>
      </c>
      <c r="P19" s="14" t="s">
        <v>16</v>
      </c>
      <c r="Q19" s="120">
        <v>14000</v>
      </c>
      <c r="R19" s="120"/>
      <c r="S19" s="13"/>
      <c r="T19" s="14" t="s">
        <v>17</v>
      </c>
      <c r="U19" s="120"/>
      <c r="V19" s="120"/>
      <c r="W19" s="13"/>
      <c r="X19" s="14" t="s">
        <v>41</v>
      </c>
      <c r="Y19" s="110"/>
      <c r="Z19" s="111"/>
      <c r="AA19" s="13"/>
      <c r="AB19" s="14" t="s">
        <v>41</v>
      </c>
      <c r="AC19" s="110"/>
      <c r="AD19" s="111"/>
      <c r="AE19" s="112">
        <f>O19*Q19+S19*U19+Y19+AC19</f>
        <v>14000</v>
      </c>
      <c r="AF19" s="112"/>
      <c r="AG19" s="112"/>
    </row>
    <row r="20" spans="1:33" ht="26.25" customHeight="1" x14ac:dyDescent="0.15">
      <c r="A20" s="113">
        <v>44504</v>
      </c>
      <c r="B20" s="114"/>
      <c r="C20" s="146"/>
      <c r="D20" s="147"/>
      <c r="E20" s="147"/>
      <c r="F20" s="147"/>
      <c r="G20" s="148"/>
      <c r="H20" s="131" t="s">
        <v>67</v>
      </c>
      <c r="I20" s="132"/>
      <c r="J20" s="133"/>
      <c r="K20" s="131" t="s">
        <v>68</v>
      </c>
      <c r="L20" s="132"/>
      <c r="M20" s="132"/>
      <c r="N20" s="133"/>
      <c r="O20" s="13">
        <v>1</v>
      </c>
      <c r="P20" s="14" t="s">
        <v>16</v>
      </c>
      <c r="Q20" s="120">
        <v>14000</v>
      </c>
      <c r="R20" s="120"/>
      <c r="S20" s="13"/>
      <c r="T20" s="14" t="s">
        <v>17</v>
      </c>
      <c r="U20" s="120"/>
      <c r="V20" s="120"/>
      <c r="W20" s="13"/>
      <c r="X20" s="14" t="s">
        <v>41</v>
      </c>
      <c r="Y20" s="110"/>
      <c r="Z20" s="111"/>
      <c r="AA20" s="13"/>
      <c r="AB20" s="14" t="s">
        <v>41</v>
      </c>
      <c r="AC20" s="110"/>
      <c r="AD20" s="111"/>
      <c r="AE20" s="112">
        <f>O20*Q20+S20*U20+Y20+AC20</f>
        <v>14000</v>
      </c>
      <c r="AF20" s="112"/>
      <c r="AG20" s="112"/>
    </row>
    <row r="21" spans="1:33" ht="26.25" customHeight="1" x14ac:dyDescent="0.15">
      <c r="A21" s="100">
        <v>44505</v>
      </c>
      <c r="B21" s="101"/>
      <c r="C21" s="271"/>
      <c r="D21" s="272"/>
      <c r="E21" s="272"/>
      <c r="F21" s="272"/>
      <c r="G21" s="273"/>
      <c r="H21" s="177" t="s">
        <v>67</v>
      </c>
      <c r="I21" s="178"/>
      <c r="J21" s="179"/>
      <c r="K21" s="177" t="s">
        <v>68</v>
      </c>
      <c r="L21" s="178"/>
      <c r="M21" s="178"/>
      <c r="N21" s="179"/>
      <c r="O21" s="15">
        <v>1</v>
      </c>
      <c r="P21" s="16" t="s">
        <v>16</v>
      </c>
      <c r="Q21" s="107">
        <v>14000</v>
      </c>
      <c r="R21" s="107"/>
      <c r="S21" s="15"/>
      <c r="T21" s="16" t="s">
        <v>17</v>
      </c>
      <c r="U21" s="107"/>
      <c r="V21" s="107"/>
      <c r="W21" s="15"/>
      <c r="X21" s="16" t="s">
        <v>41</v>
      </c>
      <c r="Y21" s="108"/>
      <c r="Z21" s="109"/>
      <c r="AA21" s="15"/>
      <c r="AB21" s="16" t="s">
        <v>41</v>
      </c>
      <c r="AC21" s="108"/>
      <c r="AD21" s="109"/>
      <c r="AE21" s="99">
        <f>O21*Q21+S21*U21+Y21+AC21</f>
        <v>14000</v>
      </c>
      <c r="AF21" s="99"/>
      <c r="AG21" s="99"/>
    </row>
    <row r="22" spans="1:33" ht="26.25" customHeight="1" x14ac:dyDescent="0.15">
      <c r="AB22" s="48" t="s">
        <v>20</v>
      </c>
      <c r="AC22" s="48"/>
      <c r="AD22" s="48"/>
      <c r="AE22" s="49">
        <f>SUM(AE15:AE21)</f>
        <v>98000</v>
      </c>
      <c r="AF22" s="50"/>
      <c r="AG22" s="50"/>
    </row>
    <row r="23" spans="1:33" ht="26.25" customHeight="1" x14ac:dyDescent="0.15">
      <c r="A23" s="51" t="s">
        <v>26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AB23" s="52" t="s">
        <v>21</v>
      </c>
      <c r="AC23" s="52"/>
      <c r="AD23" s="52"/>
      <c r="AE23" s="40">
        <f>AE22*0.1</f>
        <v>9800</v>
      </c>
      <c r="AF23" s="40"/>
      <c r="AG23" s="40"/>
    </row>
    <row r="24" spans="1:33" ht="26.25" customHeight="1" thickBot="1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AB24" s="52" t="s">
        <v>35</v>
      </c>
      <c r="AC24" s="52"/>
      <c r="AD24" s="52"/>
      <c r="AE24" s="40">
        <f>Y15+Y16+Y18+Y19+Y17+Y20+Y21+AC15+AC16+AC17+AC18+AC19+AC20+AC21</f>
        <v>0</v>
      </c>
      <c r="AF24" s="40"/>
      <c r="AG24" s="40"/>
    </row>
    <row r="25" spans="1:33" ht="26.25" customHeight="1" thickBot="1" x14ac:dyDescent="0.2">
      <c r="AB25" s="41" t="s">
        <v>22</v>
      </c>
      <c r="AC25" s="42"/>
      <c r="AD25" s="43"/>
      <c r="AE25" s="44">
        <f>SUM(AE22:AE24)</f>
        <v>107800</v>
      </c>
      <c r="AF25" s="45"/>
      <c r="AG25" s="46"/>
    </row>
  </sheetData>
  <mergeCells count="98">
    <mergeCell ref="AB24:AD24"/>
    <mergeCell ref="AE24:AG24"/>
    <mergeCell ref="AB25:AD25"/>
    <mergeCell ref="AE25:AG25"/>
    <mergeCell ref="C15:G21"/>
    <mergeCell ref="AE21:AG21"/>
    <mergeCell ref="AB22:AD22"/>
    <mergeCell ref="AE22:AG22"/>
    <mergeCell ref="A23:M23"/>
    <mergeCell ref="AB23:AD23"/>
    <mergeCell ref="AE23:AG23"/>
    <mergeCell ref="AC20:AD20"/>
    <mergeCell ref="AE20:AG20"/>
    <mergeCell ref="A21:B21"/>
    <mergeCell ref="H21:J21"/>
    <mergeCell ref="K21:N21"/>
    <mergeCell ref="Q21:R21"/>
    <mergeCell ref="U21:V21"/>
    <mergeCell ref="Y21:Z21"/>
    <mergeCell ref="AC21:AD21"/>
    <mergeCell ref="Y19:Z19"/>
    <mergeCell ref="AC19:AD19"/>
    <mergeCell ref="AE19:AG19"/>
    <mergeCell ref="A20:B20"/>
    <mergeCell ref="H20:J20"/>
    <mergeCell ref="K20:N20"/>
    <mergeCell ref="Q20:R20"/>
    <mergeCell ref="U20:V20"/>
    <mergeCell ref="Y20:Z20"/>
    <mergeCell ref="A19:B19"/>
    <mergeCell ref="H19:J19"/>
    <mergeCell ref="K19:N19"/>
    <mergeCell ref="Q19:R19"/>
    <mergeCell ref="U19:V19"/>
    <mergeCell ref="Y17:Z17"/>
    <mergeCell ref="AC17:AD17"/>
    <mergeCell ref="AE17:AG17"/>
    <mergeCell ref="A18:B18"/>
    <mergeCell ref="H18:J18"/>
    <mergeCell ref="K18:N18"/>
    <mergeCell ref="Q18:R18"/>
    <mergeCell ref="U18:V18"/>
    <mergeCell ref="Y18:Z18"/>
    <mergeCell ref="AC18:AD18"/>
    <mergeCell ref="AE18:AG18"/>
    <mergeCell ref="A17:B17"/>
    <mergeCell ref="H17:J17"/>
    <mergeCell ref="K17:N17"/>
    <mergeCell ref="Q17:R17"/>
    <mergeCell ref="U17:V17"/>
    <mergeCell ref="AE15:AG15"/>
    <mergeCell ref="A16:B16"/>
    <mergeCell ref="H16:J16"/>
    <mergeCell ref="K16:N16"/>
    <mergeCell ref="Q16:R16"/>
    <mergeCell ref="U16:V16"/>
    <mergeCell ref="Y16:Z16"/>
    <mergeCell ref="A15:B15"/>
    <mergeCell ref="H15:J15"/>
    <mergeCell ref="K15:N15"/>
    <mergeCell ref="Q15:R15"/>
    <mergeCell ref="U15:V15"/>
    <mergeCell ref="AC16:AD16"/>
    <mergeCell ref="AE16:AG16"/>
    <mergeCell ref="Y14:Z14"/>
    <mergeCell ref="AA14:AB14"/>
    <mergeCell ref="AC14:AD14"/>
    <mergeCell ref="Y15:Z15"/>
    <mergeCell ref="AC15:AD15"/>
    <mergeCell ref="F10:K11"/>
    <mergeCell ref="Z10:AG10"/>
    <mergeCell ref="A11:B11"/>
    <mergeCell ref="Z11:AG11"/>
    <mergeCell ref="A13:B14"/>
    <mergeCell ref="C13:G14"/>
    <mergeCell ref="H13:J14"/>
    <mergeCell ref="K13:N14"/>
    <mergeCell ref="O13:V13"/>
    <mergeCell ref="W13:AD13"/>
    <mergeCell ref="AE13:AG14"/>
    <mergeCell ref="O14:P14"/>
    <mergeCell ref="Q14:R14"/>
    <mergeCell ref="S14:T14"/>
    <mergeCell ref="U14:V14"/>
    <mergeCell ref="W14:X14"/>
    <mergeCell ref="Z7:AG7"/>
    <mergeCell ref="A8:C8"/>
    <mergeCell ref="D8:M8"/>
    <mergeCell ref="Z8:AG8"/>
    <mergeCell ref="G9:M9"/>
    <mergeCell ref="Z9:AG9"/>
    <mergeCell ref="A6:N6"/>
    <mergeCell ref="Z6:AG6"/>
    <mergeCell ref="I1:X2"/>
    <mergeCell ref="AC1:AG1"/>
    <mergeCell ref="A3:N4"/>
    <mergeCell ref="A5:N5"/>
    <mergeCell ref="Z5:AB5"/>
  </mergeCells>
  <phoneticPr fontId="3"/>
  <pageMargins left="0.7" right="0.7" top="0.56000000000000005" bottom="0.22" header="0.54" footer="0.26"/>
  <pageSetup paperSize="9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27"/>
  <sheetViews>
    <sheetView workbookViewId="0">
      <selection activeCell="H24" sqref="H24:J24"/>
    </sheetView>
  </sheetViews>
  <sheetFormatPr defaultColWidth="4" defaultRowHeight="13.5" x14ac:dyDescent="0.15"/>
  <cols>
    <col min="1" max="17" width="4" style="1"/>
    <col min="18" max="18" width="5.125" style="1" customWidth="1"/>
    <col min="19" max="29" width="4" style="1"/>
    <col min="30" max="30" width="3.375" style="1" customWidth="1"/>
    <col min="31" max="256" width="4" style="1"/>
    <col min="257" max="257" width="1.625" style="1" customWidth="1"/>
    <col min="258" max="512" width="4" style="1"/>
    <col min="513" max="513" width="1.625" style="1" customWidth="1"/>
    <col min="514" max="768" width="4" style="1"/>
    <col min="769" max="769" width="1.625" style="1" customWidth="1"/>
    <col min="770" max="1024" width="4" style="1"/>
    <col min="1025" max="1025" width="1.625" style="1" customWidth="1"/>
    <col min="1026" max="1280" width="4" style="1"/>
    <col min="1281" max="1281" width="1.625" style="1" customWidth="1"/>
    <col min="1282" max="1536" width="4" style="1"/>
    <col min="1537" max="1537" width="1.625" style="1" customWidth="1"/>
    <col min="1538" max="1792" width="4" style="1"/>
    <col min="1793" max="1793" width="1.625" style="1" customWidth="1"/>
    <col min="1794" max="2048" width="4" style="1"/>
    <col min="2049" max="2049" width="1.625" style="1" customWidth="1"/>
    <col min="2050" max="2304" width="4" style="1"/>
    <col min="2305" max="2305" width="1.625" style="1" customWidth="1"/>
    <col min="2306" max="2560" width="4" style="1"/>
    <col min="2561" max="2561" width="1.625" style="1" customWidth="1"/>
    <col min="2562" max="2816" width="4" style="1"/>
    <col min="2817" max="2817" width="1.625" style="1" customWidth="1"/>
    <col min="2818" max="3072" width="4" style="1"/>
    <col min="3073" max="3073" width="1.625" style="1" customWidth="1"/>
    <col min="3074" max="3328" width="4" style="1"/>
    <col min="3329" max="3329" width="1.625" style="1" customWidth="1"/>
    <col min="3330" max="3584" width="4" style="1"/>
    <col min="3585" max="3585" width="1.625" style="1" customWidth="1"/>
    <col min="3586" max="3840" width="4" style="1"/>
    <col min="3841" max="3841" width="1.625" style="1" customWidth="1"/>
    <col min="3842" max="4096" width="4" style="1"/>
    <col min="4097" max="4097" width="1.625" style="1" customWidth="1"/>
    <col min="4098" max="4352" width="4" style="1"/>
    <col min="4353" max="4353" width="1.625" style="1" customWidth="1"/>
    <col min="4354" max="4608" width="4" style="1"/>
    <col min="4609" max="4609" width="1.625" style="1" customWidth="1"/>
    <col min="4610" max="4864" width="4" style="1"/>
    <col min="4865" max="4865" width="1.625" style="1" customWidth="1"/>
    <col min="4866" max="5120" width="4" style="1"/>
    <col min="5121" max="5121" width="1.625" style="1" customWidth="1"/>
    <col min="5122" max="5376" width="4" style="1"/>
    <col min="5377" max="5377" width="1.625" style="1" customWidth="1"/>
    <col min="5378" max="5632" width="4" style="1"/>
    <col min="5633" max="5633" width="1.625" style="1" customWidth="1"/>
    <col min="5634" max="5888" width="4" style="1"/>
    <col min="5889" max="5889" width="1.625" style="1" customWidth="1"/>
    <col min="5890" max="6144" width="4" style="1"/>
    <col min="6145" max="6145" width="1.625" style="1" customWidth="1"/>
    <col min="6146" max="6400" width="4" style="1"/>
    <col min="6401" max="6401" width="1.625" style="1" customWidth="1"/>
    <col min="6402" max="6656" width="4" style="1"/>
    <col min="6657" max="6657" width="1.625" style="1" customWidth="1"/>
    <col min="6658" max="6912" width="4" style="1"/>
    <col min="6913" max="6913" width="1.625" style="1" customWidth="1"/>
    <col min="6914" max="7168" width="4" style="1"/>
    <col min="7169" max="7169" width="1.625" style="1" customWidth="1"/>
    <col min="7170" max="7424" width="4" style="1"/>
    <col min="7425" max="7425" width="1.625" style="1" customWidth="1"/>
    <col min="7426" max="7680" width="4" style="1"/>
    <col min="7681" max="7681" width="1.625" style="1" customWidth="1"/>
    <col min="7682" max="7936" width="4" style="1"/>
    <col min="7937" max="7937" width="1.625" style="1" customWidth="1"/>
    <col min="7938" max="8192" width="4" style="1"/>
    <col min="8193" max="8193" width="1.625" style="1" customWidth="1"/>
    <col min="8194" max="8448" width="4" style="1"/>
    <col min="8449" max="8449" width="1.625" style="1" customWidth="1"/>
    <col min="8450" max="8704" width="4" style="1"/>
    <col min="8705" max="8705" width="1.625" style="1" customWidth="1"/>
    <col min="8706" max="8960" width="4" style="1"/>
    <col min="8961" max="8961" width="1.625" style="1" customWidth="1"/>
    <col min="8962" max="9216" width="4" style="1"/>
    <col min="9217" max="9217" width="1.625" style="1" customWidth="1"/>
    <col min="9218" max="9472" width="4" style="1"/>
    <col min="9473" max="9473" width="1.625" style="1" customWidth="1"/>
    <col min="9474" max="9728" width="4" style="1"/>
    <col min="9729" max="9729" width="1.625" style="1" customWidth="1"/>
    <col min="9730" max="9984" width="4" style="1"/>
    <col min="9985" max="9985" width="1.625" style="1" customWidth="1"/>
    <col min="9986" max="10240" width="4" style="1"/>
    <col min="10241" max="10241" width="1.625" style="1" customWidth="1"/>
    <col min="10242" max="10496" width="4" style="1"/>
    <col min="10497" max="10497" width="1.625" style="1" customWidth="1"/>
    <col min="10498" max="10752" width="4" style="1"/>
    <col min="10753" max="10753" width="1.625" style="1" customWidth="1"/>
    <col min="10754" max="11008" width="4" style="1"/>
    <col min="11009" max="11009" width="1.625" style="1" customWidth="1"/>
    <col min="11010" max="11264" width="4" style="1"/>
    <col min="11265" max="11265" width="1.625" style="1" customWidth="1"/>
    <col min="11266" max="11520" width="4" style="1"/>
    <col min="11521" max="11521" width="1.625" style="1" customWidth="1"/>
    <col min="11522" max="11776" width="4" style="1"/>
    <col min="11777" max="11777" width="1.625" style="1" customWidth="1"/>
    <col min="11778" max="12032" width="4" style="1"/>
    <col min="12033" max="12033" width="1.625" style="1" customWidth="1"/>
    <col min="12034" max="12288" width="4" style="1"/>
    <col min="12289" max="12289" width="1.625" style="1" customWidth="1"/>
    <col min="12290" max="12544" width="4" style="1"/>
    <col min="12545" max="12545" width="1.625" style="1" customWidth="1"/>
    <col min="12546" max="12800" width="4" style="1"/>
    <col min="12801" max="12801" width="1.625" style="1" customWidth="1"/>
    <col min="12802" max="13056" width="4" style="1"/>
    <col min="13057" max="13057" width="1.625" style="1" customWidth="1"/>
    <col min="13058" max="13312" width="4" style="1"/>
    <col min="13313" max="13313" width="1.625" style="1" customWidth="1"/>
    <col min="13314" max="13568" width="4" style="1"/>
    <col min="13569" max="13569" width="1.625" style="1" customWidth="1"/>
    <col min="13570" max="13824" width="4" style="1"/>
    <col min="13825" max="13825" width="1.625" style="1" customWidth="1"/>
    <col min="13826" max="14080" width="4" style="1"/>
    <col min="14081" max="14081" width="1.625" style="1" customWidth="1"/>
    <col min="14082" max="14336" width="4" style="1"/>
    <col min="14337" max="14337" width="1.625" style="1" customWidth="1"/>
    <col min="14338" max="14592" width="4" style="1"/>
    <col min="14593" max="14593" width="1.625" style="1" customWidth="1"/>
    <col min="14594" max="14848" width="4" style="1"/>
    <col min="14849" max="14849" width="1.625" style="1" customWidth="1"/>
    <col min="14850" max="15104" width="4" style="1"/>
    <col min="15105" max="15105" width="1.625" style="1" customWidth="1"/>
    <col min="15106" max="15360" width="4" style="1"/>
    <col min="15361" max="15361" width="1.625" style="1" customWidth="1"/>
    <col min="15362" max="15616" width="4" style="1"/>
    <col min="15617" max="15617" width="1.625" style="1" customWidth="1"/>
    <col min="15618" max="15872" width="4" style="1"/>
    <col min="15873" max="15873" width="1.625" style="1" customWidth="1"/>
    <col min="15874" max="16128" width="4" style="1"/>
    <col min="16129" max="16129" width="1.625" style="1" customWidth="1"/>
    <col min="16130" max="16384" width="4" style="1"/>
  </cols>
  <sheetData>
    <row r="1" spans="1:37" ht="22.5" customHeight="1" x14ac:dyDescent="0.15">
      <c r="K1" s="203" t="s">
        <v>0</v>
      </c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AC1" s="94">
        <v>44550</v>
      </c>
      <c r="AD1" s="94"/>
      <c r="AE1" s="94"/>
      <c r="AF1" s="94"/>
      <c r="AG1" s="94"/>
      <c r="AH1" s="2"/>
      <c r="AI1" s="2"/>
      <c r="AJ1" s="2"/>
    </row>
    <row r="2" spans="1:37" ht="22.5" customHeight="1" x14ac:dyDescent="0.15">
      <c r="B2" s="23"/>
      <c r="C2" s="23"/>
      <c r="D2" s="23"/>
      <c r="E2" s="23"/>
      <c r="F2" s="23"/>
      <c r="G2" s="23"/>
      <c r="H2" s="23"/>
      <c r="I2" s="23"/>
      <c r="J2" s="2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3"/>
      <c r="AI2" s="4"/>
      <c r="AJ2" s="4"/>
      <c r="AK2" s="4"/>
    </row>
    <row r="3" spans="1:37" ht="18.75" customHeight="1" x14ac:dyDescent="0.15">
      <c r="A3" s="95" t="s">
        <v>23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spans="1:37" ht="22.5" customHeight="1" thickBot="1" x14ac:dyDescent="0.2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</row>
    <row r="5" spans="1:37" ht="22.5" customHeight="1" x14ac:dyDescent="0.15">
      <c r="A5" s="97" t="s">
        <v>1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</row>
    <row r="6" spans="1:37" ht="22.5" customHeight="1" x14ac:dyDescent="0.15">
      <c r="A6" s="98" t="s">
        <v>2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Y6" s="82" t="s">
        <v>27</v>
      </c>
      <c r="Z6" s="82"/>
      <c r="AA6" s="82"/>
    </row>
    <row r="7" spans="1:37" ht="22.5" customHeight="1" x14ac:dyDescent="0.15">
      <c r="Y7" s="82" t="s">
        <v>28</v>
      </c>
      <c r="Z7" s="82"/>
      <c r="AA7" s="82"/>
      <c r="AB7" s="82"/>
      <c r="AC7" s="82"/>
      <c r="AD7" s="82"/>
      <c r="AE7" s="82"/>
      <c r="AF7" s="82"/>
    </row>
    <row r="8" spans="1:37" ht="22.5" customHeight="1" x14ac:dyDescent="0.15">
      <c r="A8" s="90" t="s">
        <v>3</v>
      </c>
      <c r="B8" s="90"/>
      <c r="C8" s="90"/>
      <c r="D8" s="91" t="s">
        <v>4</v>
      </c>
      <c r="E8" s="91"/>
      <c r="F8" s="91"/>
      <c r="G8" s="91"/>
      <c r="H8" s="91"/>
      <c r="I8" s="91"/>
      <c r="J8" s="91"/>
      <c r="K8" s="91"/>
      <c r="L8" s="91"/>
      <c r="M8" s="91"/>
      <c r="Y8" s="89" t="s">
        <v>29</v>
      </c>
      <c r="Z8" s="89"/>
      <c r="AA8" s="89"/>
      <c r="AB8" s="89"/>
      <c r="AC8" s="89"/>
      <c r="AD8" s="89"/>
      <c r="AE8" s="89"/>
      <c r="AF8" s="89"/>
    </row>
    <row r="9" spans="1:37" ht="13.5" customHeight="1" x14ac:dyDescent="0.15">
      <c r="Y9" s="82" t="s">
        <v>33</v>
      </c>
      <c r="Z9" s="82"/>
      <c r="AA9" s="82"/>
      <c r="AB9" s="82"/>
      <c r="AC9" s="82"/>
      <c r="AD9" s="82"/>
      <c r="AE9" s="82"/>
      <c r="AF9" s="82"/>
    </row>
    <row r="10" spans="1:37" ht="22.5" customHeight="1" x14ac:dyDescent="0.15">
      <c r="A10" s="8"/>
      <c r="B10" s="8"/>
      <c r="D10" s="5"/>
      <c r="E10" s="5"/>
      <c r="F10" s="26">
        <v>12</v>
      </c>
      <c r="G10" s="92" t="s">
        <v>5</v>
      </c>
      <c r="H10" s="92"/>
      <c r="I10" s="92"/>
      <c r="J10" s="92"/>
      <c r="K10" s="92"/>
      <c r="L10" s="92"/>
      <c r="M10" s="92"/>
      <c r="Y10" s="82" t="s">
        <v>30</v>
      </c>
      <c r="Z10" s="82"/>
      <c r="AA10" s="82"/>
      <c r="AB10" s="82"/>
      <c r="AC10" s="82"/>
      <c r="AD10" s="82"/>
      <c r="AE10" s="82"/>
      <c r="AF10" s="82"/>
    </row>
    <row r="11" spans="1:37" ht="22.5" customHeight="1" x14ac:dyDescent="0.15">
      <c r="A11" s="8"/>
      <c r="B11" s="8"/>
      <c r="D11" s="7"/>
      <c r="E11" s="7"/>
      <c r="F11" s="80">
        <f>AE27</f>
        <v>123200</v>
      </c>
      <c r="G11" s="80"/>
      <c r="H11" s="80"/>
      <c r="I11" s="80"/>
      <c r="J11" s="80"/>
      <c r="K11" s="80"/>
      <c r="L11" s="7"/>
      <c r="M11" s="7"/>
      <c r="Y11" s="82" t="s">
        <v>31</v>
      </c>
      <c r="Z11" s="82"/>
      <c r="AA11" s="82"/>
      <c r="AB11" s="82"/>
      <c r="AC11" s="82"/>
      <c r="AD11" s="82"/>
      <c r="AE11" s="82"/>
      <c r="AF11" s="82"/>
    </row>
    <row r="12" spans="1:37" ht="22.5" customHeight="1" thickBot="1" x14ac:dyDescent="0.2">
      <c r="A12" s="83" t="s">
        <v>6</v>
      </c>
      <c r="B12" s="83"/>
      <c r="D12" s="7"/>
      <c r="E12" s="7"/>
      <c r="F12" s="81"/>
      <c r="G12" s="81"/>
      <c r="H12" s="81"/>
      <c r="I12" s="81"/>
      <c r="J12" s="81"/>
      <c r="K12" s="81"/>
      <c r="L12" s="7"/>
      <c r="M12" s="7"/>
      <c r="Y12" s="84" t="s">
        <v>32</v>
      </c>
      <c r="Z12" s="82"/>
      <c r="AA12" s="82"/>
      <c r="AB12" s="82"/>
      <c r="AC12" s="82"/>
      <c r="AD12" s="82"/>
      <c r="AE12" s="82"/>
      <c r="AF12" s="82"/>
    </row>
    <row r="13" spans="1:37" ht="6" customHeight="1" thickTop="1" x14ac:dyDescent="0.15">
      <c r="A13" s="8"/>
      <c r="B13" s="8"/>
      <c r="D13" s="9"/>
      <c r="E13" s="9"/>
      <c r="F13" s="9"/>
      <c r="G13" s="9"/>
      <c r="H13" s="10"/>
      <c r="I13" s="10"/>
      <c r="J13" s="10"/>
      <c r="K13" s="9"/>
      <c r="L13" s="9"/>
      <c r="M13" s="9"/>
      <c r="R13" s="11"/>
      <c r="S13" s="11"/>
      <c r="T13" s="11"/>
      <c r="U13" s="11"/>
      <c r="V13" s="11"/>
      <c r="W13" s="11"/>
      <c r="X13" s="11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7" ht="22.5" customHeight="1" x14ac:dyDescent="0.15">
      <c r="A14" s="85" t="s">
        <v>7</v>
      </c>
      <c r="B14" s="85"/>
      <c r="C14" s="85" t="s">
        <v>8</v>
      </c>
      <c r="D14" s="85"/>
      <c r="E14" s="85"/>
      <c r="F14" s="85"/>
      <c r="G14" s="85"/>
      <c r="H14" s="86" t="s">
        <v>24</v>
      </c>
      <c r="I14" s="87"/>
      <c r="J14" s="88"/>
      <c r="K14" s="85" t="s">
        <v>9</v>
      </c>
      <c r="L14" s="85"/>
      <c r="M14" s="85"/>
      <c r="N14" s="85"/>
      <c r="O14" s="85" t="s">
        <v>10</v>
      </c>
      <c r="P14" s="85"/>
      <c r="Q14" s="85"/>
      <c r="R14" s="85"/>
      <c r="S14" s="85"/>
      <c r="T14" s="85"/>
      <c r="U14" s="85"/>
      <c r="V14" s="85"/>
      <c r="W14" s="85" t="s">
        <v>11</v>
      </c>
      <c r="X14" s="85"/>
      <c r="Y14" s="85"/>
      <c r="Z14" s="85"/>
      <c r="AA14" s="85"/>
      <c r="AB14" s="85"/>
      <c r="AC14" s="85"/>
      <c r="AD14" s="85"/>
      <c r="AE14" s="85" t="s">
        <v>12</v>
      </c>
      <c r="AF14" s="85"/>
      <c r="AG14" s="85"/>
    </row>
    <row r="15" spans="1:37" ht="22.5" customHeight="1" x14ac:dyDescent="0.15">
      <c r="A15" s="85"/>
      <c r="B15" s="85"/>
      <c r="C15" s="85"/>
      <c r="D15" s="85"/>
      <c r="E15" s="85"/>
      <c r="F15" s="85"/>
      <c r="G15" s="85"/>
      <c r="H15" s="59"/>
      <c r="I15" s="60"/>
      <c r="J15" s="61"/>
      <c r="K15" s="85"/>
      <c r="L15" s="85"/>
      <c r="M15" s="85"/>
      <c r="N15" s="85"/>
      <c r="O15" s="85" t="s">
        <v>13</v>
      </c>
      <c r="P15" s="85"/>
      <c r="Q15" s="85" t="s">
        <v>14</v>
      </c>
      <c r="R15" s="85"/>
      <c r="S15" s="85" t="s">
        <v>15</v>
      </c>
      <c r="T15" s="85"/>
      <c r="U15" s="85" t="s">
        <v>14</v>
      </c>
      <c r="V15" s="85"/>
      <c r="W15" s="85" t="s">
        <v>13</v>
      </c>
      <c r="X15" s="85"/>
      <c r="Y15" s="85" t="s">
        <v>14</v>
      </c>
      <c r="Z15" s="85"/>
      <c r="AA15" s="85" t="s">
        <v>15</v>
      </c>
      <c r="AB15" s="85"/>
      <c r="AC15" s="85" t="s">
        <v>14</v>
      </c>
      <c r="AD15" s="85"/>
      <c r="AE15" s="85"/>
      <c r="AF15" s="85"/>
      <c r="AG15" s="85"/>
    </row>
    <row r="16" spans="1:37" ht="22.5" customHeight="1" x14ac:dyDescent="0.15">
      <c r="A16" s="274">
        <v>44529</v>
      </c>
      <c r="B16" s="275"/>
      <c r="C16" s="276" t="s">
        <v>69</v>
      </c>
      <c r="D16" s="277"/>
      <c r="E16" s="277"/>
      <c r="F16" s="277"/>
      <c r="G16" s="278"/>
      <c r="H16" s="71"/>
      <c r="I16" s="72"/>
      <c r="J16" s="73"/>
      <c r="K16" s="71" t="s">
        <v>70</v>
      </c>
      <c r="L16" s="72"/>
      <c r="M16" s="72"/>
      <c r="N16" s="73"/>
      <c r="O16" s="19">
        <v>1</v>
      </c>
      <c r="P16" s="20" t="s">
        <v>16</v>
      </c>
      <c r="Q16" s="74">
        <v>14000</v>
      </c>
      <c r="R16" s="74"/>
      <c r="S16" s="19"/>
      <c r="T16" s="20" t="s">
        <v>17</v>
      </c>
      <c r="U16" s="74"/>
      <c r="V16" s="74"/>
      <c r="W16" s="19"/>
      <c r="X16" s="20" t="s">
        <v>16</v>
      </c>
      <c r="Y16" s="74"/>
      <c r="Z16" s="74"/>
      <c r="AA16" s="19"/>
      <c r="AB16" s="20" t="s">
        <v>17</v>
      </c>
      <c r="AC16" s="74"/>
      <c r="AD16" s="74"/>
      <c r="AE16" s="67">
        <f>O16*Q16</f>
        <v>14000</v>
      </c>
      <c r="AF16" s="67"/>
      <c r="AG16" s="67"/>
    </row>
    <row r="17" spans="1:33" ht="22.5" customHeight="1" x14ac:dyDescent="0.15">
      <c r="A17" s="159">
        <v>44537</v>
      </c>
      <c r="B17" s="160"/>
      <c r="C17" s="185" t="s">
        <v>72</v>
      </c>
      <c r="D17" s="186"/>
      <c r="E17" s="186"/>
      <c r="F17" s="186"/>
      <c r="G17" s="187"/>
      <c r="H17" s="140"/>
      <c r="I17" s="141"/>
      <c r="J17" s="142"/>
      <c r="K17" s="140" t="s">
        <v>73</v>
      </c>
      <c r="L17" s="141"/>
      <c r="M17" s="141"/>
      <c r="N17" s="142"/>
      <c r="O17" s="21">
        <v>1</v>
      </c>
      <c r="P17" s="22" t="s">
        <v>16</v>
      </c>
      <c r="Q17" s="139">
        <v>14000</v>
      </c>
      <c r="R17" s="139"/>
      <c r="S17" s="21"/>
      <c r="T17" s="22" t="s">
        <v>17</v>
      </c>
      <c r="U17" s="154"/>
      <c r="V17" s="155"/>
      <c r="W17" s="21"/>
      <c r="X17" s="22" t="s">
        <v>16</v>
      </c>
      <c r="Y17" s="139"/>
      <c r="Z17" s="139"/>
      <c r="AA17" s="21"/>
      <c r="AB17" s="22" t="s">
        <v>17</v>
      </c>
      <c r="AC17" s="139"/>
      <c r="AD17" s="139"/>
      <c r="AE17" s="130">
        <f t="shared" ref="AE17:AE24" si="0">O17*Q17+S17*U17</f>
        <v>14000</v>
      </c>
      <c r="AF17" s="130"/>
      <c r="AG17" s="130"/>
    </row>
    <row r="18" spans="1:33" ht="22.5" customHeight="1" x14ac:dyDescent="0.15">
      <c r="A18" s="167">
        <v>44538</v>
      </c>
      <c r="B18" s="168"/>
      <c r="C18" s="188"/>
      <c r="D18" s="189"/>
      <c r="E18" s="189"/>
      <c r="F18" s="189"/>
      <c r="G18" s="190"/>
      <c r="H18" s="131"/>
      <c r="I18" s="132"/>
      <c r="J18" s="133"/>
      <c r="K18" s="131" t="s">
        <v>73</v>
      </c>
      <c r="L18" s="132"/>
      <c r="M18" s="132"/>
      <c r="N18" s="133"/>
      <c r="O18" s="13">
        <v>1</v>
      </c>
      <c r="P18" s="14" t="s">
        <v>16</v>
      </c>
      <c r="Q18" s="120">
        <v>14000</v>
      </c>
      <c r="R18" s="120"/>
      <c r="S18" s="17"/>
      <c r="T18" s="18" t="s">
        <v>17</v>
      </c>
      <c r="U18" s="123"/>
      <c r="V18" s="124"/>
      <c r="W18" s="17"/>
      <c r="X18" s="18" t="s">
        <v>16</v>
      </c>
      <c r="Y18" s="119"/>
      <c r="Z18" s="119"/>
      <c r="AA18" s="17"/>
      <c r="AB18" s="18" t="s">
        <v>17</v>
      </c>
      <c r="AC18" s="119"/>
      <c r="AD18" s="119"/>
      <c r="AE18" s="180">
        <f t="shared" si="0"/>
        <v>14000</v>
      </c>
      <c r="AF18" s="180"/>
      <c r="AG18" s="180"/>
    </row>
    <row r="19" spans="1:33" ht="22.5" customHeight="1" x14ac:dyDescent="0.15">
      <c r="A19" s="167">
        <v>44539</v>
      </c>
      <c r="B19" s="168"/>
      <c r="C19" s="188"/>
      <c r="D19" s="189"/>
      <c r="E19" s="189"/>
      <c r="F19" s="189"/>
      <c r="G19" s="190"/>
      <c r="H19" s="116"/>
      <c r="I19" s="117"/>
      <c r="J19" s="118"/>
      <c r="K19" s="131" t="s">
        <v>74</v>
      </c>
      <c r="L19" s="132"/>
      <c r="M19" s="132"/>
      <c r="N19" s="133"/>
      <c r="O19" s="13">
        <v>1</v>
      </c>
      <c r="P19" s="14" t="s">
        <v>16</v>
      </c>
      <c r="Q19" s="120">
        <v>14000</v>
      </c>
      <c r="R19" s="120"/>
      <c r="S19" s="17"/>
      <c r="T19" s="18" t="s">
        <v>17</v>
      </c>
      <c r="U19" s="119"/>
      <c r="V19" s="119"/>
      <c r="W19" s="17"/>
      <c r="X19" s="18" t="s">
        <v>16</v>
      </c>
      <c r="Y19" s="119"/>
      <c r="Z19" s="119"/>
      <c r="AA19" s="17"/>
      <c r="AB19" s="18" t="s">
        <v>17</v>
      </c>
      <c r="AC19" s="119"/>
      <c r="AD19" s="119"/>
      <c r="AE19" s="180">
        <f t="shared" si="0"/>
        <v>14000</v>
      </c>
      <c r="AF19" s="180"/>
      <c r="AG19" s="180"/>
    </row>
    <row r="20" spans="1:33" ht="22.5" customHeight="1" x14ac:dyDescent="0.15">
      <c r="A20" s="167">
        <v>44540</v>
      </c>
      <c r="B20" s="168"/>
      <c r="C20" s="188"/>
      <c r="D20" s="189"/>
      <c r="E20" s="189"/>
      <c r="F20" s="189"/>
      <c r="G20" s="190"/>
      <c r="H20" s="131"/>
      <c r="I20" s="132"/>
      <c r="J20" s="133"/>
      <c r="K20" s="131" t="s">
        <v>75</v>
      </c>
      <c r="L20" s="132"/>
      <c r="M20" s="132"/>
      <c r="N20" s="133"/>
      <c r="O20" s="13">
        <v>1</v>
      </c>
      <c r="P20" s="14" t="s">
        <v>16</v>
      </c>
      <c r="Q20" s="120">
        <v>14000</v>
      </c>
      <c r="R20" s="120"/>
      <c r="S20" s="13"/>
      <c r="T20" s="14" t="s">
        <v>17</v>
      </c>
      <c r="U20" s="110"/>
      <c r="V20" s="111"/>
      <c r="W20" s="13"/>
      <c r="X20" s="14" t="s">
        <v>16</v>
      </c>
      <c r="Y20" s="120"/>
      <c r="Z20" s="120"/>
      <c r="AA20" s="13"/>
      <c r="AB20" s="14" t="s">
        <v>17</v>
      </c>
      <c r="AC20" s="120"/>
      <c r="AD20" s="120"/>
      <c r="AE20" s="112">
        <f t="shared" si="0"/>
        <v>14000</v>
      </c>
      <c r="AF20" s="112"/>
      <c r="AG20" s="112"/>
    </row>
    <row r="21" spans="1:33" ht="22.5" customHeight="1" x14ac:dyDescent="0.15">
      <c r="A21" s="175">
        <v>44541</v>
      </c>
      <c r="B21" s="176"/>
      <c r="C21" s="191"/>
      <c r="D21" s="192"/>
      <c r="E21" s="192"/>
      <c r="F21" s="192"/>
      <c r="G21" s="193"/>
      <c r="H21" s="177"/>
      <c r="I21" s="178"/>
      <c r="J21" s="179"/>
      <c r="K21" s="177" t="s">
        <v>76</v>
      </c>
      <c r="L21" s="178"/>
      <c r="M21" s="178"/>
      <c r="N21" s="179"/>
      <c r="O21" s="15">
        <v>1</v>
      </c>
      <c r="P21" s="16" t="s">
        <v>16</v>
      </c>
      <c r="Q21" s="107">
        <v>14000</v>
      </c>
      <c r="R21" s="107"/>
      <c r="S21" s="24"/>
      <c r="T21" s="25" t="s">
        <v>17</v>
      </c>
      <c r="U21" s="63"/>
      <c r="V21" s="64"/>
      <c r="W21" s="24"/>
      <c r="X21" s="25" t="s">
        <v>16</v>
      </c>
      <c r="Y21" s="62"/>
      <c r="Z21" s="62"/>
      <c r="AA21" s="24"/>
      <c r="AB21" s="25" t="s">
        <v>17</v>
      </c>
      <c r="AC21" s="62"/>
      <c r="AD21" s="62"/>
      <c r="AE21" s="47">
        <f t="shared" si="0"/>
        <v>14000</v>
      </c>
      <c r="AF21" s="47"/>
      <c r="AG21" s="47"/>
    </row>
    <row r="22" spans="1:33" ht="22.5" customHeight="1" x14ac:dyDescent="0.15">
      <c r="A22" s="274">
        <v>44541</v>
      </c>
      <c r="B22" s="275"/>
      <c r="C22" s="276" t="s">
        <v>69</v>
      </c>
      <c r="D22" s="277"/>
      <c r="E22" s="277"/>
      <c r="F22" s="277"/>
      <c r="G22" s="278"/>
      <c r="H22" s="71"/>
      <c r="I22" s="72"/>
      <c r="J22" s="73"/>
      <c r="K22" s="71" t="s">
        <v>71</v>
      </c>
      <c r="L22" s="72"/>
      <c r="M22" s="72"/>
      <c r="N22" s="73"/>
      <c r="O22" s="19">
        <v>2</v>
      </c>
      <c r="P22" s="20" t="s">
        <v>16</v>
      </c>
      <c r="Q22" s="74">
        <v>14000</v>
      </c>
      <c r="R22" s="74"/>
      <c r="S22" s="19">
        <v>1</v>
      </c>
      <c r="T22" s="20" t="s">
        <v>17</v>
      </c>
      <c r="U22" s="65"/>
      <c r="V22" s="66"/>
      <c r="W22" s="19"/>
      <c r="X22" s="20" t="s">
        <v>16</v>
      </c>
      <c r="Y22" s="74"/>
      <c r="Z22" s="74"/>
      <c r="AA22" s="19"/>
      <c r="AB22" s="20" t="s">
        <v>17</v>
      </c>
      <c r="AC22" s="74"/>
      <c r="AD22" s="74"/>
      <c r="AE22" s="67">
        <f t="shared" si="0"/>
        <v>28000</v>
      </c>
      <c r="AF22" s="67"/>
      <c r="AG22" s="67"/>
    </row>
    <row r="23" spans="1:33" ht="22.5" customHeight="1" x14ac:dyDescent="0.15">
      <c r="A23" s="282"/>
      <c r="B23" s="283"/>
      <c r="C23" s="284"/>
      <c r="D23" s="285"/>
      <c r="E23" s="285"/>
      <c r="F23" s="285"/>
      <c r="G23" s="286"/>
      <c r="H23" s="116"/>
      <c r="I23" s="117"/>
      <c r="J23" s="118"/>
      <c r="K23" s="116"/>
      <c r="L23" s="117"/>
      <c r="M23" s="117"/>
      <c r="N23" s="118"/>
      <c r="O23" s="17"/>
      <c r="P23" s="18" t="s">
        <v>16</v>
      </c>
      <c r="Q23" s="119"/>
      <c r="R23" s="119"/>
      <c r="S23" s="17"/>
      <c r="T23" s="18" t="s">
        <v>17</v>
      </c>
      <c r="U23" s="119"/>
      <c r="V23" s="119"/>
      <c r="W23" s="17"/>
      <c r="X23" s="18" t="s">
        <v>16</v>
      </c>
      <c r="Y23" s="119"/>
      <c r="Z23" s="119"/>
      <c r="AA23" s="17"/>
      <c r="AB23" s="18" t="s">
        <v>17</v>
      </c>
      <c r="AC23" s="119"/>
      <c r="AD23" s="119"/>
      <c r="AE23" s="180">
        <f t="shared" si="0"/>
        <v>0</v>
      </c>
      <c r="AF23" s="180"/>
      <c r="AG23" s="180"/>
    </row>
    <row r="24" spans="1:33" ht="22.5" customHeight="1" x14ac:dyDescent="0.15">
      <c r="A24" s="100"/>
      <c r="B24" s="101"/>
      <c r="C24" s="279"/>
      <c r="D24" s="280"/>
      <c r="E24" s="280"/>
      <c r="F24" s="280"/>
      <c r="G24" s="281"/>
      <c r="H24" s="177"/>
      <c r="I24" s="178"/>
      <c r="J24" s="179"/>
      <c r="K24" s="59"/>
      <c r="L24" s="60"/>
      <c r="M24" s="60"/>
      <c r="N24" s="61"/>
      <c r="O24" s="15"/>
      <c r="P24" s="16" t="s">
        <v>16</v>
      </c>
      <c r="Q24" s="107"/>
      <c r="R24" s="107"/>
      <c r="S24" s="15"/>
      <c r="T24" s="16" t="s">
        <v>17</v>
      </c>
      <c r="U24" s="107"/>
      <c r="V24" s="107"/>
      <c r="W24" s="15"/>
      <c r="X24" s="16" t="s">
        <v>16</v>
      </c>
      <c r="Y24" s="107"/>
      <c r="Z24" s="107"/>
      <c r="AA24" s="15"/>
      <c r="AB24" s="16" t="s">
        <v>17</v>
      </c>
      <c r="AC24" s="107"/>
      <c r="AD24" s="107"/>
      <c r="AE24" s="99">
        <f t="shared" si="0"/>
        <v>0</v>
      </c>
      <c r="AF24" s="99"/>
      <c r="AG24" s="99"/>
    </row>
    <row r="25" spans="1:33" ht="22.5" customHeight="1" x14ac:dyDescent="0.15">
      <c r="AB25" s="85" t="s">
        <v>20</v>
      </c>
      <c r="AC25" s="85"/>
      <c r="AD25" s="85"/>
      <c r="AE25" s="182">
        <f>SUM(AE16:AE24)</f>
        <v>112000</v>
      </c>
      <c r="AF25" s="183"/>
      <c r="AG25" s="183"/>
    </row>
    <row r="26" spans="1:33" ht="22.5" customHeight="1" thickBot="1" x14ac:dyDescent="0.2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AB26" s="52" t="s">
        <v>21</v>
      </c>
      <c r="AC26" s="52"/>
      <c r="AD26" s="52"/>
      <c r="AE26" s="40">
        <f>AE25*0.1</f>
        <v>11200</v>
      </c>
      <c r="AF26" s="40"/>
      <c r="AG26" s="40"/>
    </row>
    <row r="27" spans="1:33" ht="22.5" customHeight="1" thickBot="1" x14ac:dyDescent="0.2">
      <c r="AB27" s="41" t="s">
        <v>22</v>
      </c>
      <c r="AC27" s="42"/>
      <c r="AD27" s="43"/>
      <c r="AE27" s="44">
        <f>SUM(AE25:AE26)</f>
        <v>123200</v>
      </c>
      <c r="AF27" s="45"/>
      <c r="AG27" s="46"/>
    </row>
  </sheetData>
  <mergeCells count="116">
    <mergeCell ref="AE19:AG19"/>
    <mergeCell ref="AE17:AG17"/>
    <mergeCell ref="A18:B18"/>
    <mergeCell ref="H18:J18"/>
    <mergeCell ref="K18:N18"/>
    <mergeCell ref="Q18:R18"/>
    <mergeCell ref="U18:V18"/>
    <mergeCell ref="Y18:Z18"/>
    <mergeCell ref="AC18:AD18"/>
    <mergeCell ref="AE18:AG18"/>
    <mergeCell ref="C17:G21"/>
    <mergeCell ref="AE20:AG20"/>
    <mergeCell ref="AE21:AG21"/>
    <mergeCell ref="Q24:R24"/>
    <mergeCell ref="U24:V24"/>
    <mergeCell ref="Y24:Z24"/>
    <mergeCell ref="AC24:AD24"/>
    <mergeCell ref="A17:B17"/>
    <mergeCell ref="H17:J17"/>
    <mergeCell ref="K17:N17"/>
    <mergeCell ref="Q17:R17"/>
    <mergeCell ref="U17:V17"/>
    <mergeCell ref="Y17:Z17"/>
    <mergeCell ref="AC17:AD17"/>
    <mergeCell ref="A19:B19"/>
    <mergeCell ref="H19:J19"/>
    <mergeCell ref="K19:N19"/>
    <mergeCell ref="AC21:AD21"/>
    <mergeCell ref="A21:B21"/>
    <mergeCell ref="H21:J21"/>
    <mergeCell ref="K21:N21"/>
    <mergeCell ref="Q21:R21"/>
    <mergeCell ref="Q19:R19"/>
    <mergeCell ref="U19:V19"/>
    <mergeCell ref="Y19:Z19"/>
    <mergeCell ref="AC19:AD19"/>
    <mergeCell ref="AE16:AG16"/>
    <mergeCell ref="AB27:AD27"/>
    <mergeCell ref="AE27:AG27"/>
    <mergeCell ref="C16:G16"/>
    <mergeCell ref="C22:G22"/>
    <mergeCell ref="AE24:AG24"/>
    <mergeCell ref="AB25:AD25"/>
    <mergeCell ref="AE25:AG25"/>
    <mergeCell ref="A26:M26"/>
    <mergeCell ref="AB26:AD26"/>
    <mergeCell ref="AE26:AG26"/>
    <mergeCell ref="A24:B24"/>
    <mergeCell ref="C24:G24"/>
    <mergeCell ref="H24:J24"/>
    <mergeCell ref="K24:N24"/>
    <mergeCell ref="AE23:AG23"/>
    <mergeCell ref="A23:B23"/>
    <mergeCell ref="C23:G23"/>
    <mergeCell ref="H23:J23"/>
    <mergeCell ref="K23:N23"/>
    <mergeCell ref="Q23:R23"/>
    <mergeCell ref="U23:V23"/>
    <mergeCell ref="Y23:Z23"/>
    <mergeCell ref="AC23:AD23"/>
    <mergeCell ref="A14:B15"/>
    <mergeCell ref="G10:M10"/>
    <mergeCell ref="Y10:AF10"/>
    <mergeCell ref="A16:B16"/>
    <mergeCell ref="H16:J16"/>
    <mergeCell ref="K16:N16"/>
    <mergeCell ref="Q16:R16"/>
    <mergeCell ref="U16:V16"/>
    <mergeCell ref="U15:V15"/>
    <mergeCell ref="W15:X15"/>
    <mergeCell ref="Y15:Z15"/>
    <mergeCell ref="AA15:AB15"/>
    <mergeCell ref="C14:G15"/>
    <mergeCell ref="H14:J15"/>
    <mergeCell ref="K14:N15"/>
    <mergeCell ref="O14:V14"/>
    <mergeCell ref="W14:AD14"/>
    <mergeCell ref="AE14:AG15"/>
    <mergeCell ref="O15:P15"/>
    <mergeCell ref="Q15:R15"/>
    <mergeCell ref="S15:T15"/>
    <mergeCell ref="AC15:AD15"/>
    <mergeCell ref="Y16:Z16"/>
    <mergeCell ref="AC16:AD16"/>
    <mergeCell ref="AE22:AG22"/>
    <mergeCell ref="U21:V21"/>
    <mergeCell ref="Y21:Z21"/>
    <mergeCell ref="A20:B20"/>
    <mergeCell ref="H20:J20"/>
    <mergeCell ref="A22:B22"/>
    <mergeCell ref="H22:J22"/>
    <mergeCell ref="K22:N22"/>
    <mergeCell ref="Q22:R22"/>
    <mergeCell ref="U22:V22"/>
    <mergeCell ref="Y22:Z22"/>
    <mergeCell ref="AC22:AD22"/>
    <mergeCell ref="K20:N20"/>
    <mergeCell ref="Q20:R20"/>
    <mergeCell ref="U20:V20"/>
    <mergeCell ref="Y20:Z20"/>
    <mergeCell ref="AC20:AD20"/>
    <mergeCell ref="F11:K12"/>
    <mergeCell ref="Y11:AF11"/>
    <mergeCell ref="K1:V2"/>
    <mergeCell ref="AC1:AG1"/>
    <mergeCell ref="A3:N4"/>
    <mergeCell ref="A5:N5"/>
    <mergeCell ref="A6:N6"/>
    <mergeCell ref="Y6:AA6"/>
    <mergeCell ref="Y7:AF7"/>
    <mergeCell ref="A8:C8"/>
    <mergeCell ref="D8:M8"/>
    <mergeCell ref="Y8:AF8"/>
    <mergeCell ref="Y9:AF9"/>
    <mergeCell ref="A12:B12"/>
    <mergeCell ref="Y12:AF12"/>
  </mergeCells>
  <phoneticPr fontId="3"/>
  <pageMargins left="0.7" right="0.7" top="0.55000000000000004" bottom="0.22" header="0.3" footer="0.3"/>
  <pageSetup paperSize="9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25"/>
  <sheetViews>
    <sheetView topLeftCell="A3" zoomScaleNormal="100" workbookViewId="0">
      <selection activeCell="K22" sqref="K22"/>
    </sheetView>
  </sheetViews>
  <sheetFormatPr defaultColWidth="4" defaultRowHeight="13.5" x14ac:dyDescent="0.15"/>
  <cols>
    <col min="1" max="17" width="4" style="1"/>
    <col min="18" max="18" width="5.125" style="1" customWidth="1"/>
    <col min="19" max="256" width="4" style="1"/>
    <col min="257" max="257" width="1.625" style="1" customWidth="1"/>
    <col min="258" max="512" width="4" style="1"/>
    <col min="513" max="513" width="1.625" style="1" customWidth="1"/>
    <col min="514" max="768" width="4" style="1"/>
    <col min="769" max="769" width="1.625" style="1" customWidth="1"/>
    <col min="770" max="1024" width="4" style="1"/>
    <col min="1025" max="1025" width="1.625" style="1" customWidth="1"/>
    <col min="1026" max="1280" width="4" style="1"/>
    <col min="1281" max="1281" width="1.625" style="1" customWidth="1"/>
    <col min="1282" max="1536" width="4" style="1"/>
    <col min="1537" max="1537" width="1.625" style="1" customWidth="1"/>
    <col min="1538" max="1792" width="4" style="1"/>
    <col min="1793" max="1793" width="1.625" style="1" customWidth="1"/>
    <col min="1794" max="2048" width="4" style="1"/>
    <col min="2049" max="2049" width="1.625" style="1" customWidth="1"/>
    <col min="2050" max="2304" width="4" style="1"/>
    <col min="2305" max="2305" width="1.625" style="1" customWidth="1"/>
    <col min="2306" max="2560" width="4" style="1"/>
    <col min="2561" max="2561" width="1.625" style="1" customWidth="1"/>
    <col min="2562" max="2816" width="4" style="1"/>
    <col min="2817" max="2817" width="1.625" style="1" customWidth="1"/>
    <col min="2818" max="3072" width="4" style="1"/>
    <col min="3073" max="3073" width="1.625" style="1" customWidth="1"/>
    <col min="3074" max="3328" width="4" style="1"/>
    <col min="3329" max="3329" width="1.625" style="1" customWidth="1"/>
    <col min="3330" max="3584" width="4" style="1"/>
    <col min="3585" max="3585" width="1.625" style="1" customWidth="1"/>
    <col min="3586" max="3840" width="4" style="1"/>
    <col min="3841" max="3841" width="1.625" style="1" customWidth="1"/>
    <col min="3842" max="4096" width="4" style="1"/>
    <col min="4097" max="4097" width="1.625" style="1" customWidth="1"/>
    <col min="4098" max="4352" width="4" style="1"/>
    <col min="4353" max="4353" width="1.625" style="1" customWidth="1"/>
    <col min="4354" max="4608" width="4" style="1"/>
    <col min="4609" max="4609" width="1.625" style="1" customWidth="1"/>
    <col min="4610" max="4864" width="4" style="1"/>
    <col min="4865" max="4865" width="1.625" style="1" customWidth="1"/>
    <col min="4866" max="5120" width="4" style="1"/>
    <col min="5121" max="5121" width="1.625" style="1" customWidth="1"/>
    <col min="5122" max="5376" width="4" style="1"/>
    <col min="5377" max="5377" width="1.625" style="1" customWidth="1"/>
    <col min="5378" max="5632" width="4" style="1"/>
    <col min="5633" max="5633" width="1.625" style="1" customWidth="1"/>
    <col min="5634" max="5888" width="4" style="1"/>
    <col min="5889" max="5889" width="1.625" style="1" customWidth="1"/>
    <col min="5890" max="6144" width="4" style="1"/>
    <col min="6145" max="6145" width="1.625" style="1" customWidth="1"/>
    <col min="6146" max="6400" width="4" style="1"/>
    <col min="6401" max="6401" width="1.625" style="1" customWidth="1"/>
    <col min="6402" max="6656" width="4" style="1"/>
    <col min="6657" max="6657" width="1.625" style="1" customWidth="1"/>
    <col min="6658" max="6912" width="4" style="1"/>
    <col min="6913" max="6913" width="1.625" style="1" customWidth="1"/>
    <col min="6914" max="7168" width="4" style="1"/>
    <col min="7169" max="7169" width="1.625" style="1" customWidth="1"/>
    <col min="7170" max="7424" width="4" style="1"/>
    <col min="7425" max="7425" width="1.625" style="1" customWidth="1"/>
    <col min="7426" max="7680" width="4" style="1"/>
    <col min="7681" max="7681" width="1.625" style="1" customWidth="1"/>
    <col min="7682" max="7936" width="4" style="1"/>
    <col min="7937" max="7937" width="1.625" style="1" customWidth="1"/>
    <col min="7938" max="8192" width="4" style="1"/>
    <col min="8193" max="8193" width="1.625" style="1" customWidth="1"/>
    <col min="8194" max="8448" width="4" style="1"/>
    <col min="8449" max="8449" width="1.625" style="1" customWidth="1"/>
    <col min="8450" max="8704" width="4" style="1"/>
    <col min="8705" max="8705" width="1.625" style="1" customWidth="1"/>
    <col min="8706" max="8960" width="4" style="1"/>
    <col min="8961" max="8961" width="1.625" style="1" customWidth="1"/>
    <col min="8962" max="9216" width="4" style="1"/>
    <col min="9217" max="9217" width="1.625" style="1" customWidth="1"/>
    <col min="9218" max="9472" width="4" style="1"/>
    <col min="9473" max="9473" width="1.625" style="1" customWidth="1"/>
    <col min="9474" max="9728" width="4" style="1"/>
    <col min="9729" max="9729" width="1.625" style="1" customWidth="1"/>
    <col min="9730" max="9984" width="4" style="1"/>
    <col min="9985" max="9985" width="1.625" style="1" customWidth="1"/>
    <col min="9986" max="10240" width="4" style="1"/>
    <col min="10241" max="10241" width="1.625" style="1" customWidth="1"/>
    <col min="10242" max="10496" width="4" style="1"/>
    <col min="10497" max="10497" width="1.625" style="1" customWidth="1"/>
    <col min="10498" max="10752" width="4" style="1"/>
    <col min="10753" max="10753" width="1.625" style="1" customWidth="1"/>
    <col min="10754" max="11008" width="4" style="1"/>
    <col min="11009" max="11009" width="1.625" style="1" customWidth="1"/>
    <col min="11010" max="11264" width="4" style="1"/>
    <col min="11265" max="11265" width="1.625" style="1" customWidth="1"/>
    <col min="11266" max="11520" width="4" style="1"/>
    <col min="11521" max="11521" width="1.625" style="1" customWidth="1"/>
    <col min="11522" max="11776" width="4" style="1"/>
    <col min="11777" max="11777" width="1.625" style="1" customWidth="1"/>
    <col min="11778" max="12032" width="4" style="1"/>
    <col min="12033" max="12033" width="1.625" style="1" customWidth="1"/>
    <col min="12034" max="12288" width="4" style="1"/>
    <col min="12289" max="12289" width="1.625" style="1" customWidth="1"/>
    <col min="12290" max="12544" width="4" style="1"/>
    <col min="12545" max="12545" width="1.625" style="1" customWidth="1"/>
    <col min="12546" max="12800" width="4" style="1"/>
    <col min="12801" max="12801" width="1.625" style="1" customWidth="1"/>
    <col min="12802" max="13056" width="4" style="1"/>
    <col min="13057" max="13057" width="1.625" style="1" customWidth="1"/>
    <col min="13058" max="13312" width="4" style="1"/>
    <col min="13313" max="13313" width="1.625" style="1" customWidth="1"/>
    <col min="13314" max="13568" width="4" style="1"/>
    <col min="13569" max="13569" width="1.625" style="1" customWidth="1"/>
    <col min="13570" max="13824" width="4" style="1"/>
    <col min="13825" max="13825" width="1.625" style="1" customWidth="1"/>
    <col min="13826" max="14080" width="4" style="1"/>
    <col min="14081" max="14081" width="1.625" style="1" customWidth="1"/>
    <col min="14082" max="14336" width="4" style="1"/>
    <col min="14337" max="14337" width="1.625" style="1" customWidth="1"/>
    <col min="14338" max="14592" width="4" style="1"/>
    <col min="14593" max="14593" width="1.625" style="1" customWidth="1"/>
    <col min="14594" max="14848" width="4" style="1"/>
    <col min="14849" max="14849" width="1.625" style="1" customWidth="1"/>
    <col min="14850" max="15104" width="4" style="1"/>
    <col min="15105" max="15105" width="1.625" style="1" customWidth="1"/>
    <col min="15106" max="15360" width="4" style="1"/>
    <col min="15361" max="15361" width="1.625" style="1" customWidth="1"/>
    <col min="15362" max="15616" width="4" style="1"/>
    <col min="15617" max="15617" width="1.625" style="1" customWidth="1"/>
    <col min="15618" max="15872" width="4" style="1"/>
    <col min="15873" max="15873" width="1.625" style="1" customWidth="1"/>
    <col min="15874" max="16128" width="4" style="1"/>
    <col min="16129" max="16129" width="1.625" style="1" customWidth="1"/>
    <col min="16130" max="16384" width="4" style="1"/>
  </cols>
  <sheetData>
    <row r="1" spans="1:37" ht="22.5" customHeight="1" x14ac:dyDescent="0.15">
      <c r="K1" s="203" t="s">
        <v>0</v>
      </c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AC1" s="27"/>
      <c r="AD1" s="27"/>
      <c r="AE1" s="94"/>
      <c r="AF1" s="94"/>
      <c r="AG1" s="94"/>
      <c r="AH1" s="2"/>
      <c r="AI1" s="2"/>
      <c r="AJ1" s="2"/>
    </row>
    <row r="2" spans="1:37" ht="22.5" customHeight="1" x14ac:dyDescent="0.15">
      <c r="B2" s="23"/>
      <c r="C2" s="23"/>
      <c r="D2" s="23"/>
      <c r="E2" s="23"/>
      <c r="F2" s="23"/>
      <c r="G2" s="23"/>
      <c r="H2" s="23"/>
      <c r="I2" s="23"/>
      <c r="J2" s="2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3"/>
      <c r="X2" s="23"/>
      <c r="Y2" s="23"/>
      <c r="Z2" s="23"/>
      <c r="AA2" s="23"/>
      <c r="AB2" s="23"/>
      <c r="AC2" s="94">
        <v>44581</v>
      </c>
      <c r="AD2" s="94"/>
      <c r="AE2" s="94"/>
      <c r="AF2" s="94"/>
      <c r="AG2" s="94"/>
      <c r="AH2" s="3"/>
      <c r="AI2" s="4"/>
      <c r="AJ2" s="4"/>
      <c r="AK2" s="4"/>
    </row>
    <row r="3" spans="1:37" ht="18.75" customHeight="1" x14ac:dyDescent="0.15">
      <c r="A3" s="95" t="s">
        <v>23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AC3" s="94"/>
      <c r="AD3" s="94"/>
      <c r="AE3" s="94"/>
      <c r="AF3" s="94"/>
      <c r="AG3" s="94"/>
    </row>
    <row r="4" spans="1:37" ht="22.5" customHeight="1" thickBot="1" x14ac:dyDescent="0.2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</row>
    <row r="5" spans="1:37" ht="22.5" customHeight="1" x14ac:dyDescent="0.15">
      <c r="A5" s="97" t="s">
        <v>1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</row>
    <row r="6" spans="1:37" ht="22.5" customHeight="1" x14ac:dyDescent="0.15">
      <c r="A6" s="98" t="s">
        <v>2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Y6" s="82" t="s">
        <v>27</v>
      </c>
      <c r="Z6" s="82"/>
      <c r="AA6" s="82"/>
    </row>
    <row r="7" spans="1:37" ht="22.5" customHeight="1" x14ac:dyDescent="0.15">
      <c r="Y7" s="82" t="s">
        <v>28</v>
      </c>
      <c r="Z7" s="82"/>
      <c r="AA7" s="82"/>
      <c r="AB7" s="82"/>
      <c r="AC7" s="82"/>
      <c r="AD7" s="82"/>
      <c r="AE7" s="82"/>
      <c r="AF7" s="82"/>
    </row>
    <row r="8" spans="1:37" ht="22.5" customHeight="1" x14ac:dyDescent="0.15">
      <c r="A8" s="90" t="s">
        <v>3</v>
      </c>
      <c r="B8" s="90"/>
      <c r="C8" s="90"/>
      <c r="D8" s="91" t="s">
        <v>4</v>
      </c>
      <c r="E8" s="91"/>
      <c r="F8" s="91"/>
      <c r="G8" s="91"/>
      <c r="H8" s="91"/>
      <c r="I8" s="91"/>
      <c r="J8" s="91"/>
      <c r="K8" s="91"/>
      <c r="L8" s="91"/>
      <c r="M8" s="91"/>
      <c r="Y8" s="89" t="s">
        <v>29</v>
      </c>
      <c r="Z8" s="89"/>
      <c r="AA8" s="89"/>
      <c r="AB8" s="89"/>
      <c r="AC8" s="89"/>
      <c r="AD8" s="89"/>
      <c r="AE8" s="89"/>
      <c r="AF8" s="89"/>
    </row>
    <row r="9" spans="1:37" ht="13.5" customHeight="1" x14ac:dyDescent="0.15">
      <c r="Y9" s="82" t="s">
        <v>33</v>
      </c>
      <c r="Z9" s="82"/>
      <c r="AA9" s="82"/>
      <c r="AB9" s="82"/>
      <c r="AC9" s="82"/>
      <c r="AD9" s="82"/>
      <c r="AE9" s="82"/>
      <c r="AF9" s="82"/>
    </row>
    <row r="10" spans="1:37" ht="22.5" customHeight="1" x14ac:dyDescent="0.15">
      <c r="A10" s="8"/>
      <c r="B10" s="8"/>
      <c r="D10" s="5"/>
      <c r="E10" s="5"/>
      <c r="F10" s="6">
        <v>1</v>
      </c>
      <c r="G10" s="92" t="s">
        <v>5</v>
      </c>
      <c r="H10" s="92"/>
      <c r="I10" s="92"/>
      <c r="J10" s="92"/>
      <c r="K10" s="92"/>
      <c r="L10" s="92"/>
      <c r="M10" s="92"/>
      <c r="Y10" s="82" t="s">
        <v>30</v>
      </c>
      <c r="Z10" s="82"/>
      <c r="AA10" s="82"/>
      <c r="AB10" s="82"/>
      <c r="AC10" s="82"/>
      <c r="AD10" s="82"/>
      <c r="AE10" s="82"/>
      <c r="AF10" s="82"/>
    </row>
    <row r="11" spans="1:37" ht="22.5" customHeight="1" x14ac:dyDescent="0.15">
      <c r="A11" s="8"/>
      <c r="B11" s="8"/>
      <c r="D11" s="7"/>
      <c r="E11" s="7"/>
      <c r="F11" s="80">
        <f>AE24</f>
        <v>92400</v>
      </c>
      <c r="G11" s="80"/>
      <c r="H11" s="80"/>
      <c r="I11" s="80"/>
      <c r="J11" s="80"/>
      <c r="K11" s="80"/>
      <c r="L11" s="7"/>
      <c r="M11" s="7"/>
      <c r="Y11" s="82" t="s">
        <v>31</v>
      </c>
      <c r="Z11" s="82"/>
      <c r="AA11" s="82"/>
      <c r="AB11" s="82"/>
      <c r="AC11" s="82"/>
      <c r="AD11" s="82"/>
      <c r="AE11" s="82"/>
      <c r="AF11" s="82"/>
    </row>
    <row r="12" spans="1:37" ht="22.5" customHeight="1" thickBot="1" x14ac:dyDescent="0.2">
      <c r="A12" s="83" t="s">
        <v>6</v>
      </c>
      <c r="B12" s="83"/>
      <c r="D12" s="7"/>
      <c r="E12" s="7"/>
      <c r="F12" s="81"/>
      <c r="G12" s="81"/>
      <c r="H12" s="81"/>
      <c r="I12" s="81"/>
      <c r="J12" s="81"/>
      <c r="K12" s="81"/>
      <c r="L12" s="7"/>
      <c r="M12" s="7"/>
      <c r="Y12" s="84" t="s">
        <v>32</v>
      </c>
      <c r="Z12" s="82"/>
      <c r="AA12" s="82"/>
      <c r="AB12" s="82"/>
      <c r="AC12" s="82"/>
      <c r="AD12" s="82"/>
      <c r="AE12" s="82"/>
      <c r="AF12" s="82"/>
    </row>
    <row r="13" spans="1:37" ht="6" customHeight="1" thickTop="1" x14ac:dyDescent="0.15">
      <c r="A13" s="8"/>
      <c r="B13" s="8"/>
      <c r="D13" s="9"/>
      <c r="E13" s="9"/>
      <c r="F13" s="9"/>
      <c r="G13" s="9"/>
      <c r="H13" s="10"/>
      <c r="I13" s="10"/>
      <c r="J13" s="10"/>
      <c r="K13" s="9"/>
      <c r="L13" s="9"/>
      <c r="M13" s="9"/>
      <c r="R13" s="11"/>
      <c r="S13" s="11"/>
      <c r="T13" s="11"/>
      <c r="U13" s="11"/>
      <c r="V13" s="11"/>
      <c r="W13" s="11"/>
      <c r="X13" s="11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7" ht="19.5" customHeight="1" x14ac:dyDescent="0.15">
      <c r="A14" s="85" t="s">
        <v>7</v>
      </c>
      <c r="B14" s="85"/>
      <c r="C14" s="85" t="s">
        <v>8</v>
      </c>
      <c r="D14" s="85"/>
      <c r="E14" s="85"/>
      <c r="F14" s="85"/>
      <c r="G14" s="85"/>
      <c r="H14" s="86" t="s">
        <v>24</v>
      </c>
      <c r="I14" s="87"/>
      <c r="J14" s="88"/>
      <c r="K14" s="85" t="s">
        <v>9</v>
      </c>
      <c r="L14" s="85"/>
      <c r="M14" s="85"/>
      <c r="N14" s="85"/>
      <c r="O14" s="85" t="s">
        <v>37</v>
      </c>
      <c r="P14" s="85"/>
      <c r="Q14" s="85"/>
      <c r="R14" s="85"/>
      <c r="S14" s="85"/>
      <c r="T14" s="85"/>
      <c r="U14" s="85"/>
      <c r="V14" s="85"/>
      <c r="W14" s="71" t="s">
        <v>38</v>
      </c>
      <c r="X14" s="72"/>
      <c r="Y14" s="72"/>
      <c r="Z14" s="72"/>
      <c r="AA14" s="72"/>
      <c r="AB14" s="72"/>
      <c r="AC14" s="72"/>
      <c r="AD14" s="73"/>
      <c r="AE14" s="85" t="s">
        <v>12</v>
      </c>
      <c r="AF14" s="85"/>
      <c r="AG14" s="85"/>
    </row>
    <row r="15" spans="1:37" ht="19.5" customHeight="1" x14ac:dyDescent="0.15">
      <c r="A15" s="85"/>
      <c r="B15" s="85"/>
      <c r="C15" s="85"/>
      <c r="D15" s="85"/>
      <c r="E15" s="85"/>
      <c r="F15" s="85"/>
      <c r="G15" s="85"/>
      <c r="H15" s="59"/>
      <c r="I15" s="60"/>
      <c r="J15" s="61"/>
      <c r="K15" s="85"/>
      <c r="L15" s="85"/>
      <c r="M15" s="85"/>
      <c r="N15" s="85"/>
      <c r="O15" s="85" t="s">
        <v>13</v>
      </c>
      <c r="P15" s="85"/>
      <c r="Q15" s="85" t="s">
        <v>14</v>
      </c>
      <c r="R15" s="85"/>
      <c r="S15" s="85" t="s">
        <v>15</v>
      </c>
      <c r="T15" s="85"/>
      <c r="U15" s="85" t="s">
        <v>14</v>
      </c>
      <c r="V15" s="85"/>
      <c r="W15" s="71" t="s">
        <v>13</v>
      </c>
      <c r="X15" s="73"/>
      <c r="Y15" s="71" t="s">
        <v>14</v>
      </c>
      <c r="Z15" s="73"/>
      <c r="AA15" s="71" t="s">
        <v>15</v>
      </c>
      <c r="AB15" s="73"/>
      <c r="AC15" s="71" t="s">
        <v>14</v>
      </c>
      <c r="AD15" s="73"/>
      <c r="AE15" s="85"/>
      <c r="AF15" s="85"/>
      <c r="AG15" s="85"/>
    </row>
    <row r="16" spans="1:37" ht="30" customHeight="1" x14ac:dyDescent="0.15">
      <c r="A16" s="159">
        <v>44916</v>
      </c>
      <c r="B16" s="160"/>
      <c r="C16" s="287" t="s">
        <v>77</v>
      </c>
      <c r="D16" s="288"/>
      <c r="E16" s="288"/>
      <c r="F16" s="288"/>
      <c r="G16" s="289"/>
      <c r="H16" s="86" t="s">
        <v>67</v>
      </c>
      <c r="I16" s="87"/>
      <c r="J16" s="88"/>
      <c r="K16" s="86" t="s">
        <v>80</v>
      </c>
      <c r="L16" s="87"/>
      <c r="M16" s="87"/>
      <c r="N16" s="88"/>
      <c r="O16" s="21">
        <v>1</v>
      </c>
      <c r="P16" s="22" t="s">
        <v>16</v>
      </c>
      <c r="Q16" s="154">
        <v>14000</v>
      </c>
      <c r="R16" s="155"/>
      <c r="S16" s="21"/>
      <c r="T16" s="22" t="s">
        <v>17</v>
      </c>
      <c r="U16" s="154"/>
      <c r="V16" s="155"/>
      <c r="W16" s="21"/>
      <c r="X16" s="22" t="s">
        <v>16</v>
      </c>
      <c r="Y16" s="154"/>
      <c r="Z16" s="155"/>
      <c r="AA16" s="21"/>
      <c r="AB16" s="22" t="s">
        <v>17</v>
      </c>
      <c r="AC16" s="154"/>
      <c r="AD16" s="155"/>
      <c r="AE16" s="156">
        <f>O16*Q16+S16*U16</f>
        <v>14000</v>
      </c>
      <c r="AF16" s="157"/>
      <c r="AG16" s="158"/>
    </row>
    <row r="17" spans="1:33" ht="30" customHeight="1" x14ac:dyDescent="0.15">
      <c r="A17" s="167">
        <v>44917</v>
      </c>
      <c r="B17" s="168"/>
      <c r="C17" s="290"/>
      <c r="D17" s="291"/>
      <c r="E17" s="291"/>
      <c r="F17" s="291"/>
      <c r="G17" s="292"/>
      <c r="H17" s="296"/>
      <c r="I17" s="82"/>
      <c r="J17" s="297"/>
      <c r="K17" s="296"/>
      <c r="L17" s="82"/>
      <c r="M17" s="82"/>
      <c r="N17" s="297"/>
      <c r="O17" s="13">
        <v>1</v>
      </c>
      <c r="P17" s="14" t="s">
        <v>16</v>
      </c>
      <c r="Q17" s="110">
        <v>14000</v>
      </c>
      <c r="R17" s="111"/>
      <c r="S17" s="13"/>
      <c r="T17" s="14" t="s">
        <v>17</v>
      </c>
      <c r="U17" s="110"/>
      <c r="V17" s="111"/>
      <c r="W17" s="13"/>
      <c r="X17" s="14" t="s">
        <v>16</v>
      </c>
      <c r="Y17" s="110"/>
      <c r="Z17" s="111"/>
      <c r="AA17" s="13"/>
      <c r="AB17" s="14" t="s">
        <v>17</v>
      </c>
      <c r="AC17" s="110"/>
      <c r="AD17" s="111"/>
      <c r="AE17" s="169">
        <f>O17*Q17</f>
        <v>14000</v>
      </c>
      <c r="AF17" s="170"/>
      <c r="AG17" s="171"/>
    </row>
    <row r="18" spans="1:33" ht="30" customHeight="1" x14ac:dyDescent="0.15">
      <c r="A18" s="167">
        <v>44918</v>
      </c>
      <c r="B18" s="168"/>
      <c r="C18" s="290"/>
      <c r="D18" s="291"/>
      <c r="E18" s="291"/>
      <c r="F18" s="291"/>
      <c r="G18" s="292"/>
      <c r="H18" s="296"/>
      <c r="I18" s="82"/>
      <c r="J18" s="297"/>
      <c r="K18" s="296"/>
      <c r="L18" s="82"/>
      <c r="M18" s="82"/>
      <c r="N18" s="297"/>
      <c r="O18" s="13">
        <v>1</v>
      </c>
      <c r="P18" s="14" t="s">
        <v>16</v>
      </c>
      <c r="Q18" s="110">
        <v>14000</v>
      </c>
      <c r="R18" s="111"/>
      <c r="S18" s="13"/>
      <c r="T18" s="14" t="s">
        <v>17</v>
      </c>
      <c r="U18" s="110"/>
      <c r="V18" s="111"/>
      <c r="W18" s="13"/>
      <c r="X18" s="14" t="s">
        <v>16</v>
      </c>
      <c r="Y18" s="110"/>
      <c r="Z18" s="111"/>
      <c r="AA18" s="13"/>
      <c r="AB18" s="14" t="s">
        <v>17</v>
      </c>
      <c r="AC18" s="110"/>
      <c r="AD18" s="111"/>
      <c r="AE18" s="169">
        <f>O18*Q18+S18*U18</f>
        <v>14000</v>
      </c>
      <c r="AF18" s="170"/>
      <c r="AG18" s="171"/>
    </row>
    <row r="19" spans="1:33" ht="30" customHeight="1" x14ac:dyDescent="0.15">
      <c r="A19" s="167">
        <v>44919</v>
      </c>
      <c r="B19" s="168"/>
      <c r="C19" s="290"/>
      <c r="D19" s="291"/>
      <c r="E19" s="291"/>
      <c r="F19" s="291"/>
      <c r="G19" s="292"/>
      <c r="H19" s="296"/>
      <c r="I19" s="82"/>
      <c r="J19" s="297"/>
      <c r="K19" s="296"/>
      <c r="L19" s="82"/>
      <c r="M19" s="82"/>
      <c r="N19" s="297"/>
      <c r="O19" s="13">
        <v>1</v>
      </c>
      <c r="P19" s="14" t="s">
        <v>16</v>
      </c>
      <c r="Q19" s="110">
        <v>14000</v>
      </c>
      <c r="R19" s="111"/>
      <c r="S19" s="13"/>
      <c r="T19" s="14" t="s">
        <v>17</v>
      </c>
      <c r="U19" s="110"/>
      <c r="V19" s="111"/>
      <c r="W19" s="13"/>
      <c r="X19" s="14" t="s">
        <v>16</v>
      </c>
      <c r="Y19" s="110"/>
      <c r="Z19" s="111"/>
      <c r="AA19" s="13"/>
      <c r="AB19" s="14" t="s">
        <v>17</v>
      </c>
      <c r="AC19" s="110"/>
      <c r="AD19" s="111"/>
      <c r="AE19" s="169">
        <f>O19*Q19+S19*U19</f>
        <v>14000</v>
      </c>
      <c r="AF19" s="170"/>
      <c r="AG19" s="171"/>
    </row>
    <row r="20" spans="1:33" ht="30" customHeight="1" x14ac:dyDescent="0.15">
      <c r="A20" s="175">
        <v>44920</v>
      </c>
      <c r="B20" s="176"/>
      <c r="C20" s="293"/>
      <c r="D20" s="294"/>
      <c r="E20" s="294"/>
      <c r="F20" s="294"/>
      <c r="G20" s="295"/>
      <c r="H20" s="59"/>
      <c r="I20" s="60"/>
      <c r="J20" s="61"/>
      <c r="K20" s="59"/>
      <c r="L20" s="60"/>
      <c r="M20" s="60"/>
      <c r="N20" s="61"/>
      <c r="O20" s="15">
        <v>1</v>
      </c>
      <c r="P20" s="16" t="s">
        <v>16</v>
      </c>
      <c r="Q20" s="108">
        <v>14000</v>
      </c>
      <c r="R20" s="109"/>
      <c r="S20" s="15"/>
      <c r="T20" s="16" t="s">
        <v>17</v>
      </c>
      <c r="U20" s="108"/>
      <c r="V20" s="109"/>
      <c r="W20" s="15"/>
      <c r="X20" s="16" t="s">
        <v>16</v>
      </c>
      <c r="Y20" s="108"/>
      <c r="Z20" s="109"/>
      <c r="AA20" s="15"/>
      <c r="AB20" s="16" t="s">
        <v>17</v>
      </c>
      <c r="AC20" s="108"/>
      <c r="AD20" s="109"/>
      <c r="AE20" s="172">
        <f>O20*Q20+S20*U20</f>
        <v>14000</v>
      </c>
      <c r="AF20" s="173"/>
      <c r="AG20" s="174"/>
    </row>
    <row r="21" spans="1:33" ht="30" customHeight="1" x14ac:dyDescent="0.15">
      <c r="A21" s="298">
        <v>44568</v>
      </c>
      <c r="B21" s="299"/>
      <c r="C21" s="300" t="s">
        <v>79</v>
      </c>
      <c r="D21" s="301"/>
      <c r="E21" s="301"/>
      <c r="F21" s="301"/>
      <c r="G21" s="302"/>
      <c r="H21" s="59" t="s">
        <v>78</v>
      </c>
      <c r="I21" s="60"/>
      <c r="J21" s="61"/>
      <c r="K21" s="59" t="s">
        <v>73</v>
      </c>
      <c r="L21" s="60"/>
      <c r="M21" s="60"/>
      <c r="N21" s="61"/>
      <c r="O21" s="24">
        <v>1</v>
      </c>
      <c r="P21" s="25" t="s">
        <v>16</v>
      </c>
      <c r="Q21" s="65">
        <v>14000</v>
      </c>
      <c r="R21" s="66"/>
      <c r="S21" s="24"/>
      <c r="T21" s="25" t="s">
        <v>17</v>
      </c>
      <c r="U21" s="63"/>
      <c r="V21" s="64"/>
      <c r="W21" s="24"/>
      <c r="X21" s="25" t="s">
        <v>16</v>
      </c>
      <c r="Y21" s="63"/>
      <c r="Z21" s="64"/>
      <c r="AA21" s="24"/>
      <c r="AB21" s="25" t="s">
        <v>17</v>
      </c>
      <c r="AC21" s="63"/>
      <c r="AD21" s="64"/>
      <c r="AE21" s="303">
        <f>O21*Q21+S21*U21</f>
        <v>14000</v>
      </c>
      <c r="AF21" s="304"/>
      <c r="AG21" s="305"/>
    </row>
    <row r="22" spans="1:33" ht="30" customHeight="1" x14ac:dyDescent="0.15">
      <c r="AB22" s="48" t="s">
        <v>20</v>
      </c>
      <c r="AC22" s="48"/>
      <c r="AD22" s="48"/>
      <c r="AE22" s="49">
        <f>SUM(AE16:AE21)</f>
        <v>84000</v>
      </c>
      <c r="AF22" s="50"/>
      <c r="AG22" s="50"/>
    </row>
    <row r="23" spans="1:33" ht="30" customHeight="1" thickBot="1" x14ac:dyDescent="0.2">
      <c r="A23" s="51" t="s">
        <v>26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AB23" s="52" t="s">
        <v>21</v>
      </c>
      <c r="AC23" s="52"/>
      <c r="AD23" s="52"/>
      <c r="AE23" s="40">
        <f>AE22*0.1</f>
        <v>8400</v>
      </c>
      <c r="AF23" s="40"/>
      <c r="AG23" s="40"/>
    </row>
    <row r="24" spans="1:33" ht="30" customHeight="1" thickBot="1" x14ac:dyDescent="0.2">
      <c r="AB24" s="41" t="s">
        <v>22</v>
      </c>
      <c r="AC24" s="42"/>
      <c r="AD24" s="43"/>
      <c r="AE24" s="44">
        <f>SUM(AE22:AE23)</f>
        <v>92400</v>
      </c>
      <c r="AF24" s="45"/>
      <c r="AG24" s="46"/>
    </row>
    <row r="25" spans="1:33" ht="22.5" customHeight="1" x14ac:dyDescent="0.15"/>
  </sheetData>
  <mergeCells count="82">
    <mergeCell ref="AB24:AD24"/>
    <mergeCell ref="AE24:AG24"/>
    <mergeCell ref="AC21:AD21"/>
    <mergeCell ref="AE21:AG21"/>
    <mergeCell ref="AB22:AD22"/>
    <mergeCell ref="AE22:AG22"/>
    <mergeCell ref="A23:M23"/>
    <mergeCell ref="AB23:AD23"/>
    <mergeCell ref="AE23:AG23"/>
    <mergeCell ref="Y20:Z20"/>
    <mergeCell ref="AC20:AD20"/>
    <mergeCell ref="AE20:AG20"/>
    <mergeCell ref="A21:B21"/>
    <mergeCell ref="C21:G21"/>
    <mergeCell ref="H21:J21"/>
    <mergeCell ref="K21:N21"/>
    <mergeCell ref="Q21:R21"/>
    <mergeCell ref="U21:V21"/>
    <mergeCell ref="Y21:Z21"/>
    <mergeCell ref="A20:B20"/>
    <mergeCell ref="Q20:R20"/>
    <mergeCell ref="U20:V20"/>
    <mergeCell ref="AE18:AG18"/>
    <mergeCell ref="A19:B19"/>
    <mergeCell ref="Q19:R19"/>
    <mergeCell ref="U19:V19"/>
    <mergeCell ref="Y19:Z19"/>
    <mergeCell ref="AC19:AD19"/>
    <mergeCell ref="AE19:AG19"/>
    <mergeCell ref="U18:V18"/>
    <mergeCell ref="Y18:Z18"/>
    <mergeCell ref="AC18:AD18"/>
    <mergeCell ref="A18:B18"/>
    <mergeCell ref="Q18:R18"/>
    <mergeCell ref="C16:G20"/>
    <mergeCell ref="H16:J20"/>
    <mergeCell ref="K16:N20"/>
    <mergeCell ref="AE16:AG16"/>
    <mergeCell ref="A17:B17"/>
    <mergeCell ref="Q17:R17"/>
    <mergeCell ref="U17:V17"/>
    <mergeCell ref="Y17:Z17"/>
    <mergeCell ref="A16:B16"/>
    <mergeCell ref="Q16:R16"/>
    <mergeCell ref="U16:V16"/>
    <mergeCell ref="AC17:AD17"/>
    <mergeCell ref="AE17:AG17"/>
    <mergeCell ref="Y15:Z15"/>
    <mergeCell ref="AA15:AB15"/>
    <mergeCell ref="AC15:AD15"/>
    <mergeCell ref="Y16:Z16"/>
    <mergeCell ref="AC16:AD16"/>
    <mergeCell ref="F11:K12"/>
    <mergeCell ref="Y11:AF11"/>
    <mergeCell ref="A12:B12"/>
    <mergeCell ref="Y12:AF12"/>
    <mergeCell ref="A14:B15"/>
    <mergeCell ref="C14:G15"/>
    <mergeCell ref="H14:J15"/>
    <mergeCell ref="K14:N15"/>
    <mergeCell ref="O14:V14"/>
    <mergeCell ref="W14:AD14"/>
    <mergeCell ref="AE14:AG15"/>
    <mergeCell ref="O15:P15"/>
    <mergeCell ref="Q15:R15"/>
    <mergeCell ref="S15:T15"/>
    <mergeCell ref="U15:V15"/>
    <mergeCell ref="W15:X15"/>
    <mergeCell ref="G10:M10"/>
    <mergeCell ref="Y10:AF10"/>
    <mergeCell ref="K1:V2"/>
    <mergeCell ref="AE1:AG1"/>
    <mergeCell ref="AC2:AG3"/>
    <mergeCell ref="A3:N4"/>
    <mergeCell ref="A5:N5"/>
    <mergeCell ref="A6:N6"/>
    <mergeCell ref="Y6:AA6"/>
    <mergeCell ref="Y7:AF7"/>
    <mergeCell ref="A8:C8"/>
    <mergeCell ref="D8:M8"/>
    <mergeCell ref="Y8:AF8"/>
    <mergeCell ref="Y9:AF9"/>
  </mergeCells>
  <phoneticPr fontId="3"/>
  <pageMargins left="0.83" right="0.27" top="0.57999999999999996" bottom="0.22" header="0.54" footer="0.16"/>
  <pageSetup paperSize="9" orientation="landscape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26"/>
  <sheetViews>
    <sheetView workbookViewId="0">
      <selection activeCell="AM24" sqref="AM24"/>
    </sheetView>
  </sheetViews>
  <sheetFormatPr defaultColWidth="4" defaultRowHeight="13.5" x14ac:dyDescent="0.15"/>
  <cols>
    <col min="1" max="256" width="4" style="1"/>
    <col min="257" max="257" width="1.625" style="1" customWidth="1"/>
    <col min="258" max="512" width="4" style="1"/>
    <col min="513" max="513" width="1.625" style="1" customWidth="1"/>
    <col min="514" max="768" width="4" style="1"/>
    <col min="769" max="769" width="1.625" style="1" customWidth="1"/>
    <col min="770" max="1024" width="4" style="1"/>
    <col min="1025" max="1025" width="1.625" style="1" customWidth="1"/>
    <col min="1026" max="1280" width="4" style="1"/>
    <col min="1281" max="1281" width="1.625" style="1" customWidth="1"/>
    <col min="1282" max="1536" width="4" style="1"/>
    <col min="1537" max="1537" width="1.625" style="1" customWidth="1"/>
    <col min="1538" max="1792" width="4" style="1"/>
    <col min="1793" max="1793" width="1.625" style="1" customWidth="1"/>
    <col min="1794" max="2048" width="4" style="1"/>
    <col min="2049" max="2049" width="1.625" style="1" customWidth="1"/>
    <col min="2050" max="2304" width="4" style="1"/>
    <col min="2305" max="2305" width="1.625" style="1" customWidth="1"/>
    <col min="2306" max="2560" width="4" style="1"/>
    <col min="2561" max="2561" width="1.625" style="1" customWidth="1"/>
    <col min="2562" max="2816" width="4" style="1"/>
    <col min="2817" max="2817" width="1.625" style="1" customWidth="1"/>
    <col min="2818" max="3072" width="4" style="1"/>
    <col min="3073" max="3073" width="1.625" style="1" customWidth="1"/>
    <col min="3074" max="3328" width="4" style="1"/>
    <col min="3329" max="3329" width="1.625" style="1" customWidth="1"/>
    <col min="3330" max="3584" width="4" style="1"/>
    <col min="3585" max="3585" width="1.625" style="1" customWidth="1"/>
    <col min="3586" max="3840" width="4" style="1"/>
    <col min="3841" max="3841" width="1.625" style="1" customWidth="1"/>
    <col min="3842" max="4096" width="4" style="1"/>
    <col min="4097" max="4097" width="1.625" style="1" customWidth="1"/>
    <col min="4098" max="4352" width="4" style="1"/>
    <col min="4353" max="4353" width="1.625" style="1" customWidth="1"/>
    <col min="4354" max="4608" width="4" style="1"/>
    <col min="4609" max="4609" width="1.625" style="1" customWidth="1"/>
    <col min="4610" max="4864" width="4" style="1"/>
    <col min="4865" max="4865" width="1.625" style="1" customWidth="1"/>
    <col min="4866" max="5120" width="4" style="1"/>
    <col min="5121" max="5121" width="1.625" style="1" customWidth="1"/>
    <col min="5122" max="5376" width="4" style="1"/>
    <col min="5377" max="5377" width="1.625" style="1" customWidth="1"/>
    <col min="5378" max="5632" width="4" style="1"/>
    <col min="5633" max="5633" width="1.625" style="1" customWidth="1"/>
    <col min="5634" max="5888" width="4" style="1"/>
    <col min="5889" max="5889" width="1.625" style="1" customWidth="1"/>
    <col min="5890" max="6144" width="4" style="1"/>
    <col min="6145" max="6145" width="1.625" style="1" customWidth="1"/>
    <col min="6146" max="6400" width="4" style="1"/>
    <col min="6401" max="6401" width="1.625" style="1" customWidth="1"/>
    <col min="6402" max="6656" width="4" style="1"/>
    <col min="6657" max="6657" width="1.625" style="1" customWidth="1"/>
    <col min="6658" max="6912" width="4" style="1"/>
    <col min="6913" max="6913" width="1.625" style="1" customWidth="1"/>
    <col min="6914" max="7168" width="4" style="1"/>
    <col min="7169" max="7169" width="1.625" style="1" customWidth="1"/>
    <col min="7170" max="7424" width="4" style="1"/>
    <col min="7425" max="7425" width="1.625" style="1" customWidth="1"/>
    <col min="7426" max="7680" width="4" style="1"/>
    <col min="7681" max="7681" width="1.625" style="1" customWidth="1"/>
    <col min="7682" max="7936" width="4" style="1"/>
    <col min="7937" max="7937" width="1.625" style="1" customWidth="1"/>
    <col min="7938" max="8192" width="4" style="1"/>
    <col min="8193" max="8193" width="1.625" style="1" customWidth="1"/>
    <col min="8194" max="8448" width="4" style="1"/>
    <col min="8449" max="8449" width="1.625" style="1" customWidth="1"/>
    <col min="8450" max="8704" width="4" style="1"/>
    <col min="8705" max="8705" width="1.625" style="1" customWidth="1"/>
    <col min="8706" max="8960" width="4" style="1"/>
    <col min="8961" max="8961" width="1.625" style="1" customWidth="1"/>
    <col min="8962" max="9216" width="4" style="1"/>
    <col min="9217" max="9217" width="1.625" style="1" customWidth="1"/>
    <col min="9218" max="9472" width="4" style="1"/>
    <col min="9473" max="9473" width="1.625" style="1" customWidth="1"/>
    <col min="9474" max="9728" width="4" style="1"/>
    <col min="9729" max="9729" width="1.625" style="1" customWidth="1"/>
    <col min="9730" max="9984" width="4" style="1"/>
    <col min="9985" max="9985" width="1.625" style="1" customWidth="1"/>
    <col min="9986" max="10240" width="4" style="1"/>
    <col min="10241" max="10241" width="1.625" style="1" customWidth="1"/>
    <col min="10242" max="10496" width="4" style="1"/>
    <col min="10497" max="10497" width="1.625" style="1" customWidth="1"/>
    <col min="10498" max="10752" width="4" style="1"/>
    <col min="10753" max="10753" width="1.625" style="1" customWidth="1"/>
    <col min="10754" max="11008" width="4" style="1"/>
    <col min="11009" max="11009" width="1.625" style="1" customWidth="1"/>
    <col min="11010" max="11264" width="4" style="1"/>
    <col min="11265" max="11265" width="1.625" style="1" customWidth="1"/>
    <col min="11266" max="11520" width="4" style="1"/>
    <col min="11521" max="11521" width="1.625" style="1" customWidth="1"/>
    <col min="11522" max="11776" width="4" style="1"/>
    <col min="11777" max="11777" width="1.625" style="1" customWidth="1"/>
    <col min="11778" max="12032" width="4" style="1"/>
    <col min="12033" max="12033" width="1.625" style="1" customWidth="1"/>
    <col min="12034" max="12288" width="4" style="1"/>
    <col min="12289" max="12289" width="1.625" style="1" customWidth="1"/>
    <col min="12290" max="12544" width="4" style="1"/>
    <col min="12545" max="12545" width="1.625" style="1" customWidth="1"/>
    <col min="12546" max="12800" width="4" style="1"/>
    <col min="12801" max="12801" width="1.625" style="1" customWidth="1"/>
    <col min="12802" max="13056" width="4" style="1"/>
    <col min="13057" max="13057" width="1.625" style="1" customWidth="1"/>
    <col min="13058" max="13312" width="4" style="1"/>
    <col min="13313" max="13313" width="1.625" style="1" customWidth="1"/>
    <col min="13314" max="13568" width="4" style="1"/>
    <col min="13569" max="13569" width="1.625" style="1" customWidth="1"/>
    <col min="13570" max="13824" width="4" style="1"/>
    <col min="13825" max="13825" width="1.625" style="1" customWidth="1"/>
    <col min="13826" max="14080" width="4" style="1"/>
    <col min="14081" max="14081" width="1.625" style="1" customWidth="1"/>
    <col min="14082" max="14336" width="4" style="1"/>
    <col min="14337" max="14337" width="1.625" style="1" customWidth="1"/>
    <col min="14338" max="14592" width="4" style="1"/>
    <col min="14593" max="14593" width="1.625" style="1" customWidth="1"/>
    <col min="14594" max="14848" width="4" style="1"/>
    <col min="14849" max="14849" width="1.625" style="1" customWidth="1"/>
    <col min="14850" max="15104" width="4" style="1"/>
    <col min="15105" max="15105" width="1.625" style="1" customWidth="1"/>
    <col min="15106" max="15360" width="4" style="1"/>
    <col min="15361" max="15361" width="1.625" style="1" customWidth="1"/>
    <col min="15362" max="15616" width="4" style="1"/>
    <col min="15617" max="15617" width="1.625" style="1" customWidth="1"/>
    <col min="15618" max="15872" width="4" style="1"/>
    <col min="15873" max="15873" width="1.625" style="1" customWidth="1"/>
    <col min="15874" max="16128" width="4" style="1"/>
    <col min="16129" max="16129" width="1.625" style="1" customWidth="1"/>
    <col min="16130" max="16384" width="4" style="1"/>
  </cols>
  <sheetData>
    <row r="1" spans="1:37" ht="22.5" customHeight="1" x14ac:dyDescent="0.15">
      <c r="AC1" s="94">
        <v>44594</v>
      </c>
      <c r="AD1" s="94"/>
      <c r="AE1" s="94"/>
      <c r="AF1" s="94"/>
      <c r="AG1" s="94"/>
      <c r="AH1" s="2"/>
      <c r="AI1" s="2"/>
      <c r="AJ1" s="2"/>
    </row>
    <row r="2" spans="1:37" ht="52.5" customHeight="1" x14ac:dyDescent="0.15">
      <c r="A2" s="184" t="s">
        <v>0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184"/>
      <c r="AH2" s="3"/>
      <c r="AI2" s="4"/>
      <c r="AJ2" s="4"/>
      <c r="AK2" s="4"/>
    </row>
    <row r="3" spans="1:37" ht="9" customHeight="1" x14ac:dyDescent="0.15">
      <c r="A3" s="95" t="s">
        <v>23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</row>
    <row r="4" spans="1:37" ht="22.5" customHeight="1" thickBot="1" x14ac:dyDescent="0.2">
      <c r="A4" s="96"/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</row>
    <row r="5" spans="1:37" ht="22.5" customHeight="1" x14ac:dyDescent="0.15">
      <c r="A5" s="97" t="s">
        <v>1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</row>
    <row r="6" spans="1:37" ht="22.5" customHeight="1" x14ac:dyDescent="0.15">
      <c r="A6" s="98" t="s">
        <v>2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Y6"/>
      <c r="Z6" s="82" t="s">
        <v>27</v>
      </c>
      <c r="AA6" s="82"/>
      <c r="AB6" s="82"/>
    </row>
    <row r="7" spans="1:37" ht="22.5" customHeight="1" x14ac:dyDescent="0.15">
      <c r="Z7" s="82" t="s">
        <v>28</v>
      </c>
      <c r="AA7" s="82"/>
      <c r="AB7" s="82"/>
      <c r="AC7" s="82"/>
      <c r="AD7" s="82"/>
      <c r="AE7" s="82"/>
      <c r="AF7" s="82"/>
      <c r="AG7" s="82"/>
    </row>
    <row r="8" spans="1:37" ht="22.5" customHeight="1" x14ac:dyDescent="0.15">
      <c r="A8" s="90" t="s">
        <v>3</v>
      </c>
      <c r="B8" s="90"/>
      <c r="C8" s="90"/>
      <c r="D8" s="91" t="s">
        <v>4</v>
      </c>
      <c r="E8" s="91"/>
      <c r="F8" s="91"/>
      <c r="G8" s="91"/>
      <c r="H8" s="91"/>
      <c r="I8" s="91"/>
      <c r="J8" s="91"/>
      <c r="K8" s="91"/>
      <c r="L8" s="91"/>
      <c r="M8" s="91"/>
      <c r="Z8" s="89" t="s">
        <v>29</v>
      </c>
      <c r="AA8" s="89"/>
      <c r="AB8" s="89"/>
      <c r="AC8" s="89"/>
      <c r="AD8" s="89"/>
      <c r="AE8" s="89"/>
      <c r="AF8" s="89"/>
      <c r="AG8" s="89"/>
    </row>
    <row r="9" spans="1:37" ht="13.5" customHeight="1" x14ac:dyDescent="0.15">
      <c r="Z9" s="82" t="s">
        <v>33</v>
      </c>
      <c r="AA9" s="82"/>
      <c r="AB9" s="82"/>
      <c r="AC9" s="82"/>
      <c r="AD9" s="82"/>
      <c r="AE9" s="82"/>
      <c r="AF9" s="82"/>
      <c r="AG9" s="82"/>
    </row>
    <row r="10" spans="1:37" ht="22.5" customHeight="1" x14ac:dyDescent="0.15">
      <c r="A10" s="8"/>
      <c r="B10" s="8"/>
      <c r="D10" s="5"/>
      <c r="E10" s="5"/>
      <c r="F10" s="6">
        <v>2</v>
      </c>
      <c r="G10" s="92" t="s">
        <v>5</v>
      </c>
      <c r="H10" s="92"/>
      <c r="I10" s="92"/>
      <c r="J10" s="92"/>
      <c r="K10" s="92"/>
      <c r="L10" s="92"/>
      <c r="M10" s="92"/>
      <c r="Z10" s="82" t="s">
        <v>30</v>
      </c>
      <c r="AA10" s="82"/>
      <c r="AB10" s="82"/>
      <c r="AC10" s="82"/>
      <c r="AD10" s="82"/>
      <c r="AE10" s="82"/>
      <c r="AF10" s="82"/>
      <c r="AG10" s="82"/>
    </row>
    <row r="11" spans="1:37" ht="22.5" customHeight="1" x14ac:dyDescent="0.15">
      <c r="A11" s="8"/>
      <c r="B11" s="8"/>
      <c r="D11" s="7"/>
      <c r="E11" s="7"/>
      <c r="F11" s="80">
        <f>AE26</f>
        <v>123200</v>
      </c>
      <c r="G11" s="80"/>
      <c r="H11" s="80"/>
      <c r="I11" s="80"/>
      <c r="J11" s="80"/>
      <c r="K11" s="80"/>
      <c r="L11" s="7"/>
      <c r="M11" s="7"/>
      <c r="Z11" s="82" t="s">
        <v>31</v>
      </c>
      <c r="AA11" s="82"/>
      <c r="AB11" s="82"/>
      <c r="AC11" s="82"/>
      <c r="AD11" s="82"/>
      <c r="AE11" s="82"/>
      <c r="AF11" s="82"/>
      <c r="AG11" s="82"/>
    </row>
    <row r="12" spans="1:37" ht="22.5" customHeight="1" thickBot="1" x14ac:dyDescent="0.2">
      <c r="A12" s="83" t="s">
        <v>6</v>
      </c>
      <c r="B12" s="83"/>
      <c r="D12" s="7"/>
      <c r="E12" s="7"/>
      <c r="F12" s="81"/>
      <c r="G12" s="81"/>
      <c r="H12" s="81"/>
      <c r="I12" s="81"/>
      <c r="J12" s="81"/>
      <c r="K12" s="81"/>
      <c r="L12" s="7"/>
      <c r="M12" s="7"/>
      <c r="Z12" s="84" t="s">
        <v>32</v>
      </c>
      <c r="AA12" s="82"/>
      <c r="AB12" s="82"/>
      <c r="AC12" s="82"/>
      <c r="AD12" s="82"/>
      <c r="AE12" s="82"/>
      <c r="AF12" s="82"/>
      <c r="AG12" s="82"/>
    </row>
    <row r="13" spans="1:37" ht="6" customHeight="1" thickTop="1" x14ac:dyDescent="0.15">
      <c r="A13" s="8"/>
      <c r="B13" s="8"/>
      <c r="D13" s="9"/>
      <c r="E13" s="9"/>
      <c r="F13" s="9"/>
      <c r="G13" s="9"/>
      <c r="H13" s="10"/>
      <c r="I13" s="10"/>
      <c r="J13" s="10"/>
      <c r="K13" s="9"/>
      <c r="L13" s="9"/>
      <c r="M13" s="9"/>
      <c r="R13" s="11"/>
      <c r="S13" s="11"/>
      <c r="T13" s="11"/>
      <c r="U13" s="11"/>
      <c r="V13" s="11"/>
      <c r="W13" s="11"/>
      <c r="X13" s="11"/>
      <c r="Y13" s="12"/>
      <c r="Z13" s="12"/>
      <c r="AA13" s="12"/>
      <c r="AB13" s="12"/>
      <c r="AC13" s="12"/>
      <c r="AD13" s="12"/>
      <c r="AE13" s="12"/>
      <c r="AF13" s="12"/>
      <c r="AG13" s="12"/>
    </row>
    <row r="14" spans="1:37" ht="22.5" customHeight="1" x14ac:dyDescent="0.15">
      <c r="A14" s="85" t="s">
        <v>7</v>
      </c>
      <c r="B14" s="85"/>
      <c r="C14" s="85" t="s">
        <v>8</v>
      </c>
      <c r="D14" s="85"/>
      <c r="E14" s="85"/>
      <c r="F14" s="85"/>
      <c r="G14" s="85"/>
      <c r="H14" s="86" t="s">
        <v>24</v>
      </c>
      <c r="I14" s="87"/>
      <c r="J14" s="88"/>
      <c r="K14" s="85" t="s">
        <v>9</v>
      </c>
      <c r="L14" s="85"/>
      <c r="M14" s="85"/>
      <c r="N14" s="85"/>
      <c r="O14" s="85" t="s">
        <v>10</v>
      </c>
      <c r="P14" s="85"/>
      <c r="Q14" s="85"/>
      <c r="R14" s="85"/>
      <c r="S14" s="85"/>
      <c r="T14" s="85"/>
      <c r="U14" s="85"/>
      <c r="V14" s="85"/>
      <c r="W14" s="85" t="s">
        <v>11</v>
      </c>
      <c r="X14" s="85"/>
      <c r="Y14" s="85"/>
      <c r="Z14" s="85"/>
      <c r="AA14" s="85"/>
      <c r="AB14" s="85"/>
      <c r="AC14" s="85"/>
      <c r="AD14" s="85"/>
      <c r="AE14" s="85" t="s">
        <v>12</v>
      </c>
      <c r="AF14" s="85"/>
      <c r="AG14" s="85"/>
    </row>
    <row r="15" spans="1:37" ht="22.5" customHeight="1" x14ac:dyDescent="0.15">
      <c r="A15" s="85"/>
      <c r="B15" s="85"/>
      <c r="C15" s="85"/>
      <c r="D15" s="85"/>
      <c r="E15" s="85"/>
      <c r="F15" s="85"/>
      <c r="G15" s="85"/>
      <c r="H15" s="59"/>
      <c r="I15" s="60"/>
      <c r="J15" s="61"/>
      <c r="K15" s="85"/>
      <c r="L15" s="85"/>
      <c r="M15" s="85"/>
      <c r="N15" s="85"/>
      <c r="O15" s="85" t="s">
        <v>13</v>
      </c>
      <c r="P15" s="85"/>
      <c r="Q15" s="85" t="s">
        <v>14</v>
      </c>
      <c r="R15" s="85"/>
      <c r="S15" s="85" t="s">
        <v>15</v>
      </c>
      <c r="T15" s="85"/>
      <c r="U15" s="85" t="s">
        <v>14</v>
      </c>
      <c r="V15" s="85"/>
      <c r="W15" s="85" t="s">
        <v>13</v>
      </c>
      <c r="X15" s="85"/>
      <c r="Y15" s="85" t="s">
        <v>14</v>
      </c>
      <c r="Z15" s="85"/>
      <c r="AA15" s="85" t="s">
        <v>15</v>
      </c>
      <c r="AB15" s="85"/>
      <c r="AC15" s="85" t="s">
        <v>14</v>
      </c>
      <c r="AD15" s="85"/>
      <c r="AE15" s="85"/>
      <c r="AF15" s="85"/>
      <c r="AG15" s="85"/>
    </row>
    <row r="16" spans="1:37" ht="22.5" customHeight="1" x14ac:dyDescent="0.15">
      <c r="A16" s="134">
        <v>44585</v>
      </c>
      <c r="B16" s="135"/>
      <c r="C16" s="307" t="s">
        <v>82</v>
      </c>
      <c r="D16" s="308"/>
      <c r="E16" s="308"/>
      <c r="F16" s="308"/>
      <c r="G16" s="309"/>
      <c r="H16" s="116" t="s">
        <v>83</v>
      </c>
      <c r="I16" s="117"/>
      <c r="J16" s="118"/>
      <c r="K16" s="140" t="s">
        <v>68</v>
      </c>
      <c r="L16" s="141"/>
      <c r="M16" s="141"/>
      <c r="N16" s="142"/>
      <c r="O16" s="21">
        <v>2</v>
      </c>
      <c r="P16" s="22" t="s">
        <v>16</v>
      </c>
      <c r="Q16" s="139">
        <v>14000</v>
      </c>
      <c r="R16" s="139"/>
      <c r="S16" s="21"/>
      <c r="T16" s="22" t="s">
        <v>17</v>
      </c>
      <c r="U16" s="139"/>
      <c r="V16" s="139"/>
      <c r="W16" s="21"/>
      <c r="X16" s="22" t="s">
        <v>16</v>
      </c>
      <c r="Y16" s="139"/>
      <c r="Z16" s="139"/>
      <c r="AA16" s="21"/>
      <c r="AB16" s="22" t="s">
        <v>17</v>
      </c>
      <c r="AC16" s="139"/>
      <c r="AD16" s="139"/>
      <c r="AE16" s="130">
        <f t="shared" ref="AE16:AE23" si="0">O16*Q16+S16*U16</f>
        <v>28000</v>
      </c>
      <c r="AF16" s="130"/>
      <c r="AG16" s="130"/>
    </row>
    <row r="17" spans="1:33" ht="22.5" customHeight="1" x14ac:dyDescent="0.15">
      <c r="A17" s="113">
        <v>44586</v>
      </c>
      <c r="B17" s="114"/>
      <c r="C17" s="310"/>
      <c r="D17" s="311"/>
      <c r="E17" s="311"/>
      <c r="F17" s="311"/>
      <c r="G17" s="312"/>
      <c r="H17" s="116" t="s">
        <v>83</v>
      </c>
      <c r="I17" s="117"/>
      <c r="J17" s="118"/>
      <c r="K17" s="116" t="s">
        <v>68</v>
      </c>
      <c r="L17" s="117"/>
      <c r="M17" s="117"/>
      <c r="N17" s="118"/>
      <c r="O17" s="13">
        <v>2</v>
      </c>
      <c r="P17" s="14" t="s">
        <v>16</v>
      </c>
      <c r="Q17" s="120">
        <v>14000</v>
      </c>
      <c r="R17" s="120"/>
      <c r="S17" s="13"/>
      <c r="T17" s="14" t="s">
        <v>18</v>
      </c>
      <c r="U17" s="120"/>
      <c r="V17" s="120"/>
      <c r="W17" s="13"/>
      <c r="X17" s="14" t="s">
        <v>16</v>
      </c>
      <c r="Y17" s="120"/>
      <c r="Z17" s="120"/>
      <c r="AA17" s="13"/>
      <c r="AB17" s="14" t="s">
        <v>17</v>
      </c>
      <c r="AC17" s="120"/>
      <c r="AD17" s="120"/>
      <c r="AE17" s="112">
        <f>O17*Q17</f>
        <v>28000</v>
      </c>
      <c r="AF17" s="112"/>
      <c r="AG17" s="112"/>
    </row>
    <row r="18" spans="1:33" ht="22.5" customHeight="1" x14ac:dyDescent="0.15">
      <c r="A18" s="113">
        <v>44587</v>
      </c>
      <c r="B18" s="114"/>
      <c r="C18" s="310"/>
      <c r="D18" s="311"/>
      <c r="E18" s="311"/>
      <c r="F18" s="311"/>
      <c r="G18" s="312"/>
      <c r="H18" s="116" t="s">
        <v>83</v>
      </c>
      <c r="I18" s="117"/>
      <c r="J18" s="118"/>
      <c r="K18" s="116" t="s">
        <v>58</v>
      </c>
      <c r="L18" s="117"/>
      <c r="M18" s="117"/>
      <c r="N18" s="118"/>
      <c r="O18" s="13">
        <v>2</v>
      </c>
      <c r="P18" s="14" t="s">
        <v>16</v>
      </c>
      <c r="Q18" s="120">
        <v>14000</v>
      </c>
      <c r="R18" s="120"/>
      <c r="S18" s="13"/>
      <c r="T18" s="14" t="s">
        <v>17</v>
      </c>
      <c r="U18" s="120"/>
      <c r="V18" s="120"/>
      <c r="W18" s="13"/>
      <c r="X18" s="14" t="s">
        <v>16</v>
      </c>
      <c r="Y18" s="120"/>
      <c r="Z18" s="120"/>
      <c r="AA18" s="13"/>
      <c r="AB18" s="14" t="s">
        <v>19</v>
      </c>
      <c r="AC18" s="120"/>
      <c r="AD18" s="120"/>
      <c r="AE18" s="112">
        <f t="shared" si="0"/>
        <v>28000</v>
      </c>
      <c r="AF18" s="112"/>
      <c r="AG18" s="112"/>
    </row>
    <row r="19" spans="1:33" ht="22.5" customHeight="1" x14ac:dyDescent="0.15">
      <c r="A19" s="121">
        <v>44576</v>
      </c>
      <c r="B19" s="122"/>
      <c r="C19" s="310"/>
      <c r="D19" s="311"/>
      <c r="E19" s="311"/>
      <c r="F19" s="311"/>
      <c r="G19" s="312"/>
      <c r="H19" s="116"/>
      <c r="I19" s="117"/>
      <c r="J19" s="118"/>
      <c r="K19" s="116" t="s">
        <v>84</v>
      </c>
      <c r="L19" s="117"/>
      <c r="M19" s="117"/>
      <c r="N19" s="118"/>
      <c r="O19" s="17">
        <v>1</v>
      </c>
      <c r="P19" s="18" t="s">
        <v>16</v>
      </c>
      <c r="Q19" s="120">
        <v>14000</v>
      </c>
      <c r="R19" s="120"/>
      <c r="S19" s="17"/>
      <c r="T19" s="18" t="s">
        <v>17</v>
      </c>
      <c r="U19" s="119"/>
      <c r="V19" s="119"/>
      <c r="W19" s="17"/>
      <c r="X19" s="18" t="s">
        <v>16</v>
      </c>
      <c r="Y19" s="119"/>
      <c r="Z19" s="119"/>
      <c r="AA19" s="17"/>
      <c r="AB19" s="18" t="s">
        <v>17</v>
      </c>
      <c r="AC19" s="119"/>
      <c r="AD19" s="119"/>
      <c r="AE19" s="180">
        <f t="shared" si="0"/>
        <v>14000</v>
      </c>
      <c r="AF19" s="180"/>
      <c r="AG19" s="180"/>
    </row>
    <row r="20" spans="1:33" ht="22.5" customHeight="1" x14ac:dyDescent="0.15">
      <c r="A20" s="121">
        <v>44578</v>
      </c>
      <c r="B20" s="122"/>
      <c r="C20" s="310"/>
      <c r="D20" s="311"/>
      <c r="E20" s="311"/>
      <c r="F20" s="311"/>
      <c r="G20" s="312"/>
      <c r="H20" s="116"/>
      <c r="I20" s="117"/>
      <c r="J20" s="118"/>
      <c r="K20" s="131" t="s">
        <v>84</v>
      </c>
      <c r="L20" s="132"/>
      <c r="M20" s="132"/>
      <c r="N20" s="133"/>
      <c r="O20" s="13">
        <v>1</v>
      </c>
      <c r="P20" s="14" t="s">
        <v>16</v>
      </c>
      <c r="Q20" s="120">
        <v>14000</v>
      </c>
      <c r="R20" s="120"/>
      <c r="S20" s="13"/>
      <c r="T20" s="14" t="s">
        <v>17</v>
      </c>
      <c r="U20" s="120"/>
      <c r="V20" s="120"/>
      <c r="W20" s="13"/>
      <c r="X20" s="14" t="s">
        <v>16</v>
      </c>
      <c r="Y20" s="120"/>
      <c r="Z20" s="120"/>
      <c r="AA20" s="13"/>
      <c r="AB20" s="14" t="s">
        <v>17</v>
      </c>
      <c r="AC20" s="120"/>
      <c r="AD20" s="120"/>
      <c r="AE20" s="112">
        <f t="shared" si="0"/>
        <v>14000</v>
      </c>
      <c r="AF20" s="112"/>
      <c r="AG20" s="112"/>
    </row>
    <row r="21" spans="1:33" ht="22.5" customHeight="1" x14ac:dyDescent="0.15">
      <c r="A21" s="113">
        <v>44579</v>
      </c>
      <c r="B21" s="114"/>
      <c r="C21" s="313"/>
      <c r="D21" s="314"/>
      <c r="E21" s="314"/>
      <c r="F21" s="314"/>
      <c r="G21" s="315"/>
      <c r="H21" s="116"/>
      <c r="I21" s="117"/>
      <c r="J21" s="118"/>
      <c r="K21" s="116" t="s">
        <v>85</v>
      </c>
      <c r="L21" s="117"/>
      <c r="M21" s="117"/>
      <c r="N21" s="118"/>
      <c r="O21" s="13"/>
      <c r="P21" s="14" t="s">
        <v>16</v>
      </c>
      <c r="Q21" s="120"/>
      <c r="R21" s="120"/>
      <c r="S21" s="13"/>
      <c r="T21" s="14" t="s">
        <v>17</v>
      </c>
      <c r="U21" s="110"/>
      <c r="V21" s="111"/>
      <c r="W21" s="13"/>
      <c r="X21" s="14" t="s">
        <v>16</v>
      </c>
      <c r="Y21" s="120"/>
      <c r="Z21" s="120"/>
      <c r="AA21" s="13"/>
      <c r="AB21" s="14" t="s">
        <v>17</v>
      </c>
      <c r="AC21" s="120"/>
      <c r="AD21" s="120"/>
      <c r="AE21" s="112">
        <f t="shared" si="0"/>
        <v>0</v>
      </c>
      <c r="AF21" s="112"/>
      <c r="AG21" s="112"/>
    </row>
    <row r="22" spans="1:33" ht="22.5" customHeight="1" x14ac:dyDescent="0.15">
      <c r="A22" s="75"/>
      <c r="B22" s="76"/>
      <c r="C22" s="306" t="s">
        <v>81</v>
      </c>
      <c r="D22" s="306"/>
      <c r="E22" s="306"/>
      <c r="F22" s="306"/>
      <c r="G22" s="306"/>
      <c r="H22" s="71"/>
      <c r="I22" s="72"/>
      <c r="J22" s="73"/>
      <c r="K22" s="71"/>
      <c r="L22" s="72"/>
      <c r="M22" s="72"/>
      <c r="N22" s="73"/>
      <c r="O22" s="19"/>
      <c r="P22" s="20" t="s">
        <v>16</v>
      </c>
      <c r="Q22" s="74"/>
      <c r="R22" s="74"/>
      <c r="S22" s="19"/>
      <c r="T22" s="20" t="s">
        <v>17</v>
      </c>
      <c r="U22" s="65"/>
      <c r="V22" s="66"/>
      <c r="W22" s="19"/>
      <c r="X22" s="20" t="s">
        <v>16</v>
      </c>
      <c r="Y22" s="74"/>
      <c r="Z22" s="74"/>
      <c r="AA22" s="19"/>
      <c r="AB22" s="20" t="s">
        <v>17</v>
      </c>
      <c r="AC22" s="74"/>
      <c r="AD22" s="74"/>
      <c r="AE22" s="67">
        <f>O22*Q22+S22*U22</f>
        <v>0</v>
      </c>
      <c r="AF22" s="67"/>
      <c r="AG22" s="67"/>
    </row>
    <row r="23" spans="1:33" ht="22.5" customHeight="1" x14ac:dyDescent="0.15">
      <c r="A23" s="53"/>
      <c r="B23" s="54"/>
      <c r="C23" s="55"/>
      <c r="D23" s="55"/>
      <c r="E23" s="55"/>
      <c r="F23" s="55"/>
      <c r="G23" s="55"/>
      <c r="H23" s="56"/>
      <c r="I23" s="57"/>
      <c r="J23" s="58"/>
      <c r="K23" s="48"/>
      <c r="L23" s="48"/>
      <c r="M23" s="48"/>
      <c r="N23" s="48"/>
      <c r="O23" s="24"/>
      <c r="P23" s="25" t="s">
        <v>16</v>
      </c>
      <c r="Q23" s="62"/>
      <c r="R23" s="62"/>
      <c r="S23" s="24"/>
      <c r="T23" s="25" t="s">
        <v>17</v>
      </c>
      <c r="U23" s="62"/>
      <c r="V23" s="62"/>
      <c r="W23" s="24"/>
      <c r="X23" s="25" t="s">
        <v>16</v>
      </c>
      <c r="Y23" s="62"/>
      <c r="Z23" s="62"/>
      <c r="AA23" s="24"/>
      <c r="AB23" s="25" t="s">
        <v>17</v>
      </c>
      <c r="AC23" s="62"/>
      <c r="AD23" s="62"/>
      <c r="AE23" s="47">
        <f t="shared" si="0"/>
        <v>0</v>
      </c>
      <c r="AF23" s="47"/>
      <c r="AG23" s="47"/>
    </row>
    <row r="24" spans="1:33" ht="22.5" customHeight="1" x14ac:dyDescent="0.15">
      <c r="AB24" s="85" t="s">
        <v>20</v>
      </c>
      <c r="AC24" s="85"/>
      <c r="AD24" s="85"/>
      <c r="AE24" s="182">
        <f>SUM(AE16:AE23)</f>
        <v>112000</v>
      </c>
      <c r="AF24" s="183"/>
      <c r="AG24" s="183"/>
    </row>
    <row r="25" spans="1:33" ht="22.5" customHeight="1" thickBot="1" x14ac:dyDescent="0.2">
      <c r="A25" s="51" t="s">
        <v>26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AB25" s="52" t="s">
        <v>21</v>
      </c>
      <c r="AC25" s="52"/>
      <c r="AD25" s="52"/>
      <c r="AE25" s="40">
        <f>ROUNDDOWN(AE24*0.1,0)</f>
        <v>11200</v>
      </c>
      <c r="AF25" s="40"/>
      <c r="AG25" s="40"/>
    </row>
    <row r="26" spans="1:33" ht="22.5" customHeight="1" thickBot="1" x14ac:dyDescent="0.2">
      <c r="AB26" s="41" t="s">
        <v>22</v>
      </c>
      <c r="AC26" s="42"/>
      <c r="AD26" s="43"/>
      <c r="AE26" s="44">
        <f>SUM(AE24:AE25)</f>
        <v>123200</v>
      </c>
      <c r="AF26" s="45"/>
      <c r="AG26" s="46"/>
    </row>
  </sheetData>
  <mergeCells count="106">
    <mergeCell ref="A12:B12"/>
    <mergeCell ref="A14:B15"/>
    <mergeCell ref="C14:G15"/>
    <mergeCell ref="H14:J15"/>
    <mergeCell ref="K14:N15"/>
    <mergeCell ref="O14:V14"/>
    <mergeCell ref="AC1:AG1"/>
    <mergeCell ref="A2:AG2"/>
    <mergeCell ref="A3:N4"/>
    <mergeCell ref="A5:N5"/>
    <mergeCell ref="A6:N6"/>
    <mergeCell ref="A8:C8"/>
    <mergeCell ref="D8:M8"/>
    <mergeCell ref="G10:M10"/>
    <mergeCell ref="F11:K12"/>
    <mergeCell ref="W14:AD14"/>
    <mergeCell ref="AE14:AG15"/>
    <mergeCell ref="O15:P15"/>
    <mergeCell ref="Q15:R15"/>
    <mergeCell ref="S15:T15"/>
    <mergeCell ref="U15:V15"/>
    <mergeCell ref="W15:X15"/>
    <mergeCell ref="Y15:Z15"/>
    <mergeCell ref="Z6:AB6"/>
    <mergeCell ref="A18:B18"/>
    <mergeCell ref="K18:N18"/>
    <mergeCell ref="Q18:R18"/>
    <mergeCell ref="U18:V18"/>
    <mergeCell ref="Y18:Z18"/>
    <mergeCell ref="AC18:AD18"/>
    <mergeCell ref="AA15:AB15"/>
    <mergeCell ref="AC15:AD15"/>
    <mergeCell ref="AC16:AD16"/>
    <mergeCell ref="A17:B17"/>
    <mergeCell ref="K17:N17"/>
    <mergeCell ref="Q17:R17"/>
    <mergeCell ref="U17:V17"/>
    <mergeCell ref="Y17:Z17"/>
    <mergeCell ref="AC17:AD17"/>
    <mergeCell ref="A16:B16"/>
    <mergeCell ref="K16:N16"/>
    <mergeCell ref="Q16:R16"/>
    <mergeCell ref="U16:V16"/>
    <mergeCell ref="Y16:Z16"/>
    <mergeCell ref="C16:G21"/>
    <mergeCell ref="H16:J16"/>
    <mergeCell ref="H17:J17"/>
    <mergeCell ref="H18:J18"/>
    <mergeCell ref="A22:B22"/>
    <mergeCell ref="C22:G22"/>
    <mergeCell ref="H22:J22"/>
    <mergeCell ref="K22:N22"/>
    <mergeCell ref="Q22:R22"/>
    <mergeCell ref="U22:V22"/>
    <mergeCell ref="Y22:Z22"/>
    <mergeCell ref="H19:J19"/>
    <mergeCell ref="H20:J20"/>
    <mergeCell ref="H21:J21"/>
    <mergeCell ref="A21:B21"/>
    <mergeCell ref="K21:N21"/>
    <mergeCell ref="Q21:R21"/>
    <mergeCell ref="U21:V21"/>
    <mergeCell ref="Y21:Z21"/>
    <mergeCell ref="A20:B20"/>
    <mergeCell ref="K20:N20"/>
    <mergeCell ref="Q20:R20"/>
    <mergeCell ref="U20:V20"/>
    <mergeCell ref="Y20:Z20"/>
    <mergeCell ref="Z7:AG7"/>
    <mergeCell ref="Z8:AG8"/>
    <mergeCell ref="Z9:AG9"/>
    <mergeCell ref="Z10:AG10"/>
    <mergeCell ref="Z11:AG11"/>
    <mergeCell ref="Z12:AG12"/>
    <mergeCell ref="AC22:AD22"/>
    <mergeCell ref="AE22:AG22"/>
    <mergeCell ref="A25:M25"/>
    <mergeCell ref="AB25:AD25"/>
    <mergeCell ref="AE25:AG25"/>
    <mergeCell ref="A23:B23"/>
    <mergeCell ref="C23:G23"/>
    <mergeCell ref="H23:J23"/>
    <mergeCell ref="K23:N23"/>
    <mergeCell ref="Q23:R23"/>
    <mergeCell ref="U23:V23"/>
    <mergeCell ref="Y23:Z23"/>
    <mergeCell ref="AC23:AD23"/>
    <mergeCell ref="AE23:AG23"/>
    <mergeCell ref="AB24:AD24"/>
    <mergeCell ref="AE24:AG24"/>
    <mergeCell ref="A19:B19"/>
    <mergeCell ref="K19:N19"/>
    <mergeCell ref="AB26:AD26"/>
    <mergeCell ref="AE26:AG26"/>
    <mergeCell ref="AE16:AG16"/>
    <mergeCell ref="AE17:AG17"/>
    <mergeCell ref="AE18:AG18"/>
    <mergeCell ref="AE20:AG20"/>
    <mergeCell ref="AE21:AG21"/>
    <mergeCell ref="Q19:R19"/>
    <mergeCell ref="U19:V19"/>
    <mergeCell ref="Y19:Z19"/>
    <mergeCell ref="AC19:AD19"/>
    <mergeCell ref="AE19:AG19"/>
    <mergeCell ref="AC21:AD21"/>
    <mergeCell ref="AC20:AD20"/>
  </mergeCells>
  <phoneticPr fontId="3"/>
  <pageMargins left="0.7" right="0.7" top="0.36" bottom="0.22" header="0.3" footer="0.3"/>
  <pageSetup paperSize="9" orientation="landscape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K25"/>
  <sheetViews>
    <sheetView workbookViewId="0">
      <selection activeCell="A2" sqref="A2:N3"/>
    </sheetView>
  </sheetViews>
  <sheetFormatPr defaultColWidth="4" defaultRowHeight="13.5" x14ac:dyDescent="0.15"/>
  <cols>
    <col min="1" max="256" width="4" style="1"/>
    <col min="257" max="257" width="1.625" style="1" customWidth="1"/>
    <col min="258" max="512" width="4" style="1"/>
    <col min="513" max="513" width="1.625" style="1" customWidth="1"/>
    <col min="514" max="768" width="4" style="1"/>
    <col min="769" max="769" width="1.625" style="1" customWidth="1"/>
    <col min="770" max="1024" width="4" style="1"/>
    <col min="1025" max="1025" width="1.625" style="1" customWidth="1"/>
    <col min="1026" max="1280" width="4" style="1"/>
    <col min="1281" max="1281" width="1.625" style="1" customWidth="1"/>
    <col min="1282" max="1536" width="4" style="1"/>
    <col min="1537" max="1537" width="1.625" style="1" customWidth="1"/>
    <col min="1538" max="1792" width="4" style="1"/>
    <col min="1793" max="1793" width="1.625" style="1" customWidth="1"/>
    <col min="1794" max="2048" width="4" style="1"/>
    <col min="2049" max="2049" width="1.625" style="1" customWidth="1"/>
    <col min="2050" max="2304" width="4" style="1"/>
    <col min="2305" max="2305" width="1.625" style="1" customWidth="1"/>
    <col min="2306" max="2560" width="4" style="1"/>
    <col min="2561" max="2561" width="1.625" style="1" customWidth="1"/>
    <col min="2562" max="2816" width="4" style="1"/>
    <col min="2817" max="2817" width="1.625" style="1" customWidth="1"/>
    <col min="2818" max="3072" width="4" style="1"/>
    <col min="3073" max="3073" width="1.625" style="1" customWidth="1"/>
    <col min="3074" max="3328" width="4" style="1"/>
    <col min="3329" max="3329" width="1.625" style="1" customWidth="1"/>
    <col min="3330" max="3584" width="4" style="1"/>
    <col min="3585" max="3585" width="1.625" style="1" customWidth="1"/>
    <col min="3586" max="3840" width="4" style="1"/>
    <col min="3841" max="3841" width="1.625" style="1" customWidth="1"/>
    <col min="3842" max="4096" width="4" style="1"/>
    <col min="4097" max="4097" width="1.625" style="1" customWidth="1"/>
    <col min="4098" max="4352" width="4" style="1"/>
    <col min="4353" max="4353" width="1.625" style="1" customWidth="1"/>
    <col min="4354" max="4608" width="4" style="1"/>
    <col min="4609" max="4609" width="1.625" style="1" customWidth="1"/>
    <col min="4610" max="4864" width="4" style="1"/>
    <col min="4865" max="4865" width="1.625" style="1" customWidth="1"/>
    <col min="4866" max="5120" width="4" style="1"/>
    <col min="5121" max="5121" width="1.625" style="1" customWidth="1"/>
    <col min="5122" max="5376" width="4" style="1"/>
    <col min="5377" max="5377" width="1.625" style="1" customWidth="1"/>
    <col min="5378" max="5632" width="4" style="1"/>
    <col min="5633" max="5633" width="1.625" style="1" customWidth="1"/>
    <col min="5634" max="5888" width="4" style="1"/>
    <col min="5889" max="5889" width="1.625" style="1" customWidth="1"/>
    <col min="5890" max="6144" width="4" style="1"/>
    <col min="6145" max="6145" width="1.625" style="1" customWidth="1"/>
    <col min="6146" max="6400" width="4" style="1"/>
    <col min="6401" max="6401" width="1.625" style="1" customWidth="1"/>
    <col min="6402" max="6656" width="4" style="1"/>
    <col min="6657" max="6657" width="1.625" style="1" customWidth="1"/>
    <col min="6658" max="6912" width="4" style="1"/>
    <col min="6913" max="6913" width="1.625" style="1" customWidth="1"/>
    <col min="6914" max="7168" width="4" style="1"/>
    <col min="7169" max="7169" width="1.625" style="1" customWidth="1"/>
    <col min="7170" max="7424" width="4" style="1"/>
    <col min="7425" max="7425" width="1.625" style="1" customWidth="1"/>
    <col min="7426" max="7680" width="4" style="1"/>
    <col min="7681" max="7681" width="1.625" style="1" customWidth="1"/>
    <col min="7682" max="7936" width="4" style="1"/>
    <col min="7937" max="7937" width="1.625" style="1" customWidth="1"/>
    <col min="7938" max="8192" width="4" style="1"/>
    <col min="8193" max="8193" width="1.625" style="1" customWidth="1"/>
    <col min="8194" max="8448" width="4" style="1"/>
    <col min="8449" max="8449" width="1.625" style="1" customWidth="1"/>
    <col min="8450" max="8704" width="4" style="1"/>
    <col min="8705" max="8705" width="1.625" style="1" customWidth="1"/>
    <col min="8706" max="8960" width="4" style="1"/>
    <col min="8961" max="8961" width="1.625" style="1" customWidth="1"/>
    <col min="8962" max="9216" width="4" style="1"/>
    <col min="9217" max="9217" width="1.625" style="1" customWidth="1"/>
    <col min="9218" max="9472" width="4" style="1"/>
    <col min="9473" max="9473" width="1.625" style="1" customWidth="1"/>
    <col min="9474" max="9728" width="4" style="1"/>
    <col min="9729" max="9729" width="1.625" style="1" customWidth="1"/>
    <col min="9730" max="9984" width="4" style="1"/>
    <col min="9985" max="9985" width="1.625" style="1" customWidth="1"/>
    <col min="9986" max="10240" width="4" style="1"/>
    <col min="10241" max="10241" width="1.625" style="1" customWidth="1"/>
    <col min="10242" max="10496" width="4" style="1"/>
    <col min="10497" max="10497" width="1.625" style="1" customWidth="1"/>
    <col min="10498" max="10752" width="4" style="1"/>
    <col min="10753" max="10753" width="1.625" style="1" customWidth="1"/>
    <col min="10754" max="11008" width="4" style="1"/>
    <col min="11009" max="11009" width="1.625" style="1" customWidth="1"/>
    <col min="11010" max="11264" width="4" style="1"/>
    <col min="11265" max="11265" width="1.625" style="1" customWidth="1"/>
    <col min="11266" max="11520" width="4" style="1"/>
    <col min="11521" max="11521" width="1.625" style="1" customWidth="1"/>
    <col min="11522" max="11776" width="4" style="1"/>
    <col min="11777" max="11777" width="1.625" style="1" customWidth="1"/>
    <col min="11778" max="12032" width="4" style="1"/>
    <col min="12033" max="12033" width="1.625" style="1" customWidth="1"/>
    <col min="12034" max="12288" width="4" style="1"/>
    <col min="12289" max="12289" width="1.625" style="1" customWidth="1"/>
    <col min="12290" max="12544" width="4" style="1"/>
    <col min="12545" max="12545" width="1.625" style="1" customWidth="1"/>
    <col min="12546" max="12800" width="4" style="1"/>
    <col min="12801" max="12801" width="1.625" style="1" customWidth="1"/>
    <col min="12802" max="13056" width="4" style="1"/>
    <col min="13057" max="13057" width="1.625" style="1" customWidth="1"/>
    <col min="13058" max="13312" width="4" style="1"/>
    <col min="13313" max="13313" width="1.625" style="1" customWidth="1"/>
    <col min="13314" max="13568" width="4" style="1"/>
    <col min="13569" max="13569" width="1.625" style="1" customWidth="1"/>
    <col min="13570" max="13824" width="4" style="1"/>
    <col min="13825" max="13825" width="1.625" style="1" customWidth="1"/>
    <col min="13826" max="14080" width="4" style="1"/>
    <col min="14081" max="14081" width="1.625" style="1" customWidth="1"/>
    <col min="14082" max="14336" width="4" style="1"/>
    <col min="14337" max="14337" width="1.625" style="1" customWidth="1"/>
    <col min="14338" max="14592" width="4" style="1"/>
    <col min="14593" max="14593" width="1.625" style="1" customWidth="1"/>
    <col min="14594" max="14848" width="4" style="1"/>
    <col min="14849" max="14849" width="1.625" style="1" customWidth="1"/>
    <col min="14850" max="15104" width="4" style="1"/>
    <col min="15105" max="15105" width="1.625" style="1" customWidth="1"/>
    <col min="15106" max="15360" width="4" style="1"/>
    <col min="15361" max="15361" width="1.625" style="1" customWidth="1"/>
    <col min="15362" max="15616" width="4" style="1"/>
    <col min="15617" max="15617" width="1.625" style="1" customWidth="1"/>
    <col min="15618" max="15872" width="4" style="1"/>
    <col min="15873" max="15873" width="1.625" style="1" customWidth="1"/>
    <col min="15874" max="16128" width="4" style="1"/>
    <col min="16129" max="16129" width="1.625" style="1" customWidth="1"/>
    <col min="16130" max="16384" width="4" style="1"/>
  </cols>
  <sheetData>
    <row r="1" spans="1:37" ht="52.5" customHeight="1" x14ac:dyDescent="0.15">
      <c r="A1" s="184" t="s">
        <v>0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  <c r="AF1" s="184"/>
      <c r="AG1" s="184"/>
      <c r="AH1" s="3"/>
      <c r="AI1" s="4"/>
      <c r="AJ1" s="4"/>
      <c r="AK1" s="4"/>
    </row>
    <row r="2" spans="1:37" ht="9" customHeight="1" x14ac:dyDescent="0.15">
      <c r="A2" s="320" t="s">
        <v>23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</row>
    <row r="3" spans="1:37" ht="43.5" customHeight="1" thickBot="1" x14ac:dyDescent="0.2">
      <c r="A3" s="321"/>
      <c r="B3" s="321"/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  <c r="AC3" s="94">
        <v>44275</v>
      </c>
      <c r="AD3" s="94"/>
      <c r="AE3" s="94"/>
      <c r="AF3" s="94"/>
      <c r="AG3" s="94"/>
    </row>
    <row r="4" spans="1:37" ht="22.5" customHeight="1" x14ac:dyDescent="0.15">
      <c r="A4" s="97" t="s">
        <v>1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</row>
    <row r="5" spans="1:37" ht="22.5" customHeight="1" x14ac:dyDescent="0.15">
      <c r="A5" s="98" t="s">
        <v>2</v>
      </c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Y5"/>
      <c r="Z5" s="82" t="s">
        <v>27</v>
      </c>
      <c r="AA5" s="82"/>
      <c r="AB5" s="82"/>
    </row>
    <row r="6" spans="1:37" ht="22.5" customHeight="1" x14ac:dyDescent="0.15">
      <c r="Z6" s="82" t="s">
        <v>28</v>
      </c>
      <c r="AA6" s="82"/>
      <c r="AB6" s="82"/>
      <c r="AC6" s="82"/>
      <c r="AD6" s="82"/>
      <c r="AE6" s="82"/>
      <c r="AF6" s="82"/>
      <c r="AG6" s="82"/>
    </row>
    <row r="7" spans="1:37" ht="22.5" customHeight="1" x14ac:dyDescent="0.15">
      <c r="A7" s="90" t="s">
        <v>3</v>
      </c>
      <c r="B7" s="90"/>
      <c r="C7" s="90"/>
      <c r="D7" s="91" t="s">
        <v>4</v>
      </c>
      <c r="E7" s="91"/>
      <c r="F7" s="91"/>
      <c r="G7" s="91"/>
      <c r="H7" s="91"/>
      <c r="I7" s="91"/>
      <c r="J7" s="91"/>
      <c r="K7" s="91"/>
      <c r="L7" s="91"/>
      <c r="M7" s="91"/>
      <c r="Z7" s="89" t="s">
        <v>29</v>
      </c>
      <c r="AA7" s="89"/>
      <c r="AB7" s="89"/>
      <c r="AC7" s="89"/>
      <c r="AD7" s="89"/>
      <c r="AE7" s="89"/>
      <c r="AF7" s="89"/>
      <c r="AG7" s="89"/>
    </row>
    <row r="8" spans="1:37" ht="13.5" customHeight="1" x14ac:dyDescent="0.15">
      <c r="Z8" s="82" t="s">
        <v>33</v>
      </c>
      <c r="AA8" s="82"/>
      <c r="AB8" s="82"/>
      <c r="AC8" s="82"/>
      <c r="AD8" s="82"/>
      <c r="AE8" s="82"/>
      <c r="AF8" s="82"/>
      <c r="AG8" s="82"/>
    </row>
    <row r="9" spans="1:37" ht="22.5" customHeight="1" x14ac:dyDescent="0.15">
      <c r="A9" s="8"/>
      <c r="B9" s="8"/>
      <c r="D9" s="5"/>
      <c r="E9" s="5"/>
      <c r="F9" s="6">
        <v>3</v>
      </c>
      <c r="G9" s="92" t="s">
        <v>5</v>
      </c>
      <c r="H9" s="92"/>
      <c r="I9" s="92"/>
      <c r="J9" s="92"/>
      <c r="K9" s="92"/>
      <c r="L9" s="92"/>
      <c r="M9" s="92"/>
      <c r="Z9" s="82" t="s">
        <v>30</v>
      </c>
      <c r="AA9" s="82"/>
      <c r="AB9" s="82"/>
      <c r="AC9" s="82"/>
      <c r="AD9" s="82"/>
      <c r="AE9" s="82"/>
      <c r="AF9" s="82"/>
      <c r="AG9" s="82"/>
    </row>
    <row r="10" spans="1:37" ht="22.5" customHeight="1" x14ac:dyDescent="0.15">
      <c r="A10" s="8"/>
      <c r="B10" s="8"/>
      <c r="D10" s="7"/>
      <c r="E10" s="7"/>
      <c r="F10" s="80">
        <f>AE25</f>
        <v>174900</v>
      </c>
      <c r="G10" s="80"/>
      <c r="H10" s="80"/>
      <c r="I10" s="80"/>
      <c r="J10" s="80"/>
      <c r="K10" s="80"/>
      <c r="L10" s="7"/>
      <c r="M10" s="7"/>
      <c r="Z10" s="82" t="s">
        <v>31</v>
      </c>
      <c r="AA10" s="82"/>
      <c r="AB10" s="82"/>
      <c r="AC10" s="82"/>
      <c r="AD10" s="82"/>
      <c r="AE10" s="82"/>
      <c r="AF10" s="82"/>
      <c r="AG10" s="82"/>
    </row>
    <row r="11" spans="1:37" ht="22.5" customHeight="1" thickBot="1" x14ac:dyDescent="0.2">
      <c r="A11" s="83" t="s">
        <v>6</v>
      </c>
      <c r="B11" s="83"/>
      <c r="D11" s="7"/>
      <c r="E11" s="7"/>
      <c r="F11" s="81"/>
      <c r="G11" s="81"/>
      <c r="H11" s="81"/>
      <c r="I11" s="81"/>
      <c r="J11" s="81"/>
      <c r="K11" s="81"/>
      <c r="L11" s="7"/>
      <c r="M11" s="7"/>
      <c r="Z11" s="84" t="s">
        <v>32</v>
      </c>
      <c r="AA11" s="82"/>
      <c r="AB11" s="82"/>
      <c r="AC11" s="82"/>
      <c r="AD11" s="82"/>
      <c r="AE11" s="82"/>
      <c r="AF11" s="82"/>
      <c r="AG11" s="82"/>
    </row>
    <row r="12" spans="1:37" ht="6" customHeight="1" thickTop="1" x14ac:dyDescent="0.15">
      <c r="A12" s="8"/>
      <c r="B12" s="8"/>
      <c r="D12" s="9"/>
      <c r="E12" s="9"/>
      <c r="F12" s="9"/>
      <c r="G12" s="9"/>
      <c r="H12" s="10"/>
      <c r="I12" s="10"/>
      <c r="J12" s="10"/>
      <c r="K12" s="9"/>
      <c r="L12" s="9"/>
      <c r="M12" s="9"/>
      <c r="R12" s="11"/>
      <c r="S12" s="11"/>
      <c r="T12" s="11"/>
      <c r="U12" s="11"/>
      <c r="V12" s="11"/>
      <c r="W12" s="11"/>
      <c r="X12" s="11"/>
      <c r="Y12" s="12"/>
      <c r="Z12" s="12"/>
      <c r="AA12" s="12"/>
      <c r="AB12" s="12"/>
      <c r="AC12" s="12"/>
      <c r="AD12" s="12"/>
      <c r="AE12" s="12"/>
      <c r="AF12" s="12"/>
      <c r="AG12" s="12"/>
    </row>
    <row r="13" spans="1:37" ht="22.5" customHeight="1" x14ac:dyDescent="0.15">
      <c r="A13" s="85" t="s">
        <v>7</v>
      </c>
      <c r="B13" s="85"/>
      <c r="C13" s="85" t="s">
        <v>8</v>
      </c>
      <c r="D13" s="85"/>
      <c r="E13" s="85"/>
      <c r="F13" s="85"/>
      <c r="G13" s="85"/>
      <c r="H13" s="86" t="s">
        <v>24</v>
      </c>
      <c r="I13" s="87"/>
      <c r="J13" s="88"/>
      <c r="K13" s="85" t="s">
        <v>9</v>
      </c>
      <c r="L13" s="85"/>
      <c r="M13" s="85"/>
      <c r="N13" s="85"/>
      <c r="O13" s="85" t="s">
        <v>54</v>
      </c>
      <c r="P13" s="85"/>
      <c r="Q13" s="85"/>
      <c r="R13" s="85"/>
      <c r="S13" s="85"/>
      <c r="T13" s="85"/>
      <c r="U13" s="85"/>
      <c r="V13" s="85"/>
      <c r="W13" s="85" t="s">
        <v>55</v>
      </c>
      <c r="X13" s="85"/>
      <c r="Y13" s="85"/>
      <c r="Z13" s="85"/>
      <c r="AA13" s="85"/>
      <c r="AB13" s="85"/>
      <c r="AC13" s="85"/>
      <c r="AD13" s="85"/>
      <c r="AE13" s="85" t="s">
        <v>12</v>
      </c>
      <c r="AF13" s="85"/>
      <c r="AG13" s="85"/>
    </row>
    <row r="14" spans="1:37" ht="22.5" customHeight="1" x14ac:dyDescent="0.15">
      <c r="A14" s="85"/>
      <c r="B14" s="85"/>
      <c r="C14" s="85"/>
      <c r="D14" s="85"/>
      <c r="E14" s="85"/>
      <c r="F14" s="85"/>
      <c r="G14" s="85"/>
      <c r="H14" s="296"/>
      <c r="I14" s="82"/>
      <c r="J14" s="297"/>
      <c r="K14" s="85"/>
      <c r="L14" s="85"/>
      <c r="M14" s="85"/>
      <c r="N14" s="85"/>
      <c r="O14" s="85" t="s">
        <v>13</v>
      </c>
      <c r="P14" s="85"/>
      <c r="Q14" s="85" t="s">
        <v>14</v>
      </c>
      <c r="R14" s="85"/>
      <c r="S14" s="85" t="s">
        <v>15</v>
      </c>
      <c r="T14" s="85"/>
      <c r="U14" s="85" t="s">
        <v>14</v>
      </c>
      <c r="V14" s="85"/>
      <c r="W14" s="85" t="s">
        <v>13</v>
      </c>
      <c r="X14" s="85"/>
      <c r="Y14" s="85" t="s">
        <v>14</v>
      </c>
      <c r="Z14" s="85"/>
      <c r="AA14" s="85" t="s">
        <v>15</v>
      </c>
      <c r="AB14" s="85"/>
      <c r="AC14" s="85" t="s">
        <v>14</v>
      </c>
      <c r="AD14" s="85"/>
      <c r="AE14" s="85"/>
      <c r="AF14" s="85"/>
      <c r="AG14" s="85"/>
    </row>
    <row r="15" spans="1:37" ht="22.5" customHeight="1" x14ac:dyDescent="0.15">
      <c r="A15" s="134">
        <v>44247</v>
      </c>
      <c r="B15" s="135"/>
      <c r="C15" s="86" t="s">
        <v>46</v>
      </c>
      <c r="D15" s="87"/>
      <c r="E15" s="87"/>
      <c r="F15" s="87"/>
      <c r="G15" s="88"/>
      <c r="H15" s="86" t="s">
        <v>42</v>
      </c>
      <c r="I15" s="87"/>
      <c r="J15" s="88"/>
      <c r="K15" s="140" t="s">
        <v>49</v>
      </c>
      <c r="L15" s="141"/>
      <c r="M15" s="141"/>
      <c r="N15" s="142"/>
      <c r="O15" s="21">
        <v>2</v>
      </c>
      <c r="P15" s="22" t="s">
        <v>16</v>
      </c>
      <c r="Q15" s="139">
        <v>14000</v>
      </c>
      <c r="R15" s="139"/>
      <c r="S15" s="21"/>
      <c r="T15" s="22" t="s">
        <v>17</v>
      </c>
      <c r="U15" s="139"/>
      <c r="V15" s="139"/>
      <c r="W15" s="21"/>
      <c r="X15" s="22" t="s">
        <v>16</v>
      </c>
      <c r="Y15" s="139"/>
      <c r="Z15" s="139"/>
      <c r="AA15" s="21"/>
      <c r="AB15" s="22" t="s">
        <v>17</v>
      </c>
      <c r="AC15" s="139"/>
      <c r="AD15" s="139"/>
      <c r="AE15" s="130">
        <f t="shared" ref="AE15:AE22" si="0">O15*Q15+S15*U15</f>
        <v>28000</v>
      </c>
      <c r="AF15" s="130"/>
      <c r="AG15" s="130"/>
    </row>
    <row r="16" spans="1:37" ht="22.5" customHeight="1" x14ac:dyDescent="0.15">
      <c r="A16" s="113">
        <v>44256</v>
      </c>
      <c r="B16" s="114"/>
      <c r="C16" s="296"/>
      <c r="D16" s="82"/>
      <c r="E16" s="82"/>
      <c r="F16" s="82"/>
      <c r="G16" s="297"/>
      <c r="H16" s="131" t="s">
        <v>42</v>
      </c>
      <c r="I16" s="132"/>
      <c r="J16" s="133"/>
      <c r="K16" s="116" t="s">
        <v>43</v>
      </c>
      <c r="L16" s="117"/>
      <c r="M16" s="117"/>
      <c r="N16" s="118"/>
      <c r="O16" s="13">
        <v>2</v>
      </c>
      <c r="P16" s="14" t="s">
        <v>16</v>
      </c>
      <c r="Q16" s="120">
        <v>14000</v>
      </c>
      <c r="R16" s="120"/>
      <c r="S16" s="13"/>
      <c r="T16" s="14" t="s">
        <v>17</v>
      </c>
      <c r="U16" s="120"/>
      <c r="V16" s="120"/>
      <c r="W16" s="13"/>
      <c r="X16" s="14" t="s">
        <v>16</v>
      </c>
      <c r="Y16" s="120"/>
      <c r="Z16" s="120"/>
      <c r="AA16" s="13"/>
      <c r="AB16" s="14" t="s">
        <v>17</v>
      </c>
      <c r="AC16" s="120"/>
      <c r="AD16" s="120"/>
      <c r="AE16" s="112">
        <f>O16*Q16</f>
        <v>28000</v>
      </c>
      <c r="AF16" s="112"/>
      <c r="AG16" s="112"/>
    </row>
    <row r="17" spans="1:33" ht="22.5" customHeight="1" x14ac:dyDescent="0.15">
      <c r="A17" s="113">
        <v>44261</v>
      </c>
      <c r="B17" s="114"/>
      <c r="C17" s="296"/>
      <c r="D17" s="82"/>
      <c r="E17" s="82"/>
      <c r="F17" s="82"/>
      <c r="G17" s="297"/>
      <c r="H17" s="131" t="s">
        <v>42</v>
      </c>
      <c r="I17" s="132"/>
      <c r="J17" s="133"/>
      <c r="K17" s="131" t="s">
        <v>49</v>
      </c>
      <c r="L17" s="132"/>
      <c r="M17" s="132"/>
      <c r="N17" s="133"/>
      <c r="O17" s="13">
        <v>2</v>
      </c>
      <c r="P17" s="14" t="s">
        <v>16</v>
      </c>
      <c r="Q17" s="120">
        <v>14000</v>
      </c>
      <c r="R17" s="120"/>
      <c r="S17" s="13"/>
      <c r="T17" s="14" t="s">
        <v>17</v>
      </c>
      <c r="U17" s="120"/>
      <c r="V17" s="120"/>
      <c r="W17" s="13"/>
      <c r="X17" s="14" t="s">
        <v>16</v>
      </c>
      <c r="Y17" s="120"/>
      <c r="Z17" s="120"/>
      <c r="AA17" s="13"/>
      <c r="AB17" s="14" t="s">
        <v>17</v>
      </c>
      <c r="AC17" s="120"/>
      <c r="AD17" s="120"/>
      <c r="AE17" s="112">
        <f>O17*Q17+S17*U17</f>
        <v>28000</v>
      </c>
      <c r="AF17" s="112"/>
      <c r="AG17" s="112"/>
    </row>
    <row r="18" spans="1:33" ht="22.5" customHeight="1" x14ac:dyDescent="0.15">
      <c r="A18" s="53">
        <v>44266</v>
      </c>
      <c r="B18" s="54"/>
      <c r="C18" s="59"/>
      <c r="D18" s="60"/>
      <c r="E18" s="60"/>
      <c r="F18" s="60"/>
      <c r="G18" s="61"/>
      <c r="H18" s="59" t="s">
        <v>42</v>
      </c>
      <c r="I18" s="60"/>
      <c r="J18" s="61"/>
      <c r="K18" s="59" t="s">
        <v>50</v>
      </c>
      <c r="L18" s="60"/>
      <c r="M18" s="60"/>
      <c r="N18" s="61"/>
      <c r="O18" s="24">
        <v>2</v>
      </c>
      <c r="P18" s="25" t="s">
        <v>16</v>
      </c>
      <c r="Q18" s="62">
        <v>14000</v>
      </c>
      <c r="R18" s="62"/>
      <c r="S18" s="24"/>
      <c r="T18" s="25" t="s">
        <v>17</v>
      </c>
      <c r="U18" s="62"/>
      <c r="V18" s="62"/>
      <c r="W18" s="24"/>
      <c r="X18" s="25" t="s">
        <v>16</v>
      </c>
      <c r="Y18" s="62"/>
      <c r="Z18" s="62"/>
      <c r="AA18" s="24"/>
      <c r="AB18" s="25" t="s">
        <v>17</v>
      </c>
      <c r="AC18" s="62"/>
      <c r="AD18" s="62"/>
      <c r="AE18" s="47">
        <f t="shared" si="0"/>
        <v>28000</v>
      </c>
      <c r="AF18" s="47"/>
      <c r="AG18" s="47"/>
    </row>
    <row r="19" spans="1:33" ht="22.5" customHeight="1" x14ac:dyDescent="0.15">
      <c r="A19" s="316">
        <v>44252</v>
      </c>
      <c r="B19" s="317"/>
      <c r="C19" s="71" t="s">
        <v>47</v>
      </c>
      <c r="D19" s="72"/>
      <c r="E19" s="72"/>
      <c r="F19" s="72"/>
      <c r="G19" s="73"/>
      <c r="H19" s="296" t="s">
        <v>48</v>
      </c>
      <c r="I19" s="82"/>
      <c r="J19" s="297"/>
      <c r="K19" s="296" t="s">
        <v>51</v>
      </c>
      <c r="L19" s="82"/>
      <c r="M19" s="82"/>
      <c r="N19" s="297"/>
      <c r="O19" s="30">
        <v>1</v>
      </c>
      <c r="P19" s="31" t="s">
        <v>16</v>
      </c>
      <c r="Q19" s="318">
        <v>14000</v>
      </c>
      <c r="R19" s="318"/>
      <c r="S19" s="30"/>
      <c r="T19" s="31" t="s">
        <v>17</v>
      </c>
      <c r="U19" s="318"/>
      <c r="V19" s="318"/>
      <c r="W19" s="30"/>
      <c r="X19" s="31" t="s">
        <v>16</v>
      </c>
      <c r="Y19" s="318"/>
      <c r="Z19" s="318"/>
      <c r="AA19" s="30"/>
      <c r="AB19" s="31" t="s">
        <v>17</v>
      </c>
      <c r="AC19" s="318"/>
      <c r="AD19" s="318"/>
      <c r="AE19" s="319">
        <f t="shared" si="0"/>
        <v>14000</v>
      </c>
      <c r="AF19" s="319"/>
      <c r="AG19" s="319"/>
    </row>
    <row r="20" spans="1:33" ht="22.5" customHeight="1" x14ac:dyDescent="0.15">
      <c r="A20" s="75">
        <v>44273</v>
      </c>
      <c r="B20" s="76"/>
      <c r="C20" s="71" t="s">
        <v>52</v>
      </c>
      <c r="D20" s="72"/>
      <c r="E20" s="72"/>
      <c r="F20" s="72"/>
      <c r="G20" s="73"/>
      <c r="H20" s="71" t="s">
        <v>42</v>
      </c>
      <c r="I20" s="72"/>
      <c r="J20" s="73"/>
      <c r="K20" s="71" t="s">
        <v>53</v>
      </c>
      <c r="L20" s="72"/>
      <c r="M20" s="72"/>
      <c r="N20" s="73"/>
      <c r="O20" s="19">
        <v>1</v>
      </c>
      <c r="P20" s="20" t="s">
        <v>16</v>
      </c>
      <c r="Q20" s="74">
        <v>14000</v>
      </c>
      <c r="R20" s="74"/>
      <c r="S20" s="19"/>
      <c r="T20" s="20" t="s">
        <v>17</v>
      </c>
      <c r="U20" s="74"/>
      <c r="V20" s="74"/>
      <c r="W20" s="19">
        <v>1</v>
      </c>
      <c r="X20" s="20" t="s">
        <v>16</v>
      </c>
      <c r="Y20" s="74">
        <v>19000</v>
      </c>
      <c r="Z20" s="74"/>
      <c r="AA20" s="19"/>
      <c r="AB20" s="20" t="s">
        <v>17</v>
      </c>
      <c r="AC20" s="74"/>
      <c r="AD20" s="74"/>
      <c r="AE20" s="67">
        <v>33000</v>
      </c>
      <c r="AF20" s="67"/>
      <c r="AG20" s="67"/>
    </row>
    <row r="21" spans="1:33" ht="22.5" customHeight="1" x14ac:dyDescent="0.15">
      <c r="A21" s="121"/>
      <c r="B21" s="122"/>
      <c r="C21" s="140"/>
      <c r="D21" s="141"/>
      <c r="E21" s="141"/>
      <c r="F21" s="141"/>
      <c r="G21" s="142"/>
      <c r="H21" s="116"/>
      <c r="I21" s="117"/>
      <c r="J21" s="118"/>
      <c r="K21" s="116"/>
      <c r="L21" s="117"/>
      <c r="M21" s="117"/>
      <c r="N21" s="118"/>
      <c r="O21" s="17"/>
      <c r="P21" s="18" t="s">
        <v>16</v>
      </c>
      <c r="Q21" s="119"/>
      <c r="R21" s="119"/>
      <c r="S21" s="17"/>
      <c r="T21" s="18" t="s">
        <v>17</v>
      </c>
      <c r="U21" s="123"/>
      <c r="V21" s="124"/>
      <c r="W21" s="17"/>
      <c r="X21" s="18" t="s">
        <v>16</v>
      </c>
      <c r="Y21" s="119"/>
      <c r="Z21" s="119"/>
      <c r="AA21" s="17"/>
      <c r="AB21" s="18" t="s">
        <v>17</v>
      </c>
      <c r="AC21" s="119"/>
      <c r="AD21" s="119"/>
      <c r="AE21" s="180">
        <f t="shared" si="0"/>
        <v>0</v>
      </c>
      <c r="AF21" s="180"/>
      <c r="AG21" s="180"/>
    </row>
    <row r="22" spans="1:33" ht="22.5" customHeight="1" x14ac:dyDescent="0.15">
      <c r="A22" s="53"/>
      <c r="B22" s="54"/>
      <c r="C22" s="24"/>
      <c r="D22" s="11"/>
      <c r="E22" s="11"/>
      <c r="F22" s="11"/>
      <c r="G22" s="25"/>
      <c r="H22" s="56"/>
      <c r="I22" s="57"/>
      <c r="J22" s="58"/>
      <c r="K22" s="48"/>
      <c r="L22" s="48"/>
      <c r="M22" s="48"/>
      <c r="N22" s="48"/>
      <c r="O22" s="24"/>
      <c r="P22" s="25" t="s">
        <v>16</v>
      </c>
      <c r="Q22" s="62"/>
      <c r="R22" s="62"/>
      <c r="S22" s="24"/>
      <c r="T22" s="25" t="s">
        <v>17</v>
      </c>
      <c r="U22" s="62"/>
      <c r="V22" s="62"/>
      <c r="W22" s="24"/>
      <c r="X22" s="25" t="s">
        <v>16</v>
      </c>
      <c r="Y22" s="62"/>
      <c r="Z22" s="62"/>
      <c r="AA22" s="24"/>
      <c r="AB22" s="25" t="s">
        <v>17</v>
      </c>
      <c r="AC22" s="62"/>
      <c r="AD22" s="62"/>
      <c r="AE22" s="47">
        <f t="shared" si="0"/>
        <v>0</v>
      </c>
      <c r="AF22" s="47"/>
      <c r="AG22" s="47"/>
    </row>
    <row r="23" spans="1:33" ht="22.5" customHeight="1" x14ac:dyDescent="0.15">
      <c r="AB23" s="85" t="s">
        <v>20</v>
      </c>
      <c r="AC23" s="85"/>
      <c r="AD23" s="85"/>
      <c r="AE23" s="182">
        <f>SUM(AE15:AE22)</f>
        <v>159000</v>
      </c>
      <c r="AF23" s="183"/>
      <c r="AG23" s="183"/>
    </row>
    <row r="24" spans="1:33" ht="22.5" customHeight="1" thickBot="1" x14ac:dyDescent="0.2">
      <c r="A24" s="51" t="s">
        <v>26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AB24" s="52" t="s">
        <v>21</v>
      </c>
      <c r="AC24" s="52"/>
      <c r="AD24" s="52"/>
      <c r="AE24" s="40">
        <f>ROUNDDOWN(AE23*0.1,0)</f>
        <v>15900</v>
      </c>
      <c r="AF24" s="40"/>
      <c r="AG24" s="40"/>
    </row>
    <row r="25" spans="1:33" ht="22.5" customHeight="1" thickBot="1" x14ac:dyDescent="0.2">
      <c r="AB25" s="41" t="s">
        <v>22</v>
      </c>
      <c r="AC25" s="42"/>
      <c r="AD25" s="43"/>
      <c r="AE25" s="44">
        <f>SUM(AE23:AE24)</f>
        <v>174900</v>
      </c>
      <c r="AF25" s="45"/>
      <c r="AG25" s="46"/>
    </row>
  </sheetData>
  <mergeCells count="107">
    <mergeCell ref="A17:B17"/>
    <mergeCell ref="H17:J17"/>
    <mergeCell ref="K17:N17"/>
    <mergeCell ref="Q17:R17"/>
    <mergeCell ref="U17:V17"/>
    <mergeCell ref="Y17:Z17"/>
    <mergeCell ref="AC17:AD17"/>
    <mergeCell ref="AE17:AG17"/>
    <mergeCell ref="Z6:AG6"/>
    <mergeCell ref="A7:C7"/>
    <mergeCell ref="D7:M7"/>
    <mergeCell ref="Z7:AG7"/>
    <mergeCell ref="Z8:AG8"/>
    <mergeCell ref="G9:M9"/>
    <mergeCell ref="Z9:AG9"/>
    <mergeCell ref="A13:B14"/>
    <mergeCell ref="C13:G14"/>
    <mergeCell ref="H13:J14"/>
    <mergeCell ref="K13:N14"/>
    <mergeCell ref="O13:V13"/>
    <mergeCell ref="W13:AD13"/>
    <mergeCell ref="AE13:AG14"/>
    <mergeCell ref="O14:P14"/>
    <mergeCell ref="Q14:R14"/>
    <mergeCell ref="AC3:AG3"/>
    <mergeCell ref="A1:AG1"/>
    <mergeCell ref="A2:N3"/>
    <mergeCell ref="A4:N4"/>
    <mergeCell ref="A5:N5"/>
    <mergeCell ref="Z5:AB5"/>
    <mergeCell ref="F10:K11"/>
    <mergeCell ref="Z10:AG10"/>
    <mergeCell ref="A11:B11"/>
    <mergeCell ref="Z11:AG11"/>
    <mergeCell ref="S14:T14"/>
    <mergeCell ref="U14:V14"/>
    <mergeCell ref="W14:X14"/>
    <mergeCell ref="Y14:Z14"/>
    <mergeCell ref="AA14:AB14"/>
    <mergeCell ref="AC14:AD14"/>
    <mergeCell ref="A16:B16"/>
    <mergeCell ref="H16:J16"/>
    <mergeCell ref="K16:N16"/>
    <mergeCell ref="Q16:R16"/>
    <mergeCell ref="U16:V16"/>
    <mergeCell ref="Y16:Z16"/>
    <mergeCell ref="AC16:AD16"/>
    <mergeCell ref="A15:B15"/>
    <mergeCell ref="H15:J15"/>
    <mergeCell ref="K15:N15"/>
    <mergeCell ref="Q15:R15"/>
    <mergeCell ref="U15:V15"/>
    <mergeCell ref="U18:V18"/>
    <mergeCell ref="Y18:Z18"/>
    <mergeCell ref="AC18:AD18"/>
    <mergeCell ref="AE18:AG18"/>
    <mergeCell ref="U19:V19"/>
    <mergeCell ref="Y19:Z19"/>
    <mergeCell ref="AC19:AD19"/>
    <mergeCell ref="AE19:AG19"/>
    <mergeCell ref="C15:G18"/>
    <mergeCell ref="Y15:Z15"/>
    <mergeCell ref="AC15:AD15"/>
    <mergeCell ref="AE15:AG15"/>
    <mergeCell ref="AE16:AG16"/>
    <mergeCell ref="A19:B19"/>
    <mergeCell ref="H19:J19"/>
    <mergeCell ref="K19:N19"/>
    <mergeCell ref="Q19:R19"/>
    <mergeCell ref="C20:G20"/>
    <mergeCell ref="C19:G19"/>
    <mergeCell ref="A18:B18"/>
    <mergeCell ref="H18:J18"/>
    <mergeCell ref="K18:N18"/>
    <mergeCell ref="Q18:R18"/>
    <mergeCell ref="AE20:AG20"/>
    <mergeCell ref="A21:B21"/>
    <mergeCell ref="H21:J21"/>
    <mergeCell ref="K21:N21"/>
    <mergeCell ref="Q21:R21"/>
    <mergeCell ref="U21:V21"/>
    <mergeCell ref="Y21:Z21"/>
    <mergeCell ref="AC21:AD21"/>
    <mergeCell ref="AE21:AG21"/>
    <mergeCell ref="AC20:AD20"/>
    <mergeCell ref="A20:B20"/>
    <mergeCell ref="H20:J20"/>
    <mergeCell ref="K20:N20"/>
    <mergeCell ref="Q20:R20"/>
    <mergeCell ref="U20:V20"/>
    <mergeCell ref="Y20:Z20"/>
    <mergeCell ref="C21:G21"/>
    <mergeCell ref="AB23:AD23"/>
    <mergeCell ref="AE23:AG23"/>
    <mergeCell ref="A24:M24"/>
    <mergeCell ref="AB24:AD24"/>
    <mergeCell ref="AE24:AG24"/>
    <mergeCell ref="AB25:AD25"/>
    <mergeCell ref="AE25:AG25"/>
    <mergeCell ref="A22:B22"/>
    <mergeCell ref="H22:J22"/>
    <mergeCell ref="K22:N22"/>
    <mergeCell ref="Q22:R22"/>
    <mergeCell ref="U22:V22"/>
    <mergeCell ref="Y22:Z22"/>
    <mergeCell ref="AC22:AD22"/>
    <mergeCell ref="AE22:AG22"/>
  </mergeCells>
  <phoneticPr fontId="3"/>
  <pageMargins left="0.7" right="0.7" top="0.36" bottom="0.22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CSI7</vt:lpstr>
      <vt:lpstr>CSI5</vt:lpstr>
      <vt:lpstr>CSI3</vt:lpstr>
      <vt:lpstr>CSI2月</vt:lpstr>
      <vt:lpstr>4</vt:lpstr>
      <vt:lpstr>5</vt:lpstr>
      <vt:lpstr>6</vt:lpstr>
      <vt:lpstr>７</vt:lpstr>
      <vt:lpstr>８</vt:lpstr>
      <vt:lpstr>9</vt:lpstr>
      <vt:lpstr>CSI10</vt:lpstr>
      <vt:lpstr>11</vt:lpstr>
      <vt:lpstr>12</vt:lpstr>
      <vt:lpstr>1</vt:lpstr>
      <vt:lpstr>2月</vt:lpstr>
      <vt:lpstr>3、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2023-07-21T00:57:27Z</dcterms:modified>
</cp:coreProperties>
</file>