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ttps://d.docs.live.net/187e4a6183f71d8e/デスクトップ/2025イベント/"/>
    </mc:Choice>
  </mc:AlternateContent>
  <xr:revisionPtr revIDLastSave="362" documentId="8_{B12957AA-345C-43BF-BCA2-240B19448DDA}" xr6:coauthVersionLast="47" xr6:coauthVersionMax="47" xr10:uidLastSave="{0E13165D-7AFC-4C0C-9E47-78F39E226F46}"/>
  <bookViews>
    <workbookView xWindow="-120" yWindow="-120" windowWidth="29040" windowHeight="15720" activeTab="6" xr2:uid="{00000000-000D-0000-FFFF-FFFF00000000}"/>
  </bookViews>
  <sheets>
    <sheet name="原本" sheetId="1" r:id="rId1"/>
    <sheet name="経費" sheetId="42" r:id="rId2"/>
    <sheet name="林" sheetId="33" r:id="rId3"/>
    <sheet name="松本直志" sheetId="43" r:id="rId4"/>
    <sheet name="品川勉" sheetId="32" r:id="rId5"/>
    <sheet name="中西和幸" sheetId="40" r:id="rId6"/>
    <sheet name="人件費" sheetId="4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2" i="42" l="1"/>
  <c r="T9" i="42"/>
  <c r="Y9" i="42"/>
  <c r="R22" i="42"/>
  <c r="R16" i="42"/>
  <c r="R18" i="42"/>
  <c r="O33" i="43"/>
  <c r="M33" i="43"/>
  <c r="M32" i="43"/>
  <c r="O32" i="43" s="1"/>
  <c r="M31" i="43"/>
  <c r="O31" i="43" s="1"/>
  <c r="M30" i="43"/>
  <c r="O30" i="43" s="1"/>
  <c r="M29" i="43"/>
  <c r="O29" i="43" s="1"/>
  <c r="O28" i="43"/>
  <c r="M28" i="43"/>
  <c r="O27" i="43"/>
  <c r="M27" i="43"/>
  <c r="M26" i="43"/>
  <c r="O26" i="43" s="1"/>
  <c r="M25" i="43"/>
  <c r="O25" i="43" s="1"/>
  <c r="M24" i="43"/>
  <c r="O24" i="43" s="1"/>
  <c r="M23" i="43"/>
  <c r="O23" i="43" s="1"/>
  <c r="O22" i="43"/>
  <c r="M22" i="43"/>
  <c r="O21" i="43"/>
  <c r="M21" i="43"/>
  <c r="M20" i="43"/>
  <c r="O20" i="43" s="1"/>
  <c r="M19" i="43"/>
  <c r="O19" i="43" s="1"/>
  <c r="M18" i="43"/>
  <c r="O18" i="43" s="1"/>
  <c r="M17" i="43"/>
  <c r="O17" i="43" s="1"/>
  <c r="O16" i="43"/>
  <c r="M16" i="43"/>
  <c r="O15" i="43"/>
  <c r="M15" i="43"/>
  <c r="M14" i="43"/>
  <c r="O14" i="43" s="1"/>
  <c r="M13" i="43"/>
  <c r="O13" i="43" s="1"/>
  <c r="M12" i="43"/>
  <c r="O12" i="43" s="1"/>
  <c r="M11" i="43"/>
  <c r="O11" i="43" s="1"/>
  <c r="O10" i="43"/>
  <c r="M10" i="43"/>
  <c r="O9" i="43"/>
  <c r="M9" i="43"/>
  <c r="M8" i="43"/>
  <c r="O8" i="43" s="1"/>
  <c r="M7" i="43"/>
  <c r="O7" i="43" s="1"/>
  <c r="M6" i="43"/>
  <c r="O6" i="43" s="1"/>
  <c r="M5" i="43"/>
  <c r="O5" i="43" s="1"/>
  <c r="O4" i="43"/>
  <c r="M4" i="43"/>
  <c r="O34" i="43" l="1"/>
  <c r="O38" i="43" s="1"/>
  <c r="M6" i="32"/>
  <c r="M6" i="33"/>
  <c r="M6" i="40"/>
  <c r="M33" i="40"/>
  <c r="O33" i="40" s="1"/>
  <c r="M32" i="40"/>
  <c r="O32" i="40" s="1"/>
  <c r="M31" i="40"/>
  <c r="O31" i="40" s="1"/>
  <c r="M30" i="40"/>
  <c r="O30" i="40" s="1"/>
  <c r="M29" i="40"/>
  <c r="O29" i="40" s="1"/>
  <c r="O28" i="40"/>
  <c r="M28" i="40"/>
  <c r="M27" i="40"/>
  <c r="O27" i="40" s="1"/>
  <c r="M26" i="40"/>
  <c r="O26" i="40" s="1"/>
  <c r="M25" i="40"/>
  <c r="O25" i="40" s="1"/>
  <c r="O24" i="40"/>
  <c r="M24" i="40"/>
  <c r="M23" i="40"/>
  <c r="O23" i="40" s="1"/>
  <c r="O22" i="40"/>
  <c r="M22" i="40"/>
  <c r="M21" i="40"/>
  <c r="O21" i="40" s="1"/>
  <c r="M20" i="40"/>
  <c r="O20" i="40" s="1"/>
  <c r="M19" i="40"/>
  <c r="O19" i="40" s="1"/>
  <c r="O18" i="40"/>
  <c r="M18" i="40"/>
  <c r="M17" i="40"/>
  <c r="O17" i="40" s="1"/>
  <c r="O16" i="40"/>
  <c r="M16" i="40"/>
  <c r="M15" i="40"/>
  <c r="O15" i="40" s="1"/>
  <c r="M14" i="40"/>
  <c r="O14" i="40" s="1"/>
  <c r="M13" i="40"/>
  <c r="O13" i="40" s="1"/>
  <c r="O12" i="40"/>
  <c r="M12" i="40"/>
  <c r="M11" i="40"/>
  <c r="O11" i="40" s="1"/>
  <c r="O10" i="40"/>
  <c r="M10" i="40"/>
  <c r="M9" i="40"/>
  <c r="O9" i="40" s="1"/>
  <c r="M8" i="40"/>
  <c r="O8" i="40" s="1"/>
  <c r="M7" i="40"/>
  <c r="O7" i="40" s="1"/>
  <c r="O6" i="40"/>
  <c r="M5" i="40"/>
  <c r="O5" i="40" s="1"/>
  <c r="O4" i="40"/>
  <c r="M4" i="40"/>
  <c r="M33" i="32"/>
  <c r="O33" i="32" s="1"/>
  <c r="M32" i="32"/>
  <c r="O32" i="32" s="1"/>
  <c r="M31" i="32"/>
  <c r="O31" i="32" s="1"/>
  <c r="O30" i="32"/>
  <c r="M30" i="32"/>
  <c r="M29" i="32"/>
  <c r="O29" i="32" s="1"/>
  <c r="O28" i="32"/>
  <c r="M28" i="32"/>
  <c r="M27" i="32"/>
  <c r="O27" i="32" s="1"/>
  <c r="M26" i="32"/>
  <c r="O26" i="32" s="1"/>
  <c r="M25" i="32"/>
  <c r="O25" i="32" s="1"/>
  <c r="M24" i="32"/>
  <c r="O24" i="32" s="1"/>
  <c r="M23" i="32"/>
  <c r="O23" i="32" s="1"/>
  <c r="O22" i="32"/>
  <c r="M22" i="32"/>
  <c r="M21" i="32"/>
  <c r="O21" i="32" s="1"/>
  <c r="M20" i="32"/>
  <c r="O20" i="32" s="1"/>
  <c r="M19" i="32"/>
  <c r="O19" i="32" s="1"/>
  <c r="M18" i="32"/>
  <c r="O18" i="32" s="1"/>
  <c r="M17" i="32"/>
  <c r="O17" i="32" s="1"/>
  <c r="O16" i="32"/>
  <c r="M16" i="32"/>
  <c r="M15" i="32"/>
  <c r="O15" i="32" s="1"/>
  <c r="M14" i="32"/>
  <c r="O14" i="32" s="1"/>
  <c r="M13" i="32"/>
  <c r="O13" i="32" s="1"/>
  <c r="M12" i="32"/>
  <c r="O12" i="32" s="1"/>
  <c r="M11" i="32"/>
  <c r="O11" i="32" s="1"/>
  <c r="O10" i="32"/>
  <c r="M10" i="32"/>
  <c r="M9" i="32"/>
  <c r="O9" i="32" s="1"/>
  <c r="M8" i="32"/>
  <c r="O8" i="32" s="1"/>
  <c r="M7" i="32"/>
  <c r="O7" i="32" s="1"/>
  <c r="O6" i="32"/>
  <c r="M5" i="32"/>
  <c r="O5" i="32" s="1"/>
  <c r="O4" i="32"/>
  <c r="M4" i="32"/>
  <c r="Z17" i="41"/>
  <c r="O34" i="32" l="1"/>
  <c r="O34" i="40"/>
  <c r="Y4" i="42"/>
  <c r="Y5" i="42" s="1"/>
  <c r="Y6" i="42" s="1"/>
  <c r="Y7" i="42" s="1"/>
  <c r="Y8" i="42" s="1"/>
  <c r="O3" i="41"/>
  <c r="P3" i="41" s="1"/>
  <c r="O7" i="41"/>
  <c r="P7" i="41" s="1"/>
  <c r="N16" i="41"/>
  <c r="O15" i="41"/>
  <c r="P15" i="41" s="1"/>
  <c r="N15" i="41"/>
  <c r="N14" i="41"/>
  <c r="O13" i="41"/>
  <c r="P13" i="41" s="1"/>
  <c r="N13" i="41"/>
  <c r="N12" i="41"/>
  <c r="O11" i="41"/>
  <c r="P11" i="41" s="1"/>
  <c r="N11" i="41"/>
  <c r="N10" i="41"/>
  <c r="O9" i="41"/>
  <c r="P9" i="41" s="1"/>
  <c r="N9" i="41"/>
  <c r="N8"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M18" i="33"/>
  <c r="O18" i="33" s="1"/>
  <c r="M17" i="33"/>
  <c r="O17" i="33" s="1"/>
  <c r="M16" i="33"/>
  <c r="O16" i="33" s="1"/>
  <c r="M15" i="33"/>
  <c r="O15" i="33" s="1"/>
  <c r="M14" i="33"/>
  <c r="O14" i="33" s="1"/>
  <c r="M13" i="33"/>
  <c r="O13" i="33" s="1"/>
  <c r="M12" i="33"/>
  <c r="O12" i="33" s="1"/>
  <c r="M11" i="33"/>
  <c r="O11" i="33" s="1"/>
  <c r="M10" i="33"/>
  <c r="O10" i="33" s="1"/>
  <c r="M9" i="33"/>
  <c r="O9" i="33" s="1"/>
  <c r="M8" i="33"/>
  <c r="O8" i="33" s="1"/>
  <c r="M7" i="33"/>
  <c r="O7" i="33" s="1"/>
  <c r="O6" i="33"/>
  <c r="M5" i="33"/>
  <c r="O5" i="33" s="1"/>
  <c r="M4" i="33"/>
  <c r="O4" i="33" s="1"/>
  <c r="M33" i="33"/>
  <c r="O33" i="33" s="1"/>
  <c r="M32" i="33"/>
  <c r="O32" i="33" s="1"/>
  <c r="M31" i="33"/>
  <c r="O31" i="33" s="1"/>
  <c r="M30" i="33"/>
  <c r="O30" i="33" s="1"/>
  <c r="M29" i="33"/>
  <c r="O29" i="33" s="1"/>
  <c r="M28" i="33"/>
  <c r="O28" i="33" s="1"/>
  <c r="M27" i="33"/>
  <c r="O27" i="33" s="1"/>
  <c r="M26" i="33"/>
  <c r="O26" i="33" s="1"/>
  <c r="M25" i="33"/>
  <c r="O25" i="33" s="1"/>
  <c r="M24" i="33"/>
  <c r="O24" i="33" s="1"/>
  <c r="M23" i="33"/>
  <c r="O23" i="33" s="1"/>
  <c r="M22" i="33"/>
  <c r="O22" i="33" s="1"/>
  <c r="M21" i="33"/>
  <c r="O21" i="33" s="1"/>
  <c r="M20" i="33"/>
  <c r="O20" i="33" s="1"/>
  <c r="M19" i="33"/>
  <c r="O19" i="33" s="1"/>
  <c r="W21" i="41" l="1"/>
  <c r="W9" i="41"/>
  <c r="W5" i="41"/>
  <c r="W19" i="41"/>
  <c r="W7" i="41"/>
  <c r="W11" i="41"/>
  <c r="W3" i="41"/>
  <c r="W13" i="41"/>
  <c r="W15" i="41"/>
  <c r="W17" i="41"/>
  <c r="P17" i="41"/>
  <c r="O38" i="40"/>
  <c r="O34" i="33"/>
  <c r="O38" i="33" s="1"/>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V23" i="41" l="1"/>
  <c r="Y10" i="42" s="1"/>
  <c r="Y11" i="42" s="1"/>
  <c r="Y12" i="42" s="1"/>
  <c r="Y13" i="42" s="1"/>
  <c r="Z7" i="41"/>
  <c r="Z10" i="41"/>
</calcChain>
</file>

<file path=xl/sharedStrings.xml><?xml version="1.0" encoding="utf-8"?>
<sst xmlns="http://schemas.openxmlformats.org/spreadsheetml/2006/main" count="1177" uniqueCount="74">
  <si>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</si>
  <si>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</si>
  <si>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</si>
  <si>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</si>
  <si>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</si>
  <si>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</si>
  <si>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</si>
  <si>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</si>
  <si>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</si>
  <si>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</si>
  <si>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</si>
  <si>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</si>
  <si>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</si>
  <si>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</si>
  <si>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</si>
  <si>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</si>
  <si>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</si>
  <si>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</si>
  <si>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</si>
  <si>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</si>
  <si>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</si>
  <si>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</si>
  <si>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</si>
  <si>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</si>
  <si>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</si>
  <si>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08：00～17：00</t>
    <phoneticPr fontId="3"/>
  </si>
  <si>
    <t>月</t>
    <rPh sb="0" eb="1">
      <t>ゲツ</t>
    </rPh>
    <phoneticPr fontId="3"/>
  </si>
  <si>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</si>
  <si>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</si>
  <si>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</si>
  <si>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</si>
  <si>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</si>
  <si>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</si>
  <si>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</si>
  <si>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</si>
  <si>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</si>
  <si>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</si>
  <si>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</si>
  <si>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</si>
  <si>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</si>
  <si>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</si>
  <si>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</si>
  <si>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</si>
  <si>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</si>
  <si>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a</t>
    <phoneticPr fontId="11"/>
  </si>
  <si>
    <t>時給単価</t>
    <rPh sb="0" eb="4">
      <t>ジキュウタンカ</t>
    </rPh>
    <phoneticPr fontId="11"/>
  </si>
  <si>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</si>
  <si>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</si>
  <si>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</si>
  <si>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</si>
  <si>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仙台銘板</t>
    <rPh sb="0" eb="4">
      <t>センダイメイバン</t>
    </rPh>
    <phoneticPr fontId="3"/>
  </si>
  <si>
    <t>人件費</t>
    <rPh sb="0" eb="3">
      <t>ジンケンヒ</t>
    </rPh>
    <phoneticPr fontId="3"/>
  </si>
  <si>
    <t>残高</t>
    <rPh sb="0" eb="2">
      <t>ザンダカ</t>
    </rPh>
    <phoneticPr fontId="3"/>
  </si>
  <si>
    <t>資機材等雑費</t>
    <rPh sb="0" eb="3">
      <t>シキザイ</t>
    </rPh>
    <rPh sb="3" eb="4">
      <t>トウ</t>
    </rPh>
    <rPh sb="4" eb="6">
      <t>ザッピ</t>
    </rPh>
    <phoneticPr fontId="3"/>
  </si>
  <si>
    <t>宿泊費</t>
    <rPh sb="0" eb="3">
      <t>シュクハクヒ</t>
    </rPh>
    <phoneticPr fontId="3"/>
  </si>
  <si>
    <t>A</t>
    <phoneticPr fontId="3"/>
  </si>
  <si>
    <t>B</t>
    <phoneticPr fontId="3"/>
  </si>
  <si>
    <t>C</t>
    <phoneticPr fontId="3"/>
  </si>
  <si>
    <t>びわ湖花火大会実行委員会</t>
    <rPh sb="2" eb="3">
      <t>コ</t>
    </rPh>
    <rPh sb="3" eb="12">
      <t>ハナビタイカイジッコウイインカイ</t>
    </rPh>
    <phoneticPr fontId="3"/>
  </si>
  <si>
    <t>ダスキン</t>
    <phoneticPr fontId="3"/>
  </si>
  <si>
    <t>コトナ（警備）</t>
    <rPh sb="4" eb="6">
      <t>ケイビ</t>
    </rPh>
    <phoneticPr fontId="3"/>
  </si>
  <si>
    <t>11月</t>
    <rPh sb="2" eb="3">
      <t>ガツ</t>
    </rPh>
    <phoneticPr fontId="3"/>
  </si>
  <si>
    <t>大津</t>
    <rPh sb="0" eb="2">
      <t>オオツ</t>
    </rPh>
    <phoneticPr fontId="3"/>
  </si>
  <si>
    <t>12：00～22：00</t>
    <phoneticPr fontId="3"/>
  </si>
  <si>
    <t>林　学</t>
    <rPh sb="0" eb="1">
      <t>ハヤシ</t>
    </rPh>
    <rPh sb="2" eb="3">
      <t>ガク</t>
    </rPh>
    <phoneticPr fontId="3"/>
  </si>
  <si>
    <t>林　楽</t>
    <rPh sb="0" eb="1">
      <t>ハヤシ</t>
    </rPh>
    <rPh sb="2" eb="3">
      <t>ラク</t>
    </rPh>
    <phoneticPr fontId="11"/>
  </si>
  <si>
    <t>秋花火2025</t>
    <rPh sb="0" eb="3">
      <t>アキハナビ</t>
    </rPh>
    <phoneticPr fontId="3"/>
  </si>
  <si>
    <t>松本直志</t>
    <rPh sb="0" eb="4">
      <t>マツモトナオシ</t>
    </rPh>
    <phoneticPr fontId="3"/>
  </si>
  <si>
    <t>総支給額</t>
    <rPh sb="0" eb="4">
      <t>ソウシキュウガク</t>
    </rPh>
    <phoneticPr fontId="11"/>
  </si>
  <si>
    <t>2025年　秋花火　　11/2～11/4</t>
    <rPh sb="4" eb="5">
      <t>ネン</t>
    </rPh>
    <rPh sb="6" eb="9">
      <t>アキハナビ</t>
    </rPh>
    <phoneticPr fontId="3"/>
  </si>
  <si>
    <t>油谷州昭</t>
    <rPh sb="0" eb="4">
      <t>アブラタニクニアキ</t>
    </rPh>
    <phoneticPr fontId="3"/>
  </si>
  <si>
    <t>伊藤優希</t>
    <rPh sb="0" eb="4">
      <t>イトウユウキ</t>
    </rPh>
    <phoneticPr fontId="3"/>
  </si>
  <si>
    <t>油谷州昭</t>
    <rPh sb="0" eb="4">
      <t>アブラタニクニアキ</t>
    </rPh>
    <phoneticPr fontId="11"/>
  </si>
  <si>
    <t>伊藤優希</t>
    <rPh sb="0" eb="4">
      <t>イトウユウキ</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</si>
</sst>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19">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6"/>
      <name val="ＭＳ 明朝"/>
      <family val="1"/>
      <charset val="128"/>
    </font>
    <font>
      <sz val="26"/>
      <name val="ＭＳ 明朝"/>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32">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3" borderId="2" xfId="0" applyFont="1" applyFill="1" applyBorder="1" applyAlignment="1">
      <alignment horizontal="right"/>
    </xf>
    <xf numFmtId="0" fontId="2" fillId="3" borderId="9" xfId="0" applyFont="1" applyFill="1" applyBorder="1" applyAlignment="1">
      <alignment horizontal="right"/>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6" fontId="12" fillId="3" borderId="26" xfId="1" applyFont="1" applyFill="1" applyBorder="1" applyAlignment="1">
      <alignment horizontal="center" vertical="center" shrinkToFit="1"/>
    </xf>
    <xf numFmtId="0" fontId="14" fillId="3" borderId="21" xfId="0" applyFont="1" applyFill="1" applyBorder="1" applyAlignment="1">
      <alignment horizontal="center" vertical="center" textRotation="255" shrinkToFit="1"/>
    </xf>
    <xf numFmtId="0" fontId="12" fillId="3" borderId="23" xfId="0" applyFont="1" applyFill="1" applyBorder="1" applyAlignment="1">
      <alignment horizontal="center" vertical="center" shrinkToFit="1"/>
    </xf>
    <xf numFmtId="0" fontId="14" fillId="3" borderId="24" xfId="0" applyFont="1" applyFill="1" applyBorder="1" applyAlignment="1">
      <alignment horizontal="left" textRotation="255" shrinkToFit="1"/>
    </xf>
    <xf numFmtId="6" fontId="12" fillId="3" borderId="22"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4" fillId="3" borderId="28" xfId="0" applyFont="1" applyFill="1" applyBorder="1" applyAlignment="1">
      <alignment horizontal="center" vertical="center" textRotation="255" shrinkToFit="1"/>
    </xf>
    <xf numFmtId="0" fontId="12" fillId="3" borderId="30" xfId="0" applyFont="1" applyFill="1" applyBorder="1" applyAlignment="1">
      <alignment horizontal="center" vertical="center" shrinkToFit="1"/>
    </xf>
    <xf numFmtId="0" fontId="14" fillId="3" borderId="31" xfId="0" applyFont="1" applyFill="1" applyBorder="1" applyAlignment="1">
      <alignment horizontal="left" textRotation="255" shrinkToFit="1"/>
    </xf>
    <xf numFmtId="6" fontId="12" fillId="3" borderId="29" xfId="1"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1" xfId="0" applyFont="1" applyFill="1" applyBorder="1" applyAlignment="1">
      <alignment horizontal="center" vertical="center" shrinkToFit="1"/>
    </xf>
    <xf numFmtId="0" fontId="13" fillId="3" borderId="25" xfId="0" applyFont="1" applyFill="1" applyBorder="1" applyAlignment="1">
      <alignment horizontal="left" shrinkToFit="1"/>
    </xf>
    <xf numFmtId="0" fontId="13" fillId="3" borderId="28" xfId="0" applyFont="1" applyFill="1" applyBorder="1" applyAlignment="1">
      <alignment horizontal="center" vertical="center" shrinkToFit="1"/>
    </xf>
    <xf numFmtId="0" fontId="13" fillId="3" borderId="32"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5" xfId="1" applyFont="1" applyFill="1" applyBorder="1" applyAlignment="1">
      <alignment horizontal="center" vertical="center" shrinkToFit="1"/>
    </xf>
    <xf numFmtId="6" fontId="12" fillId="5" borderId="19" xfId="1" applyFont="1" applyFill="1" applyBorder="1" applyAlignment="1">
      <alignment horizontal="center" vertical="center" shrinkToFit="1"/>
    </xf>
    <xf numFmtId="0" fontId="12" fillId="5" borderId="20"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14"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2" fillId="5" borderId="23" xfId="0" applyFont="1" applyFill="1" applyBorder="1" applyAlignment="1">
      <alignment horizontal="center" vertical="center" shrinkToFit="1"/>
    </xf>
    <xf numFmtId="0" fontId="13" fillId="5" borderId="25" xfId="0" applyFont="1" applyFill="1" applyBorder="1" applyAlignment="1">
      <alignment horizontal="left" shrinkToFit="1"/>
    </xf>
    <xf numFmtId="6" fontId="12" fillId="5" borderId="21"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6" fontId="12" fillId="5" borderId="26" xfId="1" applyFont="1" applyFill="1" applyBorder="1" applyAlignment="1">
      <alignment horizontal="center" vertical="center" shrinkToFit="1"/>
    </xf>
    <xf numFmtId="0" fontId="14" fillId="5" borderId="21" xfId="0" applyFont="1" applyFill="1" applyBorder="1" applyAlignment="1">
      <alignment horizontal="center" vertical="center" textRotation="255" shrinkToFit="1"/>
    </xf>
    <xf numFmtId="0" fontId="14" fillId="5" borderId="24" xfId="0" applyFont="1" applyFill="1" applyBorder="1" applyAlignment="1">
      <alignment horizontal="left" textRotation="255" shrinkToFit="1"/>
    </xf>
    <xf numFmtId="6" fontId="12" fillId="5" borderId="27" xfId="1"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2" fillId="5" borderId="30" xfId="0" applyFont="1" applyFill="1" applyBorder="1" applyAlignment="1">
      <alignment horizontal="center" vertical="center" shrinkToFit="1"/>
    </xf>
    <xf numFmtId="0" fontId="13" fillId="5" borderId="32" xfId="0" applyFont="1" applyFill="1" applyBorder="1" applyAlignment="1">
      <alignment horizontal="left" shrinkToFit="1"/>
    </xf>
    <xf numFmtId="6" fontId="12" fillId="5" borderId="28"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0" fontId="14" fillId="5" borderId="28" xfId="0" applyFont="1" applyFill="1" applyBorder="1" applyAlignment="1">
      <alignment horizontal="center" vertical="center" textRotation="255" shrinkToFit="1"/>
    </xf>
    <xf numFmtId="0" fontId="14" fillId="5" borderId="31" xfId="0" applyFont="1" applyFill="1" applyBorder="1" applyAlignment="1">
      <alignment horizontal="left" textRotation="255" shrinkToFit="1"/>
    </xf>
    <xf numFmtId="6" fontId="12" fillId="5" borderId="34" xfId="1" applyFont="1" applyFill="1" applyBorder="1" applyAlignment="1">
      <alignment horizontal="center" vertical="center" shrinkToFit="1"/>
    </xf>
    <xf numFmtId="0" fontId="2" fillId="6" borderId="3" xfId="0" applyFont="1" applyFill="1" applyBorder="1"/>
    <xf numFmtId="0" fontId="4" fillId="6" borderId="2" xfId="0" applyFont="1" applyFill="1" applyBorder="1" applyAlignment="1">
      <alignment horizontal="left"/>
    </xf>
    <xf numFmtId="0" fontId="2" fillId="6" borderId="3" xfId="0" applyFont="1" applyFill="1" applyBorder="1" applyAlignment="1">
      <alignment horizontal="right"/>
    </xf>
    <xf numFmtId="0" fontId="5" fillId="6" borderId="2" xfId="0" applyFont="1" applyFill="1" applyBorder="1" applyAlignment="1">
      <alignment horizontal="left"/>
    </xf>
    <xf numFmtId="0" fontId="2" fillId="6" borderId="1" xfId="0" applyFont="1" applyFill="1" applyBorder="1" applyAlignment="1">
      <alignment horizontal="center" vertical="center"/>
    </xf>
    <xf numFmtId="0" fontId="2" fillId="6" borderId="2" xfId="0" applyFont="1" applyFill="1" applyBorder="1" applyAlignment="1">
      <alignment horizontal="right"/>
    </xf>
    <xf numFmtId="0" fontId="2" fillId="6" borderId="3" xfId="0" applyFont="1" applyFill="1" applyBorder="1" applyAlignment="1">
      <alignment horizontal="right" vertical="center"/>
    </xf>
    <xf numFmtId="0" fontId="2" fillId="6" borderId="2" xfId="0" applyFont="1" applyFill="1" applyBorder="1"/>
    <xf numFmtId="6" fontId="2" fillId="6" borderId="1" xfId="1" applyFont="1" applyFill="1" applyBorder="1" applyAlignment="1">
      <alignment horizontal="right" vertical="center"/>
    </xf>
    <xf numFmtId="0" fontId="2" fillId="6" borderId="1" xfId="0" applyFont="1" applyFill="1" applyBorder="1" applyAlignment="1">
      <alignment horizontal="right" vertical="center"/>
    </xf>
    <xf numFmtId="6" fontId="2" fillId="6" borderId="1" xfId="0" applyNumberFormat="1" applyFont="1" applyFill="1" applyBorder="1" applyAlignment="1">
      <alignment horizontal="right" vertical="center"/>
    </xf>
    <xf numFmtId="6" fontId="2" fillId="6" borderId="6" xfId="0" applyNumberFormat="1" applyFont="1" applyFill="1" applyBorder="1" applyAlignment="1">
      <alignment horizontal="right" vertical="center"/>
    </xf>
    <xf numFmtId="176" fontId="2" fillId="0" borderId="0" xfId="0" applyNumberFormat="1" applyFont="1" applyAlignment="1">
      <alignment horizontal="right" vertical="center"/>
    </xf>
    <xf numFmtId="0" fontId="13" fillId="3" borderId="1" xfId="0" applyFont="1" applyFill="1" applyBorder="1" applyAlignment="1">
      <alignment horizontal="center" vertical="center" shrinkToFit="1"/>
    </xf>
    <xf numFmtId="0" fontId="13" fillId="5" borderId="1" xfId="0" applyFont="1" applyFill="1" applyBorder="1" applyAlignment="1">
      <alignment horizontal="center" vertical="center" shrinkToFit="1"/>
    </xf>
    <xf numFmtId="0" fontId="13" fillId="3" borderId="2" xfId="0" applyFont="1" applyFill="1" applyBorder="1" applyAlignment="1">
      <alignment horizontal="left" shrinkToFit="1"/>
    </xf>
    <xf numFmtId="0" fontId="13" fillId="5" borderId="2" xfId="0" applyFont="1" applyFill="1" applyBorder="1" applyAlignment="1">
      <alignment horizontal="left" shrinkToFit="1"/>
    </xf>
    <xf numFmtId="0" fontId="12" fillId="3" borderId="3" xfId="0" applyFont="1" applyFill="1" applyBorder="1" applyAlignment="1">
      <alignment horizontal="center" vertical="center" shrinkToFit="1"/>
    </xf>
    <xf numFmtId="0" fontId="12" fillId="5" borderId="3" xfId="0" applyFont="1" applyFill="1" applyBorder="1" applyAlignment="1">
      <alignment horizontal="center" vertical="center" shrinkToFit="1"/>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176" fontId="2" fillId="0" borderId="1" xfId="0" applyNumberFormat="1" applyFont="1" applyBorder="1" applyAlignment="1">
      <alignment horizontal="right" vertical="center"/>
    </xf>
    <xf numFmtId="176" fontId="2" fillId="0" borderId="44" xfId="0" applyNumberFormat="1" applyFont="1" applyBorder="1" applyAlignment="1">
      <alignment horizontal="right" vertical="center"/>
    </xf>
    <xf numFmtId="176" fontId="2" fillId="0" borderId="45" xfId="0" applyNumberFormat="1" applyFont="1" applyBorder="1" applyAlignment="1">
      <alignment horizontal="right" vertical="center"/>
    </xf>
    <xf numFmtId="176" fontId="2" fillId="0" borderId="46" xfId="0" applyNumberFormat="1" applyFont="1" applyBorder="1" applyAlignment="1">
      <alignment horizontal="right" vertical="center"/>
    </xf>
    <xf numFmtId="176" fontId="2" fillId="0" borderId="5" xfId="0" applyNumberFormat="1" applyFont="1" applyBorder="1" applyAlignment="1">
      <alignment horizontal="right" vertical="center"/>
    </xf>
    <xf numFmtId="176" fontId="2" fillId="0" borderId="7" xfId="0" applyNumberFormat="1" applyFont="1" applyBorder="1" applyAlignment="1">
      <alignment horizontal="right"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2" fillId="0" borderId="43" xfId="0" applyFont="1" applyBorder="1" applyAlignment="1">
      <alignment horizontal="center" vertical="center"/>
    </xf>
    <xf numFmtId="0" fontId="7" fillId="0" borderId="0" xfId="0" applyFont="1" applyAlignment="1">
      <alignment horizontal="left" vertical="center"/>
    </xf>
    <xf numFmtId="0" fontId="10" fillId="3" borderId="1"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10" fillId="5" borderId="3" xfId="0" applyFont="1" applyFill="1" applyBorder="1" applyAlignment="1">
      <alignment horizontal="center" vertical="center" shrinkToFit="1"/>
    </xf>
    <xf numFmtId="6" fontId="12" fillId="5" borderId="1" xfId="1" applyFont="1" applyFill="1" applyBorder="1" applyAlignment="1">
      <alignment horizontal="center" vertical="center" shrinkToFit="1"/>
    </xf>
    <xf numFmtId="6" fontId="12" fillId="5" borderId="3" xfId="1" applyFont="1" applyFill="1" applyBorder="1" applyAlignment="1">
      <alignment horizontal="center" vertical="center" shrinkToFit="1"/>
    </xf>
    <xf numFmtId="6" fontId="12" fillId="5" borderId="2" xfId="1" applyFont="1" applyFill="1" applyBorder="1" applyAlignment="1">
      <alignment horizontal="center" vertical="center" shrinkToFit="1"/>
    </xf>
    <xf numFmtId="0" fontId="12" fillId="5" borderId="3" xfId="0" applyFont="1" applyFill="1" applyBorder="1" applyAlignment="1">
      <alignment horizontal="center" vertical="center" shrinkToFit="1"/>
    </xf>
    <xf numFmtId="0" fontId="12" fillId="5" borderId="43" xfId="0" applyFont="1" applyFill="1" applyBorder="1" applyAlignment="1">
      <alignment horizontal="center" vertical="center" shrinkToFit="1"/>
    </xf>
    <xf numFmtId="0" fontId="12" fillId="5" borderId="2" xfId="0" applyFont="1" applyFill="1" applyBorder="1" applyAlignment="1">
      <alignment horizontal="center" vertical="center" shrinkToFit="1"/>
    </xf>
    <xf numFmtId="6" fontId="12" fillId="3" borderId="1" xfId="1" applyFont="1" applyFill="1" applyBorder="1" applyAlignment="1">
      <alignment horizontal="center" vertical="center" shrinkToFit="1"/>
    </xf>
    <xf numFmtId="6" fontId="12" fillId="3" borderId="3" xfId="1" applyFont="1" applyFill="1" applyBorder="1" applyAlignment="1">
      <alignment horizontal="center" vertical="center" shrinkToFit="1"/>
    </xf>
    <xf numFmtId="0" fontId="6" fillId="3" borderId="0" xfId="0" applyFont="1" applyFill="1" applyAlignment="1">
      <alignment horizontal="right" vertical="center"/>
    </xf>
    <xf numFmtId="6" fontId="17" fillId="3" borderId="41" xfId="1" applyFont="1" applyFill="1" applyBorder="1" applyAlignment="1">
      <alignment horizontal="center" vertical="center" shrinkToFit="1"/>
    </xf>
    <xf numFmtId="6" fontId="17" fillId="3" borderId="42" xfId="1" applyFont="1" applyFill="1" applyBorder="1" applyAlignment="1">
      <alignment horizontal="center" vertical="center" shrinkToFit="1"/>
    </xf>
    <xf numFmtId="6" fontId="18" fillId="3" borderId="16" xfId="0" applyNumberFormat="1" applyFont="1" applyFill="1" applyBorder="1" applyAlignment="1">
      <alignment horizontal="center" vertical="center" shrinkToFit="1"/>
    </xf>
    <xf numFmtId="0" fontId="18" fillId="3" borderId="18" xfId="0" applyFont="1" applyFill="1" applyBorder="1" applyAlignment="1">
      <alignment horizontal="center" vertical="center" shrinkToFit="1"/>
    </xf>
    <xf numFmtId="0" fontId="18" fillId="3" borderId="38" xfId="0" applyFont="1" applyFill="1" applyBorder="1" applyAlignment="1">
      <alignment horizontal="center" vertical="center" shrinkToFit="1"/>
    </xf>
    <xf numFmtId="0" fontId="18" fillId="3" borderId="39" xfId="0" applyFont="1" applyFill="1" applyBorder="1" applyAlignment="1">
      <alignment horizontal="center" vertical="center" shrinkToFit="1"/>
    </xf>
    <xf numFmtId="0" fontId="18" fillId="3" borderId="40" xfId="0" applyFont="1" applyFill="1" applyBorder="1" applyAlignment="1">
      <alignment horizontal="center" vertical="center" shrinkToFit="1"/>
    </xf>
    <xf numFmtId="0" fontId="18" fillId="3" borderId="36" xfId="0" applyFont="1" applyFill="1" applyBorder="1" applyAlignment="1">
      <alignment horizontal="center" vertical="center" shrinkToFit="1"/>
    </xf>
    <xf numFmtId="6" fontId="18" fillId="3" borderId="16" xfId="1" applyFont="1" applyFill="1" applyBorder="1" applyAlignment="1">
      <alignment horizontal="center" vertical="center" shrinkToFit="1"/>
    </xf>
    <xf numFmtId="6" fontId="18" fillId="3" borderId="18" xfId="1" applyFont="1" applyFill="1" applyBorder="1" applyAlignment="1">
      <alignment horizontal="center" vertical="center" shrinkToFit="1"/>
    </xf>
    <xf numFmtId="6" fontId="18" fillId="3" borderId="40" xfId="1" applyFont="1" applyFill="1" applyBorder="1" applyAlignment="1">
      <alignment horizontal="center" vertical="center" shrinkToFit="1"/>
    </xf>
    <xf numFmtId="6" fontId="18" fillId="3" borderId="36" xfId="1" applyFont="1" applyFill="1" applyBorder="1" applyAlignment="1">
      <alignment horizontal="center" vertical="center" shrinkToFit="1"/>
    </xf>
    <xf numFmtId="6" fontId="15" fillId="3" borderId="38"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5" fillId="3" borderId="40" xfId="0" applyNumberFormat="1" applyFont="1" applyFill="1" applyBorder="1" applyAlignment="1">
      <alignment horizontal="right" vertical="center" shrinkToFit="1"/>
    </xf>
    <xf numFmtId="6" fontId="15" fillId="3" borderId="36" xfId="0" applyNumberFormat="1" applyFont="1" applyFill="1" applyBorder="1" applyAlignment="1">
      <alignment horizontal="right" vertical="center" shrinkToFit="1"/>
    </xf>
    <xf numFmtId="0" fontId="13" fillId="5" borderId="21" xfId="0"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0" fillId="5" borderId="22" xfId="0" applyFont="1" applyFill="1" applyBorder="1" applyAlignment="1">
      <alignment horizontal="center" vertical="center" shrinkToFit="1"/>
    </xf>
    <xf numFmtId="0" fontId="10" fillId="5" borderId="29" xfId="0" applyFont="1" applyFill="1" applyBorder="1" applyAlignment="1">
      <alignment horizontal="center" vertical="center" shrinkToFit="1"/>
    </xf>
    <xf numFmtId="6" fontId="12" fillId="5" borderId="26" xfId="1" applyFont="1" applyFill="1" applyBorder="1" applyAlignment="1">
      <alignment horizontal="center" vertical="center" shrinkToFit="1"/>
    </xf>
    <xf numFmtId="6" fontId="12" fillId="5" borderId="33" xfId="1" applyFont="1" applyFill="1" applyBorder="1" applyAlignment="1">
      <alignment horizontal="center" vertical="center" shrinkToFit="1"/>
    </xf>
    <xf numFmtId="6" fontId="12" fillId="5" borderId="24" xfId="1" applyFont="1" applyFill="1" applyBorder="1" applyAlignment="1">
      <alignment horizontal="center" vertical="center" shrinkToFit="1"/>
    </xf>
    <xf numFmtId="6" fontId="12" fillId="5" borderId="31" xfId="1" applyFont="1" applyFill="1" applyBorder="1" applyAlignment="1">
      <alignment horizontal="center" vertical="center" shrinkToFit="1"/>
    </xf>
    <xf numFmtId="6" fontId="12" fillId="5" borderId="15" xfId="0" applyNumberFormat="1" applyFont="1" applyFill="1" applyBorder="1" applyAlignment="1">
      <alignment horizontal="center" vertical="center" shrinkToFit="1"/>
    </xf>
    <xf numFmtId="0" fontId="12" fillId="5" borderId="35" xfId="0"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6" xfId="0" applyFont="1" applyFill="1" applyBorder="1" applyAlignment="1">
      <alignment horizontal="center" vertical="center" shrinkToFit="1"/>
    </xf>
    <xf numFmtId="6" fontId="12" fillId="3" borderId="18" xfId="0" applyNumberFormat="1" applyFont="1" applyFill="1" applyBorder="1" applyAlignment="1">
      <alignment horizontal="center" vertical="center" shrinkToFit="1"/>
    </xf>
    <xf numFmtId="0" fontId="12" fillId="3" borderId="36" xfId="0" applyFont="1" applyFill="1" applyBorder="1" applyAlignment="1">
      <alignment horizontal="center" vertical="center" shrinkToFit="1"/>
    </xf>
    <xf numFmtId="0" fontId="13" fillId="3" borderId="21" xfId="0" applyFont="1" applyFill="1" applyBorder="1" applyAlignment="1">
      <alignment horizontal="center" vertical="center" shrinkToFit="1"/>
    </xf>
    <xf numFmtId="0" fontId="13" fillId="3" borderId="28"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6" fontId="12" fillId="3" borderId="26"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15" xfId="0" applyNumberFormat="1" applyFont="1" applyFill="1" applyBorder="1" applyAlignment="1">
      <alignment horizontal="center" vertical="center" shrinkToFit="1"/>
    </xf>
    <xf numFmtId="0" fontId="12" fillId="3" borderId="35"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37" xfId="1" applyFont="1" applyFill="1" applyBorder="1" applyAlignment="1">
      <alignment horizontal="center" vertical="center" shrinkToFit="1"/>
    </xf>
    <xf numFmtId="6" fontId="12" fillId="5" borderId="35" xfId="0" applyNumberFormat="1"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1" xfId="1"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3" fillId="5" borderId="14" xfId="0" applyFont="1" applyFill="1" applyBorder="1" applyAlignment="1">
      <alignment horizontal="center" vertical="center" shrinkToFit="1"/>
    </xf>
    <xf numFmtId="0" fontId="12" fillId="5" borderId="12" xfId="0" applyFont="1" applyFill="1" applyBorder="1" applyAlignment="1">
      <alignment horizontal="center" vertical="center" shrinkToFit="1"/>
    </xf>
    <xf numFmtId="0" fontId="12" fillId="5" borderId="13"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3" fillId="5" borderId="18" xfId="0" applyFont="1" applyFill="1" applyBorder="1" applyAlignment="1">
      <alignment horizontal="center" vertical="center"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40"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center" vertical="center"/>
    </xf>
    <xf numFmtId="6" fontId="2" fillId="0" borderId="16" xfId="0" applyNumberFormat="1" applyFont="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65690</xdr:colOff>
      <xdr:row>0</xdr:row>
      <xdr:rowOff>0</xdr:rowOff>
    </xdr:from>
    <xdr:to>
      <xdr:col>5</xdr:col>
      <xdr:colOff>426983</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8F6B90-A2ED-4ADB-8AAB-23B8F42CFB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90"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65689</xdr:colOff>
      <xdr:row>0</xdr:row>
      <xdr:rowOff>0</xdr:rowOff>
    </xdr:from>
    <xdr:to>
      <xdr:col>5</xdr:col>
      <xdr:colOff>426982</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A107484-7A63-409C-9BFE-F8C8D37EA9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89"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65690</xdr:colOff>
      <xdr:row>0</xdr:row>
      <xdr:rowOff>0</xdr:rowOff>
    </xdr:from>
    <xdr:to>
      <xdr:col>5</xdr:col>
      <xdr:colOff>426983</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810D1C4-C42C-4E04-8FE2-3A8D7156C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90"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65689</xdr:colOff>
      <xdr:row>0</xdr:row>
      <xdr:rowOff>0</xdr:rowOff>
    </xdr:from>
    <xdr:to>
      <xdr:col>5</xdr:col>
      <xdr:colOff>426982</xdr:colOff>
      <xdr:row>1</xdr:row>
      <xdr:rowOff>0</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794AA76F-96B9-41A7-B70A-2BC157B45D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89"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41"/>
      <c r="O1" s="141"/>
      <c r="AB1" s="53" t="s">
        <v>22</v>
      </c>
      <c r="AC1" s="143">
        <f>N1</f>
        <v>0</v>
      </c>
      <c r="AD1" s="143"/>
    </row>
    <row r="2" spans="1:30" ht="3" customHeight="1" thickTop="1"/>
    <row r="3" spans="1:30" s="2" customFormat="1" ht="28.5" customHeight="1">
      <c r="A3" s="138" t="s">
        <v>12</v>
      </c>
      <c r="B3" s="138"/>
      <c r="C3" s="138"/>
      <c r="D3" s="138"/>
      <c r="E3" s="5" t="s">
        <v>2</v>
      </c>
      <c r="F3" s="5" t="s">
        <v>3</v>
      </c>
      <c r="G3" s="139" t="s">
        <v>4</v>
      </c>
      <c r="H3" s="140"/>
      <c r="I3" s="139" t="s">
        <v>5</v>
      </c>
      <c r="J3" s="140"/>
      <c r="K3" s="6" t="s">
        <v>6</v>
      </c>
      <c r="L3" s="6" t="s">
        <v>10</v>
      </c>
      <c r="M3" s="6" t="s">
        <v>7</v>
      </c>
      <c r="N3" s="5" t="s">
        <v>8</v>
      </c>
      <c r="O3" s="5" t="s">
        <v>9</v>
      </c>
      <c r="P3" s="144" t="s">
        <v>24</v>
      </c>
      <c r="Q3" s="144"/>
      <c r="R3" s="144"/>
      <c r="S3" s="144"/>
      <c r="T3" s="34" t="s">
        <v>2</v>
      </c>
      <c r="U3" s="34" t="s">
        <v>3</v>
      </c>
      <c r="V3" s="145" t="s">
        <v>4</v>
      </c>
      <c r="W3" s="146"/>
      <c r="X3" s="145" t="s">
        <v>5</v>
      </c>
      <c r="Y3" s="146"/>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42" t="s">
        <v>23</v>
      </c>
      <c r="O35" s="142"/>
      <c r="AC35" s="147" t="s">
        <v>23</v>
      </c>
      <c r="AD35" s="147"/>
    </row>
  </sheetData>
  <mergeCells count="10">
    <mergeCell ref="AC1:AD1"/>
    <mergeCell ref="P3:S3"/>
    <mergeCell ref="V3:W3"/>
    <mergeCell ref="X3:Y3"/>
    <mergeCell ref="AC35:AD35"/>
    <mergeCell ref="A3:D3"/>
    <mergeCell ref="G3:H3"/>
    <mergeCell ref="I3:J3"/>
    <mergeCell ref="N1:O1"/>
    <mergeCell ref="N35:O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AC23"/>
  <sheetViews>
    <sheetView topLeftCell="A13" zoomScale="118" zoomScaleNormal="118" workbookViewId="0">
      <selection activeCell="V24" sqref="V24"/>
    </sheetView>
  </sheetViews>
  <sheetFormatPr defaultColWidth="3.125" defaultRowHeight="27" customHeight="1"/>
  <cols>
    <col min="1" max="16384" width="3.125" style="2"/>
  </cols>
  <sheetData>
    <row r="1" spans="1:29" ht="27" customHeight="1">
      <c r="A1" s="158" t="s">
        <v>69</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row>
    <row r="2" spans="1:29" ht="27" customHeight="1">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row>
    <row r="3" spans="1:29" ht="27" customHeight="1">
      <c r="B3" s="154" t="s">
        <v>49</v>
      </c>
      <c r="C3" s="154"/>
      <c r="D3" s="154"/>
      <c r="E3" s="154"/>
      <c r="F3" s="154"/>
      <c r="G3" s="154"/>
      <c r="H3" s="154" t="s">
        <v>46</v>
      </c>
      <c r="I3" s="154"/>
      <c r="J3" s="154"/>
      <c r="K3" s="154"/>
      <c r="L3" s="154"/>
      <c r="M3" s="154"/>
      <c r="N3" s="154" t="s">
        <v>47</v>
      </c>
      <c r="O3" s="154"/>
      <c r="P3" s="154"/>
      <c r="Q3" s="154"/>
      <c r="R3" s="154"/>
      <c r="S3" s="154"/>
      <c r="T3" s="154" t="s">
        <v>48</v>
      </c>
      <c r="U3" s="154"/>
      <c r="V3" s="154"/>
      <c r="W3" s="154"/>
      <c r="X3" s="154"/>
      <c r="Y3" s="154" t="s">
        <v>52</v>
      </c>
      <c r="Z3" s="154"/>
      <c r="AA3" s="154"/>
      <c r="AB3" s="154"/>
      <c r="AC3" s="154"/>
    </row>
    <row r="4" spans="1:29" ht="27" customHeight="1">
      <c r="B4" s="156" t="s">
        <v>58</v>
      </c>
      <c r="C4" s="156"/>
      <c r="D4" s="156"/>
      <c r="E4" s="156"/>
      <c r="F4" s="156"/>
      <c r="G4" s="156"/>
      <c r="H4" s="148">
        <v>1354100</v>
      </c>
      <c r="I4" s="148"/>
      <c r="J4" s="148"/>
      <c r="K4" s="148"/>
      <c r="L4" s="148"/>
      <c r="M4" s="148"/>
      <c r="N4" s="148">
        <v>135410</v>
      </c>
      <c r="O4" s="148"/>
      <c r="P4" s="148"/>
      <c r="Q4" s="148"/>
      <c r="R4" s="148"/>
      <c r="S4" s="148"/>
      <c r="T4" s="148"/>
      <c r="U4" s="148"/>
      <c r="V4" s="148"/>
      <c r="W4" s="148"/>
      <c r="X4" s="148"/>
      <c r="Y4" s="148">
        <f>H4+N4</f>
        <v>1489510</v>
      </c>
      <c r="Z4" s="148"/>
      <c r="AA4" s="148"/>
      <c r="AB4" s="148"/>
      <c r="AC4" s="148"/>
    </row>
    <row r="5" spans="1:29" ht="27" customHeight="1">
      <c r="B5" s="154" t="s">
        <v>47</v>
      </c>
      <c r="C5" s="154"/>
      <c r="D5" s="154"/>
      <c r="E5" s="154"/>
      <c r="F5" s="154"/>
      <c r="G5" s="154"/>
      <c r="H5" s="148"/>
      <c r="I5" s="148"/>
      <c r="J5" s="148"/>
      <c r="K5" s="148"/>
      <c r="L5" s="148"/>
      <c r="M5" s="148"/>
      <c r="N5" s="148"/>
      <c r="O5" s="148"/>
      <c r="P5" s="148"/>
      <c r="Q5" s="148"/>
      <c r="R5" s="148"/>
      <c r="S5" s="148"/>
      <c r="T5" s="148">
        <v>135410</v>
      </c>
      <c r="U5" s="148"/>
      <c r="V5" s="148"/>
      <c r="W5" s="148"/>
      <c r="X5" s="148"/>
      <c r="Y5" s="148">
        <f t="shared" ref="Y5:Y12" si="0">Y4-T5</f>
        <v>1354100</v>
      </c>
      <c r="Z5" s="148"/>
      <c r="AA5" s="148"/>
      <c r="AB5" s="148"/>
      <c r="AC5" s="148"/>
    </row>
    <row r="6" spans="1:29" ht="27" customHeight="1">
      <c r="B6" s="154" t="s">
        <v>60</v>
      </c>
      <c r="C6" s="154"/>
      <c r="D6" s="154"/>
      <c r="E6" s="154"/>
      <c r="F6" s="154"/>
      <c r="G6" s="154"/>
      <c r="H6" s="148"/>
      <c r="I6" s="148"/>
      <c r="J6" s="148"/>
      <c r="K6" s="148"/>
      <c r="L6" s="148"/>
      <c r="M6" s="148"/>
      <c r="N6" s="148"/>
      <c r="O6" s="148"/>
      <c r="P6" s="148"/>
      <c r="Q6" s="148"/>
      <c r="R6" s="148"/>
      <c r="S6" s="148"/>
      <c r="T6" s="148">
        <v>374000</v>
      </c>
      <c r="U6" s="148"/>
      <c r="V6" s="148"/>
      <c r="W6" s="148"/>
      <c r="X6" s="148"/>
      <c r="Y6" s="148">
        <f t="shared" si="0"/>
        <v>980100</v>
      </c>
      <c r="Z6" s="148"/>
      <c r="AA6" s="148"/>
      <c r="AB6" s="148"/>
      <c r="AC6" s="148"/>
    </row>
    <row r="7" spans="1:29" ht="27" customHeight="1">
      <c r="B7" s="139" t="s">
        <v>59</v>
      </c>
      <c r="C7" s="157"/>
      <c r="D7" s="157"/>
      <c r="E7" s="157"/>
      <c r="F7" s="157"/>
      <c r="G7" s="140"/>
      <c r="H7" s="148"/>
      <c r="I7" s="148"/>
      <c r="J7" s="148"/>
      <c r="K7" s="148"/>
      <c r="L7" s="148"/>
      <c r="M7" s="148"/>
      <c r="N7" s="148"/>
      <c r="O7" s="148"/>
      <c r="P7" s="148"/>
      <c r="Q7" s="148"/>
      <c r="R7" s="148"/>
      <c r="S7" s="148"/>
      <c r="T7" s="148">
        <v>46200</v>
      </c>
      <c r="U7" s="148"/>
      <c r="V7" s="148"/>
      <c r="W7" s="148"/>
      <c r="X7" s="148"/>
      <c r="Y7" s="148">
        <f t="shared" si="0"/>
        <v>933900</v>
      </c>
      <c r="Z7" s="148"/>
      <c r="AA7" s="148"/>
      <c r="AB7" s="148"/>
      <c r="AC7" s="148"/>
    </row>
    <row r="8" spans="1:29" ht="27" customHeight="1">
      <c r="B8" s="154" t="s">
        <v>50</v>
      </c>
      <c r="C8" s="154"/>
      <c r="D8" s="154"/>
      <c r="E8" s="154"/>
      <c r="F8" s="154"/>
      <c r="G8" s="154"/>
      <c r="H8" s="148"/>
      <c r="I8" s="148"/>
      <c r="J8" s="148"/>
      <c r="K8" s="148"/>
      <c r="L8" s="148"/>
      <c r="M8" s="148"/>
      <c r="N8" s="148"/>
      <c r="O8" s="148"/>
      <c r="P8" s="148"/>
      <c r="Q8" s="148"/>
      <c r="R8" s="148"/>
      <c r="S8" s="148"/>
      <c r="T8" s="148">
        <v>190355</v>
      </c>
      <c r="U8" s="148"/>
      <c r="V8" s="148"/>
      <c r="W8" s="148"/>
      <c r="X8" s="148"/>
      <c r="Y8" s="148">
        <f t="shared" si="0"/>
        <v>743545</v>
      </c>
      <c r="Z8" s="148"/>
      <c r="AA8" s="148"/>
      <c r="AB8" s="148"/>
      <c r="AC8" s="148"/>
    </row>
    <row r="9" spans="1:29" ht="27" customHeight="1">
      <c r="B9" s="154" t="s">
        <v>51</v>
      </c>
      <c r="C9" s="154"/>
      <c r="D9" s="154"/>
      <c r="E9" s="154"/>
      <c r="F9" s="154"/>
      <c r="G9" s="154"/>
      <c r="H9" s="148"/>
      <c r="I9" s="148"/>
      <c r="J9" s="148"/>
      <c r="K9" s="148"/>
      <c r="L9" s="148"/>
      <c r="M9" s="148"/>
      <c r="N9" s="148"/>
      <c r="O9" s="148"/>
      <c r="P9" s="148"/>
      <c r="Q9" s="148"/>
      <c r="R9" s="148"/>
      <c r="S9" s="148"/>
      <c r="T9" s="148">
        <f>人件費!V23</f>
        <v>194872</v>
      </c>
      <c r="U9" s="148"/>
      <c r="V9" s="148"/>
      <c r="W9" s="148"/>
      <c r="X9" s="148"/>
      <c r="Y9" s="148">
        <f>Y8-T9</f>
        <v>548673</v>
      </c>
      <c r="Z9" s="148"/>
      <c r="AA9" s="148"/>
      <c r="AB9" s="148"/>
      <c r="AC9" s="148"/>
    </row>
    <row r="10" spans="1:29" ht="27" customHeight="1">
      <c r="B10" s="154" t="s">
        <v>53</v>
      </c>
      <c r="C10" s="154"/>
      <c r="D10" s="154"/>
      <c r="E10" s="154"/>
      <c r="F10" s="154"/>
      <c r="G10" s="154"/>
      <c r="H10" s="148"/>
      <c r="I10" s="148"/>
      <c r="J10" s="148"/>
      <c r="K10" s="148"/>
      <c r="L10" s="148"/>
      <c r="M10" s="148"/>
      <c r="N10" s="148"/>
      <c r="O10" s="148"/>
      <c r="P10" s="148"/>
      <c r="Q10" s="148"/>
      <c r="R10" s="148"/>
      <c r="S10" s="148"/>
      <c r="T10" s="148">
        <v>124035</v>
      </c>
      <c r="U10" s="148"/>
      <c r="V10" s="148"/>
      <c r="W10" s="148"/>
      <c r="X10" s="148"/>
      <c r="Y10" s="148">
        <f t="shared" si="0"/>
        <v>424638</v>
      </c>
      <c r="Z10" s="148"/>
      <c r="AA10" s="148"/>
      <c r="AB10" s="148"/>
      <c r="AC10" s="148"/>
    </row>
    <row r="11" spans="1:29" ht="27" customHeight="1">
      <c r="B11" s="154" t="s">
        <v>54</v>
      </c>
      <c r="C11" s="154"/>
      <c r="D11" s="154"/>
      <c r="E11" s="154"/>
      <c r="F11" s="154"/>
      <c r="G11" s="154"/>
      <c r="H11" s="148"/>
      <c r="I11" s="148"/>
      <c r="J11" s="148"/>
      <c r="K11" s="148"/>
      <c r="L11" s="148"/>
      <c r="M11" s="148"/>
      <c r="N11" s="148"/>
      <c r="O11" s="148"/>
      <c r="P11" s="148"/>
      <c r="Q11" s="148"/>
      <c r="R11" s="148"/>
      <c r="S11" s="148"/>
      <c r="T11" s="148">
        <v>60000</v>
      </c>
      <c r="U11" s="148"/>
      <c r="V11" s="148"/>
      <c r="W11" s="148"/>
      <c r="X11" s="148"/>
      <c r="Y11" s="148">
        <f t="shared" si="0"/>
        <v>364638</v>
      </c>
      <c r="Z11" s="148"/>
      <c r="AA11" s="148"/>
      <c r="AB11" s="148"/>
      <c r="AC11" s="148"/>
    </row>
    <row r="12" spans="1:29" ht="27" customHeight="1" thickBot="1">
      <c r="B12" s="154"/>
      <c r="C12" s="154"/>
      <c r="D12" s="154"/>
      <c r="E12" s="154"/>
      <c r="F12" s="154"/>
      <c r="G12" s="154"/>
      <c r="H12" s="148"/>
      <c r="I12" s="148"/>
      <c r="J12" s="148"/>
      <c r="K12" s="148"/>
      <c r="L12" s="148"/>
      <c r="M12" s="148"/>
      <c r="N12" s="148"/>
      <c r="O12" s="148"/>
      <c r="P12" s="148"/>
      <c r="Q12" s="148"/>
      <c r="R12" s="148"/>
      <c r="S12" s="148"/>
      <c r="T12" s="148">
        <v>0</v>
      </c>
      <c r="U12" s="148"/>
      <c r="V12" s="148"/>
      <c r="W12" s="148"/>
      <c r="X12" s="148"/>
      <c r="Y12" s="153">
        <f t="shared" si="0"/>
        <v>364638</v>
      </c>
      <c r="Z12" s="153"/>
      <c r="AA12" s="153"/>
      <c r="AB12" s="153"/>
      <c r="AC12" s="153"/>
    </row>
    <row r="13" spans="1:29" ht="27" customHeight="1" thickBot="1">
      <c r="B13" s="155"/>
      <c r="C13" s="155"/>
      <c r="D13" s="155"/>
      <c r="E13" s="155"/>
      <c r="F13" s="155"/>
      <c r="G13" s="155"/>
      <c r="H13" s="152"/>
      <c r="I13" s="152"/>
      <c r="J13" s="152"/>
      <c r="K13" s="152"/>
      <c r="L13" s="152"/>
      <c r="M13" s="152"/>
      <c r="N13" s="152"/>
      <c r="O13" s="152"/>
      <c r="P13" s="152"/>
      <c r="Q13" s="152"/>
      <c r="R13" s="152"/>
      <c r="S13" s="152"/>
      <c r="T13" s="152"/>
      <c r="U13" s="152"/>
      <c r="V13" s="152"/>
      <c r="W13" s="152"/>
      <c r="X13" s="152"/>
      <c r="Y13" s="149">
        <f>Y12</f>
        <v>364638</v>
      </c>
      <c r="Z13" s="150"/>
      <c r="AA13" s="150"/>
      <c r="AB13" s="150"/>
      <c r="AC13" s="151"/>
    </row>
    <row r="14" spans="1:29" ht="27" customHeight="1">
      <c r="H14" s="131"/>
      <c r="I14" s="131"/>
      <c r="J14" s="131"/>
      <c r="K14" s="131"/>
      <c r="L14" s="131"/>
      <c r="M14" s="131"/>
      <c r="N14" s="131"/>
      <c r="O14" s="131"/>
      <c r="P14" s="131"/>
      <c r="Q14" s="131"/>
      <c r="R14" s="131"/>
      <c r="S14" s="131"/>
      <c r="T14" s="131"/>
      <c r="U14" s="131"/>
      <c r="V14" s="131"/>
      <c r="W14" s="131"/>
      <c r="X14" s="131"/>
      <c r="Y14" s="131"/>
      <c r="Z14" s="131"/>
      <c r="AA14" s="131"/>
      <c r="AB14" s="131"/>
      <c r="AC14" s="131"/>
    </row>
    <row r="15" spans="1:29" ht="27" customHeight="1">
      <c r="J15" s="166" t="s">
        <v>45</v>
      </c>
      <c r="K15" s="167"/>
      <c r="L15" s="167"/>
      <c r="M15" s="167"/>
      <c r="N15" s="167"/>
      <c r="O15" s="168"/>
      <c r="P15" s="164" t="s">
        <v>29</v>
      </c>
      <c r="Q15" s="165"/>
      <c r="R15" s="163" t="s">
        <v>68</v>
      </c>
      <c r="S15" s="163"/>
      <c r="T15" s="163"/>
      <c r="U15" s="163"/>
    </row>
    <row r="16" spans="1:29" ht="27" customHeight="1">
      <c r="B16" s="159" t="s">
        <v>65</v>
      </c>
      <c r="C16" s="159"/>
      <c r="D16" s="160"/>
      <c r="E16" s="132" t="s">
        <v>38</v>
      </c>
      <c r="F16" s="136">
        <v>16</v>
      </c>
      <c r="G16" s="134" t="s">
        <v>39</v>
      </c>
      <c r="H16" s="136"/>
      <c r="I16" s="134" t="s">
        <v>39</v>
      </c>
      <c r="J16" s="169">
        <v>2000</v>
      </c>
      <c r="K16" s="169"/>
      <c r="L16" s="169"/>
      <c r="M16" s="169">
        <v>2500</v>
      </c>
      <c r="N16" s="169"/>
      <c r="O16" s="169"/>
      <c r="P16" s="169">
        <v>2750</v>
      </c>
      <c r="Q16" s="170"/>
      <c r="R16" s="169">
        <f>人件費!W3</f>
        <v>61000</v>
      </c>
      <c r="S16" s="169"/>
      <c r="T16" s="169"/>
      <c r="U16" s="169"/>
    </row>
    <row r="17" spans="2:26" ht="27" customHeight="1">
      <c r="B17" s="159"/>
      <c r="C17" s="159"/>
      <c r="D17" s="160"/>
      <c r="E17" s="132" t="s">
        <v>42</v>
      </c>
      <c r="F17" s="136">
        <v>8</v>
      </c>
      <c r="G17" s="134" t="s">
        <v>39</v>
      </c>
      <c r="H17" s="136">
        <v>2</v>
      </c>
      <c r="I17" s="134" t="s">
        <v>39</v>
      </c>
      <c r="J17" s="169">
        <v>2500</v>
      </c>
      <c r="K17" s="169"/>
      <c r="L17" s="169"/>
      <c r="M17" s="169">
        <v>3125</v>
      </c>
      <c r="N17" s="169"/>
      <c r="O17" s="169"/>
      <c r="P17" s="169"/>
      <c r="Q17" s="170"/>
      <c r="R17" s="169"/>
      <c r="S17" s="169"/>
      <c r="T17" s="169"/>
      <c r="U17" s="169"/>
    </row>
    <row r="18" spans="2:26" ht="27" customHeight="1">
      <c r="B18" s="161" t="s">
        <v>72</v>
      </c>
      <c r="C18" s="161"/>
      <c r="D18" s="162"/>
      <c r="E18" s="133" t="s">
        <v>38</v>
      </c>
      <c r="F18" s="137">
        <v>16</v>
      </c>
      <c r="G18" s="135" t="s">
        <v>39</v>
      </c>
      <c r="H18" s="137"/>
      <c r="I18" s="135" t="s">
        <v>39</v>
      </c>
      <c r="J18" s="163">
        <v>1500</v>
      </c>
      <c r="K18" s="163"/>
      <c r="L18" s="163"/>
      <c r="M18" s="163">
        <v>1850</v>
      </c>
      <c r="N18" s="163"/>
      <c r="O18" s="163"/>
      <c r="P18" s="163"/>
      <c r="Q18" s="164"/>
      <c r="R18" s="163">
        <f>F18*J18+F19*J19+H19*M19</f>
        <v>43424</v>
      </c>
      <c r="S18" s="163"/>
      <c r="T18" s="163"/>
      <c r="U18" s="163"/>
    </row>
    <row r="19" spans="2:26" ht="27" customHeight="1">
      <c r="B19" s="161"/>
      <c r="C19" s="161"/>
      <c r="D19" s="162"/>
      <c r="E19" s="133" t="s">
        <v>42</v>
      </c>
      <c r="F19" s="137">
        <v>8</v>
      </c>
      <c r="G19" s="135" t="s">
        <v>39</v>
      </c>
      <c r="H19" s="137">
        <v>2</v>
      </c>
      <c r="I19" s="135" t="s">
        <v>39</v>
      </c>
      <c r="J19" s="163">
        <v>1850</v>
      </c>
      <c r="K19" s="163"/>
      <c r="L19" s="163"/>
      <c r="M19" s="163">
        <v>2312</v>
      </c>
      <c r="N19" s="163"/>
      <c r="O19" s="163"/>
      <c r="P19" s="163"/>
      <c r="Q19" s="164"/>
      <c r="R19" s="163"/>
      <c r="S19" s="163"/>
      <c r="T19" s="163"/>
      <c r="U19" s="163"/>
    </row>
    <row r="20" spans="2:26" ht="27" customHeight="1">
      <c r="B20" s="159" t="s">
        <v>73</v>
      </c>
      <c r="C20" s="159"/>
      <c r="D20" s="160"/>
      <c r="E20" s="132" t="s">
        <v>38</v>
      </c>
      <c r="F20" s="136">
        <v>16</v>
      </c>
      <c r="G20" s="134" t="s">
        <v>39</v>
      </c>
      <c r="H20" s="136"/>
      <c r="I20" s="134" t="s">
        <v>39</v>
      </c>
      <c r="J20" s="169">
        <v>1500</v>
      </c>
      <c r="K20" s="169"/>
      <c r="L20" s="169"/>
      <c r="M20" s="169">
        <v>1850</v>
      </c>
      <c r="N20" s="169"/>
      <c r="O20" s="169"/>
      <c r="P20" s="169"/>
      <c r="Q20" s="170"/>
      <c r="R20" s="169">
        <v>43424</v>
      </c>
      <c r="S20" s="169"/>
      <c r="T20" s="169"/>
      <c r="U20" s="169"/>
    </row>
    <row r="21" spans="2:26" ht="27" customHeight="1" thickBot="1">
      <c r="B21" s="159"/>
      <c r="C21" s="159"/>
      <c r="D21" s="160"/>
      <c r="E21" s="132" t="s">
        <v>42</v>
      </c>
      <c r="F21" s="136">
        <v>8</v>
      </c>
      <c r="G21" s="134" t="s">
        <v>39</v>
      </c>
      <c r="H21" s="136">
        <v>2</v>
      </c>
      <c r="I21" s="134" t="s">
        <v>39</v>
      </c>
      <c r="J21" s="169">
        <v>1850</v>
      </c>
      <c r="K21" s="169"/>
      <c r="L21" s="169"/>
      <c r="M21" s="169">
        <v>2312</v>
      </c>
      <c r="N21" s="169"/>
      <c r="O21" s="169"/>
      <c r="P21" s="169"/>
      <c r="Q21" s="170"/>
      <c r="R21" s="169"/>
      <c r="S21" s="169"/>
      <c r="T21" s="169"/>
      <c r="U21" s="169"/>
    </row>
    <row r="22" spans="2:26" ht="27" customHeight="1">
      <c r="B22" s="161" t="s">
        <v>67</v>
      </c>
      <c r="C22" s="161"/>
      <c r="D22" s="162"/>
      <c r="E22" s="133" t="s">
        <v>38</v>
      </c>
      <c r="F22" s="137">
        <v>16</v>
      </c>
      <c r="G22" s="135" t="s">
        <v>39</v>
      </c>
      <c r="H22" s="137"/>
      <c r="I22" s="135" t="s">
        <v>39</v>
      </c>
      <c r="J22" s="163">
        <v>1500</v>
      </c>
      <c r="K22" s="163"/>
      <c r="L22" s="163"/>
      <c r="M22" s="163">
        <v>1850</v>
      </c>
      <c r="N22" s="163"/>
      <c r="O22" s="163"/>
      <c r="P22" s="163">
        <v>3600</v>
      </c>
      <c r="Q22" s="164"/>
      <c r="R22" s="163">
        <f>人件費!W9</f>
        <v>47024</v>
      </c>
      <c r="S22" s="163"/>
      <c r="T22" s="163"/>
      <c r="U22" s="164"/>
      <c r="V22" s="231">
        <f>R16+R18+R20+R22</f>
        <v>194872</v>
      </c>
      <c r="W22" s="226"/>
      <c r="X22" s="226"/>
      <c r="Y22" s="226"/>
      <c r="Z22" s="227"/>
    </row>
    <row r="23" spans="2:26" ht="27" customHeight="1" thickBot="1">
      <c r="B23" s="161"/>
      <c r="C23" s="161"/>
      <c r="D23" s="162"/>
      <c r="E23" s="133" t="s">
        <v>42</v>
      </c>
      <c r="F23" s="137">
        <v>8</v>
      </c>
      <c r="G23" s="135" t="s">
        <v>39</v>
      </c>
      <c r="H23" s="137">
        <v>2</v>
      </c>
      <c r="I23" s="135" t="s">
        <v>39</v>
      </c>
      <c r="J23" s="163">
        <v>1850</v>
      </c>
      <c r="K23" s="163"/>
      <c r="L23" s="163"/>
      <c r="M23" s="163">
        <v>2312</v>
      </c>
      <c r="N23" s="163"/>
      <c r="O23" s="163"/>
      <c r="P23" s="163"/>
      <c r="Q23" s="164"/>
      <c r="R23" s="163"/>
      <c r="S23" s="163"/>
      <c r="T23" s="163"/>
      <c r="U23" s="164"/>
      <c r="V23" s="228"/>
      <c r="W23" s="229"/>
      <c r="X23" s="229"/>
      <c r="Y23" s="229"/>
      <c r="Z23" s="230"/>
    </row>
  </sheetData>
  <mergeCells count="88">
    <mergeCell ref="V22:Z23"/>
    <mergeCell ref="J22:L22"/>
    <mergeCell ref="M22:O22"/>
    <mergeCell ref="P22:Q23"/>
    <mergeCell ref="R22:U23"/>
    <mergeCell ref="J23:L23"/>
    <mergeCell ref="M23:O23"/>
    <mergeCell ref="M19:O19"/>
    <mergeCell ref="J20:L20"/>
    <mergeCell ref="M20:O20"/>
    <mergeCell ref="P20:Q21"/>
    <mergeCell ref="R20:U21"/>
    <mergeCell ref="J21:L21"/>
    <mergeCell ref="M21:O21"/>
    <mergeCell ref="R15:U15"/>
    <mergeCell ref="P15:Q15"/>
    <mergeCell ref="J15:O15"/>
    <mergeCell ref="B16:D17"/>
    <mergeCell ref="B18:D19"/>
    <mergeCell ref="J16:L16"/>
    <mergeCell ref="M16:O16"/>
    <mergeCell ref="P16:Q17"/>
    <mergeCell ref="R16:U17"/>
    <mergeCell ref="J17:L17"/>
    <mergeCell ref="M17:O17"/>
    <mergeCell ref="J18:L18"/>
    <mergeCell ref="M18:O18"/>
    <mergeCell ref="P18:Q19"/>
    <mergeCell ref="R18:U19"/>
    <mergeCell ref="J19:L19"/>
    <mergeCell ref="A1:AC2"/>
    <mergeCell ref="B20:D21"/>
    <mergeCell ref="B22:D23"/>
    <mergeCell ref="T6:X6"/>
    <mergeCell ref="Y6:AC6"/>
    <mergeCell ref="B5:G5"/>
    <mergeCell ref="H5:M5"/>
    <mergeCell ref="N5:S5"/>
    <mergeCell ref="T5:X5"/>
    <mergeCell ref="Y5:AC5"/>
    <mergeCell ref="B9:G9"/>
    <mergeCell ref="B10:G10"/>
    <mergeCell ref="B11:G11"/>
    <mergeCell ref="T12:X12"/>
    <mergeCell ref="T8:X8"/>
    <mergeCell ref="H9:M9"/>
    <mergeCell ref="B6:G6"/>
    <mergeCell ref="H6:M6"/>
    <mergeCell ref="N6:S6"/>
    <mergeCell ref="H3:M3"/>
    <mergeCell ref="N3:S3"/>
    <mergeCell ref="T3:X3"/>
    <mergeCell ref="Y3:AC3"/>
    <mergeCell ref="B3:G3"/>
    <mergeCell ref="B12:G12"/>
    <mergeCell ref="B13:G13"/>
    <mergeCell ref="H4:M4"/>
    <mergeCell ref="N4:S4"/>
    <mergeCell ref="T4:X4"/>
    <mergeCell ref="H7:M7"/>
    <mergeCell ref="N7:S7"/>
    <mergeCell ref="T7:X7"/>
    <mergeCell ref="H8:M8"/>
    <mergeCell ref="N8:S8"/>
    <mergeCell ref="B4:G4"/>
    <mergeCell ref="B7:G7"/>
    <mergeCell ref="B8:G8"/>
    <mergeCell ref="T9:X9"/>
    <mergeCell ref="H10:M10"/>
    <mergeCell ref="N10:S10"/>
    <mergeCell ref="T10:X10"/>
    <mergeCell ref="Y13:AC13"/>
    <mergeCell ref="H13:M13"/>
    <mergeCell ref="N13:S13"/>
    <mergeCell ref="T13:X13"/>
    <mergeCell ref="Y11:AC11"/>
    <mergeCell ref="Y12:AC12"/>
    <mergeCell ref="H11:M11"/>
    <mergeCell ref="N11:S11"/>
    <mergeCell ref="T11:X11"/>
    <mergeCell ref="H12:M12"/>
    <mergeCell ref="N12:S12"/>
    <mergeCell ref="N9:S9"/>
    <mergeCell ref="Y4:AC4"/>
    <mergeCell ref="Y7:AC7"/>
    <mergeCell ref="Y8:AC8"/>
    <mergeCell ref="Y9:AC9"/>
    <mergeCell ref="Y10:AC10"/>
  </mergeCells>
  <phoneticPr fontId="3"/>
  <pageMargins left="0.2" right="0.21" top="0.75" bottom="0.42"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8"/>
  <sheetViews>
    <sheetView zoomScale="87" zoomScaleNormal="87" workbookViewId="0">
      <selection activeCell="W12" sqref="W1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41" t="s">
        <v>64</v>
      </c>
      <c r="O1" s="141"/>
    </row>
    <row r="2" spans="1:15" ht="3" customHeight="1" thickTop="1"/>
    <row r="3" spans="1:15" s="2" customFormat="1" ht="28.5" customHeight="1">
      <c r="A3" s="144" t="s">
        <v>61</v>
      </c>
      <c r="B3" s="144"/>
      <c r="C3" s="144"/>
      <c r="D3" s="144"/>
      <c r="E3" s="34" t="s">
        <v>2</v>
      </c>
      <c r="F3" s="34" t="s">
        <v>3</v>
      </c>
      <c r="G3" s="145" t="s">
        <v>4</v>
      </c>
      <c r="H3" s="146"/>
      <c r="I3" s="145" t="s">
        <v>5</v>
      </c>
      <c r="J3" s="146"/>
      <c r="K3" s="35" t="s">
        <v>6</v>
      </c>
      <c r="L3" s="35" t="s">
        <v>10</v>
      </c>
      <c r="M3" s="35" t="s">
        <v>7</v>
      </c>
      <c r="N3" s="34" t="s">
        <v>8</v>
      </c>
      <c r="O3" s="34" t="s">
        <v>9</v>
      </c>
    </row>
    <row r="4" spans="1:15" s="2" customFormat="1" ht="28.5" customHeight="1">
      <c r="A4" s="119">
        <v>1</v>
      </c>
      <c r="B4" s="120" t="s">
        <v>1</v>
      </c>
      <c r="C4" s="121" t="s">
        <v>1</v>
      </c>
      <c r="D4" s="122" t="s">
        <v>11</v>
      </c>
      <c r="E4" s="123"/>
      <c r="F4" s="123"/>
      <c r="G4" s="121"/>
      <c r="H4" s="124" t="s">
        <v>21</v>
      </c>
      <c r="I4" s="125"/>
      <c r="J4" s="126" t="s">
        <v>21</v>
      </c>
      <c r="K4" s="127">
        <v>1850</v>
      </c>
      <c r="L4" s="127">
        <v>2312</v>
      </c>
      <c r="M4" s="127">
        <f>G4*K4+I4*L4</f>
        <v>0</v>
      </c>
      <c r="N4" s="128"/>
      <c r="O4" s="129">
        <f>M4+N4</f>
        <v>0</v>
      </c>
    </row>
    <row r="5" spans="1:15" ht="28.5" customHeight="1">
      <c r="A5" s="36">
        <v>2</v>
      </c>
      <c r="B5" s="37" t="s">
        <v>1</v>
      </c>
      <c r="C5" s="38" t="s">
        <v>26</v>
      </c>
      <c r="D5" s="39" t="s">
        <v>11</v>
      </c>
      <c r="E5" s="34" t="s">
        <v>62</v>
      </c>
      <c r="F5" s="34" t="s">
        <v>25</v>
      </c>
      <c r="G5" s="66">
        <v>8</v>
      </c>
      <c r="H5" s="64" t="s">
        <v>21</v>
      </c>
      <c r="I5" s="66"/>
      <c r="J5" s="40" t="s">
        <v>21</v>
      </c>
      <c r="K5" s="42">
        <v>1500</v>
      </c>
      <c r="L5" s="42">
        <v>1850</v>
      </c>
      <c r="M5" s="42">
        <f t="shared" ref="M5:M18" si="0">G5*K5+I5*L5</f>
        <v>12000</v>
      </c>
      <c r="N5" s="41"/>
      <c r="O5" s="43">
        <f t="shared" ref="O5:O18" si="1">M5+N5</f>
        <v>12000</v>
      </c>
    </row>
    <row r="6" spans="1:15" ht="28.5" customHeight="1">
      <c r="A6" s="119">
        <v>3</v>
      </c>
      <c r="B6" s="120" t="s">
        <v>0</v>
      </c>
      <c r="C6" s="121" t="s">
        <v>13</v>
      </c>
      <c r="D6" s="122" t="s">
        <v>11</v>
      </c>
      <c r="E6" s="123" t="s">
        <v>62</v>
      </c>
      <c r="F6" s="123" t="s">
        <v>63</v>
      </c>
      <c r="G6" s="125">
        <v>8</v>
      </c>
      <c r="H6" s="124" t="s">
        <v>21</v>
      </c>
      <c r="I6" s="125">
        <v>2</v>
      </c>
      <c r="J6" s="126" t="s">
        <v>21</v>
      </c>
      <c r="K6" s="127">
        <v>1850</v>
      </c>
      <c r="L6" s="127">
        <v>2312</v>
      </c>
      <c r="M6" s="127">
        <f>G6*K6+I6*L6</f>
        <v>19424</v>
      </c>
      <c r="N6" s="128"/>
      <c r="O6" s="129">
        <f t="shared" si="1"/>
        <v>19424</v>
      </c>
    </row>
    <row r="7" spans="1:15" ht="28.5" customHeight="1">
      <c r="A7" s="36">
        <v>4</v>
      </c>
      <c r="B7" s="37" t="s">
        <v>0</v>
      </c>
      <c r="C7" s="38" t="s">
        <v>15</v>
      </c>
      <c r="D7" s="39" t="s">
        <v>11</v>
      </c>
      <c r="E7" s="34" t="s">
        <v>62</v>
      </c>
      <c r="F7" s="34" t="s">
        <v>25</v>
      </c>
      <c r="G7" s="66">
        <v>8</v>
      </c>
      <c r="H7" s="64" t="s">
        <v>21</v>
      </c>
      <c r="I7" s="66"/>
      <c r="J7" s="40" t="s">
        <v>21</v>
      </c>
      <c r="K7" s="42">
        <v>1500</v>
      </c>
      <c r="L7" s="42">
        <v>1850</v>
      </c>
      <c r="M7" s="42">
        <f t="shared" si="0"/>
        <v>12000</v>
      </c>
      <c r="N7" s="41"/>
      <c r="O7" s="43">
        <f t="shared" si="1"/>
        <v>12000</v>
      </c>
    </row>
    <row r="8" spans="1:15" ht="28.5" customHeight="1">
      <c r="A8" s="119">
        <v>5</v>
      </c>
      <c r="B8" s="120" t="s">
        <v>0</v>
      </c>
      <c r="C8" s="121" t="s">
        <v>17</v>
      </c>
      <c r="D8" s="122" t="s">
        <v>11</v>
      </c>
      <c r="E8" s="123"/>
      <c r="F8" s="123"/>
      <c r="G8" s="125"/>
      <c r="H8" s="124" t="s">
        <v>21</v>
      </c>
      <c r="I8" s="125"/>
      <c r="J8" s="126" t="s">
        <v>21</v>
      </c>
      <c r="K8" s="127">
        <v>1500</v>
      </c>
      <c r="L8" s="127">
        <v>1850</v>
      </c>
      <c r="M8" s="127">
        <f t="shared" si="0"/>
        <v>0</v>
      </c>
      <c r="N8" s="128"/>
      <c r="O8" s="129">
        <f t="shared" si="1"/>
        <v>0</v>
      </c>
    </row>
    <row r="9" spans="1:15" ht="28.5" customHeight="1">
      <c r="A9" s="36">
        <v>6</v>
      </c>
      <c r="B9" s="37" t="s">
        <v>0</v>
      </c>
      <c r="C9" s="38" t="s">
        <v>18</v>
      </c>
      <c r="D9" s="39" t="s">
        <v>11</v>
      </c>
      <c r="E9" s="34"/>
      <c r="F9" s="34"/>
      <c r="G9" s="38"/>
      <c r="H9" s="64" t="s">
        <v>21</v>
      </c>
      <c r="I9" s="66"/>
      <c r="J9" s="40" t="s">
        <v>21</v>
      </c>
      <c r="K9" s="42">
        <v>1500</v>
      </c>
      <c r="L9" s="42">
        <v>1850</v>
      </c>
      <c r="M9" s="42">
        <f t="shared" si="0"/>
        <v>0</v>
      </c>
      <c r="N9" s="42"/>
      <c r="O9" s="43">
        <f t="shared" si="1"/>
        <v>0</v>
      </c>
    </row>
    <row r="10" spans="1:15" ht="28.5" customHeight="1">
      <c r="A10" s="119">
        <v>7</v>
      </c>
      <c r="B10" s="120" t="s">
        <v>0</v>
      </c>
      <c r="C10" s="121" t="s">
        <v>19</v>
      </c>
      <c r="D10" s="122" t="s">
        <v>11</v>
      </c>
      <c r="E10" s="123"/>
      <c r="F10" s="123"/>
      <c r="G10" s="121"/>
      <c r="H10" s="124" t="s">
        <v>21</v>
      </c>
      <c r="I10" s="125"/>
      <c r="J10" s="126" t="s">
        <v>21</v>
      </c>
      <c r="K10" s="127">
        <v>1500</v>
      </c>
      <c r="L10" s="127">
        <v>1850</v>
      </c>
      <c r="M10" s="127">
        <f t="shared" si="0"/>
        <v>0</v>
      </c>
      <c r="N10" s="127"/>
      <c r="O10" s="129">
        <f t="shared" si="1"/>
        <v>0</v>
      </c>
    </row>
    <row r="11" spans="1:15" ht="28.5" customHeight="1">
      <c r="A11" s="36">
        <v>8</v>
      </c>
      <c r="B11" s="37" t="s">
        <v>0</v>
      </c>
      <c r="C11" s="38" t="s">
        <v>0</v>
      </c>
      <c r="D11" s="39" t="s">
        <v>11</v>
      </c>
      <c r="E11" s="34"/>
      <c r="F11" s="34"/>
      <c r="G11" s="38"/>
      <c r="H11" s="64" t="s">
        <v>21</v>
      </c>
      <c r="I11" s="66"/>
      <c r="J11" s="40" t="s">
        <v>21</v>
      </c>
      <c r="K11" s="42">
        <v>1850</v>
      </c>
      <c r="L11" s="42">
        <v>2312</v>
      </c>
      <c r="M11" s="42">
        <f t="shared" si="0"/>
        <v>0</v>
      </c>
      <c r="N11" s="42"/>
      <c r="O11" s="43">
        <f t="shared" si="1"/>
        <v>0</v>
      </c>
    </row>
    <row r="12" spans="1:15" ht="28.5" customHeight="1">
      <c r="A12" s="119">
        <v>9</v>
      </c>
      <c r="B12" s="120" t="s">
        <v>0</v>
      </c>
      <c r="C12" s="121" t="s">
        <v>20</v>
      </c>
      <c r="D12" s="122" t="s">
        <v>11</v>
      </c>
      <c r="E12" s="123"/>
      <c r="F12" s="123"/>
      <c r="G12" s="121"/>
      <c r="H12" s="124" t="s">
        <v>21</v>
      </c>
      <c r="I12" s="125"/>
      <c r="J12" s="126" t="s">
        <v>21</v>
      </c>
      <c r="K12" s="127">
        <v>1850</v>
      </c>
      <c r="L12" s="127">
        <v>2312</v>
      </c>
      <c r="M12" s="127">
        <f t="shared" si="0"/>
        <v>0</v>
      </c>
      <c r="N12" s="127"/>
      <c r="O12" s="129">
        <f t="shared" si="1"/>
        <v>0</v>
      </c>
    </row>
    <row r="13" spans="1:15" ht="28.5" customHeight="1">
      <c r="A13" s="36">
        <v>10</v>
      </c>
      <c r="B13" s="37" t="s">
        <v>0</v>
      </c>
      <c r="C13" s="38" t="s">
        <v>13</v>
      </c>
      <c r="D13" s="39" t="s">
        <v>11</v>
      </c>
      <c r="E13" s="34"/>
      <c r="F13" s="34"/>
      <c r="G13" s="38"/>
      <c r="H13" s="64" t="s">
        <v>21</v>
      </c>
      <c r="I13" s="66"/>
      <c r="J13" s="40" t="s">
        <v>21</v>
      </c>
      <c r="K13" s="42">
        <v>1500</v>
      </c>
      <c r="L13" s="42">
        <v>1850</v>
      </c>
      <c r="M13" s="42">
        <f t="shared" si="0"/>
        <v>0</v>
      </c>
      <c r="N13" s="42"/>
      <c r="O13" s="43">
        <f t="shared" si="1"/>
        <v>0</v>
      </c>
    </row>
    <row r="14" spans="1:15" ht="28.5" customHeight="1">
      <c r="A14" s="119">
        <v>11</v>
      </c>
      <c r="B14" s="120" t="s">
        <v>0</v>
      </c>
      <c r="C14" s="121" t="s">
        <v>15</v>
      </c>
      <c r="D14" s="122" t="s">
        <v>11</v>
      </c>
      <c r="E14" s="123"/>
      <c r="F14" s="123"/>
      <c r="G14" s="121"/>
      <c r="H14" s="124" t="s">
        <v>21</v>
      </c>
      <c r="I14" s="125"/>
      <c r="J14" s="126" t="s">
        <v>21</v>
      </c>
      <c r="K14" s="127">
        <v>1500</v>
      </c>
      <c r="L14" s="127">
        <v>1850</v>
      </c>
      <c r="M14" s="127">
        <f t="shared" si="0"/>
        <v>0</v>
      </c>
      <c r="N14" s="127"/>
      <c r="O14" s="129">
        <f t="shared" si="1"/>
        <v>0</v>
      </c>
    </row>
    <row r="15" spans="1:15" ht="28.5" customHeight="1">
      <c r="A15" s="36">
        <v>12</v>
      </c>
      <c r="B15" s="37" t="s">
        <v>0</v>
      </c>
      <c r="C15" s="38" t="s">
        <v>17</v>
      </c>
      <c r="D15" s="39" t="s">
        <v>11</v>
      </c>
      <c r="E15" s="34"/>
      <c r="F15" s="34"/>
      <c r="G15" s="38"/>
      <c r="H15" s="64" t="s">
        <v>21</v>
      </c>
      <c r="I15" s="66"/>
      <c r="J15" s="40" t="s">
        <v>21</v>
      </c>
      <c r="K15" s="42">
        <v>1500</v>
      </c>
      <c r="L15" s="42">
        <v>1850</v>
      </c>
      <c r="M15" s="42">
        <f t="shared" si="0"/>
        <v>0</v>
      </c>
      <c r="N15" s="42"/>
      <c r="O15" s="43">
        <f t="shared" si="1"/>
        <v>0</v>
      </c>
    </row>
    <row r="16" spans="1:15" ht="28.5" customHeight="1">
      <c r="A16" s="119">
        <v>13</v>
      </c>
      <c r="B16" s="120" t="s">
        <v>0</v>
      </c>
      <c r="C16" s="121" t="s">
        <v>18</v>
      </c>
      <c r="D16" s="122" t="s">
        <v>11</v>
      </c>
      <c r="E16" s="123"/>
      <c r="F16" s="123"/>
      <c r="G16" s="121"/>
      <c r="H16" s="124" t="s">
        <v>21</v>
      </c>
      <c r="I16" s="125"/>
      <c r="J16" s="126" t="s">
        <v>21</v>
      </c>
      <c r="K16" s="127">
        <v>1500</v>
      </c>
      <c r="L16" s="127">
        <v>1850</v>
      </c>
      <c r="M16" s="127">
        <f t="shared" si="0"/>
        <v>0</v>
      </c>
      <c r="N16" s="127"/>
      <c r="O16" s="129">
        <f t="shared" si="1"/>
        <v>0</v>
      </c>
    </row>
    <row r="17" spans="1:15" ht="28.5" customHeight="1">
      <c r="A17" s="36">
        <v>14</v>
      </c>
      <c r="B17" s="37" t="s">
        <v>0</v>
      </c>
      <c r="C17" s="38" t="s">
        <v>19</v>
      </c>
      <c r="D17" s="39" t="s">
        <v>11</v>
      </c>
      <c r="E17" s="34"/>
      <c r="F17" s="34"/>
      <c r="G17" s="38"/>
      <c r="H17" s="64" t="s">
        <v>21</v>
      </c>
      <c r="I17" s="66"/>
      <c r="J17" s="40" t="s">
        <v>21</v>
      </c>
      <c r="K17" s="42">
        <v>1500</v>
      </c>
      <c r="L17" s="42">
        <v>1850</v>
      </c>
      <c r="M17" s="42">
        <f t="shared" si="0"/>
        <v>0</v>
      </c>
      <c r="N17" s="42"/>
      <c r="O17" s="43">
        <f t="shared" si="1"/>
        <v>0</v>
      </c>
    </row>
    <row r="18" spans="1:15" ht="28.5" customHeight="1">
      <c r="A18" s="119">
        <v>15</v>
      </c>
      <c r="B18" s="120" t="s">
        <v>0</v>
      </c>
      <c r="C18" s="121" t="s">
        <v>0</v>
      </c>
      <c r="D18" s="122" t="s">
        <v>11</v>
      </c>
      <c r="E18" s="123"/>
      <c r="F18" s="123"/>
      <c r="G18" s="121"/>
      <c r="H18" s="124" t="s">
        <v>21</v>
      </c>
      <c r="I18" s="125"/>
      <c r="J18" s="126" t="s">
        <v>21</v>
      </c>
      <c r="K18" s="127">
        <v>1850</v>
      </c>
      <c r="L18" s="127">
        <v>2312</v>
      </c>
      <c r="M18" s="127">
        <f t="shared" si="0"/>
        <v>0</v>
      </c>
      <c r="N18" s="127"/>
      <c r="O18" s="129">
        <f t="shared" si="1"/>
        <v>0</v>
      </c>
    </row>
    <row r="19" spans="1:15" ht="28.5" customHeight="1">
      <c r="A19" s="55">
        <v>16</v>
      </c>
      <c r="B19" s="56" t="s">
        <v>0</v>
      </c>
      <c r="C19" s="57" t="s">
        <v>20</v>
      </c>
      <c r="D19" s="58" t="s">
        <v>11</v>
      </c>
      <c r="E19" s="34"/>
      <c r="F19" s="34"/>
      <c r="G19" s="38"/>
      <c r="H19" s="65" t="s">
        <v>21</v>
      </c>
      <c r="I19" s="66"/>
      <c r="J19" s="59" t="s">
        <v>21</v>
      </c>
      <c r="K19" s="60">
        <v>2000</v>
      </c>
      <c r="L19" s="60">
        <v>2500</v>
      </c>
      <c r="M19" s="60">
        <f t="shared" ref="M19:M33" si="2">G19*K19+I19*L19</f>
        <v>0</v>
      </c>
      <c r="N19" s="61"/>
      <c r="O19" s="62">
        <f t="shared" ref="O19:O33" si="3">M19+N19</f>
        <v>0</v>
      </c>
    </row>
    <row r="20" spans="1:15" ht="28.5" customHeight="1">
      <c r="A20" s="119">
        <v>17</v>
      </c>
      <c r="B20" s="120" t="s">
        <v>0</v>
      </c>
      <c r="C20" s="121" t="s">
        <v>13</v>
      </c>
      <c r="D20" s="122" t="s">
        <v>11</v>
      </c>
      <c r="E20" s="123"/>
      <c r="F20" s="123"/>
      <c r="G20" s="121"/>
      <c r="H20" s="124" t="s">
        <v>21</v>
      </c>
      <c r="I20" s="125"/>
      <c r="J20" s="126" t="s">
        <v>21</v>
      </c>
      <c r="K20" s="127">
        <v>2000</v>
      </c>
      <c r="L20" s="127">
        <v>2500</v>
      </c>
      <c r="M20" s="127">
        <f t="shared" si="2"/>
        <v>0</v>
      </c>
      <c r="N20" s="128"/>
      <c r="O20" s="129">
        <f t="shared" si="3"/>
        <v>0</v>
      </c>
    </row>
    <row r="21" spans="1:15" ht="28.5" customHeight="1">
      <c r="A21" s="36">
        <v>18</v>
      </c>
      <c r="B21" s="37" t="s">
        <v>0</v>
      </c>
      <c r="C21" s="38" t="s">
        <v>15</v>
      </c>
      <c r="D21" s="39" t="s">
        <v>11</v>
      </c>
      <c r="E21" s="34"/>
      <c r="F21" s="34"/>
      <c r="G21" s="38"/>
      <c r="H21" s="64" t="s">
        <v>21</v>
      </c>
      <c r="I21" s="66"/>
      <c r="J21" s="40" t="s">
        <v>21</v>
      </c>
      <c r="K21" s="42">
        <v>2000</v>
      </c>
      <c r="L21" s="42">
        <v>2500</v>
      </c>
      <c r="M21" s="42">
        <f t="shared" si="2"/>
        <v>0</v>
      </c>
      <c r="N21" s="41"/>
      <c r="O21" s="43">
        <f t="shared" si="3"/>
        <v>0</v>
      </c>
    </row>
    <row r="22" spans="1:15" ht="28.5" customHeight="1">
      <c r="A22" s="119">
        <v>19</v>
      </c>
      <c r="B22" s="120" t="s">
        <v>0</v>
      </c>
      <c r="C22" s="121" t="s">
        <v>17</v>
      </c>
      <c r="D22" s="122" t="s">
        <v>11</v>
      </c>
      <c r="E22" s="123"/>
      <c r="F22" s="123"/>
      <c r="G22" s="121"/>
      <c r="H22" s="124" t="s">
        <v>21</v>
      </c>
      <c r="I22" s="125"/>
      <c r="J22" s="126" t="s">
        <v>21</v>
      </c>
      <c r="K22" s="127">
        <v>2000</v>
      </c>
      <c r="L22" s="127">
        <v>2500</v>
      </c>
      <c r="M22" s="127">
        <f t="shared" si="2"/>
        <v>0</v>
      </c>
      <c r="N22" s="128"/>
      <c r="O22" s="129">
        <f t="shared" si="3"/>
        <v>0</v>
      </c>
    </row>
    <row r="23" spans="1:15" ht="28.5" customHeight="1">
      <c r="A23" s="36">
        <v>20</v>
      </c>
      <c r="B23" s="37" t="s">
        <v>0</v>
      </c>
      <c r="C23" s="38" t="s">
        <v>18</v>
      </c>
      <c r="D23" s="39" t="s">
        <v>11</v>
      </c>
      <c r="E23" s="34"/>
      <c r="F23" s="34"/>
      <c r="G23" s="38"/>
      <c r="H23" s="64" t="s">
        <v>21</v>
      </c>
      <c r="I23" s="66"/>
      <c r="J23" s="40" t="s">
        <v>21</v>
      </c>
      <c r="K23" s="42">
        <v>2000</v>
      </c>
      <c r="L23" s="42">
        <v>2500</v>
      </c>
      <c r="M23" s="42">
        <f t="shared" si="2"/>
        <v>0</v>
      </c>
      <c r="N23" s="41"/>
      <c r="O23" s="43">
        <f t="shared" si="3"/>
        <v>0</v>
      </c>
    </row>
    <row r="24" spans="1:15" ht="28.5" customHeight="1">
      <c r="A24" s="119">
        <v>21</v>
      </c>
      <c r="B24" s="120" t="s">
        <v>0</v>
      </c>
      <c r="C24" s="121" t="s">
        <v>19</v>
      </c>
      <c r="D24" s="122" t="s">
        <v>11</v>
      </c>
      <c r="E24" s="123"/>
      <c r="F24" s="123"/>
      <c r="G24" s="121"/>
      <c r="H24" s="124" t="s">
        <v>21</v>
      </c>
      <c r="I24" s="125"/>
      <c r="J24" s="126" t="s">
        <v>21</v>
      </c>
      <c r="K24" s="127">
        <v>2500</v>
      </c>
      <c r="L24" s="127">
        <v>3125</v>
      </c>
      <c r="M24" s="127">
        <f t="shared" si="2"/>
        <v>0</v>
      </c>
      <c r="N24" s="128"/>
      <c r="O24" s="129">
        <f t="shared" si="3"/>
        <v>0</v>
      </c>
    </row>
    <row r="25" spans="1:15" ht="28.5" customHeight="1">
      <c r="A25" s="36">
        <v>22</v>
      </c>
      <c r="B25" s="37" t="s">
        <v>0</v>
      </c>
      <c r="C25" s="38" t="s">
        <v>0</v>
      </c>
      <c r="D25" s="39" t="s">
        <v>11</v>
      </c>
      <c r="E25" s="34"/>
      <c r="F25" s="34"/>
      <c r="G25" s="38"/>
      <c r="H25" s="64" t="s">
        <v>21</v>
      </c>
      <c r="I25" s="66"/>
      <c r="J25" s="40" t="s">
        <v>21</v>
      </c>
      <c r="K25" s="42">
        <v>2000</v>
      </c>
      <c r="L25" s="42">
        <v>2500</v>
      </c>
      <c r="M25" s="42">
        <f t="shared" si="2"/>
        <v>0</v>
      </c>
      <c r="N25" s="41"/>
      <c r="O25" s="43">
        <f t="shared" si="3"/>
        <v>0</v>
      </c>
    </row>
    <row r="26" spans="1:15" ht="28.5" customHeight="1">
      <c r="A26" s="119">
        <v>23</v>
      </c>
      <c r="B26" s="120" t="s">
        <v>0</v>
      </c>
      <c r="C26" s="121" t="s">
        <v>20</v>
      </c>
      <c r="D26" s="122" t="s">
        <v>11</v>
      </c>
      <c r="E26" s="123"/>
      <c r="F26" s="123"/>
      <c r="G26" s="121"/>
      <c r="H26" s="124" t="s">
        <v>21</v>
      </c>
      <c r="I26" s="125"/>
      <c r="J26" s="126" t="s">
        <v>21</v>
      </c>
      <c r="K26" s="127">
        <v>2000</v>
      </c>
      <c r="L26" s="127">
        <v>2500</v>
      </c>
      <c r="M26" s="127">
        <f t="shared" si="2"/>
        <v>0</v>
      </c>
      <c r="N26" s="128"/>
      <c r="O26" s="129">
        <f t="shared" si="3"/>
        <v>0</v>
      </c>
    </row>
    <row r="27" spans="1:15" ht="28.5" customHeight="1">
      <c r="A27" s="36">
        <v>24</v>
      </c>
      <c r="B27" s="37" t="s">
        <v>0</v>
      </c>
      <c r="C27" s="38" t="s">
        <v>13</v>
      </c>
      <c r="D27" s="39" t="s">
        <v>11</v>
      </c>
      <c r="E27" s="34"/>
      <c r="F27" s="34"/>
      <c r="G27" s="38"/>
      <c r="H27" s="64" t="s">
        <v>21</v>
      </c>
      <c r="I27" s="66"/>
      <c r="J27" s="40" t="s">
        <v>21</v>
      </c>
      <c r="K27" s="42">
        <v>2000</v>
      </c>
      <c r="L27" s="42">
        <v>2500</v>
      </c>
      <c r="M27" s="42">
        <f t="shared" si="2"/>
        <v>0</v>
      </c>
      <c r="N27" s="41"/>
      <c r="O27" s="43">
        <f t="shared" si="3"/>
        <v>0</v>
      </c>
    </row>
    <row r="28" spans="1:15" ht="28.5" customHeight="1">
      <c r="A28" s="119">
        <v>25</v>
      </c>
      <c r="B28" s="120" t="s">
        <v>0</v>
      </c>
      <c r="C28" s="121" t="s">
        <v>15</v>
      </c>
      <c r="D28" s="122" t="s">
        <v>11</v>
      </c>
      <c r="E28" s="123"/>
      <c r="F28" s="123"/>
      <c r="G28" s="121"/>
      <c r="H28" s="124" t="s">
        <v>21</v>
      </c>
      <c r="I28" s="125"/>
      <c r="J28" s="126" t="s">
        <v>21</v>
      </c>
      <c r="K28" s="127">
        <v>2000</v>
      </c>
      <c r="L28" s="127">
        <v>2500</v>
      </c>
      <c r="M28" s="127">
        <f t="shared" si="2"/>
        <v>0</v>
      </c>
      <c r="N28" s="128"/>
      <c r="O28" s="129">
        <f t="shared" si="3"/>
        <v>0</v>
      </c>
    </row>
    <row r="29" spans="1:15" ht="28.5" customHeight="1">
      <c r="A29" s="36">
        <v>26</v>
      </c>
      <c r="B29" s="37" t="s">
        <v>0</v>
      </c>
      <c r="C29" s="38" t="s">
        <v>17</v>
      </c>
      <c r="D29" s="39" t="s">
        <v>11</v>
      </c>
      <c r="E29" s="34"/>
      <c r="F29" s="34"/>
      <c r="G29" s="38"/>
      <c r="H29" s="64" t="s">
        <v>21</v>
      </c>
      <c r="I29" s="66"/>
      <c r="J29" s="40" t="s">
        <v>21</v>
      </c>
      <c r="K29" s="42">
        <v>2000</v>
      </c>
      <c r="L29" s="42">
        <v>2500</v>
      </c>
      <c r="M29" s="42">
        <f t="shared" si="2"/>
        <v>0</v>
      </c>
      <c r="N29" s="41"/>
      <c r="O29" s="43">
        <f t="shared" si="3"/>
        <v>0</v>
      </c>
    </row>
    <row r="30" spans="1:15" ht="28.5" customHeight="1">
      <c r="A30" s="119">
        <v>27</v>
      </c>
      <c r="B30" s="120" t="s">
        <v>0</v>
      </c>
      <c r="C30" s="121" t="s">
        <v>18</v>
      </c>
      <c r="D30" s="122" t="s">
        <v>11</v>
      </c>
      <c r="E30" s="123"/>
      <c r="F30" s="123"/>
      <c r="G30" s="121"/>
      <c r="H30" s="124" t="s">
        <v>21</v>
      </c>
      <c r="I30" s="125"/>
      <c r="J30" s="126" t="s">
        <v>21</v>
      </c>
      <c r="K30" s="127">
        <v>2000</v>
      </c>
      <c r="L30" s="127">
        <v>2500</v>
      </c>
      <c r="M30" s="127">
        <f t="shared" si="2"/>
        <v>0</v>
      </c>
      <c r="N30" s="128"/>
      <c r="O30" s="129">
        <f t="shared" si="3"/>
        <v>0</v>
      </c>
    </row>
    <row r="31" spans="1:15" ht="28.5" customHeight="1">
      <c r="A31" s="36">
        <v>28</v>
      </c>
      <c r="B31" s="37" t="s">
        <v>0</v>
      </c>
      <c r="C31" s="38" t="s">
        <v>19</v>
      </c>
      <c r="D31" s="39" t="s">
        <v>11</v>
      </c>
      <c r="E31" s="34"/>
      <c r="F31" s="34"/>
      <c r="G31" s="38"/>
      <c r="H31" s="64" t="s">
        <v>21</v>
      </c>
      <c r="I31" s="66"/>
      <c r="J31" s="40" t="s">
        <v>21</v>
      </c>
      <c r="K31" s="42">
        <v>2500</v>
      </c>
      <c r="L31" s="42">
        <v>3125</v>
      </c>
      <c r="M31" s="42">
        <f t="shared" si="2"/>
        <v>0</v>
      </c>
      <c r="N31" s="41"/>
      <c r="O31" s="43">
        <f t="shared" si="3"/>
        <v>0</v>
      </c>
    </row>
    <row r="32" spans="1:15" ht="28.5" customHeight="1">
      <c r="A32" s="119">
        <v>29</v>
      </c>
      <c r="B32" s="120" t="s">
        <v>0</v>
      </c>
      <c r="C32" s="121" t="s">
        <v>0</v>
      </c>
      <c r="D32" s="122" t="s">
        <v>11</v>
      </c>
      <c r="E32" s="123"/>
      <c r="F32" s="123"/>
      <c r="G32" s="121"/>
      <c r="H32" s="124" t="s">
        <v>21</v>
      </c>
      <c r="I32" s="125"/>
      <c r="J32" s="126" t="s">
        <v>21</v>
      </c>
      <c r="K32" s="127">
        <v>2000</v>
      </c>
      <c r="L32" s="127">
        <v>2500</v>
      </c>
      <c r="M32" s="127">
        <f t="shared" si="2"/>
        <v>0</v>
      </c>
      <c r="N32" s="128"/>
      <c r="O32" s="129">
        <f t="shared" si="3"/>
        <v>0</v>
      </c>
    </row>
    <row r="33" spans="1:15" ht="28.5" customHeight="1" thickBot="1">
      <c r="A33" s="36">
        <v>30</v>
      </c>
      <c r="B33" s="37" t="s">
        <v>0</v>
      </c>
      <c r="C33" s="38" t="s">
        <v>20</v>
      </c>
      <c r="D33" s="39" t="s">
        <v>11</v>
      </c>
      <c r="E33" s="34"/>
      <c r="F33" s="34"/>
      <c r="G33" s="38"/>
      <c r="H33" s="64" t="s">
        <v>21</v>
      </c>
      <c r="I33" s="66"/>
      <c r="J33" s="40" t="s">
        <v>21</v>
      </c>
      <c r="K33" s="42">
        <v>2000</v>
      </c>
      <c r="L33" s="42">
        <v>2500</v>
      </c>
      <c r="M33" s="42">
        <f t="shared" si="2"/>
        <v>0</v>
      </c>
      <c r="N33" s="41"/>
      <c r="O33" s="54">
        <f t="shared" si="3"/>
        <v>0</v>
      </c>
    </row>
    <row r="34" spans="1:15" ht="28.5" customHeight="1" thickBot="1">
      <c r="A34" s="68"/>
      <c r="B34" s="68"/>
      <c r="C34" s="68"/>
      <c r="D34" s="68"/>
      <c r="E34" s="68"/>
      <c r="F34" s="68"/>
      <c r="G34" s="68"/>
      <c r="H34" s="68"/>
      <c r="I34" s="68"/>
      <c r="J34" s="68"/>
      <c r="K34" s="68"/>
      <c r="L34" s="68"/>
      <c r="M34" s="68"/>
      <c r="N34" s="67"/>
      <c r="O34" s="130">
        <f>SUM(O5:O33)</f>
        <v>43424</v>
      </c>
    </row>
    <row r="35" spans="1:15" ht="21" customHeight="1">
      <c r="A35" s="27"/>
      <c r="B35" s="28"/>
      <c r="C35" s="29"/>
      <c r="D35" s="30"/>
      <c r="E35" s="31"/>
      <c r="F35" s="31"/>
      <c r="G35" s="29"/>
      <c r="H35" s="29"/>
      <c r="I35" s="32"/>
      <c r="J35" s="27"/>
      <c r="K35" s="33"/>
      <c r="L35" s="33"/>
      <c r="M35" s="33"/>
      <c r="N35" s="171" t="s">
        <v>23</v>
      </c>
      <c r="O35" s="171"/>
    </row>
    <row r="37" spans="1:15" ht="28.5" customHeight="1" thickBot="1"/>
    <row r="38" spans="1:15" ht="28.5" customHeight="1" thickBot="1">
      <c r="O38" s="63">
        <f>SUM(O5:O37)</f>
        <v>86848</v>
      </c>
    </row>
  </sheetData>
  <mergeCells count="5">
    <mergeCell ref="A3:D3"/>
    <mergeCell ref="G3:H3"/>
    <mergeCell ref="I3:J3"/>
    <mergeCell ref="N35:O35"/>
    <mergeCell ref="N1:O1"/>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C07E-D0BF-4B22-BB83-7FC92AC93A5C}">
  <sheetPr>
    <tabColor rgb="FFFF66FF"/>
  </sheetPr>
  <dimension ref="A1:V38"/>
  <sheetViews>
    <sheetView topLeftCell="A13"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41" t="s">
        <v>67</v>
      </c>
      <c r="O1" s="141"/>
    </row>
    <row r="2" spans="1:22" ht="3" customHeight="1" thickTop="1"/>
    <row r="3" spans="1:22" s="2" customFormat="1" ht="28.5" customHeight="1">
      <c r="A3" s="144" t="s">
        <v>61</v>
      </c>
      <c r="B3" s="144"/>
      <c r="C3" s="144"/>
      <c r="D3" s="144"/>
      <c r="E3" s="34" t="s">
        <v>2</v>
      </c>
      <c r="F3" s="34" t="s">
        <v>3</v>
      </c>
      <c r="G3" s="145" t="s">
        <v>4</v>
      </c>
      <c r="H3" s="146"/>
      <c r="I3" s="145" t="s">
        <v>5</v>
      </c>
      <c r="J3" s="146"/>
      <c r="K3" s="35" t="s">
        <v>6</v>
      </c>
      <c r="L3" s="35" t="s">
        <v>10</v>
      </c>
      <c r="M3" s="35" t="s">
        <v>7</v>
      </c>
      <c r="N3" s="34" t="s">
        <v>8</v>
      </c>
      <c r="O3" s="34" t="s">
        <v>9</v>
      </c>
    </row>
    <row r="4" spans="1:22" ht="28.5" customHeight="1">
      <c r="A4" s="119">
        <v>1</v>
      </c>
      <c r="B4" s="120" t="s">
        <v>1</v>
      </c>
      <c r="C4" s="121" t="s">
        <v>1</v>
      </c>
      <c r="D4" s="122" t="s">
        <v>11</v>
      </c>
      <c r="E4" s="123"/>
      <c r="F4" s="123"/>
      <c r="G4" s="121"/>
      <c r="H4" s="124" t="s">
        <v>21</v>
      </c>
      <c r="I4" s="125"/>
      <c r="J4" s="126" t="s">
        <v>21</v>
      </c>
      <c r="K4" s="127">
        <v>1850</v>
      </c>
      <c r="L4" s="127">
        <v>2312</v>
      </c>
      <c r="M4" s="127">
        <f>G4*K4+I4*L4</f>
        <v>0</v>
      </c>
      <c r="N4" s="128"/>
      <c r="O4" s="129">
        <f>M4+N4</f>
        <v>0</v>
      </c>
      <c r="V4"/>
    </row>
    <row r="5" spans="1:22" ht="28.5" customHeight="1">
      <c r="A5" s="36">
        <v>2</v>
      </c>
      <c r="B5" s="37" t="s">
        <v>1</v>
      </c>
      <c r="C5" s="38" t="s">
        <v>26</v>
      </c>
      <c r="D5" s="39" t="s">
        <v>11</v>
      </c>
      <c r="E5" s="34" t="s">
        <v>62</v>
      </c>
      <c r="F5" s="34" t="s">
        <v>25</v>
      </c>
      <c r="G5" s="66">
        <v>8</v>
      </c>
      <c r="H5" s="64" t="s">
        <v>21</v>
      </c>
      <c r="I5" s="66"/>
      <c r="J5" s="40" t="s">
        <v>21</v>
      </c>
      <c r="K5" s="42">
        <v>1500</v>
      </c>
      <c r="L5" s="42">
        <v>1850</v>
      </c>
      <c r="M5" s="42">
        <f t="shared" ref="M5:M33" si="0">G5*K5+I5*L5</f>
        <v>12000</v>
      </c>
      <c r="N5" s="41"/>
      <c r="O5" s="43">
        <f t="shared" ref="O5:O33" si="1">M5+N5</f>
        <v>12000</v>
      </c>
    </row>
    <row r="6" spans="1:22" ht="28.5" customHeight="1">
      <c r="A6" s="119">
        <v>3</v>
      </c>
      <c r="B6" s="120" t="s">
        <v>0</v>
      </c>
      <c r="C6" s="121" t="s">
        <v>13</v>
      </c>
      <c r="D6" s="122" t="s">
        <v>11</v>
      </c>
      <c r="E6" s="123" t="s">
        <v>62</v>
      </c>
      <c r="F6" s="123" t="s">
        <v>63</v>
      </c>
      <c r="G6" s="125">
        <v>8</v>
      </c>
      <c r="H6" s="124" t="s">
        <v>21</v>
      </c>
      <c r="I6" s="125">
        <v>2</v>
      </c>
      <c r="J6" s="126" t="s">
        <v>21</v>
      </c>
      <c r="K6" s="127">
        <v>1850</v>
      </c>
      <c r="L6" s="127">
        <v>2312</v>
      </c>
      <c r="M6" s="127">
        <f>G6*K6+I6*L6</f>
        <v>19424</v>
      </c>
      <c r="N6" s="128"/>
      <c r="O6" s="129">
        <f t="shared" si="1"/>
        <v>19424</v>
      </c>
    </row>
    <row r="7" spans="1:22" ht="28.5" customHeight="1">
      <c r="A7" s="36">
        <v>4</v>
      </c>
      <c r="B7" s="37" t="s">
        <v>0</v>
      </c>
      <c r="C7" s="38" t="s">
        <v>15</v>
      </c>
      <c r="D7" s="39" t="s">
        <v>11</v>
      </c>
      <c r="E7" s="34" t="s">
        <v>62</v>
      </c>
      <c r="F7" s="34" t="s">
        <v>25</v>
      </c>
      <c r="G7" s="66">
        <v>8</v>
      </c>
      <c r="H7" s="64" t="s">
        <v>21</v>
      </c>
      <c r="I7" s="66"/>
      <c r="J7" s="40" t="s">
        <v>21</v>
      </c>
      <c r="K7" s="42">
        <v>1500</v>
      </c>
      <c r="L7" s="42">
        <v>1850</v>
      </c>
      <c r="M7" s="42">
        <f t="shared" si="0"/>
        <v>12000</v>
      </c>
      <c r="N7" s="41"/>
      <c r="O7" s="43">
        <f t="shared" si="1"/>
        <v>12000</v>
      </c>
    </row>
    <row r="8" spans="1:22" ht="28.5" customHeight="1">
      <c r="A8" s="119">
        <v>5</v>
      </c>
      <c r="B8" s="120" t="s">
        <v>0</v>
      </c>
      <c r="C8" s="121" t="s">
        <v>17</v>
      </c>
      <c r="D8" s="122" t="s">
        <v>11</v>
      </c>
      <c r="E8" s="123"/>
      <c r="F8" s="123"/>
      <c r="G8" s="121"/>
      <c r="H8" s="124" t="s">
        <v>21</v>
      </c>
      <c r="I8" s="125"/>
      <c r="J8" s="126" t="s">
        <v>21</v>
      </c>
      <c r="K8" s="127">
        <v>1500</v>
      </c>
      <c r="L8" s="127">
        <v>1850</v>
      </c>
      <c r="M8" s="127">
        <f t="shared" si="0"/>
        <v>0</v>
      </c>
      <c r="N8" s="128"/>
      <c r="O8" s="129">
        <f t="shared" si="1"/>
        <v>0</v>
      </c>
    </row>
    <row r="9" spans="1:22" ht="28.5" customHeight="1">
      <c r="A9" s="36">
        <v>6</v>
      </c>
      <c r="B9" s="37" t="s">
        <v>0</v>
      </c>
      <c r="C9" s="38" t="s">
        <v>18</v>
      </c>
      <c r="D9" s="39" t="s">
        <v>11</v>
      </c>
      <c r="E9" s="34"/>
      <c r="F9" s="34"/>
      <c r="G9" s="38"/>
      <c r="H9" s="64" t="s">
        <v>21</v>
      </c>
      <c r="I9" s="66"/>
      <c r="J9" s="40" t="s">
        <v>21</v>
      </c>
      <c r="K9" s="42">
        <v>1500</v>
      </c>
      <c r="L9" s="42">
        <v>1850</v>
      </c>
      <c r="M9" s="42">
        <f t="shared" si="0"/>
        <v>0</v>
      </c>
      <c r="N9" s="42"/>
      <c r="O9" s="43">
        <f t="shared" si="1"/>
        <v>0</v>
      </c>
    </row>
    <row r="10" spans="1:22" ht="28.5" customHeight="1">
      <c r="A10" s="119">
        <v>7</v>
      </c>
      <c r="B10" s="120" t="s">
        <v>0</v>
      </c>
      <c r="C10" s="121" t="s">
        <v>19</v>
      </c>
      <c r="D10" s="122" t="s">
        <v>11</v>
      </c>
      <c r="E10" s="123"/>
      <c r="F10" s="123"/>
      <c r="G10" s="121"/>
      <c r="H10" s="124" t="s">
        <v>21</v>
      </c>
      <c r="I10" s="125"/>
      <c r="J10" s="126" t="s">
        <v>21</v>
      </c>
      <c r="K10" s="127">
        <v>1500</v>
      </c>
      <c r="L10" s="127">
        <v>1850</v>
      </c>
      <c r="M10" s="127">
        <f t="shared" si="0"/>
        <v>0</v>
      </c>
      <c r="N10" s="127"/>
      <c r="O10" s="129">
        <f t="shared" si="1"/>
        <v>0</v>
      </c>
    </row>
    <row r="11" spans="1:22" ht="28.5" customHeight="1">
      <c r="A11" s="36">
        <v>8</v>
      </c>
      <c r="B11" s="37" t="s">
        <v>0</v>
      </c>
      <c r="C11" s="38" t="s">
        <v>0</v>
      </c>
      <c r="D11" s="39" t="s">
        <v>11</v>
      </c>
      <c r="E11" s="34"/>
      <c r="F11" s="34"/>
      <c r="G11" s="38"/>
      <c r="H11" s="64" t="s">
        <v>21</v>
      </c>
      <c r="I11" s="66"/>
      <c r="J11" s="40" t="s">
        <v>21</v>
      </c>
      <c r="K11" s="42">
        <v>1850</v>
      </c>
      <c r="L11" s="42">
        <v>2312</v>
      </c>
      <c r="M11" s="42">
        <f t="shared" si="0"/>
        <v>0</v>
      </c>
      <c r="N11" s="42"/>
      <c r="O11" s="43">
        <f t="shared" si="1"/>
        <v>0</v>
      </c>
    </row>
    <row r="12" spans="1:22" ht="28.5" customHeight="1">
      <c r="A12" s="119">
        <v>9</v>
      </c>
      <c r="B12" s="120" t="s">
        <v>0</v>
      </c>
      <c r="C12" s="121" t="s">
        <v>20</v>
      </c>
      <c r="D12" s="122" t="s">
        <v>11</v>
      </c>
      <c r="E12" s="123"/>
      <c r="F12" s="123"/>
      <c r="G12" s="121"/>
      <c r="H12" s="124" t="s">
        <v>21</v>
      </c>
      <c r="I12" s="125"/>
      <c r="J12" s="126" t="s">
        <v>21</v>
      </c>
      <c r="K12" s="127">
        <v>1850</v>
      </c>
      <c r="L12" s="127">
        <v>2312</v>
      </c>
      <c r="M12" s="127">
        <f t="shared" si="0"/>
        <v>0</v>
      </c>
      <c r="N12" s="127"/>
      <c r="O12" s="129">
        <f t="shared" si="1"/>
        <v>0</v>
      </c>
    </row>
    <row r="13" spans="1:22" ht="28.5" customHeight="1">
      <c r="A13" s="36">
        <v>10</v>
      </c>
      <c r="B13" s="37" t="s">
        <v>0</v>
      </c>
      <c r="C13" s="38" t="s">
        <v>13</v>
      </c>
      <c r="D13" s="39" t="s">
        <v>11</v>
      </c>
      <c r="E13" s="34"/>
      <c r="F13" s="34"/>
      <c r="G13" s="38"/>
      <c r="H13" s="64" t="s">
        <v>21</v>
      </c>
      <c r="I13" s="66"/>
      <c r="J13" s="40" t="s">
        <v>21</v>
      </c>
      <c r="K13" s="42">
        <v>1500</v>
      </c>
      <c r="L13" s="42">
        <v>1850</v>
      </c>
      <c r="M13" s="42">
        <f t="shared" si="0"/>
        <v>0</v>
      </c>
      <c r="N13" s="42"/>
      <c r="O13" s="43">
        <f t="shared" si="1"/>
        <v>0</v>
      </c>
    </row>
    <row r="14" spans="1:22" ht="28.5" customHeight="1">
      <c r="A14" s="119">
        <v>11</v>
      </c>
      <c r="B14" s="120" t="s">
        <v>0</v>
      </c>
      <c r="C14" s="121" t="s">
        <v>15</v>
      </c>
      <c r="D14" s="122" t="s">
        <v>11</v>
      </c>
      <c r="E14" s="123"/>
      <c r="F14" s="123"/>
      <c r="G14" s="121"/>
      <c r="H14" s="124" t="s">
        <v>21</v>
      </c>
      <c r="I14" s="125"/>
      <c r="J14" s="126" t="s">
        <v>21</v>
      </c>
      <c r="K14" s="127">
        <v>1500</v>
      </c>
      <c r="L14" s="127">
        <v>1850</v>
      </c>
      <c r="M14" s="127">
        <f t="shared" si="0"/>
        <v>0</v>
      </c>
      <c r="N14" s="127"/>
      <c r="O14" s="129">
        <f t="shared" si="1"/>
        <v>0</v>
      </c>
    </row>
    <row r="15" spans="1:22" ht="28.5" customHeight="1">
      <c r="A15" s="36">
        <v>12</v>
      </c>
      <c r="B15" s="37" t="s">
        <v>0</v>
      </c>
      <c r="C15" s="38" t="s">
        <v>17</v>
      </c>
      <c r="D15" s="39" t="s">
        <v>11</v>
      </c>
      <c r="E15" s="34"/>
      <c r="F15" s="34"/>
      <c r="G15" s="38"/>
      <c r="H15" s="64" t="s">
        <v>21</v>
      </c>
      <c r="I15" s="66"/>
      <c r="J15" s="40" t="s">
        <v>21</v>
      </c>
      <c r="K15" s="42">
        <v>1500</v>
      </c>
      <c r="L15" s="42">
        <v>1850</v>
      </c>
      <c r="M15" s="42">
        <f t="shared" si="0"/>
        <v>0</v>
      </c>
      <c r="N15" s="42"/>
      <c r="O15" s="43">
        <f t="shared" si="1"/>
        <v>0</v>
      </c>
    </row>
    <row r="16" spans="1:22" ht="28.5" customHeight="1">
      <c r="A16" s="119">
        <v>13</v>
      </c>
      <c r="B16" s="120" t="s">
        <v>0</v>
      </c>
      <c r="C16" s="121" t="s">
        <v>18</v>
      </c>
      <c r="D16" s="122" t="s">
        <v>11</v>
      </c>
      <c r="E16" s="123"/>
      <c r="F16" s="123"/>
      <c r="G16" s="121"/>
      <c r="H16" s="124" t="s">
        <v>21</v>
      </c>
      <c r="I16" s="125"/>
      <c r="J16" s="126" t="s">
        <v>21</v>
      </c>
      <c r="K16" s="127">
        <v>1500</v>
      </c>
      <c r="L16" s="127">
        <v>1850</v>
      </c>
      <c r="M16" s="127">
        <f t="shared" si="0"/>
        <v>0</v>
      </c>
      <c r="N16" s="127"/>
      <c r="O16" s="129">
        <f t="shared" si="1"/>
        <v>0</v>
      </c>
    </row>
    <row r="17" spans="1:15" ht="28.5" customHeight="1">
      <c r="A17" s="36">
        <v>14</v>
      </c>
      <c r="B17" s="37" t="s">
        <v>0</v>
      </c>
      <c r="C17" s="38" t="s">
        <v>19</v>
      </c>
      <c r="D17" s="39" t="s">
        <v>11</v>
      </c>
      <c r="E17" s="34"/>
      <c r="F17" s="34"/>
      <c r="G17" s="38"/>
      <c r="H17" s="64" t="s">
        <v>21</v>
      </c>
      <c r="I17" s="66"/>
      <c r="J17" s="40" t="s">
        <v>21</v>
      </c>
      <c r="K17" s="42">
        <v>1500</v>
      </c>
      <c r="L17" s="42">
        <v>1850</v>
      </c>
      <c r="M17" s="42">
        <f t="shared" si="0"/>
        <v>0</v>
      </c>
      <c r="N17" s="42"/>
      <c r="O17" s="43">
        <f t="shared" si="1"/>
        <v>0</v>
      </c>
    </row>
    <row r="18" spans="1:15" ht="28.5" customHeight="1">
      <c r="A18" s="119">
        <v>15</v>
      </c>
      <c r="B18" s="120" t="s">
        <v>0</v>
      </c>
      <c r="C18" s="121" t="s">
        <v>0</v>
      </c>
      <c r="D18" s="122" t="s">
        <v>11</v>
      </c>
      <c r="E18" s="123"/>
      <c r="F18" s="123"/>
      <c r="G18" s="121"/>
      <c r="H18" s="124" t="s">
        <v>21</v>
      </c>
      <c r="I18" s="125"/>
      <c r="J18" s="126" t="s">
        <v>21</v>
      </c>
      <c r="K18" s="127">
        <v>1850</v>
      </c>
      <c r="L18" s="127">
        <v>2312</v>
      </c>
      <c r="M18" s="127">
        <f t="shared" si="0"/>
        <v>0</v>
      </c>
      <c r="N18" s="127"/>
      <c r="O18" s="129">
        <f t="shared" si="1"/>
        <v>0</v>
      </c>
    </row>
    <row r="19" spans="1:15" ht="28.5" customHeight="1">
      <c r="A19" s="55">
        <v>16</v>
      </c>
      <c r="B19" s="56" t="s">
        <v>0</v>
      </c>
      <c r="C19" s="57" t="s">
        <v>20</v>
      </c>
      <c r="D19" s="58" t="s">
        <v>11</v>
      </c>
      <c r="E19" s="34"/>
      <c r="F19" s="34"/>
      <c r="G19" s="38"/>
      <c r="H19" s="65" t="s">
        <v>21</v>
      </c>
      <c r="I19" s="66"/>
      <c r="J19" s="59" t="s">
        <v>21</v>
      </c>
      <c r="K19" s="60">
        <v>2000</v>
      </c>
      <c r="L19" s="60">
        <v>2500</v>
      </c>
      <c r="M19" s="60">
        <f t="shared" si="0"/>
        <v>0</v>
      </c>
      <c r="N19" s="61"/>
      <c r="O19" s="62">
        <f t="shared" si="1"/>
        <v>0</v>
      </c>
    </row>
    <row r="20" spans="1:15" ht="28.5" customHeight="1">
      <c r="A20" s="119">
        <v>17</v>
      </c>
      <c r="B20" s="120" t="s">
        <v>0</v>
      </c>
      <c r="C20" s="121" t="s">
        <v>13</v>
      </c>
      <c r="D20" s="122" t="s">
        <v>11</v>
      </c>
      <c r="E20" s="123"/>
      <c r="F20" s="123"/>
      <c r="G20" s="121"/>
      <c r="H20" s="124" t="s">
        <v>21</v>
      </c>
      <c r="I20" s="125"/>
      <c r="J20" s="126" t="s">
        <v>21</v>
      </c>
      <c r="K20" s="127">
        <v>2000</v>
      </c>
      <c r="L20" s="127">
        <v>2500</v>
      </c>
      <c r="M20" s="127">
        <f t="shared" si="0"/>
        <v>0</v>
      </c>
      <c r="N20" s="128"/>
      <c r="O20" s="129">
        <f t="shared" si="1"/>
        <v>0</v>
      </c>
    </row>
    <row r="21" spans="1:15" ht="28.5" customHeight="1">
      <c r="A21" s="36">
        <v>18</v>
      </c>
      <c r="B21" s="37" t="s">
        <v>0</v>
      </c>
      <c r="C21" s="38" t="s">
        <v>15</v>
      </c>
      <c r="D21" s="39" t="s">
        <v>11</v>
      </c>
      <c r="E21" s="34"/>
      <c r="F21" s="34"/>
      <c r="G21" s="38"/>
      <c r="H21" s="64" t="s">
        <v>21</v>
      </c>
      <c r="I21" s="66"/>
      <c r="J21" s="40" t="s">
        <v>21</v>
      </c>
      <c r="K21" s="42">
        <v>2000</v>
      </c>
      <c r="L21" s="42">
        <v>2500</v>
      </c>
      <c r="M21" s="42">
        <f t="shared" si="0"/>
        <v>0</v>
      </c>
      <c r="N21" s="41"/>
      <c r="O21" s="43">
        <f t="shared" si="1"/>
        <v>0</v>
      </c>
    </row>
    <row r="22" spans="1:15" ht="28.5" customHeight="1">
      <c r="A22" s="119">
        <v>19</v>
      </c>
      <c r="B22" s="120" t="s">
        <v>0</v>
      </c>
      <c r="C22" s="121" t="s">
        <v>17</v>
      </c>
      <c r="D22" s="122" t="s">
        <v>11</v>
      </c>
      <c r="E22" s="123"/>
      <c r="F22" s="123"/>
      <c r="G22" s="121"/>
      <c r="H22" s="124" t="s">
        <v>21</v>
      </c>
      <c r="I22" s="125"/>
      <c r="J22" s="126" t="s">
        <v>21</v>
      </c>
      <c r="K22" s="127">
        <v>2000</v>
      </c>
      <c r="L22" s="127">
        <v>2500</v>
      </c>
      <c r="M22" s="127">
        <f t="shared" si="0"/>
        <v>0</v>
      </c>
      <c r="N22" s="128"/>
      <c r="O22" s="129">
        <f t="shared" si="1"/>
        <v>0</v>
      </c>
    </row>
    <row r="23" spans="1:15" ht="28.5" customHeight="1">
      <c r="A23" s="36">
        <v>20</v>
      </c>
      <c r="B23" s="37" t="s">
        <v>0</v>
      </c>
      <c r="C23" s="38" t="s">
        <v>18</v>
      </c>
      <c r="D23" s="39" t="s">
        <v>11</v>
      </c>
      <c r="E23" s="34"/>
      <c r="F23" s="34"/>
      <c r="G23" s="38"/>
      <c r="H23" s="64" t="s">
        <v>21</v>
      </c>
      <c r="I23" s="66"/>
      <c r="J23" s="40" t="s">
        <v>21</v>
      </c>
      <c r="K23" s="42">
        <v>2000</v>
      </c>
      <c r="L23" s="42">
        <v>2500</v>
      </c>
      <c r="M23" s="42">
        <f t="shared" si="0"/>
        <v>0</v>
      </c>
      <c r="N23" s="41"/>
      <c r="O23" s="43">
        <f t="shared" si="1"/>
        <v>0</v>
      </c>
    </row>
    <row r="24" spans="1:15" ht="28.5" customHeight="1">
      <c r="A24" s="119">
        <v>21</v>
      </c>
      <c r="B24" s="120" t="s">
        <v>0</v>
      </c>
      <c r="C24" s="121" t="s">
        <v>19</v>
      </c>
      <c r="D24" s="122" t="s">
        <v>11</v>
      </c>
      <c r="E24" s="123"/>
      <c r="F24" s="123"/>
      <c r="G24" s="121"/>
      <c r="H24" s="124" t="s">
        <v>21</v>
      </c>
      <c r="I24" s="125"/>
      <c r="J24" s="126" t="s">
        <v>21</v>
      </c>
      <c r="K24" s="127">
        <v>2500</v>
      </c>
      <c r="L24" s="127">
        <v>3125</v>
      </c>
      <c r="M24" s="127">
        <f t="shared" si="0"/>
        <v>0</v>
      </c>
      <c r="N24" s="128"/>
      <c r="O24" s="129">
        <f t="shared" si="1"/>
        <v>0</v>
      </c>
    </row>
    <row r="25" spans="1:15" ht="28.5" customHeight="1">
      <c r="A25" s="36">
        <v>22</v>
      </c>
      <c r="B25" s="37" t="s">
        <v>0</v>
      </c>
      <c r="C25" s="38" t="s">
        <v>0</v>
      </c>
      <c r="D25" s="39" t="s">
        <v>11</v>
      </c>
      <c r="E25" s="34"/>
      <c r="F25" s="34"/>
      <c r="G25" s="38"/>
      <c r="H25" s="64" t="s">
        <v>21</v>
      </c>
      <c r="I25" s="66"/>
      <c r="J25" s="40" t="s">
        <v>21</v>
      </c>
      <c r="K25" s="42">
        <v>2000</v>
      </c>
      <c r="L25" s="42">
        <v>2500</v>
      </c>
      <c r="M25" s="42">
        <f t="shared" si="0"/>
        <v>0</v>
      </c>
      <c r="N25" s="41"/>
      <c r="O25" s="43">
        <f t="shared" si="1"/>
        <v>0</v>
      </c>
    </row>
    <row r="26" spans="1:15" ht="28.5" customHeight="1">
      <c r="A26" s="119">
        <v>23</v>
      </c>
      <c r="B26" s="120" t="s">
        <v>0</v>
      </c>
      <c r="C26" s="121" t="s">
        <v>20</v>
      </c>
      <c r="D26" s="122" t="s">
        <v>11</v>
      </c>
      <c r="E26" s="123"/>
      <c r="F26" s="123"/>
      <c r="G26" s="121"/>
      <c r="H26" s="124" t="s">
        <v>21</v>
      </c>
      <c r="I26" s="125"/>
      <c r="J26" s="126" t="s">
        <v>21</v>
      </c>
      <c r="K26" s="127">
        <v>2000</v>
      </c>
      <c r="L26" s="127">
        <v>2500</v>
      </c>
      <c r="M26" s="127">
        <f t="shared" si="0"/>
        <v>0</v>
      </c>
      <c r="N26" s="128"/>
      <c r="O26" s="129">
        <f t="shared" si="1"/>
        <v>0</v>
      </c>
    </row>
    <row r="27" spans="1:15" ht="28.5" customHeight="1">
      <c r="A27" s="36">
        <v>24</v>
      </c>
      <c r="B27" s="37" t="s">
        <v>0</v>
      </c>
      <c r="C27" s="38" t="s">
        <v>13</v>
      </c>
      <c r="D27" s="39" t="s">
        <v>11</v>
      </c>
      <c r="E27" s="34"/>
      <c r="F27" s="34"/>
      <c r="G27" s="38"/>
      <c r="H27" s="64" t="s">
        <v>21</v>
      </c>
      <c r="I27" s="66"/>
      <c r="J27" s="40" t="s">
        <v>21</v>
      </c>
      <c r="K27" s="42">
        <v>2000</v>
      </c>
      <c r="L27" s="42">
        <v>2500</v>
      </c>
      <c r="M27" s="42">
        <f t="shared" si="0"/>
        <v>0</v>
      </c>
      <c r="N27" s="41"/>
      <c r="O27" s="43">
        <f t="shared" si="1"/>
        <v>0</v>
      </c>
    </row>
    <row r="28" spans="1:15" ht="28.5" customHeight="1">
      <c r="A28" s="119">
        <v>25</v>
      </c>
      <c r="B28" s="120" t="s">
        <v>0</v>
      </c>
      <c r="C28" s="121" t="s">
        <v>15</v>
      </c>
      <c r="D28" s="122" t="s">
        <v>11</v>
      </c>
      <c r="E28" s="123"/>
      <c r="F28" s="123"/>
      <c r="G28" s="121"/>
      <c r="H28" s="124" t="s">
        <v>21</v>
      </c>
      <c r="I28" s="125"/>
      <c r="J28" s="126" t="s">
        <v>21</v>
      </c>
      <c r="K28" s="127">
        <v>2000</v>
      </c>
      <c r="L28" s="127">
        <v>2500</v>
      </c>
      <c r="M28" s="127">
        <f t="shared" si="0"/>
        <v>0</v>
      </c>
      <c r="N28" s="128"/>
      <c r="O28" s="129">
        <f t="shared" si="1"/>
        <v>0</v>
      </c>
    </row>
    <row r="29" spans="1:15" ht="28.5" customHeight="1">
      <c r="A29" s="36">
        <v>26</v>
      </c>
      <c r="B29" s="37" t="s">
        <v>0</v>
      </c>
      <c r="C29" s="38" t="s">
        <v>17</v>
      </c>
      <c r="D29" s="39" t="s">
        <v>11</v>
      </c>
      <c r="E29" s="34"/>
      <c r="F29" s="34"/>
      <c r="G29" s="38"/>
      <c r="H29" s="64" t="s">
        <v>21</v>
      </c>
      <c r="I29" s="66"/>
      <c r="J29" s="40" t="s">
        <v>21</v>
      </c>
      <c r="K29" s="42">
        <v>2000</v>
      </c>
      <c r="L29" s="42">
        <v>2500</v>
      </c>
      <c r="M29" s="42">
        <f t="shared" si="0"/>
        <v>0</v>
      </c>
      <c r="N29" s="41"/>
      <c r="O29" s="43">
        <f t="shared" si="1"/>
        <v>0</v>
      </c>
    </row>
    <row r="30" spans="1:15" ht="28.5" customHeight="1">
      <c r="A30" s="119">
        <v>27</v>
      </c>
      <c r="B30" s="120" t="s">
        <v>0</v>
      </c>
      <c r="C30" s="121" t="s">
        <v>18</v>
      </c>
      <c r="D30" s="122" t="s">
        <v>11</v>
      </c>
      <c r="E30" s="123"/>
      <c r="F30" s="123"/>
      <c r="G30" s="121"/>
      <c r="H30" s="124" t="s">
        <v>21</v>
      </c>
      <c r="I30" s="125"/>
      <c r="J30" s="126" t="s">
        <v>21</v>
      </c>
      <c r="K30" s="127">
        <v>2000</v>
      </c>
      <c r="L30" s="127">
        <v>2500</v>
      </c>
      <c r="M30" s="127">
        <f t="shared" si="0"/>
        <v>0</v>
      </c>
      <c r="N30" s="128"/>
      <c r="O30" s="129">
        <f t="shared" si="1"/>
        <v>0</v>
      </c>
    </row>
    <row r="31" spans="1:15" ht="28.5" customHeight="1">
      <c r="A31" s="36">
        <v>28</v>
      </c>
      <c r="B31" s="37" t="s">
        <v>0</v>
      </c>
      <c r="C31" s="38" t="s">
        <v>19</v>
      </c>
      <c r="D31" s="39" t="s">
        <v>11</v>
      </c>
      <c r="E31" s="34"/>
      <c r="F31" s="34"/>
      <c r="G31" s="38"/>
      <c r="H31" s="64" t="s">
        <v>21</v>
      </c>
      <c r="I31" s="66"/>
      <c r="J31" s="40" t="s">
        <v>21</v>
      </c>
      <c r="K31" s="42">
        <v>2500</v>
      </c>
      <c r="L31" s="42">
        <v>3125</v>
      </c>
      <c r="M31" s="42">
        <f t="shared" si="0"/>
        <v>0</v>
      </c>
      <c r="N31" s="41"/>
      <c r="O31" s="43">
        <f t="shared" si="1"/>
        <v>0</v>
      </c>
    </row>
    <row r="32" spans="1:15" ht="28.5" customHeight="1">
      <c r="A32" s="119">
        <v>29</v>
      </c>
      <c r="B32" s="120" t="s">
        <v>0</v>
      </c>
      <c r="C32" s="121" t="s">
        <v>0</v>
      </c>
      <c r="D32" s="122" t="s">
        <v>11</v>
      </c>
      <c r="E32" s="123"/>
      <c r="F32" s="123"/>
      <c r="G32" s="121"/>
      <c r="H32" s="124" t="s">
        <v>21</v>
      </c>
      <c r="I32" s="125"/>
      <c r="J32" s="126" t="s">
        <v>21</v>
      </c>
      <c r="K32" s="127">
        <v>2000</v>
      </c>
      <c r="L32" s="127">
        <v>2500</v>
      </c>
      <c r="M32" s="127">
        <f t="shared" si="0"/>
        <v>0</v>
      </c>
      <c r="N32" s="128"/>
      <c r="O32" s="129">
        <f t="shared" si="1"/>
        <v>0</v>
      </c>
    </row>
    <row r="33" spans="1:15" ht="28.5" customHeight="1" thickBot="1">
      <c r="A33" s="36">
        <v>30</v>
      </c>
      <c r="B33" s="37" t="s">
        <v>0</v>
      </c>
      <c r="C33" s="38" t="s">
        <v>20</v>
      </c>
      <c r="D33" s="39" t="s">
        <v>11</v>
      </c>
      <c r="E33" s="34"/>
      <c r="F33" s="34"/>
      <c r="G33" s="38"/>
      <c r="H33" s="64" t="s">
        <v>21</v>
      </c>
      <c r="I33" s="66"/>
      <c r="J33" s="40" t="s">
        <v>21</v>
      </c>
      <c r="K33" s="42">
        <v>2000</v>
      </c>
      <c r="L33" s="42">
        <v>2500</v>
      </c>
      <c r="M33" s="42">
        <f t="shared" si="0"/>
        <v>0</v>
      </c>
      <c r="N33" s="41"/>
      <c r="O33" s="54">
        <f t="shared" si="1"/>
        <v>0</v>
      </c>
    </row>
    <row r="34" spans="1:15" ht="28.5" customHeight="1" thickBot="1">
      <c r="A34" s="68"/>
      <c r="B34" s="68"/>
      <c r="C34" s="68"/>
      <c r="D34" s="68"/>
      <c r="E34" s="68"/>
      <c r="F34" s="68"/>
      <c r="G34" s="68"/>
      <c r="H34" s="68"/>
      <c r="I34" s="68"/>
      <c r="J34" s="68"/>
      <c r="K34" s="68"/>
      <c r="L34" s="68"/>
      <c r="M34" s="68"/>
      <c r="N34" s="67"/>
      <c r="O34" s="130">
        <f>SUM(O5:O33)</f>
        <v>43424</v>
      </c>
    </row>
    <row r="35" spans="1:15" ht="21" customHeight="1">
      <c r="A35" s="27"/>
      <c r="B35" s="28"/>
      <c r="C35" s="29"/>
      <c r="D35" s="30"/>
      <c r="E35" s="31"/>
      <c r="F35" s="31"/>
      <c r="G35" s="29"/>
      <c r="H35" s="29"/>
      <c r="I35" s="32"/>
      <c r="J35" s="27"/>
      <c r="K35" s="33"/>
      <c r="L35" s="33"/>
      <c r="M35" s="33"/>
      <c r="N35" s="171" t="s">
        <v>23</v>
      </c>
      <c r="O35" s="171"/>
    </row>
    <row r="37" spans="1:15" ht="28.5" customHeight="1" thickBot="1"/>
    <row r="38" spans="1:15" ht="28.5" customHeight="1" thickBot="1">
      <c r="O38" s="63">
        <f>SUM(O4:O37)</f>
        <v>86848</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35"/>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41" t="s">
        <v>71</v>
      </c>
      <c r="O1" s="141"/>
    </row>
    <row r="2" spans="1:15" ht="3" customHeight="1" thickTop="1"/>
    <row r="3" spans="1:15" s="2" customFormat="1" ht="28.5" customHeight="1">
      <c r="A3" s="144" t="s">
        <v>61</v>
      </c>
      <c r="B3" s="144"/>
      <c r="C3" s="144"/>
      <c r="D3" s="144"/>
      <c r="E3" s="34" t="s">
        <v>2</v>
      </c>
      <c r="F3" s="34" t="s">
        <v>3</v>
      </c>
      <c r="G3" s="145" t="s">
        <v>4</v>
      </c>
      <c r="H3" s="146"/>
      <c r="I3" s="145" t="s">
        <v>5</v>
      </c>
      <c r="J3" s="146"/>
      <c r="K3" s="35" t="s">
        <v>6</v>
      </c>
      <c r="L3" s="35" t="s">
        <v>10</v>
      </c>
      <c r="M3" s="35" t="s">
        <v>7</v>
      </c>
      <c r="N3" s="34" t="s">
        <v>8</v>
      </c>
      <c r="O3" s="34" t="s">
        <v>9</v>
      </c>
    </row>
    <row r="4" spans="1:15" s="2" customFormat="1" ht="28.5" customHeight="1">
      <c r="A4" s="119">
        <v>1</v>
      </c>
      <c r="B4" s="120" t="s">
        <v>1</v>
      </c>
      <c r="C4" s="121" t="s">
        <v>1</v>
      </c>
      <c r="D4" s="122" t="s">
        <v>11</v>
      </c>
      <c r="E4" s="123"/>
      <c r="F4" s="123"/>
      <c r="G4" s="121"/>
      <c r="H4" s="124" t="s">
        <v>21</v>
      </c>
      <c r="I4" s="125"/>
      <c r="J4" s="126" t="s">
        <v>21</v>
      </c>
      <c r="K4" s="127">
        <v>1850</v>
      </c>
      <c r="L4" s="127">
        <v>2312</v>
      </c>
      <c r="M4" s="127">
        <f>G4*K4+I4*L4</f>
        <v>0</v>
      </c>
      <c r="N4" s="128"/>
      <c r="O4" s="129">
        <f>M4+N4</f>
        <v>0</v>
      </c>
    </row>
    <row r="5" spans="1:15" ht="28.5" customHeight="1">
      <c r="A5" s="36">
        <v>2</v>
      </c>
      <c r="B5" s="37" t="s">
        <v>1</v>
      </c>
      <c r="C5" s="38" t="s">
        <v>26</v>
      </c>
      <c r="D5" s="39" t="s">
        <v>11</v>
      </c>
      <c r="E5" s="34" t="s">
        <v>62</v>
      </c>
      <c r="F5" s="34" t="s">
        <v>25</v>
      </c>
      <c r="G5" s="66">
        <v>8</v>
      </c>
      <c r="H5" s="64" t="s">
        <v>21</v>
      </c>
      <c r="I5" s="66"/>
      <c r="J5" s="40" t="s">
        <v>21</v>
      </c>
      <c r="K5" s="42">
        <v>1500</v>
      </c>
      <c r="L5" s="42">
        <v>1850</v>
      </c>
      <c r="M5" s="42">
        <f t="shared" ref="M5:M33" si="0">G5*K5+I5*L5</f>
        <v>12000</v>
      </c>
      <c r="N5" s="41"/>
      <c r="O5" s="43">
        <f t="shared" ref="O5:O33" si="1">M5+N5</f>
        <v>12000</v>
      </c>
    </row>
    <row r="6" spans="1:15" ht="28.5" customHeight="1">
      <c r="A6" s="119">
        <v>3</v>
      </c>
      <c r="B6" s="120" t="s">
        <v>0</v>
      </c>
      <c r="C6" s="121" t="s">
        <v>13</v>
      </c>
      <c r="D6" s="122" t="s">
        <v>11</v>
      </c>
      <c r="E6" s="123" t="s">
        <v>62</v>
      </c>
      <c r="F6" s="123" t="s">
        <v>63</v>
      </c>
      <c r="G6" s="125">
        <v>8</v>
      </c>
      <c r="H6" s="124" t="s">
        <v>21</v>
      </c>
      <c r="I6" s="125">
        <v>2</v>
      </c>
      <c r="J6" s="126" t="s">
        <v>21</v>
      </c>
      <c r="K6" s="127">
        <v>1850</v>
      </c>
      <c r="L6" s="127">
        <v>2312</v>
      </c>
      <c r="M6" s="127">
        <f>G6*K6+I6*L6</f>
        <v>19424</v>
      </c>
      <c r="N6" s="128"/>
      <c r="O6" s="129">
        <f t="shared" si="1"/>
        <v>19424</v>
      </c>
    </row>
    <row r="7" spans="1:15" ht="28.5" customHeight="1">
      <c r="A7" s="36">
        <v>4</v>
      </c>
      <c r="B7" s="37" t="s">
        <v>0</v>
      </c>
      <c r="C7" s="38" t="s">
        <v>15</v>
      </c>
      <c r="D7" s="39" t="s">
        <v>11</v>
      </c>
      <c r="E7" s="34" t="s">
        <v>62</v>
      </c>
      <c r="F7" s="34" t="s">
        <v>25</v>
      </c>
      <c r="G7" s="66">
        <v>8</v>
      </c>
      <c r="H7" s="64" t="s">
        <v>21</v>
      </c>
      <c r="I7" s="66"/>
      <c r="J7" s="40" t="s">
        <v>21</v>
      </c>
      <c r="K7" s="42">
        <v>1500</v>
      </c>
      <c r="L7" s="42">
        <v>1850</v>
      </c>
      <c r="M7" s="42">
        <f t="shared" si="0"/>
        <v>12000</v>
      </c>
      <c r="N7" s="41"/>
      <c r="O7" s="43">
        <f t="shared" si="1"/>
        <v>12000</v>
      </c>
    </row>
    <row r="8" spans="1:15" ht="28.5" customHeight="1">
      <c r="A8" s="119">
        <v>5</v>
      </c>
      <c r="B8" s="120" t="s">
        <v>0</v>
      </c>
      <c r="C8" s="121" t="s">
        <v>17</v>
      </c>
      <c r="D8" s="122" t="s">
        <v>11</v>
      </c>
      <c r="E8" s="123"/>
      <c r="F8" s="123"/>
      <c r="G8" s="121"/>
      <c r="H8" s="124" t="s">
        <v>21</v>
      </c>
      <c r="I8" s="125"/>
      <c r="J8" s="126" t="s">
        <v>21</v>
      </c>
      <c r="K8" s="127">
        <v>1500</v>
      </c>
      <c r="L8" s="127">
        <v>1850</v>
      </c>
      <c r="M8" s="127">
        <f t="shared" si="0"/>
        <v>0</v>
      </c>
      <c r="N8" s="128"/>
      <c r="O8" s="129">
        <f t="shared" si="1"/>
        <v>0</v>
      </c>
    </row>
    <row r="9" spans="1:15" ht="28.5" customHeight="1">
      <c r="A9" s="36">
        <v>6</v>
      </c>
      <c r="B9" s="37" t="s">
        <v>0</v>
      </c>
      <c r="C9" s="38" t="s">
        <v>18</v>
      </c>
      <c r="D9" s="39" t="s">
        <v>11</v>
      </c>
      <c r="E9" s="34"/>
      <c r="F9" s="34"/>
      <c r="G9" s="38"/>
      <c r="H9" s="64" t="s">
        <v>21</v>
      </c>
      <c r="I9" s="66"/>
      <c r="J9" s="40" t="s">
        <v>21</v>
      </c>
      <c r="K9" s="42">
        <v>1500</v>
      </c>
      <c r="L9" s="42">
        <v>1850</v>
      </c>
      <c r="M9" s="42">
        <f t="shared" si="0"/>
        <v>0</v>
      </c>
      <c r="N9" s="42"/>
      <c r="O9" s="43">
        <f t="shared" si="1"/>
        <v>0</v>
      </c>
    </row>
    <row r="10" spans="1:15" ht="28.5" customHeight="1">
      <c r="A10" s="119">
        <v>7</v>
      </c>
      <c r="B10" s="120" t="s">
        <v>0</v>
      </c>
      <c r="C10" s="121" t="s">
        <v>19</v>
      </c>
      <c r="D10" s="122" t="s">
        <v>11</v>
      </c>
      <c r="E10" s="123"/>
      <c r="F10" s="123"/>
      <c r="G10" s="121"/>
      <c r="H10" s="124" t="s">
        <v>21</v>
      </c>
      <c r="I10" s="125"/>
      <c r="J10" s="126" t="s">
        <v>21</v>
      </c>
      <c r="K10" s="127">
        <v>1500</v>
      </c>
      <c r="L10" s="127">
        <v>1850</v>
      </c>
      <c r="M10" s="127">
        <f t="shared" si="0"/>
        <v>0</v>
      </c>
      <c r="N10" s="127"/>
      <c r="O10" s="129">
        <f t="shared" si="1"/>
        <v>0</v>
      </c>
    </row>
    <row r="11" spans="1:15" ht="28.5" customHeight="1">
      <c r="A11" s="36">
        <v>8</v>
      </c>
      <c r="B11" s="37" t="s">
        <v>0</v>
      </c>
      <c r="C11" s="38" t="s">
        <v>0</v>
      </c>
      <c r="D11" s="39" t="s">
        <v>11</v>
      </c>
      <c r="E11" s="34"/>
      <c r="F11" s="34"/>
      <c r="G11" s="38"/>
      <c r="H11" s="64" t="s">
        <v>21</v>
      </c>
      <c r="I11" s="66"/>
      <c r="J11" s="40" t="s">
        <v>21</v>
      </c>
      <c r="K11" s="42">
        <v>1850</v>
      </c>
      <c r="L11" s="42">
        <v>2312</v>
      </c>
      <c r="M11" s="42">
        <f t="shared" si="0"/>
        <v>0</v>
      </c>
      <c r="N11" s="42"/>
      <c r="O11" s="43">
        <f t="shared" si="1"/>
        <v>0</v>
      </c>
    </row>
    <row r="12" spans="1:15" ht="28.5" customHeight="1">
      <c r="A12" s="119">
        <v>9</v>
      </c>
      <c r="B12" s="120" t="s">
        <v>0</v>
      </c>
      <c r="C12" s="121" t="s">
        <v>20</v>
      </c>
      <c r="D12" s="122" t="s">
        <v>11</v>
      </c>
      <c r="E12" s="123"/>
      <c r="F12" s="123"/>
      <c r="G12" s="121"/>
      <c r="H12" s="124" t="s">
        <v>21</v>
      </c>
      <c r="I12" s="125"/>
      <c r="J12" s="126" t="s">
        <v>21</v>
      </c>
      <c r="K12" s="127">
        <v>1850</v>
      </c>
      <c r="L12" s="127">
        <v>2312</v>
      </c>
      <c r="M12" s="127">
        <f t="shared" si="0"/>
        <v>0</v>
      </c>
      <c r="N12" s="127"/>
      <c r="O12" s="129">
        <f t="shared" si="1"/>
        <v>0</v>
      </c>
    </row>
    <row r="13" spans="1:15" ht="28.5" customHeight="1">
      <c r="A13" s="36">
        <v>10</v>
      </c>
      <c r="B13" s="37" t="s">
        <v>0</v>
      </c>
      <c r="C13" s="38" t="s">
        <v>13</v>
      </c>
      <c r="D13" s="39" t="s">
        <v>11</v>
      </c>
      <c r="E13" s="34"/>
      <c r="F13" s="34"/>
      <c r="G13" s="38"/>
      <c r="H13" s="64" t="s">
        <v>21</v>
      </c>
      <c r="I13" s="66"/>
      <c r="J13" s="40" t="s">
        <v>21</v>
      </c>
      <c r="K13" s="42">
        <v>1500</v>
      </c>
      <c r="L13" s="42">
        <v>1850</v>
      </c>
      <c r="M13" s="42">
        <f t="shared" si="0"/>
        <v>0</v>
      </c>
      <c r="N13" s="42"/>
      <c r="O13" s="43">
        <f t="shared" si="1"/>
        <v>0</v>
      </c>
    </row>
    <row r="14" spans="1:15" ht="28.5" customHeight="1">
      <c r="A14" s="119">
        <v>11</v>
      </c>
      <c r="B14" s="120" t="s">
        <v>0</v>
      </c>
      <c r="C14" s="121" t="s">
        <v>15</v>
      </c>
      <c r="D14" s="122" t="s">
        <v>11</v>
      </c>
      <c r="E14" s="123"/>
      <c r="F14" s="123"/>
      <c r="G14" s="121"/>
      <c r="H14" s="124" t="s">
        <v>21</v>
      </c>
      <c r="I14" s="125"/>
      <c r="J14" s="126" t="s">
        <v>21</v>
      </c>
      <c r="K14" s="127">
        <v>1500</v>
      </c>
      <c r="L14" s="127">
        <v>1850</v>
      </c>
      <c r="M14" s="127">
        <f t="shared" si="0"/>
        <v>0</v>
      </c>
      <c r="N14" s="127"/>
      <c r="O14" s="129">
        <f t="shared" si="1"/>
        <v>0</v>
      </c>
    </row>
    <row r="15" spans="1:15" ht="28.5" customHeight="1">
      <c r="A15" s="36">
        <v>12</v>
      </c>
      <c r="B15" s="37" t="s">
        <v>0</v>
      </c>
      <c r="C15" s="38" t="s">
        <v>17</v>
      </c>
      <c r="D15" s="39" t="s">
        <v>11</v>
      </c>
      <c r="E15" s="34"/>
      <c r="F15" s="34"/>
      <c r="G15" s="38"/>
      <c r="H15" s="64" t="s">
        <v>21</v>
      </c>
      <c r="I15" s="66"/>
      <c r="J15" s="40" t="s">
        <v>21</v>
      </c>
      <c r="K15" s="42">
        <v>1500</v>
      </c>
      <c r="L15" s="42">
        <v>1850</v>
      </c>
      <c r="M15" s="42">
        <f t="shared" si="0"/>
        <v>0</v>
      </c>
      <c r="N15" s="42"/>
      <c r="O15" s="43">
        <f t="shared" si="1"/>
        <v>0</v>
      </c>
    </row>
    <row r="16" spans="1:15" ht="28.5" customHeight="1">
      <c r="A16" s="119">
        <v>13</v>
      </c>
      <c r="B16" s="120" t="s">
        <v>0</v>
      </c>
      <c r="C16" s="121" t="s">
        <v>18</v>
      </c>
      <c r="D16" s="122" t="s">
        <v>11</v>
      </c>
      <c r="E16" s="123"/>
      <c r="F16" s="123"/>
      <c r="G16" s="121"/>
      <c r="H16" s="124" t="s">
        <v>21</v>
      </c>
      <c r="I16" s="125"/>
      <c r="J16" s="126" t="s">
        <v>21</v>
      </c>
      <c r="K16" s="127">
        <v>1500</v>
      </c>
      <c r="L16" s="127">
        <v>1850</v>
      </c>
      <c r="M16" s="127">
        <f t="shared" si="0"/>
        <v>0</v>
      </c>
      <c r="N16" s="127"/>
      <c r="O16" s="129">
        <f t="shared" si="1"/>
        <v>0</v>
      </c>
    </row>
    <row r="17" spans="1:15" ht="28.5" customHeight="1">
      <c r="A17" s="36">
        <v>14</v>
      </c>
      <c r="B17" s="37" t="s">
        <v>0</v>
      </c>
      <c r="C17" s="38" t="s">
        <v>19</v>
      </c>
      <c r="D17" s="39" t="s">
        <v>11</v>
      </c>
      <c r="E17" s="34"/>
      <c r="F17" s="34"/>
      <c r="G17" s="38"/>
      <c r="H17" s="64" t="s">
        <v>21</v>
      </c>
      <c r="I17" s="66"/>
      <c r="J17" s="40" t="s">
        <v>21</v>
      </c>
      <c r="K17" s="42">
        <v>1500</v>
      </c>
      <c r="L17" s="42">
        <v>1850</v>
      </c>
      <c r="M17" s="42">
        <f t="shared" si="0"/>
        <v>0</v>
      </c>
      <c r="N17" s="42"/>
      <c r="O17" s="43">
        <f t="shared" si="1"/>
        <v>0</v>
      </c>
    </row>
    <row r="18" spans="1:15" ht="28.5" customHeight="1">
      <c r="A18" s="119">
        <v>15</v>
      </c>
      <c r="B18" s="120" t="s">
        <v>0</v>
      </c>
      <c r="C18" s="121" t="s">
        <v>0</v>
      </c>
      <c r="D18" s="122" t="s">
        <v>11</v>
      </c>
      <c r="E18" s="123"/>
      <c r="F18" s="123"/>
      <c r="G18" s="121"/>
      <c r="H18" s="124" t="s">
        <v>21</v>
      </c>
      <c r="I18" s="125"/>
      <c r="J18" s="126" t="s">
        <v>21</v>
      </c>
      <c r="K18" s="127">
        <v>1850</v>
      </c>
      <c r="L18" s="127">
        <v>2312</v>
      </c>
      <c r="M18" s="127">
        <f t="shared" si="0"/>
        <v>0</v>
      </c>
      <c r="N18" s="127"/>
      <c r="O18" s="129">
        <f t="shared" si="1"/>
        <v>0</v>
      </c>
    </row>
    <row r="19" spans="1:15" ht="28.5" customHeight="1">
      <c r="A19" s="55">
        <v>16</v>
      </c>
      <c r="B19" s="56" t="s">
        <v>0</v>
      </c>
      <c r="C19" s="57" t="s">
        <v>20</v>
      </c>
      <c r="D19" s="58" t="s">
        <v>11</v>
      </c>
      <c r="E19" s="34"/>
      <c r="F19" s="34"/>
      <c r="G19" s="38"/>
      <c r="H19" s="65" t="s">
        <v>21</v>
      </c>
      <c r="I19" s="66"/>
      <c r="J19" s="59" t="s">
        <v>21</v>
      </c>
      <c r="K19" s="60">
        <v>2000</v>
      </c>
      <c r="L19" s="60">
        <v>2500</v>
      </c>
      <c r="M19" s="60">
        <f t="shared" si="0"/>
        <v>0</v>
      </c>
      <c r="N19" s="61"/>
      <c r="O19" s="62">
        <f t="shared" si="1"/>
        <v>0</v>
      </c>
    </row>
    <row r="20" spans="1:15" ht="28.5" customHeight="1">
      <c r="A20" s="119">
        <v>17</v>
      </c>
      <c r="B20" s="120" t="s">
        <v>0</v>
      </c>
      <c r="C20" s="121" t="s">
        <v>13</v>
      </c>
      <c r="D20" s="122" t="s">
        <v>11</v>
      </c>
      <c r="E20" s="123"/>
      <c r="F20" s="123"/>
      <c r="G20" s="121"/>
      <c r="H20" s="124" t="s">
        <v>21</v>
      </c>
      <c r="I20" s="125"/>
      <c r="J20" s="126" t="s">
        <v>21</v>
      </c>
      <c r="K20" s="127">
        <v>2000</v>
      </c>
      <c r="L20" s="127">
        <v>2500</v>
      </c>
      <c r="M20" s="127">
        <f t="shared" si="0"/>
        <v>0</v>
      </c>
      <c r="N20" s="128"/>
      <c r="O20" s="129">
        <f t="shared" si="1"/>
        <v>0</v>
      </c>
    </row>
    <row r="21" spans="1:15" ht="28.5" customHeight="1">
      <c r="A21" s="36">
        <v>18</v>
      </c>
      <c r="B21" s="37" t="s">
        <v>0</v>
      </c>
      <c r="C21" s="38" t="s">
        <v>15</v>
      </c>
      <c r="D21" s="39" t="s">
        <v>11</v>
      </c>
      <c r="E21" s="34"/>
      <c r="F21" s="34"/>
      <c r="G21" s="38"/>
      <c r="H21" s="64" t="s">
        <v>21</v>
      </c>
      <c r="I21" s="66"/>
      <c r="J21" s="40" t="s">
        <v>21</v>
      </c>
      <c r="K21" s="42">
        <v>2000</v>
      </c>
      <c r="L21" s="42">
        <v>2500</v>
      </c>
      <c r="M21" s="42">
        <f t="shared" si="0"/>
        <v>0</v>
      </c>
      <c r="N21" s="41"/>
      <c r="O21" s="43">
        <f t="shared" si="1"/>
        <v>0</v>
      </c>
    </row>
    <row r="22" spans="1:15" ht="28.5" customHeight="1">
      <c r="A22" s="119">
        <v>19</v>
      </c>
      <c r="B22" s="120" t="s">
        <v>0</v>
      </c>
      <c r="C22" s="121" t="s">
        <v>17</v>
      </c>
      <c r="D22" s="122" t="s">
        <v>11</v>
      </c>
      <c r="E22" s="123"/>
      <c r="F22" s="123"/>
      <c r="G22" s="121"/>
      <c r="H22" s="124" t="s">
        <v>21</v>
      </c>
      <c r="I22" s="125"/>
      <c r="J22" s="126" t="s">
        <v>21</v>
      </c>
      <c r="K22" s="127">
        <v>2000</v>
      </c>
      <c r="L22" s="127">
        <v>2500</v>
      </c>
      <c r="M22" s="127">
        <f t="shared" si="0"/>
        <v>0</v>
      </c>
      <c r="N22" s="128"/>
      <c r="O22" s="129">
        <f t="shared" si="1"/>
        <v>0</v>
      </c>
    </row>
    <row r="23" spans="1:15" ht="28.5" customHeight="1">
      <c r="A23" s="36">
        <v>20</v>
      </c>
      <c r="B23" s="37" t="s">
        <v>0</v>
      </c>
      <c r="C23" s="38" t="s">
        <v>18</v>
      </c>
      <c r="D23" s="39" t="s">
        <v>11</v>
      </c>
      <c r="E23" s="34"/>
      <c r="F23" s="34"/>
      <c r="G23" s="38"/>
      <c r="H23" s="64" t="s">
        <v>21</v>
      </c>
      <c r="I23" s="66"/>
      <c r="J23" s="40" t="s">
        <v>21</v>
      </c>
      <c r="K23" s="42">
        <v>2000</v>
      </c>
      <c r="L23" s="42">
        <v>2500</v>
      </c>
      <c r="M23" s="42">
        <f t="shared" si="0"/>
        <v>0</v>
      </c>
      <c r="N23" s="41"/>
      <c r="O23" s="43">
        <f t="shared" si="1"/>
        <v>0</v>
      </c>
    </row>
    <row r="24" spans="1:15" ht="28.5" customHeight="1">
      <c r="A24" s="119">
        <v>21</v>
      </c>
      <c r="B24" s="120" t="s">
        <v>0</v>
      </c>
      <c r="C24" s="121" t="s">
        <v>19</v>
      </c>
      <c r="D24" s="122" t="s">
        <v>11</v>
      </c>
      <c r="E24" s="123"/>
      <c r="F24" s="123"/>
      <c r="G24" s="121"/>
      <c r="H24" s="124" t="s">
        <v>21</v>
      </c>
      <c r="I24" s="125"/>
      <c r="J24" s="126" t="s">
        <v>21</v>
      </c>
      <c r="K24" s="127">
        <v>2500</v>
      </c>
      <c r="L24" s="127">
        <v>3125</v>
      </c>
      <c r="M24" s="127">
        <f t="shared" si="0"/>
        <v>0</v>
      </c>
      <c r="N24" s="128"/>
      <c r="O24" s="129">
        <f t="shared" si="1"/>
        <v>0</v>
      </c>
    </row>
    <row r="25" spans="1:15" ht="28.5" customHeight="1">
      <c r="A25" s="36">
        <v>22</v>
      </c>
      <c r="B25" s="37" t="s">
        <v>0</v>
      </c>
      <c r="C25" s="38" t="s">
        <v>0</v>
      </c>
      <c r="D25" s="39" t="s">
        <v>11</v>
      </c>
      <c r="E25" s="34"/>
      <c r="F25" s="34"/>
      <c r="G25" s="38"/>
      <c r="H25" s="64" t="s">
        <v>21</v>
      </c>
      <c r="I25" s="66"/>
      <c r="J25" s="40" t="s">
        <v>21</v>
      </c>
      <c r="K25" s="42">
        <v>2000</v>
      </c>
      <c r="L25" s="42">
        <v>2500</v>
      </c>
      <c r="M25" s="42">
        <f t="shared" si="0"/>
        <v>0</v>
      </c>
      <c r="N25" s="41"/>
      <c r="O25" s="43">
        <f t="shared" si="1"/>
        <v>0</v>
      </c>
    </row>
    <row r="26" spans="1:15" ht="28.5" customHeight="1">
      <c r="A26" s="119">
        <v>23</v>
      </c>
      <c r="B26" s="120" t="s">
        <v>0</v>
      </c>
      <c r="C26" s="121" t="s">
        <v>20</v>
      </c>
      <c r="D26" s="122" t="s">
        <v>11</v>
      </c>
      <c r="E26" s="123"/>
      <c r="F26" s="123"/>
      <c r="G26" s="121"/>
      <c r="H26" s="124" t="s">
        <v>21</v>
      </c>
      <c r="I26" s="125"/>
      <c r="J26" s="126" t="s">
        <v>21</v>
      </c>
      <c r="K26" s="127">
        <v>2000</v>
      </c>
      <c r="L26" s="127">
        <v>2500</v>
      </c>
      <c r="M26" s="127">
        <f t="shared" si="0"/>
        <v>0</v>
      </c>
      <c r="N26" s="128"/>
      <c r="O26" s="129">
        <f t="shared" si="1"/>
        <v>0</v>
      </c>
    </row>
    <row r="27" spans="1:15" ht="28.5" customHeight="1">
      <c r="A27" s="36">
        <v>24</v>
      </c>
      <c r="B27" s="37" t="s">
        <v>0</v>
      </c>
      <c r="C27" s="38" t="s">
        <v>13</v>
      </c>
      <c r="D27" s="39" t="s">
        <v>11</v>
      </c>
      <c r="E27" s="34"/>
      <c r="F27" s="34"/>
      <c r="G27" s="38"/>
      <c r="H27" s="64" t="s">
        <v>21</v>
      </c>
      <c r="I27" s="66"/>
      <c r="J27" s="40" t="s">
        <v>21</v>
      </c>
      <c r="K27" s="42">
        <v>2000</v>
      </c>
      <c r="L27" s="42">
        <v>2500</v>
      </c>
      <c r="M27" s="42">
        <f t="shared" si="0"/>
        <v>0</v>
      </c>
      <c r="N27" s="41"/>
      <c r="O27" s="43">
        <f t="shared" si="1"/>
        <v>0</v>
      </c>
    </row>
    <row r="28" spans="1:15" ht="28.5" customHeight="1">
      <c r="A28" s="119">
        <v>25</v>
      </c>
      <c r="B28" s="120" t="s">
        <v>0</v>
      </c>
      <c r="C28" s="121" t="s">
        <v>15</v>
      </c>
      <c r="D28" s="122" t="s">
        <v>11</v>
      </c>
      <c r="E28" s="123"/>
      <c r="F28" s="123"/>
      <c r="G28" s="121"/>
      <c r="H28" s="124" t="s">
        <v>21</v>
      </c>
      <c r="I28" s="125"/>
      <c r="J28" s="126" t="s">
        <v>21</v>
      </c>
      <c r="K28" s="127">
        <v>2000</v>
      </c>
      <c r="L28" s="127">
        <v>2500</v>
      </c>
      <c r="M28" s="127">
        <f t="shared" si="0"/>
        <v>0</v>
      </c>
      <c r="N28" s="128"/>
      <c r="O28" s="129">
        <f t="shared" si="1"/>
        <v>0</v>
      </c>
    </row>
    <row r="29" spans="1:15" ht="28.5" customHeight="1">
      <c r="A29" s="36">
        <v>26</v>
      </c>
      <c r="B29" s="37" t="s">
        <v>0</v>
      </c>
      <c r="C29" s="38" t="s">
        <v>17</v>
      </c>
      <c r="D29" s="39" t="s">
        <v>11</v>
      </c>
      <c r="E29" s="34"/>
      <c r="F29" s="34"/>
      <c r="G29" s="38"/>
      <c r="H29" s="64" t="s">
        <v>21</v>
      </c>
      <c r="I29" s="66"/>
      <c r="J29" s="40" t="s">
        <v>21</v>
      </c>
      <c r="K29" s="42">
        <v>2000</v>
      </c>
      <c r="L29" s="42">
        <v>2500</v>
      </c>
      <c r="M29" s="42">
        <f t="shared" si="0"/>
        <v>0</v>
      </c>
      <c r="N29" s="41"/>
      <c r="O29" s="43">
        <f t="shared" si="1"/>
        <v>0</v>
      </c>
    </row>
    <row r="30" spans="1:15" ht="28.5" customHeight="1">
      <c r="A30" s="119">
        <v>27</v>
      </c>
      <c r="B30" s="120" t="s">
        <v>0</v>
      </c>
      <c r="C30" s="121" t="s">
        <v>18</v>
      </c>
      <c r="D30" s="122" t="s">
        <v>11</v>
      </c>
      <c r="E30" s="123"/>
      <c r="F30" s="123"/>
      <c r="G30" s="121"/>
      <c r="H30" s="124" t="s">
        <v>21</v>
      </c>
      <c r="I30" s="125"/>
      <c r="J30" s="126" t="s">
        <v>21</v>
      </c>
      <c r="K30" s="127">
        <v>2000</v>
      </c>
      <c r="L30" s="127">
        <v>2500</v>
      </c>
      <c r="M30" s="127">
        <f t="shared" si="0"/>
        <v>0</v>
      </c>
      <c r="N30" s="128"/>
      <c r="O30" s="129">
        <f t="shared" si="1"/>
        <v>0</v>
      </c>
    </row>
    <row r="31" spans="1:15" ht="28.5" customHeight="1">
      <c r="A31" s="36">
        <v>28</v>
      </c>
      <c r="B31" s="37" t="s">
        <v>0</v>
      </c>
      <c r="C31" s="38" t="s">
        <v>19</v>
      </c>
      <c r="D31" s="39" t="s">
        <v>11</v>
      </c>
      <c r="E31" s="34"/>
      <c r="F31" s="34"/>
      <c r="G31" s="38"/>
      <c r="H31" s="64" t="s">
        <v>21</v>
      </c>
      <c r="I31" s="66"/>
      <c r="J31" s="40" t="s">
        <v>21</v>
      </c>
      <c r="K31" s="42">
        <v>2500</v>
      </c>
      <c r="L31" s="42">
        <v>3125</v>
      </c>
      <c r="M31" s="42">
        <f t="shared" si="0"/>
        <v>0</v>
      </c>
      <c r="N31" s="41"/>
      <c r="O31" s="43">
        <f t="shared" si="1"/>
        <v>0</v>
      </c>
    </row>
    <row r="32" spans="1:15" ht="28.5" customHeight="1">
      <c r="A32" s="119">
        <v>29</v>
      </c>
      <c r="B32" s="120" t="s">
        <v>0</v>
      </c>
      <c r="C32" s="121" t="s">
        <v>0</v>
      </c>
      <c r="D32" s="122" t="s">
        <v>11</v>
      </c>
      <c r="E32" s="123"/>
      <c r="F32" s="123"/>
      <c r="G32" s="121"/>
      <c r="H32" s="124" t="s">
        <v>21</v>
      </c>
      <c r="I32" s="125"/>
      <c r="J32" s="126" t="s">
        <v>21</v>
      </c>
      <c r="K32" s="127">
        <v>2000</v>
      </c>
      <c r="L32" s="127">
        <v>2500</v>
      </c>
      <c r="M32" s="127">
        <f t="shared" si="0"/>
        <v>0</v>
      </c>
      <c r="N32" s="128"/>
      <c r="O32" s="129">
        <f t="shared" si="1"/>
        <v>0</v>
      </c>
    </row>
    <row r="33" spans="1:15" ht="28.5" customHeight="1" thickBot="1">
      <c r="A33" s="36">
        <v>30</v>
      </c>
      <c r="B33" s="37" t="s">
        <v>0</v>
      </c>
      <c r="C33" s="38" t="s">
        <v>20</v>
      </c>
      <c r="D33" s="39" t="s">
        <v>11</v>
      </c>
      <c r="E33" s="34"/>
      <c r="F33" s="34"/>
      <c r="G33" s="38"/>
      <c r="H33" s="64" t="s">
        <v>21</v>
      </c>
      <c r="I33" s="66"/>
      <c r="J33" s="40" t="s">
        <v>21</v>
      </c>
      <c r="K33" s="42">
        <v>2000</v>
      </c>
      <c r="L33" s="42">
        <v>2500</v>
      </c>
      <c r="M33" s="42">
        <f t="shared" si="0"/>
        <v>0</v>
      </c>
      <c r="N33" s="41"/>
      <c r="O33" s="54">
        <f t="shared" si="1"/>
        <v>0</v>
      </c>
    </row>
    <row r="34" spans="1:15" ht="28.5" customHeight="1" thickBot="1">
      <c r="A34" s="68"/>
      <c r="B34" s="68"/>
      <c r="C34" s="68"/>
      <c r="D34" s="68"/>
      <c r="E34" s="68"/>
      <c r="F34" s="68"/>
      <c r="G34" s="68"/>
      <c r="H34" s="68"/>
      <c r="I34" s="68"/>
      <c r="J34" s="68"/>
      <c r="K34" s="68"/>
      <c r="L34" s="68"/>
      <c r="M34" s="68"/>
      <c r="N34" s="67"/>
      <c r="O34" s="130">
        <f>SUM(O5:O33)</f>
        <v>43424</v>
      </c>
    </row>
    <row r="35" spans="1:15" ht="21" customHeight="1">
      <c r="A35" s="27"/>
      <c r="B35" s="28"/>
      <c r="C35" s="29"/>
      <c r="D35" s="30"/>
      <c r="E35" s="31"/>
      <c r="F35" s="31"/>
      <c r="G35" s="29"/>
      <c r="H35" s="29"/>
      <c r="I35" s="32"/>
      <c r="J35" s="27"/>
      <c r="K35" s="33"/>
      <c r="L35" s="33"/>
      <c r="M35" s="33"/>
      <c r="N35" s="171" t="s">
        <v>23</v>
      </c>
      <c r="O35" s="171"/>
    </row>
  </sheetData>
  <mergeCells count="5">
    <mergeCell ref="A3:D3"/>
    <mergeCell ref="G3:H3"/>
    <mergeCell ref="I3:J3"/>
    <mergeCell ref="N35:O35"/>
    <mergeCell ref="N1:O1"/>
  </mergeCells>
  <phoneticPr fontId="3"/>
  <pageMargins left="0.22" right="0.16" top="0.18"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41" t="s">
        <v>70</v>
      </c>
      <c r="O1" s="141"/>
    </row>
    <row r="2" spans="1:22" ht="3" customHeight="1" thickTop="1"/>
    <row r="3" spans="1:22" s="2" customFormat="1" ht="28.5" customHeight="1">
      <c r="A3" s="144" t="s">
        <v>61</v>
      </c>
      <c r="B3" s="144"/>
      <c r="C3" s="144"/>
      <c r="D3" s="144"/>
      <c r="E3" s="34" t="s">
        <v>2</v>
      </c>
      <c r="F3" s="34" t="s">
        <v>3</v>
      </c>
      <c r="G3" s="145" t="s">
        <v>4</v>
      </c>
      <c r="H3" s="146"/>
      <c r="I3" s="145" t="s">
        <v>5</v>
      </c>
      <c r="J3" s="146"/>
      <c r="K3" s="35" t="s">
        <v>6</v>
      </c>
      <c r="L3" s="35" t="s">
        <v>10</v>
      </c>
      <c r="M3" s="35" t="s">
        <v>7</v>
      </c>
      <c r="N3" s="34" t="s">
        <v>8</v>
      </c>
      <c r="O3" s="34" t="s">
        <v>9</v>
      </c>
    </row>
    <row r="4" spans="1:22" ht="28.5" customHeight="1">
      <c r="A4" s="119">
        <v>1</v>
      </c>
      <c r="B4" s="120" t="s">
        <v>1</v>
      </c>
      <c r="C4" s="121" t="s">
        <v>1</v>
      </c>
      <c r="D4" s="122" t="s">
        <v>11</v>
      </c>
      <c r="E4" s="123"/>
      <c r="F4" s="123"/>
      <c r="G4" s="121"/>
      <c r="H4" s="124" t="s">
        <v>21</v>
      </c>
      <c r="I4" s="125"/>
      <c r="J4" s="126" t="s">
        <v>21</v>
      </c>
      <c r="K4" s="127">
        <v>1850</v>
      </c>
      <c r="L4" s="127">
        <v>2312</v>
      </c>
      <c r="M4" s="127">
        <f>G4*K4+I4*L4</f>
        <v>0</v>
      </c>
      <c r="N4" s="128"/>
      <c r="O4" s="129">
        <f>M4+N4</f>
        <v>0</v>
      </c>
      <c r="V4"/>
    </row>
    <row r="5" spans="1:22" ht="28.5" customHeight="1">
      <c r="A5" s="36">
        <v>2</v>
      </c>
      <c r="B5" s="37" t="s">
        <v>1</v>
      </c>
      <c r="C5" s="38" t="s">
        <v>26</v>
      </c>
      <c r="D5" s="39" t="s">
        <v>11</v>
      </c>
      <c r="E5" s="34" t="s">
        <v>62</v>
      </c>
      <c r="F5" s="34" t="s">
        <v>25</v>
      </c>
      <c r="G5" s="66">
        <v>8</v>
      </c>
      <c r="H5" s="64" t="s">
        <v>21</v>
      </c>
      <c r="I5" s="66"/>
      <c r="J5" s="40" t="s">
        <v>21</v>
      </c>
      <c r="K5" s="42">
        <v>1500</v>
      </c>
      <c r="L5" s="42">
        <v>1850</v>
      </c>
      <c r="M5" s="42">
        <f t="shared" ref="M5:M33" si="0">G5*K5+I5*L5</f>
        <v>12000</v>
      </c>
      <c r="N5" s="41"/>
      <c r="O5" s="43">
        <f t="shared" ref="O5:O33" si="1">M5+N5</f>
        <v>12000</v>
      </c>
    </row>
    <row r="6" spans="1:22" ht="28.5" customHeight="1">
      <c r="A6" s="119">
        <v>3</v>
      </c>
      <c r="B6" s="120" t="s">
        <v>0</v>
      </c>
      <c r="C6" s="121" t="s">
        <v>13</v>
      </c>
      <c r="D6" s="122" t="s">
        <v>11</v>
      </c>
      <c r="E6" s="123" t="s">
        <v>62</v>
      </c>
      <c r="F6" s="123" t="s">
        <v>63</v>
      </c>
      <c r="G6" s="125">
        <v>8</v>
      </c>
      <c r="H6" s="124" t="s">
        <v>21</v>
      </c>
      <c r="I6" s="125">
        <v>2</v>
      </c>
      <c r="J6" s="126" t="s">
        <v>21</v>
      </c>
      <c r="K6" s="127">
        <v>1850</v>
      </c>
      <c r="L6" s="127">
        <v>2312</v>
      </c>
      <c r="M6" s="127">
        <f>G6*K6+I6*L6</f>
        <v>19424</v>
      </c>
      <c r="N6" s="128"/>
      <c r="O6" s="129">
        <f t="shared" si="1"/>
        <v>19424</v>
      </c>
    </row>
    <row r="7" spans="1:22" ht="28.5" customHeight="1">
      <c r="A7" s="36">
        <v>4</v>
      </c>
      <c r="B7" s="37" t="s">
        <v>0</v>
      </c>
      <c r="C7" s="38" t="s">
        <v>15</v>
      </c>
      <c r="D7" s="39" t="s">
        <v>11</v>
      </c>
      <c r="E7" s="34" t="s">
        <v>62</v>
      </c>
      <c r="F7" s="34" t="s">
        <v>25</v>
      </c>
      <c r="G7" s="66">
        <v>8</v>
      </c>
      <c r="H7" s="64" t="s">
        <v>21</v>
      </c>
      <c r="I7" s="66"/>
      <c r="J7" s="40" t="s">
        <v>21</v>
      </c>
      <c r="K7" s="42">
        <v>1500</v>
      </c>
      <c r="L7" s="42">
        <v>1850</v>
      </c>
      <c r="M7" s="42">
        <f t="shared" si="0"/>
        <v>12000</v>
      </c>
      <c r="N7" s="41"/>
      <c r="O7" s="43">
        <f t="shared" si="1"/>
        <v>12000</v>
      </c>
    </row>
    <row r="8" spans="1:22" ht="28.5" customHeight="1">
      <c r="A8" s="119">
        <v>5</v>
      </c>
      <c r="B8" s="120" t="s">
        <v>0</v>
      </c>
      <c r="C8" s="121" t="s">
        <v>17</v>
      </c>
      <c r="D8" s="122" t="s">
        <v>11</v>
      </c>
      <c r="E8" s="123"/>
      <c r="F8" s="123"/>
      <c r="G8" s="121"/>
      <c r="H8" s="124" t="s">
        <v>21</v>
      </c>
      <c r="I8" s="125"/>
      <c r="J8" s="126" t="s">
        <v>21</v>
      </c>
      <c r="K8" s="127">
        <v>1500</v>
      </c>
      <c r="L8" s="127">
        <v>1850</v>
      </c>
      <c r="M8" s="127">
        <f t="shared" si="0"/>
        <v>0</v>
      </c>
      <c r="N8" s="128"/>
      <c r="O8" s="129">
        <f t="shared" si="1"/>
        <v>0</v>
      </c>
    </row>
    <row r="9" spans="1:22" ht="28.5" customHeight="1">
      <c r="A9" s="36">
        <v>6</v>
      </c>
      <c r="B9" s="37" t="s">
        <v>0</v>
      </c>
      <c r="C9" s="38" t="s">
        <v>18</v>
      </c>
      <c r="D9" s="39" t="s">
        <v>11</v>
      </c>
      <c r="E9" s="34"/>
      <c r="F9" s="34"/>
      <c r="G9" s="38"/>
      <c r="H9" s="64" t="s">
        <v>21</v>
      </c>
      <c r="I9" s="66"/>
      <c r="J9" s="40" t="s">
        <v>21</v>
      </c>
      <c r="K9" s="42">
        <v>1500</v>
      </c>
      <c r="L9" s="42">
        <v>1850</v>
      </c>
      <c r="M9" s="42">
        <f t="shared" si="0"/>
        <v>0</v>
      </c>
      <c r="N9" s="42"/>
      <c r="O9" s="43">
        <f t="shared" si="1"/>
        <v>0</v>
      </c>
    </row>
    <row r="10" spans="1:22" ht="28.5" customHeight="1">
      <c r="A10" s="119">
        <v>7</v>
      </c>
      <c r="B10" s="120" t="s">
        <v>0</v>
      </c>
      <c r="C10" s="121" t="s">
        <v>19</v>
      </c>
      <c r="D10" s="122" t="s">
        <v>11</v>
      </c>
      <c r="E10" s="123"/>
      <c r="F10" s="123"/>
      <c r="G10" s="121"/>
      <c r="H10" s="124" t="s">
        <v>21</v>
      </c>
      <c r="I10" s="125"/>
      <c r="J10" s="126" t="s">
        <v>21</v>
      </c>
      <c r="K10" s="127">
        <v>1500</v>
      </c>
      <c r="L10" s="127">
        <v>1850</v>
      </c>
      <c r="M10" s="127">
        <f t="shared" si="0"/>
        <v>0</v>
      </c>
      <c r="N10" s="127"/>
      <c r="O10" s="129">
        <f t="shared" si="1"/>
        <v>0</v>
      </c>
    </row>
    <row r="11" spans="1:22" ht="28.5" customHeight="1">
      <c r="A11" s="36">
        <v>8</v>
      </c>
      <c r="B11" s="37" t="s">
        <v>0</v>
      </c>
      <c r="C11" s="38" t="s">
        <v>0</v>
      </c>
      <c r="D11" s="39" t="s">
        <v>11</v>
      </c>
      <c r="E11" s="34"/>
      <c r="F11" s="34"/>
      <c r="G11" s="38"/>
      <c r="H11" s="64" t="s">
        <v>21</v>
      </c>
      <c r="I11" s="66"/>
      <c r="J11" s="40" t="s">
        <v>21</v>
      </c>
      <c r="K11" s="42">
        <v>1850</v>
      </c>
      <c r="L11" s="42">
        <v>2312</v>
      </c>
      <c r="M11" s="42">
        <f t="shared" si="0"/>
        <v>0</v>
      </c>
      <c r="N11" s="42"/>
      <c r="O11" s="43">
        <f t="shared" si="1"/>
        <v>0</v>
      </c>
    </row>
    <row r="12" spans="1:22" ht="28.5" customHeight="1">
      <c r="A12" s="119">
        <v>9</v>
      </c>
      <c r="B12" s="120" t="s">
        <v>0</v>
      </c>
      <c r="C12" s="121" t="s">
        <v>20</v>
      </c>
      <c r="D12" s="122" t="s">
        <v>11</v>
      </c>
      <c r="E12" s="123"/>
      <c r="F12" s="123"/>
      <c r="G12" s="121"/>
      <c r="H12" s="124" t="s">
        <v>21</v>
      </c>
      <c r="I12" s="125"/>
      <c r="J12" s="126" t="s">
        <v>21</v>
      </c>
      <c r="K12" s="127">
        <v>1850</v>
      </c>
      <c r="L12" s="127">
        <v>2312</v>
      </c>
      <c r="M12" s="127">
        <f t="shared" si="0"/>
        <v>0</v>
      </c>
      <c r="N12" s="127"/>
      <c r="O12" s="129">
        <f t="shared" si="1"/>
        <v>0</v>
      </c>
    </row>
    <row r="13" spans="1:22" ht="28.5" customHeight="1">
      <c r="A13" s="36">
        <v>10</v>
      </c>
      <c r="B13" s="37" t="s">
        <v>0</v>
      </c>
      <c r="C13" s="38" t="s">
        <v>13</v>
      </c>
      <c r="D13" s="39" t="s">
        <v>11</v>
      </c>
      <c r="E13" s="34"/>
      <c r="F13" s="34"/>
      <c r="G13" s="38"/>
      <c r="H13" s="64" t="s">
        <v>21</v>
      </c>
      <c r="I13" s="66"/>
      <c r="J13" s="40" t="s">
        <v>21</v>
      </c>
      <c r="K13" s="42">
        <v>1500</v>
      </c>
      <c r="L13" s="42">
        <v>1850</v>
      </c>
      <c r="M13" s="42">
        <f t="shared" si="0"/>
        <v>0</v>
      </c>
      <c r="N13" s="42"/>
      <c r="O13" s="43">
        <f t="shared" si="1"/>
        <v>0</v>
      </c>
    </row>
    <row r="14" spans="1:22" ht="28.5" customHeight="1">
      <c r="A14" s="119">
        <v>11</v>
      </c>
      <c r="B14" s="120" t="s">
        <v>0</v>
      </c>
      <c r="C14" s="121" t="s">
        <v>15</v>
      </c>
      <c r="D14" s="122" t="s">
        <v>11</v>
      </c>
      <c r="E14" s="123"/>
      <c r="F14" s="123"/>
      <c r="G14" s="121"/>
      <c r="H14" s="124" t="s">
        <v>21</v>
      </c>
      <c r="I14" s="125"/>
      <c r="J14" s="126" t="s">
        <v>21</v>
      </c>
      <c r="K14" s="127">
        <v>1500</v>
      </c>
      <c r="L14" s="127">
        <v>1850</v>
      </c>
      <c r="M14" s="127">
        <f t="shared" si="0"/>
        <v>0</v>
      </c>
      <c r="N14" s="127"/>
      <c r="O14" s="129">
        <f t="shared" si="1"/>
        <v>0</v>
      </c>
    </row>
    <row r="15" spans="1:22" ht="28.5" customHeight="1">
      <c r="A15" s="36">
        <v>12</v>
      </c>
      <c r="B15" s="37" t="s">
        <v>0</v>
      </c>
      <c r="C15" s="38" t="s">
        <v>17</v>
      </c>
      <c r="D15" s="39" t="s">
        <v>11</v>
      </c>
      <c r="E15" s="34"/>
      <c r="F15" s="34"/>
      <c r="G15" s="38"/>
      <c r="H15" s="64" t="s">
        <v>21</v>
      </c>
      <c r="I15" s="66"/>
      <c r="J15" s="40" t="s">
        <v>21</v>
      </c>
      <c r="K15" s="42">
        <v>1500</v>
      </c>
      <c r="L15" s="42">
        <v>1850</v>
      </c>
      <c r="M15" s="42">
        <f t="shared" si="0"/>
        <v>0</v>
      </c>
      <c r="N15" s="42"/>
      <c r="O15" s="43">
        <f t="shared" si="1"/>
        <v>0</v>
      </c>
    </row>
    <row r="16" spans="1:22" ht="28.5" customHeight="1">
      <c r="A16" s="119">
        <v>13</v>
      </c>
      <c r="B16" s="120" t="s">
        <v>0</v>
      </c>
      <c r="C16" s="121" t="s">
        <v>18</v>
      </c>
      <c r="D16" s="122" t="s">
        <v>11</v>
      </c>
      <c r="E16" s="123"/>
      <c r="F16" s="123"/>
      <c r="G16" s="121"/>
      <c r="H16" s="124" t="s">
        <v>21</v>
      </c>
      <c r="I16" s="125"/>
      <c r="J16" s="126" t="s">
        <v>21</v>
      </c>
      <c r="K16" s="127">
        <v>1500</v>
      </c>
      <c r="L16" s="127">
        <v>1850</v>
      </c>
      <c r="M16" s="127">
        <f t="shared" si="0"/>
        <v>0</v>
      </c>
      <c r="N16" s="127"/>
      <c r="O16" s="129">
        <f t="shared" si="1"/>
        <v>0</v>
      </c>
    </row>
    <row r="17" spans="1:15" ht="28.5" customHeight="1">
      <c r="A17" s="36">
        <v>14</v>
      </c>
      <c r="B17" s="37" t="s">
        <v>0</v>
      </c>
      <c r="C17" s="38" t="s">
        <v>19</v>
      </c>
      <c r="D17" s="39" t="s">
        <v>11</v>
      </c>
      <c r="E17" s="34"/>
      <c r="F17" s="34"/>
      <c r="G17" s="38"/>
      <c r="H17" s="64" t="s">
        <v>21</v>
      </c>
      <c r="I17" s="66"/>
      <c r="J17" s="40" t="s">
        <v>21</v>
      </c>
      <c r="K17" s="42">
        <v>1500</v>
      </c>
      <c r="L17" s="42">
        <v>1850</v>
      </c>
      <c r="M17" s="42">
        <f t="shared" si="0"/>
        <v>0</v>
      </c>
      <c r="N17" s="42"/>
      <c r="O17" s="43">
        <f t="shared" si="1"/>
        <v>0</v>
      </c>
    </row>
    <row r="18" spans="1:15" ht="28.5" customHeight="1">
      <c r="A18" s="119">
        <v>15</v>
      </c>
      <c r="B18" s="120" t="s">
        <v>0</v>
      </c>
      <c r="C18" s="121" t="s">
        <v>0</v>
      </c>
      <c r="D18" s="122" t="s">
        <v>11</v>
      </c>
      <c r="E18" s="123"/>
      <c r="F18" s="123"/>
      <c r="G18" s="121"/>
      <c r="H18" s="124" t="s">
        <v>21</v>
      </c>
      <c r="I18" s="125"/>
      <c r="J18" s="126" t="s">
        <v>21</v>
      </c>
      <c r="K18" s="127">
        <v>1850</v>
      </c>
      <c r="L18" s="127">
        <v>2312</v>
      </c>
      <c r="M18" s="127">
        <f t="shared" si="0"/>
        <v>0</v>
      </c>
      <c r="N18" s="127"/>
      <c r="O18" s="129">
        <f t="shared" si="1"/>
        <v>0</v>
      </c>
    </row>
    <row r="19" spans="1:15" ht="28.5" customHeight="1">
      <c r="A19" s="55">
        <v>16</v>
      </c>
      <c r="B19" s="56" t="s">
        <v>0</v>
      </c>
      <c r="C19" s="57" t="s">
        <v>20</v>
      </c>
      <c r="D19" s="58" t="s">
        <v>11</v>
      </c>
      <c r="E19" s="34"/>
      <c r="F19" s="34"/>
      <c r="G19" s="38"/>
      <c r="H19" s="65" t="s">
        <v>21</v>
      </c>
      <c r="I19" s="66"/>
      <c r="J19" s="59" t="s">
        <v>21</v>
      </c>
      <c r="K19" s="60">
        <v>2000</v>
      </c>
      <c r="L19" s="60">
        <v>2500</v>
      </c>
      <c r="M19" s="60">
        <f t="shared" si="0"/>
        <v>0</v>
      </c>
      <c r="N19" s="61"/>
      <c r="O19" s="62">
        <f t="shared" si="1"/>
        <v>0</v>
      </c>
    </row>
    <row r="20" spans="1:15" ht="28.5" customHeight="1">
      <c r="A20" s="119">
        <v>17</v>
      </c>
      <c r="B20" s="120" t="s">
        <v>0</v>
      </c>
      <c r="C20" s="121" t="s">
        <v>13</v>
      </c>
      <c r="D20" s="122" t="s">
        <v>11</v>
      </c>
      <c r="E20" s="123"/>
      <c r="F20" s="123"/>
      <c r="G20" s="121"/>
      <c r="H20" s="124" t="s">
        <v>21</v>
      </c>
      <c r="I20" s="125"/>
      <c r="J20" s="126" t="s">
        <v>21</v>
      </c>
      <c r="K20" s="127">
        <v>2000</v>
      </c>
      <c r="L20" s="127">
        <v>2500</v>
      </c>
      <c r="M20" s="127">
        <f t="shared" si="0"/>
        <v>0</v>
      </c>
      <c r="N20" s="128"/>
      <c r="O20" s="129">
        <f t="shared" si="1"/>
        <v>0</v>
      </c>
    </row>
    <row r="21" spans="1:15" ht="28.5" customHeight="1">
      <c r="A21" s="36">
        <v>18</v>
      </c>
      <c r="B21" s="37" t="s">
        <v>0</v>
      </c>
      <c r="C21" s="38" t="s">
        <v>15</v>
      </c>
      <c r="D21" s="39" t="s">
        <v>11</v>
      </c>
      <c r="E21" s="34"/>
      <c r="F21" s="34"/>
      <c r="G21" s="38"/>
      <c r="H21" s="64" t="s">
        <v>21</v>
      </c>
      <c r="I21" s="66"/>
      <c r="J21" s="40" t="s">
        <v>21</v>
      </c>
      <c r="K21" s="42">
        <v>2000</v>
      </c>
      <c r="L21" s="42">
        <v>2500</v>
      </c>
      <c r="M21" s="42">
        <f t="shared" si="0"/>
        <v>0</v>
      </c>
      <c r="N21" s="41"/>
      <c r="O21" s="43">
        <f t="shared" si="1"/>
        <v>0</v>
      </c>
    </row>
    <row r="22" spans="1:15" ht="28.5" customHeight="1">
      <c r="A22" s="119">
        <v>19</v>
      </c>
      <c r="B22" s="120" t="s">
        <v>0</v>
      </c>
      <c r="C22" s="121" t="s">
        <v>17</v>
      </c>
      <c r="D22" s="122" t="s">
        <v>11</v>
      </c>
      <c r="E22" s="123"/>
      <c r="F22" s="123"/>
      <c r="G22" s="121"/>
      <c r="H22" s="124" t="s">
        <v>21</v>
      </c>
      <c r="I22" s="125"/>
      <c r="J22" s="126" t="s">
        <v>21</v>
      </c>
      <c r="K22" s="127">
        <v>2000</v>
      </c>
      <c r="L22" s="127">
        <v>2500</v>
      </c>
      <c r="M22" s="127">
        <f t="shared" si="0"/>
        <v>0</v>
      </c>
      <c r="N22" s="128"/>
      <c r="O22" s="129">
        <f t="shared" si="1"/>
        <v>0</v>
      </c>
    </row>
    <row r="23" spans="1:15" ht="28.5" customHeight="1">
      <c r="A23" s="36">
        <v>20</v>
      </c>
      <c r="B23" s="37" t="s">
        <v>0</v>
      </c>
      <c r="C23" s="38" t="s">
        <v>18</v>
      </c>
      <c r="D23" s="39" t="s">
        <v>11</v>
      </c>
      <c r="E23" s="34"/>
      <c r="F23" s="34"/>
      <c r="G23" s="38"/>
      <c r="H23" s="64" t="s">
        <v>21</v>
      </c>
      <c r="I23" s="66"/>
      <c r="J23" s="40" t="s">
        <v>21</v>
      </c>
      <c r="K23" s="42">
        <v>2000</v>
      </c>
      <c r="L23" s="42">
        <v>2500</v>
      </c>
      <c r="M23" s="42">
        <f t="shared" si="0"/>
        <v>0</v>
      </c>
      <c r="N23" s="41"/>
      <c r="O23" s="43">
        <f t="shared" si="1"/>
        <v>0</v>
      </c>
    </row>
    <row r="24" spans="1:15" ht="28.5" customHeight="1">
      <c r="A24" s="119">
        <v>21</v>
      </c>
      <c r="B24" s="120" t="s">
        <v>0</v>
      </c>
      <c r="C24" s="121" t="s">
        <v>19</v>
      </c>
      <c r="D24" s="122" t="s">
        <v>11</v>
      </c>
      <c r="E24" s="123"/>
      <c r="F24" s="123"/>
      <c r="G24" s="121"/>
      <c r="H24" s="124" t="s">
        <v>21</v>
      </c>
      <c r="I24" s="125"/>
      <c r="J24" s="126" t="s">
        <v>21</v>
      </c>
      <c r="K24" s="127">
        <v>2500</v>
      </c>
      <c r="L24" s="127">
        <v>3125</v>
      </c>
      <c r="M24" s="127">
        <f t="shared" si="0"/>
        <v>0</v>
      </c>
      <c r="N24" s="128"/>
      <c r="O24" s="129">
        <f t="shared" si="1"/>
        <v>0</v>
      </c>
    </row>
    <row r="25" spans="1:15" ht="28.5" customHeight="1">
      <c r="A25" s="36">
        <v>22</v>
      </c>
      <c r="B25" s="37" t="s">
        <v>0</v>
      </c>
      <c r="C25" s="38" t="s">
        <v>0</v>
      </c>
      <c r="D25" s="39" t="s">
        <v>11</v>
      </c>
      <c r="E25" s="34"/>
      <c r="F25" s="34"/>
      <c r="G25" s="38"/>
      <c r="H25" s="64" t="s">
        <v>21</v>
      </c>
      <c r="I25" s="66"/>
      <c r="J25" s="40" t="s">
        <v>21</v>
      </c>
      <c r="K25" s="42">
        <v>2000</v>
      </c>
      <c r="L25" s="42">
        <v>2500</v>
      </c>
      <c r="M25" s="42">
        <f t="shared" si="0"/>
        <v>0</v>
      </c>
      <c r="N25" s="41"/>
      <c r="O25" s="43">
        <f t="shared" si="1"/>
        <v>0</v>
      </c>
    </row>
    <row r="26" spans="1:15" ht="28.5" customHeight="1">
      <c r="A26" s="119">
        <v>23</v>
      </c>
      <c r="B26" s="120" t="s">
        <v>0</v>
      </c>
      <c r="C26" s="121" t="s">
        <v>20</v>
      </c>
      <c r="D26" s="122" t="s">
        <v>11</v>
      </c>
      <c r="E26" s="123"/>
      <c r="F26" s="123"/>
      <c r="G26" s="121"/>
      <c r="H26" s="124" t="s">
        <v>21</v>
      </c>
      <c r="I26" s="125"/>
      <c r="J26" s="126" t="s">
        <v>21</v>
      </c>
      <c r="K26" s="127">
        <v>2000</v>
      </c>
      <c r="L26" s="127">
        <v>2500</v>
      </c>
      <c r="M26" s="127">
        <f t="shared" si="0"/>
        <v>0</v>
      </c>
      <c r="N26" s="128"/>
      <c r="O26" s="129">
        <f t="shared" si="1"/>
        <v>0</v>
      </c>
    </row>
    <row r="27" spans="1:15" ht="28.5" customHeight="1">
      <c r="A27" s="36">
        <v>24</v>
      </c>
      <c r="B27" s="37" t="s">
        <v>0</v>
      </c>
      <c r="C27" s="38" t="s">
        <v>13</v>
      </c>
      <c r="D27" s="39" t="s">
        <v>11</v>
      </c>
      <c r="E27" s="34"/>
      <c r="F27" s="34"/>
      <c r="G27" s="38"/>
      <c r="H27" s="64" t="s">
        <v>21</v>
      </c>
      <c r="I27" s="66"/>
      <c r="J27" s="40" t="s">
        <v>21</v>
      </c>
      <c r="K27" s="42">
        <v>2000</v>
      </c>
      <c r="L27" s="42">
        <v>2500</v>
      </c>
      <c r="M27" s="42">
        <f t="shared" si="0"/>
        <v>0</v>
      </c>
      <c r="N27" s="41"/>
      <c r="O27" s="43">
        <f t="shared" si="1"/>
        <v>0</v>
      </c>
    </row>
    <row r="28" spans="1:15" ht="28.5" customHeight="1">
      <c r="A28" s="119">
        <v>25</v>
      </c>
      <c r="B28" s="120" t="s">
        <v>0</v>
      </c>
      <c r="C28" s="121" t="s">
        <v>15</v>
      </c>
      <c r="D28" s="122" t="s">
        <v>11</v>
      </c>
      <c r="E28" s="123"/>
      <c r="F28" s="123"/>
      <c r="G28" s="121"/>
      <c r="H28" s="124" t="s">
        <v>21</v>
      </c>
      <c r="I28" s="125"/>
      <c r="J28" s="126" t="s">
        <v>21</v>
      </c>
      <c r="K28" s="127">
        <v>2000</v>
      </c>
      <c r="L28" s="127">
        <v>2500</v>
      </c>
      <c r="M28" s="127">
        <f t="shared" si="0"/>
        <v>0</v>
      </c>
      <c r="N28" s="128"/>
      <c r="O28" s="129">
        <f t="shared" si="1"/>
        <v>0</v>
      </c>
    </row>
    <row r="29" spans="1:15" ht="28.5" customHeight="1">
      <c r="A29" s="36">
        <v>26</v>
      </c>
      <c r="B29" s="37" t="s">
        <v>0</v>
      </c>
      <c r="C29" s="38" t="s">
        <v>17</v>
      </c>
      <c r="D29" s="39" t="s">
        <v>11</v>
      </c>
      <c r="E29" s="34"/>
      <c r="F29" s="34"/>
      <c r="G29" s="38"/>
      <c r="H29" s="64" t="s">
        <v>21</v>
      </c>
      <c r="I29" s="66"/>
      <c r="J29" s="40" t="s">
        <v>21</v>
      </c>
      <c r="K29" s="42">
        <v>2000</v>
      </c>
      <c r="L29" s="42">
        <v>2500</v>
      </c>
      <c r="M29" s="42">
        <f t="shared" si="0"/>
        <v>0</v>
      </c>
      <c r="N29" s="41"/>
      <c r="O29" s="43">
        <f t="shared" si="1"/>
        <v>0</v>
      </c>
    </row>
    <row r="30" spans="1:15" ht="28.5" customHeight="1">
      <c r="A30" s="119">
        <v>27</v>
      </c>
      <c r="B30" s="120" t="s">
        <v>0</v>
      </c>
      <c r="C30" s="121" t="s">
        <v>18</v>
      </c>
      <c r="D30" s="122" t="s">
        <v>11</v>
      </c>
      <c r="E30" s="123"/>
      <c r="F30" s="123"/>
      <c r="G30" s="121"/>
      <c r="H30" s="124" t="s">
        <v>21</v>
      </c>
      <c r="I30" s="125"/>
      <c r="J30" s="126" t="s">
        <v>21</v>
      </c>
      <c r="K30" s="127">
        <v>2000</v>
      </c>
      <c r="L30" s="127">
        <v>2500</v>
      </c>
      <c r="M30" s="127">
        <f t="shared" si="0"/>
        <v>0</v>
      </c>
      <c r="N30" s="128"/>
      <c r="O30" s="129">
        <f t="shared" si="1"/>
        <v>0</v>
      </c>
    </row>
    <row r="31" spans="1:15" ht="28.5" customHeight="1">
      <c r="A31" s="36">
        <v>28</v>
      </c>
      <c r="B31" s="37" t="s">
        <v>0</v>
      </c>
      <c r="C31" s="38" t="s">
        <v>19</v>
      </c>
      <c r="D31" s="39" t="s">
        <v>11</v>
      </c>
      <c r="E31" s="34"/>
      <c r="F31" s="34"/>
      <c r="G31" s="38"/>
      <c r="H31" s="64" t="s">
        <v>21</v>
      </c>
      <c r="I31" s="66"/>
      <c r="J31" s="40" t="s">
        <v>21</v>
      </c>
      <c r="K31" s="42">
        <v>2500</v>
      </c>
      <c r="L31" s="42">
        <v>3125</v>
      </c>
      <c r="M31" s="42">
        <f t="shared" si="0"/>
        <v>0</v>
      </c>
      <c r="N31" s="41"/>
      <c r="O31" s="43">
        <f t="shared" si="1"/>
        <v>0</v>
      </c>
    </row>
    <row r="32" spans="1:15" ht="28.5" customHeight="1">
      <c r="A32" s="119">
        <v>29</v>
      </c>
      <c r="B32" s="120" t="s">
        <v>0</v>
      </c>
      <c r="C32" s="121" t="s">
        <v>0</v>
      </c>
      <c r="D32" s="122" t="s">
        <v>11</v>
      </c>
      <c r="E32" s="123"/>
      <c r="F32" s="123"/>
      <c r="G32" s="121"/>
      <c r="H32" s="124" t="s">
        <v>21</v>
      </c>
      <c r="I32" s="125"/>
      <c r="J32" s="126" t="s">
        <v>21</v>
      </c>
      <c r="K32" s="127">
        <v>2000</v>
      </c>
      <c r="L32" s="127">
        <v>2500</v>
      </c>
      <c r="M32" s="127">
        <f t="shared" si="0"/>
        <v>0</v>
      </c>
      <c r="N32" s="128"/>
      <c r="O32" s="129">
        <f t="shared" si="1"/>
        <v>0</v>
      </c>
    </row>
    <row r="33" spans="1:15" ht="28.5" customHeight="1" thickBot="1">
      <c r="A33" s="36">
        <v>30</v>
      </c>
      <c r="B33" s="37" t="s">
        <v>0</v>
      </c>
      <c r="C33" s="38" t="s">
        <v>20</v>
      </c>
      <c r="D33" s="39" t="s">
        <v>11</v>
      </c>
      <c r="E33" s="34"/>
      <c r="F33" s="34"/>
      <c r="G33" s="38"/>
      <c r="H33" s="64" t="s">
        <v>21</v>
      </c>
      <c r="I33" s="66"/>
      <c r="J33" s="40" t="s">
        <v>21</v>
      </c>
      <c r="K33" s="42">
        <v>2000</v>
      </c>
      <c r="L33" s="42">
        <v>2500</v>
      </c>
      <c r="M33" s="42">
        <f t="shared" si="0"/>
        <v>0</v>
      </c>
      <c r="N33" s="41"/>
      <c r="O33" s="54">
        <f t="shared" si="1"/>
        <v>0</v>
      </c>
    </row>
    <row r="34" spans="1:15" ht="28.5" customHeight="1" thickBot="1">
      <c r="A34" s="68"/>
      <c r="B34" s="68"/>
      <c r="C34" s="68"/>
      <c r="D34" s="68"/>
      <c r="E34" s="68"/>
      <c r="F34" s="68"/>
      <c r="G34" s="68"/>
      <c r="H34" s="68"/>
      <c r="I34" s="68"/>
      <c r="J34" s="68"/>
      <c r="K34" s="68"/>
      <c r="L34" s="68"/>
      <c r="M34" s="68"/>
      <c r="N34" s="67"/>
      <c r="O34" s="130">
        <f>SUM(O5:O33)</f>
        <v>43424</v>
      </c>
    </row>
    <row r="35" spans="1:15" ht="21" customHeight="1">
      <c r="A35" s="27"/>
      <c r="B35" s="28"/>
      <c r="C35" s="29"/>
      <c r="D35" s="30"/>
      <c r="E35" s="31"/>
      <c r="F35" s="31"/>
      <c r="G35" s="29"/>
      <c r="H35" s="29"/>
      <c r="I35" s="32"/>
      <c r="J35" s="27"/>
      <c r="K35" s="33"/>
      <c r="L35" s="33"/>
      <c r="M35" s="33"/>
      <c r="N35" s="171" t="s">
        <v>23</v>
      </c>
      <c r="O35" s="171"/>
    </row>
    <row r="37" spans="1:15" ht="28.5" customHeight="1" thickBot="1"/>
    <row r="38" spans="1:15" ht="28.5" customHeight="1" thickBot="1">
      <c r="O38" s="63">
        <f>SUM(O4:O37)</f>
        <v>86848</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tabSelected="1" zoomScale="91" zoomScaleNormal="91" workbookViewId="0">
      <selection activeCell="P7" sqref="P7:P8"/>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215" t="s">
        <v>66</v>
      </c>
      <c r="B1" s="216"/>
      <c r="C1" s="216"/>
      <c r="D1" s="216"/>
      <c r="E1" s="217" t="s">
        <v>27</v>
      </c>
      <c r="F1" s="217"/>
      <c r="G1" s="217"/>
      <c r="H1" s="217"/>
      <c r="I1" s="217"/>
    </row>
    <row r="2" spans="1:27" ht="30.75" customHeight="1" thickBot="1">
      <c r="A2" s="218" t="s">
        <v>44</v>
      </c>
      <c r="B2" s="219"/>
      <c r="C2" s="218" t="s">
        <v>28</v>
      </c>
      <c r="D2" s="220"/>
      <c r="E2" s="220"/>
      <c r="F2" s="220"/>
      <c r="G2" s="219"/>
      <c r="H2" s="221" t="s">
        <v>45</v>
      </c>
      <c r="I2" s="222"/>
      <c r="J2" s="93" t="s">
        <v>29</v>
      </c>
      <c r="K2" s="223" t="s">
        <v>29</v>
      </c>
      <c r="L2" s="224"/>
      <c r="M2" s="224"/>
      <c r="N2" s="225"/>
      <c r="O2" s="93" t="s">
        <v>30</v>
      </c>
      <c r="P2" s="94" t="s">
        <v>31</v>
      </c>
      <c r="Q2" s="95"/>
      <c r="R2" s="96" t="s">
        <v>32</v>
      </c>
      <c r="S2" s="97" t="s">
        <v>33</v>
      </c>
      <c r="T2" s="97" t="s">
        <v>34</v>
      </c>
      <c r="U2" s="98" t="s">
        <v>35</v>
      </c>
      <c r="V2" s="99" t="s">
        <v>36</v>
      </c>
      <c r="W2" s="100" t="s">
        <v>37</v>
      </c>
    </row>
    <row r="3" spans="1:27" ht="30.75" customHeight="1">
      <c r="A3" s="202">
        <v>1</v>
      </c>
      <c r="B3" s="204" t="s">
        <v>65</v>
      </c>
      <c r="C3" s="87" t="s">
        <v>38</v>
      </c>
      <c r="D3" s="71">
        <v>16</v>
      </c>
      <c r="E3" s="88" t="s">
        <v>39</v>
      </c>
      <c r="F3" s="71"/>
      <c r="G3" s="88" t="s">
        <v>39</v>
      </c>
      <c r="H3" s="74">
        <v>2000</v>
      </c>
      <c r="I3" s="73">
        <v>2500</v>
      </c>
      <c r="J3" s="69">
        <v>2750</v>
      </c>
      <c r="K3" s="70" t="s">
        <v>40</v>
      </c>
      <c r="L3" s="71"/>
      <c r="M3" s="72" t="s">
        <v>41</v>
      </c>
      <c r="N3" s="73">
        <f>L3*250</f>
        <v>0</v>
      </c>
      <c r="O3" s="206">
        <f>D3*H3+F3*I3+D4*H4+F4*I4+J3</f>
        <v>61000</v>
      </c>
      <c r="P3" s="208">
        <f>O3</f>
        <v>61000</v>
      </c>
      <c r="Q3" s="71"/>
      <c r="R3" s="74"/>
      <c r="S3" s="75"/>
      <c r="T3" s="75"/>
      <c r="U3" s="73"/>
      <c r="V3" s="210">
        <f>U3+T3+S3+R3</f>
        <v>0</v>
      </c>
      <c r="W3" s="200">
        <f>O3-V3</f>
        <v>61000</v>
      </c>
    </row>
    <row r="4" spans="1:27" ht="30.75" customHeight="1" thickBot="1">
      <c r="A4" s="203"/>
      <c r="B4" s="205"/>
      <c r="C4" s="89" t="s">
        <v>42</v>
      </c>
      <c r="D4" s="78">
        <v>8</v>
      </c>
      <c r="E4" s="90" t="s">
        <v>39</v>
      </c>
      <c r="F4" s="78">
        <v>2</v>
      </c>
      <c r="G4" s="90" t="s">
        <v>39</v>
      </c>
      <c r="H4" s="81">
        <v>2500</v>
      </c>
      <c r="I4" s="80">
        <v>3125</v>
      </c>
      <c r="J4" s="76"/>
      <c r="K4" s="77" t="s">
        <v>43</v>
      </c>
      <c r="L4" s="78"/>
      <c r="M4" s="79" t="s">
        <v>41</v>
      </c>
      <c r="N4" s="80">
        <f>L4*200</f>
        <v>0</v>
      </c>
      <c r="O4" s="207"/>
      <c r="P4" s="209"/>
      <c r="Q4" s="78"/>
      <c r="R4" s="81"/>
      <c r="S4" s="82"/>
      <c r="T4" s="82"/>
      <c r="U4" s="80"/>
      <c r="V4" s="211"/>
      <c r="W4" s="201"/>
    </row>
    <row r="5" spans="1:27" ht="30.75" customHeight="1">
      <c r="A5" s="188">
        <v>2</v>
      </c>
      <c r="B5" s="190" t="s">
        <v>72</v>
      </c>
      <c r="C5" s="101" t="s">
        <v>38</v>
      </c>
      <c r="D5" s="102">
        <v>16</v>
      </c>
      <c r="E5" s="103" t="s">
        <v>39</v>
      </c>
      <c r="F5" s="102"/>
      <c r="G5" s="103" t="s">
        <v>39</v>
      </c>
      <c r="H5" s="104">
        <v>1500</v>
      </c>
      <c r="I5" s="105">
        <v>1850</v>
      </c>
      <c r="J5" s="106"/>
      <c r="K5" s="107" t="s">
        <v>40</v>
      </c>
      <c r="L5" s="102"/>
      <c r="M5" s="108" t="s">
        <v>41</v>
      </c>
      <c r="N5" s="105">
        <f t="shared" ref="N5" si="0">L5*250</f>
        <v>0</v>
      </c>
      <c r="O5" s="192">
        <f t="shared" ref="O5" si="1">D5*H5+F5*I5+D6*H6+F6*I6+J5</f>
        <v>43424</v>
      </c>
      <c r="P5" s="194">
        <f>O5</f>
        <v>43424</v>
      </c>
      <c r="Q5" s="102"/>
      <c r="R5" s="104"/>
      <c r="S5" s="109"/>
      <c r="T5" s="109"/>
      <c r="U5" s="105"/>
      <c r="V5" s="196">
        <f>U5+T5+S5+R5</f>
        <v>0</v>
      </c>
      <c r="W5" s="198">
        <f>O5-V5</f>
        <v>43424</v>
      </c>
    </row>
    <row r="6" spans="1:27" ht="30.75" customHeight="1" thickBot="1">
      <c r="A6" s="189"/>
      <c r="B6" s="191"/>
      <c r="C6" s="110" t="s">
        <v>42</v>
      </c>
      <c r="D6" s="111">
        <v>8</v>
      </c>
      <c r="E6" s="112" t="s">
        <v>39</v>
      </c>
      <c r="F6" s="111">
        <v>2</v>
      </c>
      <c r="G6" s="112" t="s">
        <v>39</v>
      </c>
      <c r="H6" s="113">
        <v>1850</v>
      </c>
      <c r="I6" s="114">
        <v>2312</v>
      </c>
      <c r="J6" s="115"/>
      <c r="K6" s="116" t="s">
        <v>43</v>
      </c>
      <c r="L6" s="111"/>
      <c r="M6" s="117" t="s">
        <v>41</v>
      </c>
      <c r="N6" s="114">
        <f t="shared" ref="N6" si="2">L6*200</f>
        <v>0</v>
      </c>
      <c r="O6" s="193"/>
      <c r="P6" s="195"/>
      <c r="Q6" s="111"/>
      <c r="R6" s="113"/>
      <c r="S6" s="118"/>
      <c r="T6" s="118"/>
      <c r="U6" s="114"/>
      <c r="V6" s="197"/>
      <c r="W6" s="199"/>
    </row>
    <row r="7" spans="1:27" ht="30.75" customHeight="1">
      <c r="A7" s="202">
        <v>3</v>
      </c>
      <c r="B7" s="204" t="s">
        <v>73</v>
      </c>
      <c r="C7" s="87" t="s">
        <v>38</v>
      </c>
      <c r="D7" s="71">
        <v>16</v>
      </c>
      <c r="E7" s="88" t="s">
        <v>39</v>
      </c>
      <c r="F7" s="71"/>
      <c r="G7" s="88" t="s">
        <v>39</v>
      </c>
      <c r="H7" s="74">
        <v>1500</v>
      </c>
      <c r="I7" s="73">
        <v>1850</v>
      </c>
      <c r="J7" s="69"/>
      <c r="K7" s="70" t="s">
        <v>40</v>
      </c>
      <c r="L7" s="71"/>
      <c r="M7" s="72" t="s">
        <v>41</v>
      </c>
      <c r="N7" s="73">
        <f t="shared" ref="N7" si="3">L7*250</f>
        <v>0</v>
      </c>
      <c r="O7" s="206">
        <f>D7*H7+F7*I7+D8*H8+F8*I8+J7</f>
        <v>43424</v>
      </c>
      <c r="P7" s="208">
        <f>O7-J7</f>
        <v>43424</v>
      </c>
      <c r="Q7" s="71"/>
      <c r="R7" s="74"/>
      <c r="S7" s="75"/>
      <c r="T7" s="75"/>
      <c r="U7" s="73"/>
      <c r="V7" s="210">
        <f>U7+T7+S7+R7</f>
        <v>0</v>
      </c>
      <c r="W7" s="200">
        <f>O7-V7</f>
        <v>43424</v>
      </c>
      <c r="Z7" s="174">
        <f>W5+W7+W9+W3</f>
        <v>194872</v>
      </c>
      <c r="AA7" s="175"/>
    </row>
    <row r="8" spans="1:27" ht="30.75" customHeight="1" thickBot="1">
      <c r="A8" s="203"/>
      <c r="B8" s="205"/>
      <c r="C8" s="89" t="s">
        <v>42</v>
      </c>
      <c r="D8" s="78">
        <v>8</v>
      </c>
      <c r="E8" s="90" t="s">
        <v>39</v>
      </c>
      <c r="F8" s="78">
        <v>2</v>
      </c>
      <c r="G8" s="90" t="s">
        <v>39</v>
      </c>
      <c r="H8" s="81">
        <v>1850</v>
      </c>
      <c r="I8" s="80">
        <v>2312</v>
      </c>
      <c r="J8" s="76"/>
      <c r="K8" s="77" t="s">
        <v>43</v>
      </c>
      <c r="L8" s="78"/>
      <c r="M8" s="79" t="s">
        <v>41</v>
      </c>
      <c r="N8" s="80">
        <f t="shared" ref="N8" si="4">L8*200</f>
        <v>0</v>
      </c>
      <c r="O8" s="207"/>
      <c r="P8" s="209"/>
      <c r="Q8" s="78"/>
      <c r="R8" s="81"/>
      <c r="S8" s="82"/>
      <c r="T8" s="82"/>
      <c r="U8" s="80"/>
      <c r="V8" s="211"/>
      <c r="W8" s="201"/>
      <c r="Z8" s="176"/>
      <c r="AA8" s="177"/>
    </row>
    <row r="9" spans="1:27" ht="30.75" customHeight="1" thickBot="1">
      <c r="A9" s="188">
        <v>4</v>
      </c>
      <c r="B9" s="190" t="s">
        <v>67</v>
      </c>
      <c r="C9" s="101" t="s">
        <v>38</v>
      </c>
      <c r="D9" s="102">
        <v>16</v>
      </c>
      <c r="E9" s="103" t="s">
        <v>39</v>
      </c>
      <c r="F9" s="102"/>
      <c r="G9" s="103" t="s">
        <v>39</v>
      </c>
      <c r="H9" s="104">
        <v>1500</v>
      </c>
      <c r="I9" s="105">
        <v>1850</v>
      </c>
      <c r="J9" s="106">
        <v>3600</v>
      </c>
      <c r="K9" s="107" t="s">
        <v>40</v>
      </c>
      <c r="L9" s="102"/>
      <c r="M9" s="108" t="s">
        <v>41</v>
      </c>
      <c r="N9" s="105">
        <f t="shared" ref="N9" si="5">L9*250</f>
        <v>0</v>
      </c>
      <c r="O9" s="192">
        <f t="shared" ref="O9" si="6">D9*H9+F9*I9+D10*H10+F10*I10+J9</f>
        <v>47024</v>
      </c>
      <c r="P9" s="212">
        <f>O9</f>
        <v>47024</v>
      </c>
      <c r="Q9" s="102"/>
      <c r="R9" s="104"/>
      <c r="S9" s="109"/>
      <c r="T9" s="109"/>
      <c r="U9" s="105"/>
      <c r="V9" s="196">
        <f>U9+T9+S9+R9</f>
        <v>0</v>
      </c>
      <c r="W9" s="196">
        <f>O9-V9</f>
        <v>47024</v>
      </c>
      <c r="Z9" s="178"/>
      <c r="AA9" s="179"/>
    </row>
    <row r="10" spans="1:27" ht="30.75" customHeight="1" thickBot="1">
      <c r="A10" s="189"/>
      <c r="B10" s="191"/>
      <c r="C10" s="110" t="s">
        <v>42</v>
      </c>
      <c r="D10" s="111">
        <v>8</v>
      </c>
      <c r="E10" s="112" t="s">
        <v>39</v>
      </c>
      <c r="F10" s="111">
        <v>2</v>
      </c>
      <c r="G10" s="112" t="s">
        <v>39</v>
      </c>
      <c r="H10" s="113">
        <v>1850</v>
      </c>
      <c r="I10" s="114">
        <v>2312</v>
      </c>
      <c r="J10" s="115"/>
      <c r="K10" s="116" t="s">
        <v>43</v>
      </c>
      <c r="L10" s="111"/>
      <c r="M10" s="117" t="s">
        <v>41</v>
      </c>
      <c r="N10" s="114">
        <f t="shared" ref="N10" si="7">L10*200</f>
        <v>0</v>
      </c>
      <c r="O10" s="193"/>
      <c r="P10" s="213"/>
      <c r="Q10" s="111"/>
      <c r="R10" s="113"/>
      <c r="S10" s="118"/>
      <c r="T10" s="118"/>
      <c r="U10" s="114"/>
      <c r="V10" s="214"/>
      <c r="W10" s="214"/>
      <c r="Z10" s="180">
        <f>Z7/3</f>
        <v>64957.333333333336</v>
      </c>
      <c r="AA10" s="181"/>
    </row>
    <row r="11" spans="1:27" ht="30.75" customHeight="1" thickBot="1">
      <c r="A11" s="202">
        <v>5</v>
      </c>
      <c r="B11" s="204"/>
      <c r="C11" s="87" t="s">
        <v>38</v>
      </c>
      <c r="D11" s="71"/>
      <c r="E11" s="88" t="s">
        <v>39</v>
      </c>
      <c r="F11" s="71"/>
      <c r="G11" s="88" t="s">
        <v>39</v>
      </c>
      <c r="H11" s="74"/>
      <c r="I11" s="73"/>
      <c r="J11" s="69"/>
      <c r="K11" s="70" t="s">
        <v>40</v>
      </c>
      <c r="L11" s="71"/>
      <c r="M11" s="72" t="s">
        <v>41</v>
      </c>
      <c r="N11" s="73">
        <f t="shared" ref="N11" si="8">L11*250</f>
        <v>0</v>
      </c>
      <c r="O11" s="206">
        <f t="shared" ref="O11" si="9">D11*H11+F11*I11+D12*H12+F12*I12+J11</f>
        <v>0</v>
      </c>
      <c r="P11" s="208">
        <f>O11</f>
        <v>0</v>
      </c>
      <c r="Q11" s="71"/>
      <c r="R11" s="74"/>
      <c r="S11" s="75"/>
      <c r="T11" s="75"/>
      <c r="U11" s="73"/>
      <c r="V11" s="210">
        <f>U11+T11+S11+R11</f>
        <v>0</v>
      </c>
      <c r="W11" s="200">
        <f>O11-V11</f>
        <v>0</v>
      </c>
      <c r="Z11" s="182"/>
      <c r="AA11" s="183"/>
    </row>
    <row r="12" spans="1:27" ht="30.75" customHeight="1" thickBot="1">
      <c r="A12" s="203"/>
      <c r="B12" s="205"/>
      <c r="C12" s="89" t="s">
        <v>42</v>
      </c>
      <c r="D12" s="78"/>
      <c r="E12" s="90" t="s">
        <v>39</v>
      </c>
      <c r="F12" s="78"/>
      <c r="G12" s="90" t="s">
        <v>39</v>
      </c>
      <c r="H12" s="81"/>
      <c r="I12" s="80"/>
      <c r="J12" s="76"/>
      <c r="K12" s="77" t="s">
        <v>43</v>
      </c>
      <c r="L12" s="78"/>
      <c r="M12" s="79" t="s">
        <v>41</v>
      </c>
      <c r="N12" s="80">
        <f t="shared" ref="N12" si="10">L12*200</f>
        <v>0</v>
      </c>
      <c r="O12" s="207"/>
      <c r="P12" s="209"/>
      <c r="Q12" s="78"/>
      <c r="R12" s="81"/>
      <c r="S12" s="82"/>
      <c r="T12" s="82"/>
      <c r="U12" s="80"/>
      <c r="V12" s="211"/>
      <c r="W12" s="201"/>
    </row>
    <row r="13" spans="1:27" ht="30.75" customHeight="1" thickBot="1">
      <c r="A13" s="188">
        <v>6</v>
      </c>
      <c r="B13" s="190"/>
      <c r="C13" s="101" t="s">
        <v>38</v>
      </c>
      <c r="D13" s="102"/>
      <c r="E13" s="103" t="s">
        <v>39</v>
      </c>
      <c r="F13" s="102"/>
      <c r="G13" s="103" t="s">
        <v>39</v>
      </c>
      <c r="H13" s="104"/>
      <c r="I13" s="105"/>
      <c r="J13" s="106"/>
      <c r="K13" s="107" t="s">
        <v>40</v>
      </c>
      <c r="L13" s="102"/>
      <c r="M13" s="108" t="s">
        <v>41</v>
      </c>
      <c r="N13" s="105">
        <f t="shared" ref="N13" si="11">L13*250</f>
        <v>0</v>
      </c>
      <c r="O13" s="192">
        <f t="shared" ref="O13" si="12">D13*H13+F13*I13+D14*H14+F14*I14+J13</f>
        <v>0</v>
      </c>
      <c r="P13" s="194">
        <f>O13</f>
        <v>0</v>
      </c>
      <c r="Q13" s="102"/>
      <c r="R13" s="104"/>
      <c r="S13" s="109"/>
      <c r="T13" s="109"/>
      <c r="U13" s="105"/>
      <c r="V13" s="196">
        <f>U13+T13+S13+R13</f>
        <v>0</v>
      </c>
      <c r="W13" s="198">
        <f>O13-V13</f>
        <v>0</v>
      </c>
    </row>
    <row r="14" spans="1:27" ht="30.75" customHeight="1" thickBot="1">
      <c r="A14" s="189"/>
      <c r="B14" s="191"/>
      <c r="C14" s="110" t="s">
        <v>42</v>
      </c>
      <c r="D14" s="111"/>
      <c r="E14" s="112" t="s">
        <v>39</v>
      </c>
      <c r="F14" s="111"/>
      <c r="G14" s="112" t="s">
        <v>39</v>
      </c>
      <c r="H14" s="113"/>
      <c r="I14" s="114"/>
      <c r="J14" s="115"/>
      <c r="K14" s="116" t="s">
        <v>43</v>
      </c>
      <c r="L14" s="111"/>
      <c r="M14" s="117" t="s">
        <v>41</v>
      </c>
      <c r="N14" s="114">
        <f t="shared" ref="N14" si="13">L14*200</f>
        <v>0</v>
      </c>
      <c r="O14" s="193"/>
      <c r="P14" s="195"/>
      <c r="Q14" s="111"/>
      <c r="R14" s="113"/>
      <c r="S14" s="118"/>
      <c r="T14" s="118"/>
      <c r="U14" s="114"/>
      <c r="V14" s="197"/>
      <c r="W14" s="199"/>
      <c r="Y14" s="86" t="s">
        <v>55</v>
      </c>
      <c r="Z14" s="172">
        <v>150000</v>
      </c>
      <c r="AA14" s="173"/>
    </row>
    <row r="15" spans="1:27" ht="30.75" customHeight="1" thickBot="1">
      <c r="A15" s="202"/>
      <c r="B15" s="204"/>
      <c r="C15" s="87" t="s">
        <v>38</v>
      </c>
      <c r="D15" s="71"/>
      <c r="E15" s="88" t="s">
        <v>39</v>
      </c>
      <c r="F15" s="71"/>
      <c r="G15" s="88" t="s">
        <v>39</v>
      </c>
      <c r="H15" s="74"/>
      <c r="I15" s="73"/>
      <c r="J15" s="69"/>
      <c r="K15" s="70" t="s">
        <v>40</v>
      </c>
      <c r="L15" s="71"/>
      <c r="M15" s="72" t="s">
        <v>41</v>
      </c>
      <c r="N15" s="73">
        <f t="shared" ref="N15" si="14">L15*250</f>
        <v>0</v>
      </c>
      <c r="O15" s="206">
        <f t="shared" ref="O15" si="15">D15*H15+F15*I15+D16*H16+F16*I16+J15</f>
        <v>0</v>
      </c>
      <c r="P15" s="208">
        <f>O15</f>
        <v>0</v>
      </c>
      <c r="Q15" s="71"/>
      <c r="R15" s="74"/>
      <c r="S15" s="75"/>
      <c r="T15" s="75"/>
      <c r="U15" s="73"/>
      <c r="V15" s="210">
        <f>U15+T15+S15+R15</f>
        <v>0</v>
      </c>
      <c r="W15" s="200">
        <f>O15-V15</f>
        <v>0</v>
      </c>
      <c r="Y15" s="86" t="s">
        <v>56</v>
      </c>
      <c r="Z15" s="172">
        <v>125000</v>
      </c>
      <c r="AA15" s="173"/>
    </row>
    <row r="16" spans="1:27" ht="30.75" customHeight="1" thickBot="1">
      <c r="A16" s="203"/>
      <c r="B16" s="205"/>
      <c r="C16" s="89" t="s">
        <v>42</v>
      </c>
      <c r="D16" s="78"/>
      <c r="E16" s="90" t="s">
        <v>39</v>
      </c>
      <c r="F16" s="78"/>
      <c r="G16" s="90" t="s">
        <v>39</v>
      </c>
      <c r="H16" s="81"/>
      <c r="I16" s="80"/>
      <c r="J16" s="76"/>
      <c r="K16" s="77" t="s">
        <v>43</v>
      </c>
      <c r="L16" s="78"/>
      <c r="M16" s="79" t="s">
        <v>41</v>
      </c>
      <c r="N16" s="80">
        <f t="shared" ref="N16" si="16">L16*200</f>
        <v>0</v>
      </c>
      <c r="O16" s="207"/>
      <c r="P16" s="209"/>
      <c r="Q16" s="78"/>
      <c r="R16" s="81"/>
      <c r="S16" s="82"/>
      <c r="T16" s="82"/>
      <c r="U16" s="80"/>
      <c r="V16" s="211"/>
      <c r="W16" s="201"/>
      <c r="Y16" s="86" t="s">
        <v>57</v>
      </c>
      <c r="Z16" s="172">
        <v>125000</v>
      </c>
      <c r="AA16" s="173"/>
    </row>
    <row r="17" spans="1:27" ht="30.75" customHeight="1" thickBot="1">
      <c r="A17" s="188">
        <v>8</v>
      </c>
      <c r="B17" s="190"/>
      <c r="C17" s="101" t="s">
        <v>38</v>
      </c>
      <c r="D17" s="102"/>
      <c r="E17" s="103" t="s">
        <v>39</v>
      </c>
      <c r="F17" s="102"/>
      <c r="G17" s="103" t="s">
        <v>39</v>
      </c>
      <c r="H17" s="104"/>
      <c r="I17" s="105"/>
      <c r="J17" s="106"/>
      <c r="K17" s="107" t="s">
        <v>40</v>
      </c>
      <c r="L17" s="102"/>
      <c r="M17" s="108" t="s">
        <v>41</v>
      </c>
      <c r="N17" s="105">
        <f>L17*250</f>
        <v>0</v>
      </c>
      <c r="O17" s="192">
        <f>D17*H17+F17*I17+D18*H18+F18*I18</f>
        <v>0</v>
      </c>
      <c r="P17" s="194">
        <f>O17</f>
        <v>0</v>
      </c>
      <c r="Q17" s="102"/>
      <c r="R17" s="104"/>
      <c r="S17" s="109"/>
      <c r="T17" s="109"/>
      <c r="U17" s="105"/>
      <c r="V17" s="196">
        <f>U17+T17+S17+R17</f>
        <v>0</v>
      </c>
      <c r="W17" s="198">
        <f>O17-V17</f>
        <v>0</v>
      </c>
      <c r="Z17" s="172">
        <f>SUM(Z14:Z16)</f>
        <v>400000</v>
      </c>
      <c r="AA17" s="173"/>
    </row>
    <row r="18" spans="1:27" ht="30.75" customHeight="1" thickBot="1">
      <c r="A18" s="189"/>
      <c r="B18" s="191"/>
      <c r="C18" s="110" t="s">
        <v>42</v>
      </c>
      <c r="D18" s="111"/>
      <c r="E18" s="112" t="s">
        <v>39</v>
      </c>
      <c r="F18" s="111"/>
      <c r="G18" s="112" t="s">
        <v>39</v>
      </c>
      <c r="H18" s="113"/>
      <c r="I18" s="114"/>
      <c r="J18" s="115"/>
      <c r="K18" s="116" t="s">
        <v>43</v>
      </c>
      <c r="L18" s="111"/>
      <c r="M18" s="117" t="s">
        <v>41</v>
      </c>
      <c r="N18" s="114">
        <f>L18*200</f>
        <v>0</v>
      </c>
      <c r="O18" s="193"/>
      <c r="P18" s="195"/>
      <c r="Q18" s="111"/>
      <c r="R18" s="113"/>
      <c r="S18" s="118"/>
      <c r="T18" s="118"/>
      <c r="U18" s="114"/>
      <c r="V18" s="197"/>
      <c r="W18" s="199"/>
    </row>
    <row r="19" spans="1:27" ht="30.75" customHeight="1">
      <c r="A19" s="202">
        <v>9</v>
      </c>
      <c r="B19" s="204"/>
      <c r="C19" s="87" t="s">
        <v>38</v>
      </c>
      <c r="D19" s="71"/>
      <c r="E19" s="88" t="s">
        <v>39</v>
      </c>
      <c r="F19" s="71"/>
      <c r="G19" s="88" t="s">
        <v>39</v>
      </c>
      <c r="H19" s="74"/>
      <c r="I19" s="73"/>
      <c r="J19" s="69"/>
      <c r="K19" s="70" t="s">
        <v>40</v>
      </c>
      <c r="L19" s="71"/>
      <c r="M19" s="72" t="s">
        <v>41</v>
      </c>
      <c r="N19" s="73">
        <f>L19*250</f>
        <v>0</v>
      </c>
      <c r="O19" s="206">
        <f>D19*H19+F19*I19+D20*H20+F20*I20</f>
        <v>0</v>
      </c>
      <c r="P19" s="208">
        <f>O19</f>
        <v>0</v>
      </c>
      <c r="Q19" s="71"/>
      <c r="R19" s="74"/>
      <c r="S19" s="75"/>
      <c r="T19" s="75"/>
      <c r="U19" s="73"/>
      <c r="V19" s="210">
        <f>U19+T19+S19+R19</f>
        <v>0</v>
      </c>
      <c r="W19" s="200">
        <f>O19-V19</f>
        <v>0</v>
      </c>
    </row>
    <row r="20" spans="1:27" ht="30.75" customHeight="1" thickBot="1">
      <c r="A20" s="203"/>
      <c r="B20" s="205"/>
      <c r="C20" s="89" t="s">
        <v>42</v>
      </c>
      <c r="D20" s="78"/>
      <c r="E20" s="90" t="s">
        <v>39</v>
      </c>
      <c r="F20" s="78"/>
      <c r="G20" s="90" t="s">
        <v>39</v>
      </c>
      <c r="H20" s="81"/>
      <c r="I20" s="80"/>
      <c r="J20" s="76"/>
      <c r="K20" s="77" t="s">
        <v>43</v>
      </c>
      <c r="L20" s="78"/>
      <c r="M20" s="79" t="s">
        <v>41</v>
      </c>
      <c r="N20" s="80">
        <f>L20*200</f>
        <v>0</v>
      </c>
      <c r="O20" s="207"/>
      <c r="P20" s="209"/>
      <c r="Q20" s="78"/>
      <c r="R20" s="81"/>
      <c r="S20" s="82"/>
      <c r="T20" s="82"/>
      <c r="U20" s="80"/>
      <c r="V20" s="211"/>
      <c r="W20" s="201"/>
    </row>
    <row r="21" spans="1:27" ht="30.75" customHeight="1">
      <c r="A21" s="188">
        <v>10</v>
      </c>
      <c r="B21" s="190"/>
      <c r="C21" s="101" t="s">
        <v>38</v>
      </c>
      <c r="D21" s="102"/>
      <c r="E21" s="103" t="s">
        <v>39</v>
      </c>
      <c r="F21" s="102"/>
      <c r="G21" s="103" t="s">
        <v>39</v>
      </c>
      <c r="H21" s="104"/>
      <c r="I21" s="105"/>
      <c r="J21" s="106"/>
      <c r="K21" s="107" t="s">
        <v>40</v>
      </c>
      <c r="L21" s="102"/>
      <c r="M21" s="108" t="s">
        <v>41</v>
      </c>
      <c r="N21" s="105">
        <f>L21*250</f>
        <v>0</v>
      </c>
      <c r="O21" s="192">
        <f>D21*H21+F21*I21+D22*H22+F22*I22</f>
        <v>0</v>
      </c>
      <c r="P21" s="194">
        <f>O21</f>
        <v>0</v>
      </c>
      <c r="Q21" s="102"/>
      <c r="R21" s="104"/>
      <c r="S21" s="109"/>
      <c r="T21" s="109"/>
      <c r="U21" s="105"/>
      <c r="V21" s="196">
        <f>U21+T21+S21+R21</f>
        <v>0</v>
      </c>
      <c r="W21" s="198">
        <f>O21-V21</f>
        <v>0</v>
      </c>
    </row>
    <row r="22" spans="1:27" ht="30.75" customHeight="1" thickBot="1">
      <c r="A22" s="189"/>
      <c r="B22" s="191"/>
      <c r="C22" s="110" t="s">
        <v>42</v>
      </c>
      <c r="D22" s="111"/>
      <c r="E22" s="112" t="s">
        <v>39</v>
      </c>
      <c r="F22" s="111"/>
      <c r="G22" s="112" t="s">
        <v>39</v>
      </c>
      <c r="H22" s="113"/>
      <c r="I22" s="114"/>
      <c r="J22" s="115"/>
      <c r="K22" s="116" t="s">
        <v>43</v>
      </c>
      <c r="L22" s="111"/>
      <c r="M22" s="117" t="s">
        <v>41</v>
      </c>
      <c r="N22" s="114">
        <f>L22*200</f>
        <v>0</v>
      </c>
      <c r="O22" s="193"/>
      <c r="P22" s="195"/>
      <c r="Q22" s="111"/>
      <c r="R22" s="113"/>
      <c r="S22" s="118"/>
      <c r="T22" s="118"/>
      <c r="U22" s="114"/>
      <c r="V22" s="197"/>
      <c r="W22" s="199"/>
    </row>
    <row r="23" spans="1:27" ht="23.25" customHeight="1">
      <c r="V23" s="184">
        <f>SUM(W3:W22)</f>
        <v>194872</v>
      </c>
      <c r="W23" s="185"/>
    </row>
    <row r="24" spans="1:27" ht="23.25" customHeight="1" thickBot="1">
      <c r="V24" s="186"/>
      <c r="W24" s="187"/>
    </row>
  </sheetData>
  <mergeCells count="73">
    <mergeCell ref="W3:W4"/>
    <mergeCell ref="A1:D1"/>
    <mergeCell ref="E1:I1"/>
    <mergeCell ref="A2:B2"/>
    <mergeCell ref="C2:G2"/>
    <mergeCell ref="H2:I2"/>
    <mergeCell ref="K2:N2"/>
    <mergeCell ref="A3:A4"/>
    <mergeCell ref="B3:B4"/>
    <mergeCell ref="O3:O4"/>
    <mergeCell ref="P3:P4"/>
    <mergeCell ref="V3:V4"/>
    <mergeCell ref="W7:W8"/>
    <mergeCell ref="A5:A6"/>
    <mergeCell ref="B5:B6"/>
    <mergeCell ref="O5:O6"/>
    <mergeCell ref="P5:P6"/>
    <mergeCell ref="V5:V6"/>
    <mergeCell ref="W5:W6"/>
    <mergeCell ref="A7:A8"/>
    <mergeCell ref="B7:B8"/>
    <mergeCell ref="O7:O8"/>
    <mergeCell ref="P7:P8"/>
    <mergeCell ref="V7:V8"/>
    <mergeCell ref="W11:W12"/>
    <mergeCell ref="A9:A10"/>
    <mergeCell ref="B9:B10"/>
    <mergeCell ref="O9:O10"/>
    <mergeCell ref="P9:P10"/>
    <mergeCell ref="V9:V10"/>
    <mergeCell ref="W9:W10"/>
    <mergeCell ref="A11:A12"/>
    <mergeCell ref="B11:B12"/>
    <mergeCell ref="O11:O12"/>
    <mergeCell ref="P11:P12"/>
    <mergeCell ref="V11:V12"/>
    <mergeCell ref="W15:W16"/>
    <mergeCell ref="A13:A14"/>
    <mergeCell ref="B13:B14"/>
    <mergeCell ref="O13:O14"/>
    <mergeCell ref="P13:P14"/>
    <mergeCell ref="V13:V14"/>
    <mergeCell ref="W13:W14"/>
    <mergeCell ref="A15:A16"/>
    <mergeCell ref="B15:B16"/>
    <mergeCell ref="O15:O16"/>
    <mergeCell ref="P15:P16"/>
    <mergeCell ref="V15:V16"/>
    <mergeCell ref="W19:W20"/>
    <mergeCell ref="A17:A18"/>
    <mergeCell ref="B17:B18"/>
    <mergeCell ref="O17:O18"/>
    <mergeCell ref="P17:P18"/>
    <mergeCell ref="V17:V18"/>
    <mergeCell ref="W17:W18"/>
    <mergeCell ref="A19:A20"/>
    <mergeCell ref="B19:B20"/>
    <mergeCell ref="O19:O20"/>
    <mergeCell ref="P19:P20"/>
    <mergeCell ref="V19:V20"/>
    <mergeCell ref="V23:W24"/>
    <mergeCell ref="A21:A22"/>
    <mergeCell ref="B21:B22"/>
    <mergeCell ref="O21:O22"/>
    <mergeCell ref="P21:P22"/>
    <mergeCell ref="V21:V22"/>
    <mergeCell ref="W21:W22"/>
    <mergeCell ref="Z17:AA17"/>
    <mergeCell ref="Z7:AA9"/>
    <mergeCell ref="Z10:AA11"/>
    <mergeCell ref="Z14:AA14"/>
    <mergeCell ref="Z15:AA15"/>
    <mergeCell ref="Z16:AA16"/>
  </mergeCells>
  <phoneticPr fontId="3"/>
  <pageMargins left="0.3" right="0.16" top="0.75" bottom="0.28000000000000003"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原本</vt:lpstr>
      <vt:lpstr>経費</vt:lpstr>
      <vt:lpstr>林</vt:lpstr>
      <vt:lpstr>松本直志</vt:lpstr>
      <vt:lpstr>品川勉</vt:lpstr>
      <vt:lpstr>中西和幸</vt:lpstr>
      <vt:lpstr>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2025-12-12T04:40:06Z</cp:lastPrinted>
  <dcterms:created xsi:type="dcterms:W3CDTF">2015-06-05T18:19:34Z</dcterms:created>
  <dcterms:modified xsi:type="dcterms:W3CDTF">2025-12-12T04:41:20Z</dcterms:modified>
</cp:coreProperties>
</file>