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d.docs.live.net/187e4a6183f71d8e/デスクトップ/2025イベント/"/>
    </mc:Choice>
  </mc:AlternateContent>
  <xr:revisionPtr revIDLastSave="605" documentId="8_{B12957AA-345C-43BF-BCA2-240B19448DDA}" xr6:coauthVersionLast="47" xr6:coauthVersionMax="47" xr10:uidLastSave="{9AD4F12C-F4D5-4A50-AB84-0C1B1A47E372}"/>
  <bookViews>
    <workbookView xWindow="-120" yWindow="-120" windowWidth="29040" windowHeight="15720" activeTab="2" xr2:uid="{00000000-000D-0000-FFFF-FFFF00000000}"/>
  </bookViews>
  <sheets>
    <sheet name="原本" sheetId="1" r:id="rId1"/>
    <sheet name="ルートイン" sheetId="44" r:id="rId2"/>
    <sheet name="経費" sheetId="42" r:id="rId3"/>
    <sheet name="小泉春翔" sheetId="49" r:id="rId4"/>
    <sheet name="小早川開大" sheetId="17" r:id="rId5"/>
    <sheet name="じょうだい" sheetId="33" r:id="rId6"/>
    <sheet name="しょうなか" sheetId="39" r:id="rId7"/>
    <sheet name="大谷孝志" sheetId="50" r:id="rId8"/>
    <sheet name="みやつじ" sheetId="16" r:id="rId9"/>
    <sheet name="油谷州昭" sheetId="32" r:id="rId10"/>
    <sheet name="大先栄輝" sheetId="45" r:id="rId11"/>
    <sheet name="大崎宏稀" sheetId="46" r:id="rId12"/>
    <sheet name="大崎和哉" sheetId="47" r:id="rId13"/>
    <sheet name="前川勝己" sheetId="48" r:id="rId14"/>
    <sheet name="伊藤優希" sheetId="40" r:id="rId15"/>
    <sheet name="人件費" sheetId="41" r:id="rId16"/>
    <sheet name="CSI人件費" sheetId="5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2" i="51" l="1"/>
  <c r="V21" i="51"/>
  <c r="O21" i="51"/>
  <c r="W21" i="51" s="1"/>
  <c r="N21" i="51"/>
  <c r="N20" i="51"/>
  <c r="V19" i="51"/>
  <c r="O19" i="51"/>
  <c r="P19" i="51" s="1"/>
  <c r="N19" i="51"/>
  <c r="N18" i="51"/>
  <c r="Z17" i="51"/>
  <c r="V17" i="51"/>
  <c r="O17" i="51"/>
  <c r="P17" i="51" s="1"/>
  <c r="N17" i="51"/>
  <c r="N16" i="51"/>
  <c r="V15" i="51"/>
  <c r="W15" i="51" s="1"/>
  <c r="P15" i="51"/>
  <c r="O15" i="51"/>
  <c r="N15" i="51"/>
  <c r="N14" i="51"/>
  <c r="V13" i="51"/>
  <c r="O13" i="51"/>
  <c r="P13" i="51" s="1"/>
  <c r="N13" i="51"/>
  <c r="N12" i="51"/>
  <c r="V11" i="51"/>
  <c r="W11" i="51" s="1"/>
  <c r="P11" i="51"/>
  <c r="O11" i="51"/>
  <c r="N11" i="51"/>
  <c r="N10" i="51"/>
  <c r="V9" i="51"/>
  <c r="O9" i="51"/>
  <c r="W9" i="51" s="1"/>
  <c r="N9" i="51"/>
  <c r="N8" i="51"/>
  <c r="V7" i="51"/>
  <c r="W7" i="51" s="1"/>
  <c r="O7" i="51"/>
  <c r="P7" i="51" s="1"/>
  <c r="N7" i="51"/>
  <c r="N6" i="51"/>
  <c r="V5" i="51"/>
  <c r="O5" i="51"/>
  <c r="P5" i="51" s="1"/>
  <c r="N5" i="51"/>
  <c r="N4" i="51"/>
  <c r="V3" i="51"/>
  <c r="O3" i="51"/>
  <c r="P3" i="51" s="1"/>
  <c r="N3" i="51"/>
  <c r="M34" i="50"/>
  <c r="O34" i="50" s="1"/>
  <c r="M33" i="50"/>
  <c r="O33" i="50" s="1"/>
  <c r="M32" i="50"/>
  <c r="O32" i="50" s="1"/>
  <c r="M31" i="50"/>
  <c r="O31" i="50" s="1"/>
  <c r="M30" i="50"/>
  <c r="O30" i="50" s="1"/>
  <c r="M29" i="50"/>
  <c r="O29" i="50" s="1"/>
  <c r="M28" i="50"/>
  <c r="O28" i="50" s="1"/>
  <c r="M27" i="50"/>
  <c r="O27" i="50" s="1"/>
  <c r="M26" i="50"/>
  <c r="O26" i="50" s="1"/>
  <c r="O25" i="50"/>
  <c r="M25" i="50"/>
  <c r="O24" i="50"/>
  <c r="M24" i="50"/>
  <c r="M23" i="50"/>
  <c r="O23" i="50" s="1"/>
  <c r="M22" i="50"/>
  <c r="O22" i="50" s="1"/>
  <c r="M21" i="50"/>
  <c r="O21" i="50" s="1"/>
  <c r="M20" i="50"/>
  <c r="O20" i="50" s="1"/>
  <c r="M19" i="50"/>
  <c r="O19" i="50" s="1"/>
  <c r="M18" i="50"/>
  <c r="O18" i="50" s="1"/>
  <c r="M17" i="50"/>
  <c r="O17" i="50" s="1"/>
  <c r="M16" i="50"/>
  <c r="O16" i="50" s="1"/>
  <c r="M15" i="50"/>
  <c r="O15" i="50" s="1"/>
  <c r="M14" i="50"/>
  <c r="O14" i="50" s="1"/>
  <c r="M13" i="50"/>
  <c r="O13" i="50" s="1"/>
  <c r="M12" i="50"/>
  <c r="O12" i="50" s="1"/>
  <c r="M11" i="50"/>
  <c r="O11" i="50" s="1"/>
  <c r="M10" i="50"/>
  <c r="O10" i="50" s="1"/>
  <c r="M9" i="50"/>
  <c r="O9" i="50" s="1"/>
  <c r="M8" i="50"/>
  <c r="O8" i="50" s="1"/>
  <c r="M7" i="50"/>
  <c r="O7" i="50" s="1"/>
  <c r="M6" i="50"/>
  <c r="O6" i="50" s="1"/>
  <c r="M5" i="50"/>
  <c r="O5" i="50" s="1"/>
  <c r="M4" i="50"/>
  <c r="O4" i="50" s="1"/>
  <c r="M33" i="49"/>
  <c r="O33" i="49" s="1"/>
  <c r="M32" i="49"/>
  <c r="O32" i="49" s="1"/>
  <c r="O31" i="49"/>
  <c r="M31" i="49"/>
  <c r="M30" i="49"/>
  <c r="O30" i="49" s="1"/>
  <c r="M29" i="49"/>
  <c r="O29" i="49" s="1"/>
  <c r="M28" i="49"/>
  <c r="O28" i="49" s="1"/>
  <c r="M27" i="49"/>
  <c r="O27" i="49" s="1"/>
  <c r="M26" i="49"/>
  <c r="O26" i="49" s="1"/>
  <c r="O25" i="49"/>
  <c r="M25" i="49"/>
  <c r="M24" i="49"/>
  <c r="O24" i="49" s="1"/>
  <c r="M23" i="49"/>
  <c r="O23" i="49" s="1"/>
  <c r="M22" i="49"/>
  <c r="O22" i="49" s="1"/>
  <c r="M21" i="49"/>
  <c r="O21" i="49" s="1"/>
  <c r="M20" i="49"/>
  <c r="O20" i="49" s="1"/>
  <c r="O19" i="49"/>
  <c r="M19" i="49"/>
  <c r="M18" i="49"/>
  <c r="O18" i="49" s="1"/>
  <c r="M17" i="49"/>
  <c r="O17" i="49" s="1"/>
  <c r="M16" i="49"/>
  <c r="O16" i="49" s="1"/>
  <c r="M15" i="49"/>
  <c r="O15" i="49" s="1"/>
  <c r="M14" i="49"/>
  <c r="O14" i="49" s="1"/>
  <c r="O13" i="49"/>
  <c r="M13" i="49"/>
  <c r="M12" i="49"/>
  <c r="O12" i="49" s="1"/>
  <c r="O11" i="49"/>
  <c r="M11" i="49"/>
  <c r="M10" i="49"/>
  <c r="O10" i="49" s="1"/>
  <c r="M9" i="49"/>
  <c r="O9" i="49" s="1"/>
  <c r="M8" i="49"/>
  <c r="O8" i="49" s="1"/>
  <c r="O7" i="49"/>
  <c r="M7" i="49"/>
  <c r="M6" i="49"/>
  <c r="O6" i="49" s="1"/>
  <c r="M5" i="49"/>
  <c r="O5" i="49" s="1"/>
  <c r="M4" i="49"/>
  <c r="O4" i="49" s="1"/>
  <c r="O34" i="48"/>
  <c r="M34" i="48"/>
  <c r="M33" i="48"/>
  <c r="O33" i="48" s="1"/>
  <c r="M32" i="48"/>
  <c r="O32" i="48" s="1"/>
  <c r="O31" i="48"/>
  <c r="M31" i="48"/>
  <c r="M30" i="48"/>
  <c r="O30" i="48" s="1"/>
  <c r="M29" i="48"/>
  <c r="O29" i="48" s="1"/>
  <c r="O28" i="48"/>
  <c r="M28" i="48"/>
  <c r="M27" i="48"/>
  <c r="O27" i="48" s="1"/>
  <c r="M26" i="48"/>
  <c r="O26" i="48" s="1"/>
  <c r="M25" i="48"/>
  <c r="O25" i="48" s="1"/>
  <c r="M24" i="48"/>
  <c r="O24" i="48" s="1"/>
  <c r="M23" i="48"/>
  <c r="O23" i="48" s="1"/>
  <c r="O22" i="48"/>
  <c r="M22" i="48"/>
  <c r="M21" i="48"/>
  <c r="O21" i="48" s="1"/>
  <c r="M20" i="48"/>
  <c r="O20" i="48" s="1"/>
  <c r="M19" i="48"/>
  <c r="O19" i="48" s="1"/>
  <c r="M18" i="48"/>
  <c r="O18" i="48" s="1"/>
  <c r="M17" i="48"/>
  <c r="O17" i="48" s="1"/>
  <c r="O16" i="48"/>
  <c r="M16" i="48"/>
  <c r="M15" i="48"/>
  <c r="O15" i="48" s="1"/>
  <c r="M14" i="48"/>
  <c r="O14" i="48" s="1"/>
  <c r="M13" i="48"/>
  <c r="O13" i="48" s="1"/>
  <c r="M12" i="48"/>
  <c r="O12" i="48" s="1"/>
  <c r="M11" i="48"/>
  <c r="O11" i="48" s="1"/>
  <c r="O10" i="48"/>
  <c r="M10" i="48"/>
  <c r="M9" i="48"/>
  <c r="O9" i="48" s="1"/>
  <c r="M8" i="48"/>
  <c r="O8" i="48" s="1"/>
  <c r="M7" i="48"/>
  <c r="O7" i="48" s="1"/>
  <c r="M6" i="48"/>
  <c r="O6" i="48" s="1"/>
  <c r="M5" i="48"/>
  <c r="O5" i="48" s="1"/>
  <c r="O35" i="48" s="1"/>
  <c r="M4" i="48"/>
  <c r="O4" i="48" s="1"/>
  <c r="M34" i="47"/>
  <c r="O34" i="47" s="1"/>
  <c r="M33" i="47"/>
  <c r="O33" i="47" s="1"/>
  <c r="M32" i="47"/>
  <c r="O32" i="47" s="1"/>
  <c r="M31" i="47"/>
  <c r="O31" i="47" s="1"/>
  <c r="M30" i="47"/>
  <c r="O30" i="47" s="1"/>
  <c r="M29" i="47"/>
  <c r="O29" i="47" s="1"/>
  <c r="M28" i="47"/>
  <c r="O28" i="47" s="1"/>
  <c r="M27" i="47"/>
  <c r="O27" i="47" s="1"/>
  <c r="M26" i="47"/>
  <c r="O26" i="47" s="1"/>
  <c r="M25" i="47"/>
  <c r="O25" i="47" s="1"/>
  <c r="M24" i="47"/>
  <c r="O24" i="47" s="1"/>
  <c r="M23" i="47"/>
  <c r="O23" i="47" s="1"/>
  <c r="M22" i="47"/>
  <c r="O22" i="47" s="1"/>
  <c r="M21" i="47"/>
  <c r="O21" i="47" s="1"/>
  <c r="M20" i="47"/>
  <c r="O20" i="47" s="1"/>
  <c r="M19" i="47"/>
  <c r="O19" i="47" s="1"/>
  <c r="O18" i="47"/>
  <c r="M18" i="47"/>
  <c r="M17" i="47"/>
  <c r="O17" i="47" s="1"/>
  <c r="M16" i="47"/>
  <c r="O16" i="47" s="1"/>
  <c r="M15" i="47"/>
  <c r="O15" i="47" s="1"/>
  <c r="M14" i="47"/>
  <c r="O14" i="47" s="1"/>
  <c r="M13" i="47"/>
  <c r="O13" i="47" s="1"/>
  <c r="M12" i="47"/>
  <c r="O12" i="47" s="1"/>
  <c r="M11" i="47"/>
  <c r="O11" i="47" s="1"/>
  <c r="O10" i="47"/>
  <c r="M10" i="47"/>
  <c r="M9" i="47"/>
  <c r="O9" i="47" s="1"/>
  <c r="M8" i="47"/>
  <c r="O8" i="47" s="1"/>
  <c r="M7" i="47"/>
  <c r="O7" i="47" s="1"/>
  <c r="M6" i="47"/>
  <c r="O6" i="47" s="1"/>
  <c r="M5" i="47"/>
  <c r="O5" i="47" s="1"/>
  <c r="O35" i="47" s="1"/>
  <c r="M4" i="47"/>
  <c r="O4" i="47" s="1"/>
  <c r="M34" i="46"/>
  <c r="O34" i="46" s="1"/>
  <c r="O33" i="46"/>
  <c r="M33" i="46"/>
  <c r="M32" i="46"/>
  <c r="O32" i="46" s="1"/>
  <c r="M31" i="46"/>
  <c r="O31" i="46" s="1"/>
  <c r="M30" i="46"/>
  <c r="O30" i="46" s="1"/>
  <c r="M29" i="46"/>
  <c r="O29" i="46" s="1"/>
  <c r="M28" i="46"/>
  <c r="O28" i="46" s="1"/>
  <c r="O27" i="46"/>
  <c r="M27" i="46"/>
  <c r="M26" i="46"/>
  <c r="O26" i="46" s="1"/>
  <c r="M25" i="46"/>
  <c r="O25" i="46" s="1"/>
  <c r="M24" i="46"/>
  <c r="O24" i="46" s="1"/>
  <c r="M23" i="46"/>
  <c r="O23" i="46" s="1"/>
  <c r="M22" i="46"/>
  <c r="O22" i="46" s="1"/>
  <c r="O21" i="46"/>
  <c r="M21" i="46"/>
  <c r="M20" i="46"/>
  <c r="O20" i="46" s="1"/>
  <c r="M19" i="46"/>
  <c r="O19" i="46" s="1"/>
  <c r="M18" i="46"/>
  <c r="O18" i="46" s="1"/>
  <c r="M17" i="46"/>
  <c r="O17" i="46" s="1"/>
  <c r="M16" i="46"/>
  <c r="O16" i="46" s="1"/>
  <c r="O15" i="46"/>
  <c r="M15" i="46"/>
  <c r="M14" i="46"/>
  <c r="O14" i="46" s="1"/>
  <c r="M13" i="46"/>
  <c r="O13" i="46" s="1"/>
  <c r="M12" i="46"/>
  <c r="O12" i="46" s="1"/>
  <c r="M11" i="46"/>
  <c r="O11" i="46" s="1"/>
  <c r="M10" i="46"/>
  <c r="O10" i="46" s="1"/>
  <c r="O9" i="46"/>
  <c r="M9" i="46"/>
  <c r="M8" i="46"/>
  <c r="O8" i="46" s="1"/>
  <c r="M7" i="46"/>
  <c r="O7" i="46" s="1"/>
  <c r="M6" i="46"/>
  <c r="O6" i="46" s="1"/>
  <c r="M5" i="46"/>
  <c r="O5" i="46" s="1"/>
  <c r="O35" i="46" s="1"/>
  <c r="M4" i="46"/>
  <c r="O4" i="46" s="1"/>
  <c r="O39" i="46" s="1"/>
  <c r="M34" i="45"/>
  <c r="O34" i="45" s="1"/>
  <c r="M33" i="45"/>
  <c r="O33" i="45" s="1"/>
  <c r="M32" i="45"/>
  <c r="O32" i="45" s="1"/>
  <c r="M31" i="45"/>
  <c r="O31" i="45" s="1"/>
  <c r="M30" i="45"/>
  <c r="O30" i="45" s="1"/>
  <c r="M29" i="45"/>
  <c r="O29" i="45" s="1"/>
  <c r="M28" i="45"/>
  <c r="O28" i="45" s="1"/>
  <c r="M27" i="45"/>
  <c r="O27" i="45" s="1"/>
  <c r="M26" i="45"/>
  <c r="O26" i="45" s="1"/>
  <c r="M25" i="45"/>
  <c r="O25" i="45" s="1"/>
  <c r="M24" i="45"/>
  <c r="O24" i="45" s="1"/>
  <c r="M23" i="45"/>
  <c r="O23" i="45" s="1"/>
  <c r="M22" i="45"/>
  <c r="O22" i="45" s="1"/>
  <c r="M21" i="45"/>
  <c r="O21" i="45" s="1"/>
  <c r="M20" i="45"/>
  <c r="O20" i="45" s="1"/>
  <c r="M19" i="45"/>
  <c r="O19" i="45" s="1"/>
  <c r="M18" i="45"/>
  <c r="O18" i="45" s="1"/>
  <c r="M17" i="45"/>
  <c r="O17" i="45" s="1"/>
  <c r="M16" i="45"/>
  <c r="O16" i="45" s="1"/>
  <c r="M15" i="45"/>
  <c r="O15" i="45" s="1"/>
  <c r="M14" i="45"/>
  <c r="O14" i="45" s="1"/>
  <c r="M13" i="45"/>
  <c r="O13" i="45" s="1"/>
  <c r="M12" i="45"/>
  <c r="O12" i="45" s="1"/>
  <c r="M11" i="45"/>
  <c r="O11" i="45" s="1"/>
  <c r="M10" i="45"/>
  <c r="O10" i="45" s="1"/>
  <c r="M9" i="45"/>
  <c r="O9" i="45" s="1"/>
  <c r="M8" i="45"/>
  <c r="O8" i="45" s="1"/>
  <c r="M7" i="45"/>
  <c r="O7" i="45" s="1"/>
  <c r="M6" i="45"/>
  <c r="O6" i="45" s="1"/>
  <c r="M5" i="45"/>
  <c r="O5" i="45" s="1"/>
  <c r="M4" i="45"/>
  <c r="O4" i="45" s="1"/>
  <c r="Z12" i="42"/>
  <c r="W3" i="51" l="1"/>
  <c r="W19" i="51"/>
  <c r="P21" i="51"/>
  <c r="P9" i="51"/>
  <c r="W13" i="51"/>
  <c r="W17" i="51"/>
  <c r="W5" i="51"/>
  <c r="Z7" i="51" s="1"/>
  <c r="O35" i="50"/>
  <c r="O38" i="50" s="1"/>
  <c r="O38" i="49"/>
  <c r="O34" i="49"/>
  <c r="O39" i="48"/>
  <c r="O39" i="47"/>
  <c r="O35" i="45"/>
  <c r="O39" i="45" s="1"/>
  <c r="X25" i="42"/>
  <c r="M34" i="39"/>
  <c r="O34" i="39" s="1"/>
  <c r="M33" i="39"/>
  <c r="O33" i="39" s="1"/>
  <c r="M32" i="39"/>
  <c r="O32" i="39" s="1"/>
  <c r="M31" i="39"/>
  <c r="O31" i="39" s="1"/>
  <c r="M30" i="39"/>
  <c r="O30" i="39" s="1"/>
  <c r="M29" i="39"/>
  <c r="O29" i="39" s="1"/>
  <c r="M28" i="39"/>
  <c r="O28" i="39" s="1"/>
  <c r="M27" i="39"/>
  <c r="O27" i="39" s="1"/>
  <c r="M26" i="39"/>
  <c r="O26" i="39" s="1"/>
  <c r="M25" i="39"/>
  <c r="O25" i="39" s="1"/>
  <c r="M24" i="39"/>
  <c r="O24" i="39" s="1"/>
  <c r="M23" i="39"/>
  <c r="O23" i="39" s="1"/>
  <c r="M22" i="39"/>
  <c r="O22" i="39" s="1"/>
  <c r="M21" i="39"/>
  <c r="O21" i="39" s="1"/>
  <c r="M20" i="39"/>
  <c r="O20" i="39" s="1"/>
  <c r="M19" i="39"/>
  <c r="O19" i="39" s="1"/>
  <c r="M18" i="39"/>
  <c r="O18" i="39" s="1"/>
  <c r="M17" i="39"/>
  <c r="O17" i="39" s="1"/>
  <c r="M16" i="39"/>
  <c r="O16" i="39" s="1"/>
  <c r="M15" i="39"/>
  <c r="O15" i="39" s="1"/>
  <c r="M14" i="39"/>
  <c r="O14" i="39" s="1"/>
  <c r="M13" i="39"/>
  <c r="O13" i="39" s="1"/>
  <c r="M12" i="39"/>
  <c r="O12" i="39" s="1"/>
  <c r="M11" i="39"/>
  <c r="O11" i="39" s="1"/>
  <c r="M10" i="39"/>
  <c r="O10" i="39" s="1"/>
  <c r="M9" i="39"/>
  <c r="O9" i="39" s="1"/>
  <c r="M8" i="39"/>
  <c r="O8" i="39" s="1"/>
  <c r="M7" i="39"/>
  <c r="O7" i="39" s="1"/>
  <c r="M6" i="39"/>
  <c r="O6" i="39" s="1"/>
  <c r="M5" i="39"/>
  <c r="O5" i="39" s="1"/>
  <c r="M4" i="39"/>
  <c r="O4" i="39" s="1"/>
  <c r="M34" i="40"/>
  <c r="O34" i="40" s="1"/>
  <c r="O33" i="40"/>
  <c r="M33" i="40"/>
  <c r="M32" i="40"/>
  <c r="O32" i="40" s="1"/>
  <c r="M31" i="40"/>
  <c r="O31" i="40" s="1"/>
  <c r="O30" i="40"/>
  <c r="M30" i="40"/>
  <c r="O29" i="40"/>
  <c r="M29" i="40"/>
  <c r="M28" i="40"/>
  <c r="O28" i="40" s="1"/>
  <c r="O27" i="40"/>
  <c r="M27" i="40"/>
  <c r="M26" i="40"/>
  <c r="O26" i="40" s="1"/>
  <c r="M25" i="40"/>
  <c r="O25" i="40" s="1"/>
  <c r="M24" i="40"/>
  <c r="O24" i="40" s="1"/>
  <c r="O23" i="40"/>
  <c r="M23" i="40"/>
  <c r="M22" i="40"/>
  <c r="O22" i="40" s="1"/>
  <c r="O21" i="40"/>
  <c r="M21" i="40"/>
  <c r="M20" i="40"/>
  <c r="O20" i="40" s="1"/>
  <c r="M19" i="40"/>
  <c r="O19" i="40" s="1"/>
  <c r="M18" i="40"/>
  <c r="O18" i="40" s="1"/>
  <c r="O17" i="40"/>
  <c r="M17" i="40"/>
  <c r="M16" i="40"/>
  <c r="O16" i="40" s="1"/>
  <c r="O15" i="40"/>
  <c r="M15" i="40"/>
  <c r="M14" i="40"/>
  <c r="O14" i="40" s="1"/>
  <c r="M13" i="40"/>
  <c r="O13" i="40" s="1"/>
  <c r="M12" i="40"/>
  <c r="O12" i="40" s="1"/>
  <c r="O11" i="40"/>
  <c r="M11" i="40"/>
  <c r="M10" i="40"/>
  <c r="O10" i="40" s="1"/>
  <c r="O9" i="40"/>
  <c r="M9" i="40"/>
  <c r="M8" i="40"/>
  <c r="O8" i="40" s="1"/>
  <c r="M7" i="40"/>
  <c r="O7" i="40" s="1"/>
  <c r="M6" i="40"/>
  <c r="O6" i="40" s="1"/>
  <c r="O5" i="40"/>
  <c r="M5" i="40"/>
  <c r="M4" i="40"/>
  <c r="O4" i="40" s="1"/>
  <c r="M31" i="32"/>
  <c r="O31" i="32"/>
  <c r="M32" i="32"/>
  <c r="O32" i="32" s="1"/>
  <c r="M33" i="32"/>
  <c r="O33" i="32" s="1"/>
  <c r="M34" i="32"/>
  <c r="O34" i="32" s="1"/>
  <c r="M4" i="33"/>
  <c r="O4" i="33"/>
  <c r="M5" i="33"/>
  <c r="O5" i="33"/>
  <c r="M6" i="33"/>
  <c r="O6" i="33"/>
  <c r="M7" i="33"/>
  <c r="O7" i="33" s="1"/>
  <c r="M8" i="33"/>
  <c r="O8" i="33"/>
  <c r="M9" i="33"/>
  <c r="O9" i="33"/>
  <c r="M10" i="33"/>
  <c r="O10" i="33" s="1"/>
  <c r="M11" i="33"/>
  <c r="O11" i="33" s="1"/>
  <c r="M12" i="33"/>
  <c r="O12" i="33"/>
  <c r="M13" i="33"/>
  <c r="O13" i="33"/>
  <c r="M14" i="33"/>
  <c r="O14" i="33"/>
  <c r="M15" i="33"/>
  <c r="O15" i="33"/>
  <c r="M16" i="33"/>
  <c r="O16" i="33" s="1"/>
  <c r="M17" i="33"/>
  <c r="O17" i="33" s="1"/>
  <c r="M18" i="33"/>
  <c r="O18" i="33"/>
  <c r="M19" i="33"/>
  <c r="O19" i="33" s="1"/>
  <c r="M20" i="33"/>
  <c r="O20" i="33"/>
  <c r="M21" i="33"/>
  <c r="O21" i="33"/>
  <c r="M22" i="33"/>
  <c r="O22" i="33" s="1"/>
  <c r="M23" i="33"/>
  <c r="O23" i="33" s="1"/>
  <c r="M24" i="33"/>
  <c r="O24" i="33"/>
  <c r="M25" i="33"/>
  <c r="O25" i="33"/>
  <c r="M33" i="33"/>
  <c r="O33" i="33" s="1"/>
  <c r="M32" i="33"/>
  <c r="O32" i="33" s="1"/>
  <c r="M31" i="33"/>
  <c r="O31" i="33" s="1"/>
  <c r="M30" i="33"/>
  <c r="O30" i="33" s="1"/>
  <c r="M29" i="33"/>
  <c r="O29" i="33" s="1"/>
  <c r="M28" i="33"/>
  <c r="O28" i="33" s="1"/>
  <c r="M27" i="33"/>
  <c r="O27" i="33" s="1"/>
  <c r="M26" i="33"/>
  <c r="O26" i="33" s="1"/>
  <c r="O34" i="16"/>
  <c r="M34" i="16"/>
  <c r="M33" i="16"/>
  <c r="O33" i="16" s="1"/>
  <c r="M32" i="16"/>
  <c r="O32" i="16" s="1"/>
  <c r="M31" i="16"/>
  <c r="O31" i="16" s="1"/>
  <c r="M30" i="16"/>
  <c r="O30" i="16" s="1"/>
  <c r="O29" i="16"/>
  <c r="M29" i="16"/>
  <c r="O28" i="16"/>
  <c r="M28" i="16"/>
  <c r="M27" i="16"/>
  <c r="O27" i="16" s="1"/>
  <c r="M26" i="16"/>
  <c r="O26" i="16" s="1"/>
  <c r="M25" i="16"/>
  <c r="O25" i="16" s="1"/>
  <c r="M24" i="16"/>
  <c r="O24" i="16" s="1"/>
  <c r="O23" i="16"/>
  <c r="M23" i="16"/>
  <c r="O22" i="16"/>
  <c r="M22" i="16"/>
  <c r="M21" i="16"/>
  <c r="O21" i="16" s="1"/>
  <c r="M20" i="16"/>
  <c r="O20" i="16" s="1"/>
  <c r="M19" i="16"/>
  <c r="O19" i="16" s="1"/>
  <c r="M18" i="16"/>
  <c r="O18" i="16" s="1"/>
  <c r="O17" i="16"/>
  <c r="M17" i="16"/>
  <c r="O16" i="16"/>
  <c r="M16" i="16"/>
  <c r="M15" i="16"/>
  <c r="O15" i="16" s="1"/>
  <c r="M14" i="16"/>
  <c r="O14" i="16" s="1"/>
  <c r="M13" i="16"/>
  <c r="O13" i="16" s="1"/>
  <c r="M12" i="16"/>
  <c r="O12" i="16" s="1"/>
  <c r="O11" i="16"/>
  <c r="M11" i="16"/>
  <c r="O10" i="16"/>
  <c r="M10" i="16"/>
  <c r="M9" i="16"/>
  <c r="O9" i="16" s="1"/>
  <c r="M8" i="16"/>
  <c r="O8" i="16" s="1"/>
  <c r="M7" i="16"/>
  <c r="O7" i="16" s="1"/>
  <c r="M6" i="16"/>
  <c r="O6" i="16" s="1"/>
  <c r="O5" i="16"/>
  <c r="M5" i="16"/>
  <c r="O4" i="16"/>
  <c r="M4" i="16"/>
  <c r="M33" i="17"/>
  <c r="O33" i="17" s="1"/>
  <c r="T9" i="42"/>
  <c r="V23" i="51" l="1"/>
  <c r="O35" i="39"/>
  <c r="O35" i="40"/>
  <c r="O34" i="33"/>
  <c r="O35" i="16"/>
  <c r="Z4" i="42"/>
  <c r="Z5" i="42" s="1"/>
  <c r="Z6" i="42" s="1"/>
  <c r="Z7" i="42" s="1"/>
  <c r="Z8" i="42" s="1"/>
  <c r="Z9" i="42" s="1"/>
  <c r="Z10" i="42" s="1"/>
  <c r="Z11" i="42" s="1"/>
  <c r="Z17" i="41"/>
  <c r="M18" i="17" l="1"/>
  <c r="O18" i="17" s="1"/>
  <c r="O3" i="41"/>
  <c r="P3" i="41" s="1"/>
  <c r="M12" i="17"/>
  <c r="O12" i="17" s="1"/>
  <c r="M17" i="17"/>
  <c r="O17" i="17" s="1"/>
  <c r="O7" i="41"/>
  <c r="N16" i="41"/>
  <c r="O15" i="41"/>
  <c r="P15" i="41" s="1"/>
  <c r="N15" i="41"/>
  <c r="N14" i="41"/>
  <c r="O13" i="41"/>
  <c r="P13" i="41" s="1"/>
  <c r="N13" i="41"/>
  <c r="N12" i="41"/>
  <c r="O11" i="41"/>
  <c r="P11" i="41" s="1"/>
  <c r="N11" i="41"/>
  <c r="N10" i="41"/>
  <c r="O9" i="41"/>
  <c r="P9" i="41" s="1"/>
  <c r="N9" i="41"/>
  <c r="N8" i="41"/>
  <c r="P7" i="41"/>
  <c r="N7" i="41"/>
  <c r="N6" i="41"/>
  <c r="O5" i="41"/>
  <c r="P5" i="41" s="1"/>
  <c r="N5" i="41"/>
  <c r="N22" i="41"/>
  <c r="V21" i="41"/>
  <c r="O21" i="41"/>
  <c r="P21" i="41" s="1"/>
  <c r="N21" i="41"/>
  <c r="N20" i="41"/>
  <c r="V19" i="41"/>
  <c r="O19" i="41"/>
  <c r="P19" i="41" s="1"/>
  <c r="N19" i="41"/>
  <c r="N18" i="41"/>
  <c r="V17" i="41"/>
  <c r="N17" i="41"/>
  <c r="O17" i="41"/>
  <c r="V15" i="41"/>
  <c r="V13" i="41"/>
  <c r="V11" i="41"/>
  <c r="V9" i="41"/>
  <c r="V7" i="41"/>
  <c r="V5" i="41"/>
  <c r="N4" i="41"/>
  <c r="V3" i="41"/>
  <c r="N3" i="41"/>
  <c r="M18" i="32"/>
  <c r="O18" i="32" s="1"/>
  <c r="M17" i="32"/>
  <c r="O17" i="32" s="1"/>
  <c r="M16" i="32"/>
  <c r="O16" i="32" s="1"/>
  <c r="M15" i="32"/>
  <c r="O15" i="32" s="1"/>
  <c r="M14" i="32"/>
  <c r="O14" i="32" s="1"/>
  <c r="M13" i="32"/>
  <c r="O13" i="32" s="1"/>
  <c r="M12" i="32"/>
  <c r="O12" i="32" s="1"/>
  <c r="M11" i="32"/>
  <c r="O11" i="32" s="1"/>
  <c r="M10" i="32"/>
  <c r="O10" i="32" s="1"/>
  <c r="M9" i="32"/>
  <c r="O9" i="32" s="1"/>
  <c r="M8" i="32"/>
  <c r="O8" i="32" s="1"/>
  <c r="M7" i="32"/>
  <c r="O7" i="32" s="1"/>
  <c r="M6" i="32"/>
  <c r="O6" i="32" s="1"/>
  <c r="M5" i="32"/>
  <c r="O5" i="32" s="1"/>
  <c r="M4" i="32"/>
  <c r="O4" i="32" s="1"/>
  <c r="M30" i="32"/>
  <c r="O30" i="32" s="1"/>
  <c r="M29" i="32"/>
  <c r="O29" i="32" s="1"/>
  <c r="M28" i="32"/>
  <c r="O28" i="32" s="1"/>
  <c r="M27" i="32"/>
  <c r="O27" i="32" s="1"/>
  <c r="M26" i="32"/>
  <c r="O26" i="32" s="1"/>
  <c r="M25" i="32"/>
  <c r="O25" i="32" s="1"/>
  <c r="M24" i="32"/>
  <c r="O24" i="32" s="1"/>
  <c r="M23" i="32"/>
  <c r="O23" i="32" s="1"/>
  <c r="M22" i="32"/>
  <c r="O22" i="32" s="1"/>
  <c r="M21" i="32"/>
  <c r="O21" i="32" s="1"/>
  <c r="M20" i="32"/>
  <c r="O20" i="32" s="1"/>
  <c r="M19" i="32"/>
  <c r="O19" i="32" s="1"/>
  <c r="M34" i="17"/>
  <c r="O34" i="17" s="1"/>
  <c r="M32" i="17"/>
  <c r="O32" i="17" s="1"/>
  <c r="M31" i="17"/>
  <c r="O31" i="17" s="1"/>
  <c r="M30" i="17"/>
  <c r="O30" i="17" s="1"/>
  <c r="M29" i="17"/>
  <c r="O29" i="17" s="1"/>
  <c r="M28" i="17"/>
  <c r="O28" i="17" s="1"/>
  <c r="M27" i="17"/>
  <c r="O27" i="17" s="1"/>
  <c r="M26" i="17"/>
  <c r="O26" i="17" s="1"/>
  <c r="M25" i="17"/>
  <c r="O25" i="17" s="1"/>
  <c r="M24" i="17"/>
  <c r="O24" i="17" s="1"/>
  <c r="M23" i="17"/>
  <c r="O23" i="17" s="1"/>
  <c r="M22" i="17"/>
  <c r="O22" i="17" s="1"/>
  <c r="M21" i="17"/>
  <c r="O21" i="17" s="1"/>
  <c r="M20" i="17"/>
  <c r="O20" i="17" s="1"/>
  <c r="M19" i="17"/>
  <c r="O19" i="17" s="1"/>
  <c r="M16" i="17"/>
  <c r="O16" i="17" s="1"/>
  <c r="M15" i="17"/>
  <c r="O15" i="17" s="1"/>
  <c r="M14" i="17"/>
  <c r="O14" i="17" s="1"/>
  <c r="M13" i="17"/>
  <c r="O13" i="17" s="1"/>
  <c r="M11" i="17"/>
  <c r="O11" i="17" s="1"/>
  <c r="M10" i="17"/>
  <c r="O10" i="17" s="1"/>
  <c r="M9" i="17"/>
  <c r="O9" i="17" s="1"/>
  <c r="M8" i="17"/>
  <c r="O8" i="17" s="1"/>
  <c r="M7" i="17"/>
  <c r="O7" i="17" s="1"/>
  <c r="M6" i="17"/>
  <c r="O6" i="17" s="1"/>
  <c r="M5" i="17"/>
  <c r="O5" i="17" s="1"/>
  <c r="M4" i="17"/>
  <c r="O4" i="17" s="1"/>
  <c r="O35" i="17" l="1"/>
  <c r="W21" i="41"/>
  <c r="W9" i="41"/>
  <c r="W5" i="41"/>
  <c r="W19" i="41"/>
  <c r="W7" i="41"/>
  <c r="W11" i="41"/>
  <c r="W3" i="41"/>
  <c r="W13" i="41"/>
  <c r="W15" i="41"/>
  <c r="W17" i="41"/>
  <c r="P17" i="41"/>
  <c r="O39" i="40"/>
  <c r="O38" i="39"/>
  <c r="O35" i="32"/>
  <c r="O38" i="33"/>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Z7" i="41" l="1"/>
  <c r="V23" i="41"/>
  <c r="O38" i="16"/>
</calcChain>
</file>

<file path=xl/sharedStrings.xml><?xml version="1.0" encoding="utf-8"?>
<sst xmlns="http://schemas.openxmlformats.org/spreadsheetml/2006/main" count="2733" uniqueCount="126">
  <si>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</si>
  <si>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</si>
  <si>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</si>
  <si>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</si>
  <si>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</si>
  <si>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</si>
  <si>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</si>
  <si>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</si>
  <si>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</si>
  <si>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</si>
  <si>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</si>
  <si>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</si>
  <si>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</si>
  <si>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</si>
  <si>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</si>
  <si>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</si>
  <si>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</si>
  <si>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</si>
  <si>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</si>
  <si>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</si>
  <si>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</si>
  <si>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</si>
  <si>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</si>
  <si>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</si>
  <si>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</si>
  <si>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小早川開大</t>
    <rPh sb="0" eb="5">
      <t>コバヤカワカイト</t>
    </rPh>
    <phoneticPr fontId="3"/>
  </si>
  <si>
    <t>宮辻浩二</t>
    <rPh sb="0" eb="4">
      <t>ミヤツジコウジ</t>
    </rPh>
    <phoneticPr fontId="3"/>
  </si>
  <si>
    <t>上代　学</t>
    <rPh sb="0" eb="2">
      <t>ジョウダイ</t>
    </rPh>
    <rPh sb="3" eb="4">
      <t>ガク</t>
    </rPh>
    <phoneticPr fontId="3"/>
  </si>
  <si>
    <t>向峰　良</t>
    <rPh sb="0" eb="1">
      <t>ムカイ</t>
    </rPh>
    <rPh sb="1" eb="2">
      <t>ミネ</t>
    </rPh>
    <rPh sb="3" eb="4">
      <t>リョウ</t>
    </rPh>
    <phoneticPr fontId="3"/>
  </si>
  <si>
    <t>大谷隆志</t>
    <rPh sb="0" eb="2">
      <t>オオタニ</t>
    </rPh>
    <rPh sb="2" eb="4">
      <t>タカシ</t>
    </rPh>
    <phoneticPr fontId="3"/>
  </si>
  <si>
    <t>月</t>
    <rPh sb="0" eb="1">
      <t>ゲツ</t>
    </rPh>
    <phoneticPr fontId="3"/>
  </si>
  <si>
    <t>正中達也</t>
  </si>
  <si>
    <t>アルバイト</t>
    <phoneticPr fontId="11"/>
  </si>
  <si>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</si>
  <si>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</si>
  <si>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</si>
  <si>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</si>
  <si>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</si>
  <si>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</si>
  <si>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</si>
  <si>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</si>
  <si>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</si>
  <si>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</si>
  <si>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</si>
  <si>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</si>
  <si>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</si>
  <si>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</si>
  <si>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</si>
  <si>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</si>
  <si>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小早川開大</t>
    <rPh sb="0" eb="3">
      <t>コバヤカワ</t>
    </rPh>
    <rPh sb="3" eb="4">
      <t>ヒラ</t>
    </rPh>
    <rPh sb="4" eb="5">
      <t>オオ</t>
    </rPh>
    <phoneticPr fontId="11"/>
  </si>
  <si>
    <t>a</t>
    <phoneticPr fontId="11"/>
  </si>
  <si>
    <t>時給単価</t>
    <rPh sb="0" eb="4">
      <t>ジキュウタンカ</t>
    </rPh>
    <phoneticPr fontId="11"/>
  </si>
  <si>
    <t>大谷孝志</t>
    <rPh sb="0" eb="4">
      <t>オオタニタカシ</t>
    </rPh>
    <phoneticPr fontId="11"/>
  </si>
  <si>
    <t>H</t>
  </si>
  <si>
    <t>正中達也</t>
    <rPh sb="0" eb="4">
      <t>マサナカタツヤ</t>
    </rPh>
    <phoneticPr fontId="11"/>
  </si>
  <si>
    <t>宮辻浩二</t>
    <rPh sb="0" eb="2">
      <t>ミヤツジ</t>
    </rPh>
    <rPh sb="2" eb="4">
      <t>コウジ</t>
    </rPh>
    <phoneticPr fontId="11"/>
  </si>
  <si>
    <t>収入</t>
    <rPh sb="0" eb="2">
      <t>シュウニュウ</t>
    </rPh>
    <phoneticPr fontId="3"/>
  </si>
  <si>
    <t>消費税</t>
    <rPh sb="0" eb="3">
      <t>ショウヒゼイ</t>
    </rPh>
    <phoneticPr fontId="3"/>
  </si>
  <si>
    <t>支出</t>
    <rPh sb="0" eb="2">
      <t>シシュツ</t>
    </rPh>
    <phoneticPr fontId="3"/>
  </si>
  <si>
    <t>業者</t>
    <rPh sb="0" eb="2">
      <t>ギョウシャ</t>
    </rPh>
    <phoneticPr fontId="3"/>
  </si>
  <si>
    <t>コトナ</t>
    <phoneticPr fontId="3"/>
  </si>
  <si>
    <t>グランド</t>
    <phoneticPr fontId="3"/>
  </si>
  <si>
    <t>ネクスト</t>
    <phoneticPr fontId="3"/>
  </si>
  <si>
    <t>人件費</t>
    <rPh sb="0" eb="3">
      <t>ジンケンヒ</t>
    </rPh>
    <phoneticPr fontId="3"/>
  </si>
  <si>
    <t>残高</t>
    <rPh sb="0" eb="2">
      <t>ザンダカ</t>
    </rPh>
    <phoneticPr fontId="3"/>
  </si>
  <si>
    <t>資機材等雑費</t>
    <rPh sb="0" eb="3">
      <t>シキザイ</t>
    </rPh>
    <rPh sb="3" eb="4">
      <t>トウ</t>
    </rPh>
    <rPh sb="4" eb="6">
      <t>ザッピ</t>
    </rPh>
    <phoneticPr fontId="3"/>
  </si>
  <si>
    <t>宿泊費</t>
    <rPh sb="0" eb="3">
      <t>シュクハクヒ</t>
    </rPh>
    <phoneticPr fontId="3"/>
  </si>
  <si>
    <t>A</t>
    <phoneticPr fontId="3"/>
  </si>
  <si>
    <t>B</t>
    <phoneticPr fontId="3"/>
  </si>
  <si>
    <t>C</t>
    <phoneticPr fontId="3"/>
  </si>
  <si>
    <t>総支給額</t>
    <rPh sb="0" eb="4">
      <t>ソウシキュウガク</t>
    </rPh>
    <phoneticPr fontId="11"/>
  </si>
  <si>
    <t>小早川</t>
    <rPh sb="0" eb="3">
      <t>コバヤカワ</t>
    </rPh>
    <phoneticPr fontId="11"/>
  </si>
  <si>
    <t>上代　学</t>
    <rPh sb="0" eb="2">
      <t>ジョウダイ</t>
    </rPh>
    <rPh sb="3" eb="4">
      <t>ガク</t>
    </rPh>
    <phoneticPr fontId="11"/>
  </si>
  <si>
    <t>向峰良</t>
    <rPh sb="0" eb="1">
      <t>ムカイ</t>
    </rPh>
    <rPh sb="1" eb="2">
      <t>ミネ</t>
    </rPh>
    <rPh sb="2" eb="3">
      <t>リョウ</t>
    </rPh>
    <phoneticPr fontId="3"/>
  </si>
  <si>
    <t>D</t>
    <phoneticPr fontId="3"/>
  </si>
  <si>
    <t>ダスキン</t>
    <phoneticPr fontId="3"/>
  </si>
  <si>
    <t>消費税移動</t>
    <rPh sb="0" eb="5">
      <t>ショウヒゼイイドウ</t>
    </rPh>
    <phoneticPr fontId="3"/>
  </si>
  <si>
    <t>12月</t>
    <rPh sb="2" eb="3">
      <t>ガツ</t>
    </rPh>
    <phoneticPr fontId="3"/>
  </si>
  <si>
    <t>網干</t>
    <rPh sb="0" eb="2">
      <t>アボシ</t>
    </rPh>
    <phoneticPr fontId="3"/>
  </si>
  <si>
    <t>フェンス</t>
    <phoneticPr fontId="3"/>
  </si>
  <si>
    <t>亀岡</t>
    <rPh sb="0" eb="2">
      <t>カメオカ</t>
    </rPh>
    <phoneticPr fontId="3"/>
  </si>
  <si>
    <t>冬花火</t>
    <rPh sb="0" eb="1">
      <t>フユ</t>
    </rPh>
    <rPh sb="1" eb="3">
      <t>ハナビ</t>
    </rPh>
    <phoneticPr fontId="3"/>
  </si>
  <si>
    <t>2025年　亀岡冬イベント</t>
    <rPh sb="4" eb="5">
      <t>ネン</t>
    </rPh>
    <rPh sb="6" eb="8">
      <t>カメオカ</t>
    </rPh>
    <rPh sb="8" eb="9">
      <t>フユ</t>
    </rPh>
    <phoneticPr fontId="3"/>
  </si>
  <si>
    <t>前川勝己</t>
    <rPh sb="0" eb="4">
      <t>マエカワカツミ</t>
    </rPh>
    <phoneticPr fontId="3"/>
  </si>
  <si>
    <t>株式会社CSILead</t>
    <rPh sb="0" eb="4">
      <t>カブシキガイシャ</t>
    </rPh>
    <phoneticPr fontId="3"/>
  </si>
  <si>
    <t>FAX</t>
    <phoneticPr fontId="3"/>
  </si>
  <si>
    <t>兵庫県加西市北条町北条1121</t>
    <rPh sb="0" eb="11">
      <t>ヒョウゴケンカサイシホウジョウチョウホウジョウ</t>
    </rPh>
    <phoneticPr fontId="3"/>
  </si>
  <si>
    <t>0790-20-7223//0790-20-7224</t>
    <phoneticPr fontId="3"/>
  </si>
  <si>
    <t>送付先</t>
    <rPh sb="0" eb="3">
      <t>ソウフサキ</t>
    </rPh>
    <phoneticPr fontId="3"/>
  </si>
  <si>
    <t>送付日</t>
    <rPh sb="0" eb="3">
      <t>ソウフビ</t>
    </rPh>
    <phoneticPr fontId="3"/>
  </si>
  <si>
    <t>枚　数</t>
    <rPh sb="0" eb="1">
      <t>マイ</t>
    </rPh>
    <rPh sb="2" eb="3">
      <t>スウ</t>
    </rPh>
    <phoneticPr fontId="3"/>
  </si>
  <si>
    <t>枚</t>
    <rPh sb="0" eb="1">
      <t>マイ</t>
    </rPh>
    <phoneticPr fontId="3"/>
  </si>
  <si>
    <t>077-523-7100</t>
  </si>
  <si>
    <t>担当者</t>
    <rPh sb="0" eb="3">
      <t>タントウシャ</t>
    </rPh>
    <phoneticPr fontId="3"/>
  </si>
  <si>
    <t>森本静香</t>
    <rPh sb="0" eb="4">
      <t>モリモトシズカ</t>
    </rPh>
    <phoneticPr fontId="3"/>
  </si>
  <si>
    <t>送付要件</t>
    <rPh sb="0" eb="4">
      <t>ソウフヨウケン</t>
    </rPh>
    <phoneticPr fontId="3"/>
  </si>
  <si>
    <t>　　　☆宿泊者名</t>
    <rPh sb="4" eb="6">
      <t>シュクハク</t>
    </rPh>
    <rPh sb="6" eb="7">
      <t>シャ</t>
    </rPh>
    <rPh sb="7" eb="8">
      <t>メイ</t>
    </rPh>
    <phoneticPr fontId="3"/>
  </si>
  <si>
    <t>1部屋目</t>
    <rPh sb="1" eb="4">
      <t>ヘヤメ</t>
    </rPh>
    <phoneticPr fontId="3"/>
  </si>
  <si>
    <t>大崎　和哉</t>
    <rPh sb="0" eb="2">
      <t>オオサキ</t>
    </rPh>
    <rPh sb="3" eb="5">
      <t>カズヤ</t>
    </rPh>
    <phoneticPr fontId="3"/>
  </si>
  <si>
    <t>2部屋目</t>
    <rPh sb="1" eb="4">
      <t>ヘヤメ</t>
    </rPh>
    <phoneticPr fontId="3"/>
  </si>
  <si>
    <t>伊藤　優希</t>
    <rPh sb="0" eb="2">
      <t>イトウ</t>
    </rPh>
    <rPh sb="3" eb="5">
      <t>ユウキ</t>
    </rPh>
    <phoneticPr fontId="3"/>
  </si>
  <si>
    <t>3部屋目</t>
    <rPh sb="1" eb="4">
      <t>ヘヤメ</t>
    </rPh>
    <phoneticPr fontId="3"/>
  </si>
  <si>
    <t>4部屋目</t>
    <rPh sb="1" eb="4">
      <t>ヘヤメ</t>
    </rPh>
    <phoneticPr fontId="3"/>
  </si>
  <si>
    <t>小泉　春翔</t>
    <rPh sb="0" eb="2">
      <t>コイズミ</t>
    </rPh>
    <rPh sb="3" eb="5">
      <t>ハルト</t>
    </rPh>
    <phoneticPr fontId="3"/>
  </si>
  <si>
    <t>CSILead</t>
    <phoneticPr fontId="3"/>
  </si>
  <si>
    <t>ホテルルートイン彦根　御中</t>
    <rPh sb="8" eb="10">
      <t>ヒコネ</t>
    </rPh>
    <rPh sb="11" eb="13">
      <t>オンチュウ</t>
    </rPh>
    <phoneticPr fontId="3"/>
  </si>
  <si>
    <t>滋賀県彦根市東沼波町１１１−３</t>
  </si>
  <si>
    <t>滋賀県彦根市東沼波町111-3</t>
    <rPh sb="0" eb="3">
      <t>シガケン</t>
    </rPh>
    <rPh sb="3" eb="6">
      <t>ヒコネシ</t>
    </rPh>
    <rPh sb="6" eb="10">
      <t>ヒガシノナミチョウ</t>
    </rPh>
    <phoneticPr fontId="3"/>
  </si>
  <si>
    <t>5/22～6/1宿泊者名簿</t>
    <rPh sb="8" eb="13">
      <t>シュクハクシャメイボ</t>
    </rPh>
    <phoneticPr fontId="3"/>
  </si>
  <si>
    <t>5/22～6/1</t>
    <phoneticPr fontId="3"/>
  </si>
  <si>
    <t>連泊が9日間しか取れなかったので、5/22～5/27・5/27～6/1で、予約致しました。10日間の同室での対応お願いいたします</t>
    <rPh sb="0" eb="2">
      <t>レンパク</t>
    </rPh>
    <rPh sb="4" eb="6">
      <t>ヒカン</t>
    </rPh>
    <rPh sb="8" eb="9">
      <t>ト</t>
    </rPh>
    <rPh sb="37" eb="39">
      <t>ヨヤク</t>
    </rPh>
    <rPh sb="39" eb="40">
      <t>イタ</t>
    </rPh>
    <rPh sb="47" eb="49">
      <t>カカン</t>
    </rPh>
    <rPh sb="50" eb="52">
      <t>ドウシツ</t>
    </rPh>
    <rPh sb="54" eb="56">
      <t>タイオウ</t>
    </rPh>
    <rPh sb="57" eb="58">
      <t>ネガ</t>
    </rPh>
    <phoneticPr fontId="3"/>
  </si>
  <si>
    <t>5/22～5/24</t>
    <phoneticPr fontId="3"/>
  </si>
  <si>
    <t>油谷州昭</t>
    <rPh sb="0" eb="2">
      <t>アブラタニ</t>
    </rPh>
    <rPh sb="2" eb="4">
      <t>クニアキ</t>
    </rPh>
    <phoneticPr fontId="3"/>
  </si>
  <si>
    <t>大先栄輝</t>
    <rPh sb="0" eb="2">
      <t>オオサキ</t>
    </rPh>
    <rPh sb="2" eb="4">
      <t>エイキ</t>
    </rPh>
    <phoneticPr fontId="3"/>
  </si>
  <si>
    <t>小早川開大</t>
    <rPh sb="0" eb="3">
      <t>コバヤカワ</t>
    </rPh>
    <rPh sb="3" eb="5">
      <t>カイト</t>
    </rPh>
    <phoneticPr fontId="3"/>
  </si>
  <si>
    <t>5/31～6/1</t>
    <phoneticPr fontId="3"/>
  </si>
  <si>
    <t>上記の、予約対応お願い致します。</t>
    <rPh sb="0" eb="2">
      <t>ジョウキ</t>
    </rPh>
    <rPh sb="4" eb="8">
      <t>ヨヤクタイオウ</t>
    </rPh>
    <rPh sb="9" eb="10">
      <t>ネガ</t>
    </rPh>
    <rPh sb="11" eb="12">
      <t>イタ</t>
    </rPh>
    <phoneticPr fontId="3"/>
  </si>
  <si>
    <t>変更が生じたら、ご連絡いたします。</t>
    <rPh sb="0" eb="2">
      <t>ヘンコウ</t>
    </rPh>
    <rPh sb="3" eb="4">
      <t>ショウ</t>
    </rPh>
    <rPh sb="9" eb="11">
      <t>レンラク</t>
    </rPh>
    <phoneticPr fontId="3"/>
  </si>
  <si>
    <t>よろしくお願いいたします。</t>
    <rPh sb="5" eb="6">
      <t>ネガ</t>
    </rPh>
    <phoneticPr fontId="3"/>
  </si>
  <si>
    <t>.0749-21-3477</t>
  </si>
  <si>
    <t>FAX　074921-3477</t>
    <phoneticPr fontId="3"/>
  </si>
  <si>
    <t>５月</t>
    <rPh sb="1" eb="2">
      <t>ガツ</t>
    </rPh>
    <phoneticPr fontId="3"/>
  </si>
  <si>
    <t>小泉春翔</t>
    <rPh sb="0" eb="4">
      <t>コイズミハルト</t>
    </rPh>
    <phoneticPr fontId="11"/>
  </si>
  <si>
    <t>正中達也</t>
    <rPh sb="0" eb="2">
      <t>マサナカ</t>
    </rPh>
    <rPh sb="2" eb="4">
      <t>タツヤ</t>
    </rPh>
    <phoneticPr fontId="11"/>
  </si>
  <si>
    <t>大谷孝志</t>
    <rPh sb="0" eb="4">
      <t>オオタニタカシ</t>
    </rPh>
    <phoneticPr fontId="3"/>
  </si>
  <si>
    <t>彦根2026</t>
    <rPh sb="0" eb="2">
      <t>ヒコネ</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</si>
</sst>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411]#,##0\)"/>
  </numFmts>
  <fonts count="27">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6"/>
      <name val="ＭＳ 明朝"/>
      <family val="1"/>
      <charset val="128"/>
    </font>
    <font>
      <sz val="26"/>
      <name val="ＭＳ 明朝"/>
      <family val="1"/>
      <charset val="128"/>
    </font>
    <font>
      <sz val="14"/>
      <color theme="1"/>
      <name val="BIZ UDP明朝 Medium"/>
      <family val="1"/>
      <charset val="128"/>
    </font>
    <font>
      <sz val="8"/>
      <color rgb="FF252525"/>
      <name val="BIZ UDP明朝 Medium"/>
      <family val="1"/>
      <charset val="128"/>
    </font>
    <font>
      <b/>
      <sz val="12"/>
      <color theme="1"/>
      <name val="BIZ UDP明朝 Medium"/>
      <family val="1"/>
      <charset val="128"/>
    </font>
    <font>
      <sz val="12"/>
      <color theme="1"/>
      <name val="BIZ UDP明朝 Medium"/>
      <family val="1"/>
      <charset val="128"/>
    </font>
    <font>
      <sz val="11"/>
      <color rgb="FF1F1F1F"/>
      <name val="Arial"/>
      <family val="2"/>
    </font>
    <font>
      <sz val="72"/>
      <color theme="1"/>
      <name val="BIZ UDP明朝 Medium"/>
      <family val="1"/>
      <charset val="128"/>
    </font>
    <font>
      <sz val="16"/>
      <color theme="1"/>
      <name val="BIZ UDP明朝 Medium"/>
      <family val="1"/>
      <charset val="128"/>
    </font>
    <font>
      <sz val="11"/>
      <color rgb="FF333333"/>
      <name val="Noto Sans JP"/>
      <family val="3"/>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auto="1"/>
      </top>
      <bottom style="hair">
        <color auto="1"/>
      </bottom>
      <diagonal/>
    </border>
    <border>
      <left/>
      <right style="thin">
        <color indexed="64"/>
      </right>
      <top style="medium">
        <color auto="1"/>
      </top>
      <bottom style="hair">
        <color auto="1"/>
      </bottom>
      <diagonal/>
    </border>
    <border>
      <left style="thin">
        <color indexed="64"/>
      </left>
      <right/>
      <top style="medium">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hair">
        <color auto="1"/>
      </bottom>
      <diagonal/>
    </border>
    <border>
      <left/>
      <right/>
      <top style="medium">
        <color auto="1"/>
      </top>
      <bottom style="medium">
        <color auto="1"/>
      </bottom>
      <diagonal/>
    </border>
    <border>
      <left/>
      <right/>
      <top style="hair">
        <color auto="1"/>
      </top>
      <bottom/>
      <diagonal/>
    </border>
    <border>
      <left/>
      <right style="thin">
        <color indexed="64"/>
      </right>
      <top style="hair">
        <color auto="1"/>
      </top>
      <bottom/>
      <diagonal/>
    </border>
    <border>
      <left/>
      <right style="thin">
        <color indexed="64"/>
      </right>
      <top/>
      <bottom style="medium">
        <color auto="1"/>
      </bottom>
      <diagonal/>
    </border>
    <border>
      <left style="thin">
        <color indexed="64"/>
      </left>
      <right/>
      <top style="hair">
        <color auto="1"/>
      </top>
      <bottom style="medium">
        <color auto="1"/>
      </bottom>
      <diagonal/>
    </border>
    <border>
      <left/>
      <right/>
      <top style="hair">
        <color auto="1"/>
      </top>
      <bottom style="medium">
        <color auto="1"/>
      </bottom>
      <diagonal/>
    </border>
    <border>
      <left style="medium">
        <color indexed="64"/>
      </left>
      <right/>
      <top/>
      <bottom style="hair">
        <color auto="1"/>
      </bottom>
      <diagonal/>
    </border>
    <border>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style="medium">
        <color indexed="64"/>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medium">
        <color indexed="64"/>
      </bottom>
      <diagonal/>
    </border>
    <border>
      <left/>
      <right style="medium">
        <color indexed="64"/>
      </right>
      <top style="hair">
        <color auto="1"/>
      </top>
      <bottom style="medium">
        <color indexed="64"/>
      </bottom>
      <diagonal/>
    </border>
  </borders>
  <cellStyleXfs count="2">
    <xf numFmtId="0" fontId="0" fillId="0" borderId="0"/>
    <xf numFmtId="6" fontId="1" fillId="0" borderId="0" applyFont="0" applyFill="0" applyBorder="0" applyAlignment="0" applyProtection="0">
      <alignment vertical="center"/>
    </xf>
  </cellStyleXfs>
  <cellXfs count="286">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2" fillId="3" borderId="8" xfId="0" applyFont="1" applyFill="1" applyBorder="1" applyAlignment="1">
      <alignment horizontal="right"/>
    </xf>
    <xf numFmtId="0" fontId="5" fillId="3" borderId="9" xfId="0" applyFont="1" applyFill="1" applyBorder="1" applyAlignment="1">
      <alignment horizontal="left"/>
    </xf>
    <xf numFmtId="0" fontId="2" fillId="3" borderId="9" xfId="0" applyFont="1" applyFill="1" applyBorder="1"/>
    <xf numFmtId="6" fontId="2" fillId="3" borderId="10" xfId="1" applyFont="1" applyFill="1" applyBorder="1" applyAlignment="1">
      <alignment horizontal="right" vertical="center"/>
    </xf>
    <xf numFmtId="0" fontId="2" fillId="3" borderId="10" xfId="0" applyFont="1" applyFill="1" applyBorder="1" applyAlignment="1">
      <alignment horizontal="right" vertical="center"/>
    </xf>
    <xf numFmtId="6" fontId="2" fillId="3" borderId="10" xfId="0" applyNumberFormat="1" applyFont="1" applyFill="1" applyBorder="1" applyAlignment="1">
      <alignment horizontal="right" vertical="center"/>
    </xf>
    <xf numFmtId="6" fontId="2" fillId="3" borderId="6"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3" borderId="2" xfId="0" applyFont="1" applyFill="1" applyBorder="1" applyAlignment="1">
      <alignment horizontal="right"/>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6" fontId="12" fillId="3" borderId="26" xfId="1" applyFont="1" applyFill="1" applyBorder="1" applyAlignment="1">
      <alignment horizontal="center" vertical="center" shrinkToFit="1"/>
    </xf>
    <xf numFmtId="0" fontId="14" fillId="3" borderId="21" xfId="0" applyFont="1" applyFill="1" applyBorder="1" applyAlignment="1">
      <alignment horizontal="center" vertical="center" textRotation="255" shrinkToFit="1"/>
    </xf>
    <xf numFmtId="0" fontId="12" fillId="3" borderId="23" xfId="0" applyFont="1" applyFill="1" applyBorder="1" applyAlignment="1">
      <alignment horizontal="center" vertical="center" shrinkToFit="1"/>
    </xf>
    <xf numFmtId="0" fontId="14" fillId="3" borderId="24" xfId="0" applyFont="1" applyFill="1" applyBorder="1" applyAlignment="1">
      <alignment horizontal="left" textRotation="255" shrinkToFit="1"/>
    </xf>
    <xf numFmtId="6" fontId="12" fillId="3" borderId="22"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4" fillId="3" borderId="28" xfId="0" applyFont="1" applyFill="1" applyBorder="1" applyAlignment="1">
      <alignment horizontal="center" vertical="center" textRotation="255" shrinkToFit="1"/>
    </xf>
    <xf numFmtId="0" fontId="12" fillId="3" borderId="30" xfId="0" applyFont="1" applyFill="1" applyBorder="1" applyAlignment="1">
      <alignment horizontal="center" vertical="center" shrinkToFit="1"/>
    </xf>
    <xf numFmtId="0" fontId="14" fillId="3" borderId="31" xfId="0" applyFont="1" applyFill="1" applyBorder="1" applyAlignment="1">
      <alignment horizontal="left" textRotation="255" shrinkToFit="1"/>
    </xf>
    <xf numFmtId="6" fontId="12" fillId="3" borderId="29" xfId="1"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1" xfId="0" applyFont="1" applyFill="1" applyBorder="1" applyAlignment="1">
      <alignment horizontal="center" vertical="center" shrinkToFit="1"/>
    </xf>
    <xf numFmtId="0" fontId="13" fillId="3" borderId="25" xfId="0" applyFont="1" applyFill="1" applyBorder="1" applyAlignment="1">
      <alignment horizontal="left" shrinkToFit="1"/>
    </xf>
    <xf numFmtId="0" fontId="13" fillId="3" borderId="28" xfId="0" applyFont="1" applyFill="1" applyBorder="1" applyAlignment="1">
      <alignment horizontal="center" vertical="center" shrinkToFit="1"/>
    </xf>
    <xf numFmtId="0" fontId="13" fillId="3" borderId="32"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5" xfId="1" applyFont="1" applyFill="1" applyBorder="1" applyAlignment="1">
      <alignment horizontal="center" vertical="center" shrinkToFit="1"/>
    </xf>
    <xf numFmtId="6" fontId="12" fillId="5" borderId="19" xfId="1" applyFont="1" applyFill="1" applyBorder="1" applyAlignment="1">
      <alignment horizontal="center" vertical="center" shrinkToFit="1"/>
    </xf>
    <xf numFmtId="0" fontId="12" fillId="5" borderId="20"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14" xfId="1" applyFont="1" applyFill="1" applyBorder="1" applyAlignment="1">
      <alignment horizontal="center" vertical="center" shrinkToFit="1"/>
    </xf>
    <xf numFmtId="6" fontId="12" fillId="5" borderId="13" xfId="1" applyFont="1" applyFill="1" applyBorder="1" applyAlignment="1">
      <alignment horizontal="center" vertical="center" shrinkToFit="1"/>
    </xf>
    <xf numFmtId="0" fontId="12" fillId="5" borderId="15" xfId="0" applyFont="1" applyFill="1" applyBorder="1" applyAlignment="1">
      <alignment horizontal="center" vertical="center" shrinkToFit="1"/>
    </xf>
    <xf numFmtId="0" fontId="12" fillId="5" borderId="18"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2" fillId="5" borderId="23" xfId="0" applyFont="1" applyFill="1" applyBorder="1" applyAlignment="1">
      <alignment horizontal="center" vertical="center" shrinkToFit="1"/>
    </xf>
    <xf numFmtId="0" fontId="13" fillId="5" borderId="25" xfId="0" applyFont="1" applyFill="1" applyBorder="1" applyAlignment="1">
      <alignment horizontal="left" shrinkToFit="1"/>
    </xf>
    <xf numFmtId="6" fontId="12" fillId="5" borderId="21" xfId="1" applyFont="1" applyFill="1" applyBorder="1" applyAlignment="1">
      <alignment horizontal="center" vertical="center" shrinkToFit="1"/>
    </xf>
    <xf numFmtId="6" fontId="12" fillId="5" borderId="22" xfId="1" applyFont="1" applyFill="1" applyBorder="1" applyAlignment="1">
      <alignment horizontal="center" vertical="center" shrinkToFit="1"/>
    </xf>
    <xf numFmtId="6" fontId="12" fillId="5" borderId="26" xfId="1" applyFont="1" applyFill="1" applyBorder="1" applyAlignment="1">
      <alignment horizontal="center" vertical="center" shrinkToFit="1"/>
    </xf>
    <xf numFmtId="0" fontId="14" fillId="5" borderId="21" xfId="0" applyFont="1" applyFill="1" applyBorder="1" applyAlignment="1">
      <alignment horizontal="center" vertical="center" textRotation="255" shrinkToFit="1"/>
    </xf>
    <xf numFmtId="0" fontId="14" fillId="5" borderId="24" xfId="0" applyFont="1" applyFill="1" applyBorder="1" applyAlignment="1">
      <alignment horizontal="left" textRotation="255" shrinkToFit="1"/>
    </xf>
    <xf numFmtId="6" fontId="12" fillId="5" borderId="27" xfId="1"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2" fillId="5" borderId="30" xfId="0" applyFont="1" applyFill="1" applyBorder="1" applyAlignment="1">
      <alignment horizontal="center" vertical="center" shrinkToFit="1"/>
    </xf>
    <xf numFmtId="0" fontId="13" fillId="5" borderId="32" xfId="0" applyFont="1" applyFill="1" applyBorder="1" applyAlignment="1">
      <alignment horizontal="left" shrinkToFit="1"/>
    </xf>
    <xf numFmtId="6" fontId="12" fillId="5" borderId="28"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0" fontId="14" fillId="5" borderId="28" xfId="0" applyFont="1" applyFill="1" applyBorder="1" applyAlignment="1">
      <alignment horizontal="center" vertical="center" textRotation="255" shrinkToFit="1"/>
    </xf>
    <xf numFmtId="0" fontId="14" fillId="5" borderId="31" xfId="0" applyFont="1" applyFill="1" applyBorder="1" applyAlignment="1">
      <alignment horizontal="left" textRotation="255" shrinkToFit="1"/>
    </xf>
    <xf numFmtId="6" fontId="12" fillId="5" borderId="34" xfId="1"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3" fillId="3" borderId="2" xfId="0" applyFont="1" applyFill="1" applyBorder="1" applyAlignment="1">
      <alignment horizontal="left" shrinkToFit="1"/>
    </xf>
    <xf numFmtId="0" fontId="12" fillId="5" borderId="3" xfId="0" applyFont="1" applyFill="1" applyBorder="1" applyAlignment="1">
      <alignment horizontal="center" vertical="center" shrinkToFit="1"/>
    </xf>
    <xf numFmtId="0" fontId="13" fillId="5" borderId="2" xfId="0" applyFont="1" applyFill="1" applyBorder="1" applyAlignment="1">
      <alignment horizontal="left" shrinkToFit="1"/>
    </xf>
    <xf numFmtId="0" fontId="12" fillId="3" borderId="43" xfId="0" applyFont="1" applyFill="1" applyBorder="1" applyAlignment="1">
      <alignment horizontal="center" vertical="center" shrinkToFit="1"/>
    </xf>
    <xf numFmtId="0" fontId="12" fillId="5" borderId="43" xfId="0" applyFont="1" applyFill="1" applyBorder="1" applyAlignment="1">
      <alignment horizontal="center" vertical="center" shrinkToFit="1"/>
    </xf>
    <xf numFmtId="0" fontId="12" fillId="5" borderId="8" xfId="0" applyFont="1" applyFill="1" applyBorder="1" applyAlignment="1">
      <alignment horizontal="center" vertical="center" shrinkToFit="1"/>
    </xf>
    <xf numFmtId="0" fontId="13" fillId="5" borderId="9" xfId="0" applyFont="1" applyFill="1" applyBorder="1" applyAlignment="1">
      <alignment horizontal="left" shrinkToFit="1"/>
    </xf>
    <xf numFmtId="0" fontId="12" fillId="5" borderId="44"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3" fillId="3" borderId="9" xfId="0" applyFont="1" applyFill="1" applyBorder="1" applyAlignment="1">
      <alignment horizontal="left" shrinkToFit="1"/>
    </xf>
    <xf numFmtId="0" fontId="12" fillId="3" borderId="44" xfId="0" applyFont="1" applyFill="1" applyBorder="1" applyAlignment="1">
      <alignment horizontal="center" vertical="center" shrinkToFit="1"/>
    </xf>
    <xf numFmtId="0" fontId="2" fillId="0" borderId="11" xfId="0" applyFont="1" applyBorder="1"/>
    <xf numFmtId="0" fontId="20" fillId="0" borderId="0" xfId="0" applyFont="1"/>
    <xf numFmtId="0" fontId="2" fillId="0" borderId="51" xfId="0" applyFont="1" applyBorder="1" applyAlignment="1">
      <alignment vertical="center"/>
    </xf>
    <xf numFmtId="0" fontId="2" fillId="0" borderId="63" xfId="0" applyFont="1" applyBorder="1" applyAlignment="1">
      <alignment vertical="center"/>
    </xf>
    <xf numFmtId="0" fontId="2" fillId="0" borderId="63" xfId="0" applyFont="1" applyBorder="1" applyAlignment="1">
      <alignment horizontal="center"/>
    </xf>
    <xf numFmtId="0" fontId="2" fillId="0" borderId="51" xfId="0" applyFont="1" applyBorder="1" applyAlignment="1">
      <alignment horizontal="center"/>
    </xf>
    <xf numFmtId="0" fontId="2" fillId="3" borderId="51" xfId="0" applyFont="1" applyFill="1" applyBorder="1" applyAlignment="1">
      <alignment horizontal="center"/>
    </xf>
    <xf numFmtId="0" fontId="2" fillId="0" borderId="64" xfId="0" applyFont="1" applyBorder="1" applyAlignment="1">
      <alignment horizontal="center"/>
    </xf>
    <xf numFmtId="0" fontId="23" fillId="0" borderId="0" xfId="0" applyFont="1"/>
    <xf numFmtId="0" fontId="26" fillId="0" borderId="0" xfId="0" applyFont="1"/>
    <xf numFmtId="0" fontId="22" fillId="0" borderId="0" xfId="0" applyFont="1"/>
    <xf numFmtId="0" fontId="22" fillId="0" borderId="11" xfId="0" applyFont="1" applyBorder="1"/>
    <xf numFmtId="0" fontId="2" fillId="0" borderId="0" xfId="0" applyFont="1" applyAlignment="1">
      <alignment horizontal="center" vertical="center"/>
    </xf>
    <xf numFmtId="0" fontId="10" fillId="3" borderId="1" xfId="0" applyFont="1" applyFill="1" applyBorder="1" applyAlignment="1">
      <alignment horizontal="center" vertical="center" shrinkToFit="1"/>
    </xf>
    <xf numFmtId="0" fontId="10" fillId="5" borderId="1" xfId="0" applyFont="1" applyFill="1" applyBorder="1" applyAlignment="1">
      <alignment horizontal="center" vertical="center" shrinkToFit="1"/>
    </xf>
    <xf numFmtId="0" fontId="2" fillId="0" borderId="1" xfId="0" applyFont="1" applyBorder="1" applyAlignment="1">
      <alignment horizontal="center" vertical="center"/>
    </xf>
    <xf numFmtId="176" fontId="2" fillId="0" borderId="1" xfId="0" applyNumberFormat="1" applyFont="1" applyBorder="1" applyAlignment="1">
      <alignment horizontal="right" vertical="center"/>
    </xf>
    <xf numFmtId="6" fontId="12" fillId="3" borderId="1" xfId="1"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13" fillId="5" borderId="1" xfId="0" applyFont="1" applyFill="1" applyBorder="1" applyAlignment="1">
      <alignment horizontal="center" vertical="center" shrinkToFit="1"/>
    </xf>
    <xf numFmtId="6" fontId="12" fillId="5" borderId="1" xfId="1" applyFont="1" applyFill="1" applyBorder="1" applyAlignment="1">
      <alignment horizontal="center" vertical="center" shrinkToFit="1"/>
    </xf>
    <xf numFmtId="6" fontId="12" fillId="5" borderId="3" xfId="1" applyFont="1" applyFill="1" applyBorder="1" applyAlignment="1">
      <alignment horizontal="center" vertical="center" shrinkToFit="1"/>
    </xf>
    <xf numFmtId="6" fontId="12" fillId="3" borderId="3" xfId="1" applyFont="1" applyFill="1" applyBorder="1" applyAlignment="1">
      <alignment horizontal="center" vertical="center" shrinkToFit="1"/>
    </xf>
    <xf numFmtId="6" fontId="7" fillId="0" borderId="16" xfId="0" applyNumberFormat="1"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40" xfId="0" applyFont="1" applyBorder="1" applyAlignment="1">
      <alignment horizontal="center" vertical="center"/>
    </xf>
    <xf numFmtId="0" fontId="7" fillId="0" borderId="11" xfId="0" applyFont="1" applyBorder="1" applyAlignment="1">
      <alignment horizontal="center" vertical="center"/>
    </xf>
    <xf numFmtId="0" fontId="7" fillId="0" borderId="36" xfId="0" applyFont="1" applyBorder="1" applyAlignment="1">
      <alignment horizontal="center" vertical="center"/>
    </xf>
    <xf numFmtId="0" fontId="12" fillId="5" borderId="1" xfId="0" applyFont="1" applyFill="1" applyBorder="1" applyAlignment="1">
      <alignment horizontal="center" vertical="center" shrinkToFit="1"/>
    </xf>
    <xf numFmtId="176" fontId="2" fillId="0" borderId="7" xfId="0" applyNumberFormat="1" applyFont="1" applyBorder="1" applyAlignment="1">
      <alignment horizontal="right" vertical="center"/>
    </xf>
    <xf numFmtId="176" fontId="2" fillId="0" borderId="45" xfId="0" applyNumberFormat="1" applyFont="1" applyBorder="1" applyAlignment="1">
      <alignment horizontal="right" vertical="center"/>
    </xf>
    <xf numFmtId="176" fontId="2" fillId="0" borderId="46" xfId="0" applyNumberFormat="1" applyFont="1" applyBorder="1" applyAlignment="1">
      <alignment horizontal="right" vertical="center"/>
    </xf>
    <xf numFmtId="176" fontId="2" fillId="0" borderId="47" xfId="0" applyNumberFormat="1" applyFont="1" applyBorder="1" applyAlignment="1">
      <alignment horizontal="right" vertical="center"/>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2" fillId="0" borderId="63" xfId="0" applyFont="1" applyBorder="1" applyAlignment="1">
      <alignment horizontal="center" vertical="center"/>
    </xf>
    <xf numFmtId="0" fontId="2" fillId="0" borderId="51" xfId="0" applyFont="1" applyBorder="1" applyAlignment="1">
      <alignment horizontal="center" vertical="center"/>
    </xf>
    <xf numFmtId="0" fontId="2" fillId="0" borderId="61" xfId="0" applyFont="1" applyBorder="1" applyAlignment="1">
      <alignment horizontal="left" vertical="center"/>
    </xf>
    <xf numFmtId="0" fontId="2" fillId="0" borderId="62" xfId="0" applyFont="1" applyBorder="1" applyAlignment="1">
      <alignment horizontal="left" vertical="center"/>
    </xf>
    <xf numFmtId="0" fontId="6" fillId="0" borderId="51" xfId="0" applyFont="1" applyBorder="1" applyAlignment="1">
      <alignment horizontal="center" vertical="center"/>
    </xf>
    <xf numFmtId="0" fontId="2" fillId="0" borderId="0" xfId="0" applyFont="1" applyAlignment="1">
      <alignment horizontal="center"/>
    </xf>
    <xf numFmtId="0" fontId="21" fillId="0" borderId="63" xfId="0" applyFont="1" applyBorder="1" applyAlignment="1">
      <alignment horizontal="center" vertical="center"/>
    </xf>
    <xf numFmtId="0" fontId="21" fillId="0" borderId="51" xfId="0" applyFont="1" applyBorder="1" applyAlignment="1">
      <alignment horizontal="center" vertical="center"/>
    </xf>
    <xf numFmtId="0" fontId="21" fillId="0" borderId="64" xfId="0" applyFont="1" applyBorder="1" applyAlignment="1">
      <alignment horizontal="center" vertical="center"/>
    </xf>
    <xf numFmtId="0" fontId="25" fillId="0" borderId="17" xfId="0" applyFont="1" applyBorder="1" applyAlignment="1">
      <alignment horizontal="right"/>
    </xf>
    <xf numFmtId="0" fontId="21" fillId="0" borderId="63" xfId="0" applyFont="1" applyBorder="1" applyAlignment="1">
      <alignment horizontal="left" vertical="center"/>
    </xf>
    <xf numFmtId="0" fontId="21" fillId="0" borderId="51" xfId="0" applyFont="1" applyBorder="1" applyAlignment="1">
      <alignment horizontal="left" vertical="center"/>
    </xf>
    <xf numFmtId="0" fontId="21" fillId="0" borderId="64" xfId="0" applyFont="1" applyBorder="1" applyAlignment="1">
      <alignment horizontal="left" vertical="center"/>
    </xf>
    <xf numFmtId="0" fontId="21" fillId="0" borderId="68" xfId="0" applyFont="1" applyBorder="1" applyAlignment="1">
      <alignment horizontal="center" vertical="center"/>
    </xf>
    <xf numFmtId="0" fontId="21" fillId="0" borderId="59" xfId="0" applyFont="1" applyBorder="1" applyAlignment="1">
      <alignment horizontal="center" vertical="center"/>
    </xf>
    <xf numFmtId="0" fontId="21" fillId="0" borderId="69"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66" xfId="0" applyFont="1" applyBorder="1" applyAlignment="1">
      <alignment horizontal="center"/>
    </xf>
    <xf numFmtId="0" fontId="2" fillId="0" borderId="48" xfId="0" applyFont="1" applyBorder="1" applyAlignment="1">
      <alignment horizontal="center"/>
    </xf>
    <xf numFmtId="0" fontId="2" fillId="0" borderId="67" xfId="0" applyFont="1" applyBorder="1" applyAlignment="1">
      <alignment horizont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55" xfId="0" applyFont="1" applyBorder="1" applyAlignment="1">
      <alignment horizontal="left" vertical="center" wrapText="1"/>
    </xf>
    <xf numFmtId="0" fontId="2" fillId="0" borderId="65" xfId="0" applyFont="1" applyBorder="1" applyAlignment="1">
      <alignment horizontal="left" vertical="center" wrapText="1"/>
    </xf>
    <xf numFmtId="0" fontId="2" fillId="0" borderId="61" xfId="0" applyFont="1" applyBorder="1" applyAlignment="1">
      <alignment horizontal="left" vertical="center" wrapText="1"/>
    </xf>
    <xf numFmtId="0" fontId="2" fillId="0" borderId="62" xfId="0" applyFont="1" applyBorder="1" applyAlignment="1">
      <alignment horizontal="left" vertical="center" wrapText="1"/>
    </xf>
    <xf numFmtId="0" fontId="25" fillId="0" borderId="11" xfId="0" applyFont="1" applyBorder="1" applyAlignment="1">
      <alignment horizontal="center"/>
    </xf>
    <xf numFmtId="0" fontId="22" fillId="0" borderId="51" xfId="0" applyFont="1" applyBorder="1" applyAlignment="1">
      <alignment horizontal="center"/>
    </xf>
    <xf numFmtId="0" fontId="22" fillId="0" borderId="52" xfId="0" applyFont="1" applyBorder="1" applyAlignment="1">
      <alignment horizontal="center"/>
    </xf>
    <xf numFmtId="0" fontId="22" fillId="0" borderId="53" xfId="0" applyFont="1" applyBorder="1" applyAlignment="1">
      <alignment horizontal="right"/>
    </xf>
    <xf numFmtId="0" fontId="22" fillId="0" borderId="51" xfId="0" applyFont="1" applyBorder="1" applyAlignment="1">
      <alignment horizontal="right"/>
    </xf>
    <xf numFmtId="0" fontId="22" fillId="0" borderId="51" xfId="0" applyFont="1" applyBorder="1" applyAlignment="1">
      <alignment horizontal="left"/>
    </xf>
    <xf numFmtId="0" fontId="19" fillId="0" borderId="54" xfId="0" applyFont="1" applyBorder="1" applyAlignment="1">
      <alignment horizontal="center"/>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2" fillId="0" borderId="11" xfId="0" applyFont="1" applyBorder="1" applyAlignment="1">
      <alignment horizontal="center" vertical="center"/>
    </xf>
    <xf numFmtId="0" fontId="22" fillId="0" borderId="57" xfId="0" applyFont="1" applyBorder="1" applyAlignment="1">
      <alignment horizontal="center" vertical="center"/>
    </xf>
    <xf numFmtId="0" fontId="22" fillId="0" borderId="53" xfId="0" applyFont="1" applyBorder="1" applyAlignment="1">
      <alignment horizontal="center"/>
    </xf>
    <xf numFmtId="0" fontId="22" fillId="0" borderId="58" xfId="0" applyFont="1" applyBorder="1" applyAlignment="1">
      <alignment horizontal="center"/>
    </xf>
    <xf numFmtId="0" fontId="22" fillId="0" borderId="59" xfId="0" applyFont="1" applyBorder="1" applyAlignment="1">
      <alignment horizontal="center"/>
    </xf>
    <xf numFmtId="0" fontId="22" fillId="0" borderId="0" xfId="0" applyFont="1" applyAlignment="1">
      <alignment horizontal="center"/>
    </xf>
    <xf numFmtId="0" fontId="24" fillId="0" borderId="0" xfId="0" applyFont="1" applyAlignment="1">
      <alignment horizontal="center" vertical="center"/>
    </xf>
    <xf numFmtId="0" fontId="24" fillId="0" borderId="11" xfId="0" applyFont="1" applyBorder="1" applyAlignment="1">
      <alignment horizontal="center" vertical="center"/>
    </xf>
    <xf numFmtId="0" fontId="22" fillId="0" borderId="11" xfId="0" applyFont="1" applyBorder="1" applyAlignment="1">
      <alignment horizontal="center"/>
    </xf>
    <xf numFmtId="0" fontId="22" fillId="0" borderId="48" xfId="0" applyFont="1" applyBorder="1" applyAlignment="1">
      <alignment horizontal="center"/>
    </xf>
    <xf numFmtId="0" fontId="22" fillId="0" borderId="49" xfId="0" applyFont="1" applyBorder="1" applyAlignment="1">
      <alignment horizontal="center"/>
    </xf>
    <xf numFmtId="56" fontId="22" fillId="0" borderId="50" xfId="0" applyNumberFormat="1" applyFont="1" applyBorder="1" applyAlignment="1">
      <alignment horizontal="center"/>
    </xf>
    <xf numFmtId="0" fontId="6" fillId="3" borderId="0" xfId="0" applyFont="1" applyFill="1" applyAlignment="1">
      <alignment horizontal="right" vertical="center"/>
    </xf>
    <xf numFmtId="0" fontId="8" fillId="0" borderId="4" xfId="0" applyFont="1" applyBorder="1" applyAlignment="1">
      <alignment horizontal="right"/>
    </xf>
    <xf numFmtId="0" fontId="9" fillId="0" borderId="4" xfId="0" applyFont="1" applyBorder="1" applyAlignment="1">
      <alignment horizontal="center"/>
    </xf>
    <xf numFmtId="6" fontId="12" fillId="3" borderId="18" xfId="0" applyNumberFormat="1" applyFont="1" applyFill="1" applyBorder="1" applyAlignment="1">
      <alignment horizontal="center" vertical="center" shrinkToFit="1"/>
    </xf>
    <xf numFmtId="0" fontId="12" fillId="3" borderId="36" xfId="0" applyFont="1" applyFill="1" applyBorder="1" applyAlignment="1">
      <alignment horizontal="center" vertical="center" shrinkToFit="1"/>
    </xf>
    <xf numFmtId="55" fontId="16" fillId="3" borderId="0" xfId="0" applyNumberFormat="1" applyFont="1" applyFill="1" applyAlignment="1">
      <alignment horizontal="left" vertical="center" shrinkToFit="1"/>
    </xf>
    <xf numFmtId="0" fontId="16" fillId="3" borderId="0" xfId="0" applyFont="1" applyFill="1" applyAlignment="1">
      <alignment horizontal="left" vertical="center" shrinkToFit="1"/>
    </xf>
    <xf numFmtId="6" fontId="12" fillId="3" borderId="11" xfId="1"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13" xfId="0" applyFont="1" applyFill="1" applyBorder="1" applyAlignment="1">
      <alignment horizontal="center" vertical="center" shrinkToFit="1"/>
    </xf>
    <xf numFmtId="0" fontId="13" fillId="5" borderId="14" xfId="0" applyFont="1" applyFill="1" applyBorder="1" applyAlignment="1">
      <alignment horizontal="center" vertical="center" shrinkToFit="1"/>
    </xf>
    <xf numFmtId="0" fontId="12" fillId="5" borderId="12" xfId="0" applyFont="1" applyFill="1" applyBorder="1" applyAlignment="1">
      <alignment horizontal="center" vertical="center" shrinkToFit="1"/>
    </xf>
    <xf numFmtId="0" fontId="12" fillId="5" borderId="13"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0" fontId="13" fillId="5" borderId="18" xfId="0" applyFont="1" applyFill="1" applyBorder="1" applyAlignment="1">
      <alignment horizontal="center" vertical="center" shrinkToFit="1"/>
    </xf>
    <xf numFmtId="0" fontId="13" fillId="3" borderId="21" xfId="0" applyFont="1" applyFill="1" applyBorder="1" applyAlignment="1">
      <alignment horizontal="center" vertical="center" shrinkToFit="1"/>
    </xf>
    <xf numFmtId="0" fontId="13" fillId="3" borderId="28"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6" fontId="12" fillId="3" borderId="26"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15" xfId="0" applyNumberFormat="1"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0" fillId="5" borderId="22" xfId="0" applyFont="1" applyFill="1" applyBorder="1" applyAlignment="1">
      <alignment horizontal="center" vertical="center" shrinkToFit="1"/>
    </xf>
    <xf numFmtId="0" fontId="10" fillId="5" borderId="29" xfId="0" applyFont="1" applyFill="1" applyBorder="1" applyAlignment="1">
      <alignment horizontal="center" vertical="center" shrinkToFit="1"/>
    </xf>
    <xf numFmtId="6" fontId="12" fillId="5" borderId="26" xfId="1" applyFont="1" applyFill="1" applyBorder="1" applyAlignment="1">
      <alignment horizontal="center" vertical="center" shrinkToFit="1"/>
    </xf>
    <xf numFmtId="6" fontId="12" fillId="5" borderId="33" xfId="1" applyFont="1" applyFill="1" applyBorder="1" applyAlignment="1">
      <alignment horizontal="center" vertical="center" shrinkToFit="1"/>
    </xf>
    <xf numFmtId="6" fontId="12" fillId="5" borderId="24" xfId="1" applyFont="1" applyFill="1" applyBorder="1" applyAlignment="1">
      <alignment horizontal="center" vertical="center" shrinkToFit="1"/>
    </xf>
    <xf numFmtId="6" fontId="12" fillId="5" borderId="31" xfId="1" applyFont="1" applyFill="1" applyBorder="1" applyAlignment="1">
      <alignment horizontal="center" vertical="center" shrinkToFit="1"/>
    </xf>
    <xf numFmtId="6" fontId="12" fillId="5" borderId="15" xfId="0" applyNumberFormat="1" applyFont="1" applyFill="1" applyBorder="1" applyAlignment="1">
      <alignment horizontal="center" vertical="center" shrinkToFit="1"/>
    </xf>
    <xf numFmtId="0" fontId="12" fillId="5" borderId="35" xfId="0" applyFont="1" applyFill="1" applyBorder="1" applyAlignment="1">
      <alignment horizontal="center" vertical="center" shrinkToFit="1"/>
    </xf>
    <xf numFmtId="6" fontId="12" fillId="5" borderId="18" xfId="0" applyNumberFormat="1" applyFont="1" applyFill="1" applyBorder="1" applyAlignment="1">
      <alignment horizontal="center" vertical="center" shrinkToFit="1"/>
    </xf>
    <xf numFmtId="0" fontId="12" fillId="5" borderId="36"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37" xfId="1" applyFont="1" applyFill="1" applyBorder="1" applyAlignment="1">
      <alignment horizontal="center" vertical="center" shrinkToFit="1"/>
    </xf>
    <xf numFmtId="6" fontId="12" fillId="5" borderId="35" xfId="0" applyNumberFormat="1" applyFont="1" applyFill="1" applyBorder="1" applyAlignment="1">
      <alignment horizontal="center" vertical="center" shrinkToFit="1"/>
    </xf>
    <xf numFmtId="6" fontId="15" fillId="3" borderId="38"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6" fontId="15" fillId="3" borderId="40" xfId="0" applyNumberFormat="1" applyFont="1" applyFill="1" applyBorder="1" applyAlignment="1">
      <alignment horizontal="right" vertical="center" shrinkToFit="1"/>
    </xf>
    <xf numFmtId="6" fontId="15" fillId="3" borderId="36" xfId="0" applyNumberFormat="1" applyFont="1" applyFill="1" applyBorder="1" applyAlignment="1">
      <alignment horizontal="right" vertical="center" shrinkToFit="1"/>
    </xf>
    <xf numFmtId="6" fontId="17" fillId="3" borderId="41" xfId="1" applyFont="1" applyFill="1" applyBorder="1" applyAlignment="1">
      <alignment horizontal="center" vertical="center" shrinkToFit="1"/>
    </xf>
    <xf numFmtId="6" fontId="17" fillId="3" borderId="42" xfId="1" applyFont="1" applyFill="1" applyBorder="1" applyAlignment="1">
      <alignment horizontal="center" vertical="center" shrinkToFit="1"/>
    </xf>
    <xf numFmtId="6" fontId="18" fillId="3" borderId="16" xfId="0" applyNumberFormat="1" applyFont="1" applyFill="1" applyBorder="1" applyAlignment="1">
      <alignment horizontal="center" vertical="center" shrinkToFit="1"/>
    </xf>
    <xf numFmtId="0" fontId="18" fillId="3" borderId="18" xfId="0" applyFont="1" applyFill="1" applyBorder="1" applyAlignment="1">
      <alignment horizontal="center" vertical="center" shrinkToFit="1"/>
    </xf>
    <xf numFmtId="0" fontId="18" fillId="3" borderId="38" xfId="0" applyFont="1" applyFill="1" applyBorder="1" applyAlignment="1">
      <alignment horizontal="center" vertical="center" shrinkToFit="1"/>
    </xf>
    <xf numFmtId="0" fontId="18" fillId="3" borderId="39" xfId="0" applyFont="1" applyFill="1" applyBorder="1" applyAlignment="1">
      <alignment horizontal="center" vertical="center" shrinkToFit="1"/>
    </xf>
    <xf numFmtId="0" fontId="18" fillId="3" borderId="40" xfId="0" applyFont="1" applyFill="1" applyBorder="1" applyAlignment="1">
      <alignment horizontal="center" vertical="center" shrinkToFit="1"/>
    </xf>
    <xf numFmtId="0" fontId="18" fillId="3" borderId="36" xfId="0" applyFont="1" applyFill="1" applyBorder="1" applyAlignment="1">
      <alignment horizontal="center" vertical="center" shrinkToFit="1"/>
    </xf>
    <xf numFmtId="6" fontId="18" fillId="3" borderId="16" xfId="1" applyFont="1" applyFill="1" applyBorder="1" applyAlignment="1">
      <alignment horizontal="center" vertical="center" shrinkToFit="1"/>
    </xf>
    <xf numFmtId="6" fontId="18" fillId="3" borderId="18" xfId="1" applyFont="1" applyFill="1" applyBorder="1" applyAlignment="1">
      <alignment horizontal="center" vertical="center" shrinkToFit="1"/>
    </xf>
    <xf numFmtId="6" fontId="18" fillId="3" borderId="40" xfId="1" applyFont="1" applyFill="1" applyBorder="1" applyAlignment="1">
      <alignment horizontal="center" vertical="center" shrinkToFit="1"/>
    </xf>
    <xf numFmtId="6" fontId="18" fillId="3" borderId="36" xfId="1" applyFont="1" applyFill="1" applyBorder="1" applyAlignment="1">
      <alignment horizontal="center" vertical="center" shrinkToFit="1"/>
    </xf>
    <xf numFmtId="6" fontId="17" fillId="3" borderId="1" xfId="1" applyFont="1" applyFill="1" applyBorder="1" applyAlignment="1">
      <alignment horizontal="center" vertical="center" shrinkToFit="1"/>
    </xf>
    <xf numFmtId="6" fontId="17" fillId="3" borderId="7" xfId="1" applyFont="1" applyFill="1" applyBorder="1" applyAlignment="1">
      <alignment horizontal="center" vertical="center" shrinkToFit="1"/>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1.jpeg"/><Relationship Id="rId4"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133350</xdr:colOff>
      <xdr:row>21</xdr:row>
      <xdr:rowOff>152400</xdr:rowOff>
    </xdr:from>
    <xdr:to>
      <xdr:col>47</xdr:col>
      <xdr:colOff>276225</xdr:colOff>
      <xdr:row>26</xdr:row>
      <xdr:rowOff>28575</xdr:rowOff>
    </xdr:to>
    <xdr:pic>
      <xdr:nvPicPr>
        <xdr:cNvPr id="2" name="図 1" descr="画像を拡大する">
          <a:extLst>
            <a:ext uri="{FF2B5EF4-FFF2-40B4-BE49-F238E27FC236}">
              <a16:creationId xmlns:a16="http://schemas.microsoft.com/office/drawing/2014/main" id="{CDF4D935-A453-4FFB-B68A-D20BDC4F3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9075" y="6515100"/>
          <a:ext cx="2505075"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257175</xdr:colOff>
      <xdr:row>23</xdr:row>
      <xdr:rowOff>219075</xdr:rowOff>
    </xdr:from>
    <xdr:to>
      <xdr:col>21</xdr:col>
      <xdr:colOff>161084</xdr:colOff>
      <xdr:row>29</xdr:row>
      <xdr:rowOff>69138</xdr:rowOff>
    </xdr:to>
    <xdr:pic>
      <xdr:nvPicPr>
        <xdr:cNvPr id="4" name="図 3" descr="画像を拡大する">
          <a:extLst>
            <a:ext uri="{FF2B5EF4-FFF2-40B4-BE49-F238E27FC236}">
              <a16:creationId xmlns:a16="http://schemas.microsoft.com/office/drawing/2014/main" id="{BD533AF4-7E2E-489B-A59E-F5480CAAF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9925" y="7267575"/>
          <a:ext cx="3151934" cy="1907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328448</xdr:colOff>
      <xdr:row>7</xdr:row>
      <xdr:rowOff>21897</xdr:rowOff>
    </xdr:from>
    <xdr:to>
      <xdr:col>19</xdr:col>
      <xdr:colOff>538875</xdr:colOff>
      <xdr:row>10</xdr:row>
      <xdr:rowOff>10948</xdr:rowOff>
    </xdr:to>
    <xdr:pic>
      <xdr:nvPicPr>
        <xdr:cNvPr id="2" name="図 1" descr="嵐山渡月橋の紅葉">
          <a:extLst>
            <a:ext uri="{FF2B5EF4-FFF2-40B4-BE49-F238E27FC236}">
              <a16:creationId xmlns:a16="http://schemas.microsoft.com/office/drawing/2014/main" id="{1ED45887-1242-4150-B9C0-38F6D3ADB3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473" y="2946072"/>
          <a:ext cx="2267827" cy="107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98534</xdr:colOff>
      <xdr:row>7</xdr:row>
      <xdr:rowOff>251811</xdr:rowOff>
    </xdr:from>
    <xdr:to>
      <xdr:col>27</xdr:col>
      <xdr:colOff>372241</xdr:colOff>
      <xdr:row>10</xdr:row>
      <xdr:rowOff>197069</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E5B7F3A3-7713-4663-8504-26962D90A4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66293" y="316405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54742</xdr:colOff>
      <xdr:row>0</xdr:row>
      <xdr:rowOff>32845</xdr:rowOff>
    </xdr:from>
    <xdr:to>
      <xdr:col>4</xdr:col>
      <xdr:colOff>644055</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608F386A-D4B7-4ADE-8D98-2F938742FB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2"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306552</xdr:colOff>
      <xdr:row>13</xdr:row>
      <xdr:rowOff>32845</xdr:rowOff>
    </xdr:from>
    <xdr:to>
      <xdr:col>24</xdr:col>
      <xdr:colOff>372242</xdr:colOff>
      <xdr:row>16</xdr:row>
      <xdr:rowOff>54741</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8880" y="5112845"/>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426983</xdr:colOff>
      <xdr:row>17</xdr:row>
      <xdr:rowOff>32845</xdr:rowOff>
    </xdr:from>
    <xdr:to>
      <xdr:col>23</xdr:col>
      <xdr:colOff>637410</xdr:colOff>
      <xdr:row>20</xdr:row>
      <xdr:rowOff>54742</xdr:rowOff>
    </xdr:to>
    <xdr:pic>
      <xdr:nvPicPr>
        <xdr:cNvPr id="4" name="図 3" descr="嵐山渡月橋の紅葉">
          <a:extLst>
            <a:ext uri="{FF2B5EF4-FFF2-40B4-BE49-F238E27FC236}">
              <a16:creationId xmlns:a16="http://schemas.microsoft.com/office/drawing/2014/main" id="{0624AF88-FC21-40E0-B775-993BD33997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79569" y="6558017"/>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558362</xdr:colOff>
      <xdr:row>7</xdr:row>
      <xdr:rowOff>229914</xdr:rowOff>
    </xdr:from>
    <xdr:to>
      <xdr:col>24</xdr:col>
      <xdr:colOff>142327</xdr:colOff>
      <xdr:row>10</xdr:row>
      <xdr:rowOff>208017</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82A9800-E2D7-32DC-509B-6B8A31E113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710948" y="3065517"/>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67583</xdr:colOff>
      <xdr:row>0</xdr:row>
      <xdr:rowOff>32845</xdr:rowOff>
    </xdr:from>
    <xdr:to>
      <xdr:col>4</xdr:col>
      <xdr:colOff>624051</xdr:colOff>
      <xdr:row>0</xdr:row>
      <xdr:rowOff>1061983</xdr:rowOff>
    </xdr:to>
    <xdr:pic>
      <xdr:nvPicPr>
        <xdr:cNvPr id="5" name="図 4"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9B5F77D8-263D-5F3F-A60B-73C015724E0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583"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328448</xdr:colOff>
      <xdr:row>7</xdr:row>
      <xdr:rowOff>21897</xdr:rowOff>
    </xdr:from>
    <xdr:to>
      <xdr:col>19</xdr:col>
      <xdr:colOff>538875</xdr:colOff>
      <xdr:row>10</xdr:row>
      <xdr:rowOff>10948</xdr:rowOff>
    </xdr:to>
    <xdr:pic>
      <xdr:nvPicPr>
        <xdr:cNvPr id="4" name="図 3" descr="嵐山渡月橋の紅葉">
          <a:extLst>
            <a:ext uri="{FF2B5EF4-FFF2-40B4-BE49-F238E27FC236}">
              <a16:creationId xmlns:a16="http://schemas.microsoft.com/office/drawing/2014/main" id="{100B735F-243B-4B5A-AED4-2E743B984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8276" y="2934138"/>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328448</xdr:colOff>
      <xdr:row>11</xdr:row>
      <xdr:rowOff>32845</xdr:rowOff>
    </xdr:from>
    <xdr:to>
      <xdr:col>22</xdr:col>
      <xdr:colOff>602155</xdr:colOff>
      <xdr:row>13</xdr:row>
      <xdr:rowOff>339397</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F7B2B08D-0A0E-4D49-9841-9930FBFD99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47500" y="4390259"/>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0</xdr:rowOff>
    </xdr:from>
    <xdr:to>
      <xdr:col>4</xdr:col>
      <xdr:colOff>665951</xdr:colOff>
      <xdr:row>0</xdr:row>
      <xdr:rowOff>1029138</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1EAA7E2-4A1F-48B6-8793-1DCFE480991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638" y="0"/>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591206</xdr:colOff>
      <xdr:row>6</xdr:row>
      <xdr:rowOff>317500</xdr:rowOff>
    </xdr:from>
    <xdr:to>
      <xdr:col>23</xdr:col>
      <xdr:colOff>111892</xdr:colOff>
      <xdr:row>9</xdr:row>
      <xdr:rowOff>339396</xdr:rowOff>
    </xdr:to>
    <xdr:pic>
      <xdr:nvPicPr>
        <xdr:cNvPr id="2" name="図 1" descr="嵐山渡月橋の紅葉">
          <a:extLst>
            <a:ext uri="{FF2B5EF4-FFF2-40B4-BE49-F238E27FC236}">
              <a16:creationId xmlns:a16="http://schemas.microsoft.com/office/drawing/2014/main" id="{EF7867FB-B0E7-42A3-B74A-3BD62E63A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0258" y="2824655"/>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295604</xdr:colOff>
      <xdr:row>8</xdr:row>
      <xdr:rowOff>317500</xdr:rowOff>
    </xdr:from>
    <xdr:to>
      <xdr:col>26</xdr:col>
      <xdr:colOff>569311</xdr:colOff>
      <xdr:row>11</xdr:row>
      <xdr:rowOff>295604</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2C6773D5-232A-46D6-9AEA-3B5EB7D94A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73621" y="3525345"/>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87586</xdr:colOff>
      <xdr:row>0</xdr:row>
      <xdr:rowOff>32845</xdr:rowOff>
    </xdr:from>
    <xdr:to>
      <xdr:col>4</xdr:col>
      <xdr:colOff>676899</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59431B04-D744-44B9-B058-D03BE5784E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7586"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481724</xdr:colOff>
      <xdr:row>11</xdr:row>
      <xdr:rowOff>76638</xdr:rowOff>
    </xdr:from>
    <xdr:to>
      <xdr:col>22</xdr:col>
      <xdr:colOff>2409</xdr:colOff>
      <xdr:row>14</xdr:row>
      <xdr:rowOff>65690</xdr:rowOff>
    </xdr:to>
    <xdr:pic>
      <xdr:nvPicPr>
        <xdr:cNvPr id="2" name="図 1" descr="嵐山渡月橋の紅葉">
          <a:extLst>
            <a:ext uri="{FF2B5EF4-FFF2-40B4-BE49-F238E27FC236}">
              <a16:creationId xmlns:a16="http://schemas.microsoft.com/office/drawing/2014/main" id="{F0849B8A-F8B7-47B3-B1BE-BC83CF32A1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1034" y="4434052"/>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109483</xdr:colOff>
      <xdr:row>0</xdr:row>
      <xdr:rowOff>54742</xdr:rowOff>
    </xdr:from>
    <xdr:to>
      <xdr:col>4</xdr:col>
      <xdr:colOff>698796</xdr:colOff>
      <xdr:row>1</xdr:row>
      <xdr:rowOff>10949</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A69D92B0-D981-4561-A340-B45BFF1341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483" y="54742"/>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339397</xdr:colOff>
      <xdr:row>13</xdr:row>
      <xdr:rowOff>54741</xdr:rowOff>
    </xdr:from>
    <xdr:to>
      <xdr:col>20</xdr:col>
      <xdr:colOff>549824</xdr:colOff>
      <xdr:row>16</xdr:row>
      <xdr:rowOff>43793</xdr:rowOff>
    </xdr:to>
    <xdr:pic>
      <xdr:nvPicPr>
        <xdr:cNvPr id="5" name="図 4" descr="嵐山渡月橋の紅葉">
          <a:extLst>
            <a:ext uri="{FF2B5EF4-FFF2-40B4-BE49-F238E27FC236}">
              <a16:creationId xmlns:a16="http://schemas.microsoft.com/office/drawing/2014/main" id="{2F8479C0-90EB-7C11-14F1-05B665947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78966" y="5134741"/>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54741</xdr:colOff>
      <xdr:row>0</xdr:row>
      <xdr:rowOff>43794</xdr:rowOff>
    </xdr:from>
    <xdr:to>
      <xdr:col>4</xdr:col>
      <xdr:colOff>644054</xdr:colOff>
      <xdr:row>1</xdr:row>
      <xdr:rowOff>1</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F1C9085A-58A0-4BD8-A98A-1D815D055B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741" y="43794"/>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262758</xdr:colOff>
      <xdr:row>6</xdr:row>
      <xdr:rowOff>32846</xdr:rowOff>
    </xdr:from>
    <xdr:to>
      <xdr:col>20</xdr:col>
      <xdr:colOff>473185</xdr:colOff>
      <xdr:row>9</xdr:row>
      <xdr:rowOff>54743</xdr:rowOff>
    </xdr:to>
    <xdr:pic>
      <xdr:nvPicPr>
        <xdr:cNvPr id="4" name="図 3" descr="嵐山渡月橋の紅葉">
          <a:extLst>
            <a:ext uri="{FF2B5EF4-FFF2-40B4-BE49-F238E27FC236}">
              <a16:creationId xmlns:a16="http://schemas.microsoft.com/office/drawing/2014/main" id="{843B64AD-950F-46AD-8067-390F06CA47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20" y="258379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624053</xdr:colOff>
      <xdr:row>11</xdr:row>
      <xdr:rowOff>197069</xdr:rowOff>
    </xdr:from>
    <xdr:to>
      <xdr:col>22</xdr:col>
      <xdr:colOff>208018</xdr:colOff>
      <xdr:row>14</xdr:row>
      <xdr:rowOff>175173</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5C5BB5FC-0545-4AAA-8FC8-D3FCBBFB1E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97156" y="443405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109483</xdr:colOff>
      <xdr:row>0</xdr:row>
      <xdr:rowOff>43793</xdr:rowOff>
    </xdr:from>
    <xdr:to>
      <xdr:col>4</xdr:col>
      <xdr:colOff>665951</xdr:colOff>
      <xdr:row>1</xdr:row>
      <xdr:rowOff>0</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449D594-B021-4C13-B4C0-3286A8E438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483" y="43793"/>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A5532C31-8D69-4521-BA47-13BF1647D2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405086</xdr:colOff>
      <xdr:row>14</xdr:row>
      <xdr:rowOff>208018</xdr:rowOff>
    </xdr:from>
    <xdr:to>
      <xdr:col>20</xdr:col>
      <xdr:colOff>678793</xdr:colOff>
      <xdr:row>17</xdr:row>
      <xdr:rowOff>186122</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0CD49440-EC2B-48CC-809B-71E00043AC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88448" y="551793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54742</xdr:colOff>
      <xdr:row>0</xdr:row>
      <xdr:rowOff>32844</xdr:rowOff>
    </xdr:from>
    <xdr:to>
      <xdr:col>4</xdr:col>
      <xdr:colOff>611210</xdr:colOff>
      <xdr:row>0</xdr:row>
      <xdr:rowOff>1061982</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D1DE605F-83AC-49A2-A4FC-564D9CA0602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2" y="32844"/>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6827B40A-2D2F-41AE-8373-CB8918D18C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65690</xdr:colOff>
      <xdr:row>13</xdr:row>
      <xdr:rowOff>240863</xdr:rowOff>
    </xdr:from>
    <xdr:to>
      <xdr:col>21</xdr:col>
      <xdr:colOff>339396</xdr:colOff>
      <xdr:row>16</xdr:row>
      <xdr:rowOff>218967</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23D5B2E3-E7DF-4BA7-B009-3668CFA6D4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38793" y="520043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43793</xdr:colOff>
      <xdr:row>0</xdr:row>
      <xdr:rowOff>43793</xdr:rowOff>
    </xdr:from>
    <xdr:to>
      <xdr:col>4</xdr:col>
      <xdr:colOff>600261</xdr:colOff>
      <xdr:row>1</xdr:row>
      <xdr:rowOff>0</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1E3D244-B2AC-422F-8018-7255C7D6E0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793" y="43793"/>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9C5387CC-AF7F-4FC4-91F5-A7CE1072FB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131380</xdr:colOff>
      <xdr:row>13</xdr:row>
      <xdr:rowOff>120432</xdr:rowOff>
    </xdr:from>
    <xdr:to>
      <xdr:col>21</xdr:col>
      <xdr:colOff>405086</xdr:colOff>
      <xdr:row>16</xdr:row>
      <xdr:rowOff>98536</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01335A4-143C-4F25-8594-A7D615B1E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04483" y="5080001"/>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54741</xdr:colOff>
      <xdr:row>0</xdr:row>
      <xdr:rowOff>54741</xdr:rowOff>
    </xdr:from>
    <xdr:to>
      <xdr:col>4</xdr:col>
      <xdr:colOff>611209</xdr:colOff>
      <xdr:row>1</xdr:row>
      <xdr:rowOff>10948</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0866EEC6-21B8-436E-9D82-EE5F63CD73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1" y="54741"/>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FE432450-D7E7-4600-BB87-68311C0B5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306553</xdr:colOff>
      <xdr:row>13</xdr:row>
      <xdr:rowOff>273708</xdr:rowOff>
    </xdr:from>
    <xdr:to>
      <xdr:col>21</xdr:col>
      <xdr:colOff>580259</xdr:colOff>
      <xdr:row>16</xdr:row>
      <xdr:rowOff>251812</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7EEFE959-4789-4EED-BE84-9E38264E39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79656" y="5233277"/>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43793</xdr:colOff>
      <xdr:row>0</xdr:row>
      <xdr:rowOff>32845</xdr:rowOff>
    </xdr:from>
    <xdr:to>
      <xdr:col>4</xdr:col>
      <xdr:colOff>600261</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7407BDAF-1B45-4D7D-B51F-9C1FE09EA2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793"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73F09DC0-03F5-4D29-88F8-BCA828A0C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7328" y="251810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547414</xdr:colOff>
      <xdr:row>13</xdr:row>
      <xdr:rowOff>240862</xdr:rowOff>
    </xdr:from>
    <xdr:to>
      <xdr:col>22</xdr:col>
      <xdr:colOff>131379</xdr:colOff>
      <xdr:row>16</xdr:row>
      <xdr:rowOff>218966</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16B4BEC-74F3-4556-80E7-A61E864A2E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20517" y="5200431"/>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54742</xdr:colOff>
      <xdr:row>0</xdr:row>
      <xdr:rowOff>32845</xdr:rowOff>
    </xdr:from>
    <xdr:to>
      <xdr:col>4</xdr:col>
      <xdr:colOff>611210</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48A9F9FD-65A5-49F9-8B59-5068DB9401F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2"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18676</xdr:colOff>
      <xdr:row>0</xdr:row>
      <xdr:rowOff>18677</xdr:rowOff>
    </xdr:from>
    <xdr:to>
      <xdr:col>1</xdr:col>
      <xdr:colOff>1063107</xdr:colOff>
      <xdr:row>1</xdr:row>
      <xdr:rowOff>373530</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4D6822A8-3691-4204-880B-D02FA9DE79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76" y="18677"/>
          <a:ext cx="1352593" cy="89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18676</xdr:colOff>
      <xdr:row>0</xdr:row>
      <xdr:rowOff>18677</xdr:rowOff>
    </xdr:from>
    <xdr:to>
      <xdr:col>1</xdr:col>
      <xdr:colOff>1049017</xdr:colOff>
      <xdr:row>1</xdr:row>
      <xdr:rowOff>364191</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FC16670C-E657-4739-83B8-AD0E0E7EC3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76" y="18677"/>
          <a:ext cx="1338503" cy="887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73"/>
      <c r="O1" s="173"/>
      <c r="AB1" s="53" t="s">
        <v>22</v>
      </c>
      <c r="AC1" s="165">
        <f>N1</f>
        <v>0</v>
      </c>
      <c r="AD1" s="165"/>
    </row>
    <row r="2" spans="1:30" ht="3" customHeight="1" thickTop="1"/>
    <row r="3" spans="1:30" s="2" customFormat="1" ht="28.5" customHeight="1">
      <c r="A3" s="170" t="s">
        <v>12</v>
      </c>
      <c r="B3" s="170"/>
      <c r="C3" s="170"/>
      <c r="D3" s="170"/>
      <c r="E3" s="5" t="s">
        <v>2</v>
      </c>
      <c r="F3" s="5" t="s">
        <v>3</v>
      </c>
      <c r="G3" s="171" t="s">
        <v>4</v>
      </c>
      <c r="H3" s="172"/>
      <c r="I3" s="171" t="s">
        <v>5</v>
      </c>
      <c r="J3" s="172"/>
      <c r="K3" s="6" t="s">
        <v>6</v>
      </c>
      <c r="L3" s="6" t="s">
        <v>10</v>
      </c>
      <c r="M3" s="6" t="s">
        <v>7</v>
      </c>
      <c r="N3" s="5" t="s">
        <v>8</v>
      </c>
      <c r="O3" s="5" t="s">
        <v>9</v>
      </c>
      <c r="P3" s="166" t="s">
        <v>24</v>
      </c>
      <c r="Q3" s="166"/>
      <c r="R3" s="166"/>
      <c r="S3" s="166"/>
      <c r="T3" s="34" t="s">
        <v>2</v>
      </c>
      <c r="U3" s="34" t="s">
        <v>3</v>
      </c>
      <c r="V3" s="167" t="s">
        <v>4</v>
      </c>
      <c r="W3" s="168"/>
      <c r="X3" s="167" t="s">
        <v>5</v>
      </c>
      <c r="Y3" s="168"/>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74" t="s">
        <v>23</v>
      </c>
      <c r="O35" s="174"/>
      <c r="AC35" s="169" t="s">
        <v>23</v>
      </c>
      <c r="AD35" s="169"/>
    </row>
  </sheetData>
  <mergeCells count="10">
    <mergeCell ref="A3:D3"/>
    <mergeCell ref="G3:H3"/>
    <mergeCell ref="I3:J3"/>
    <mergeCell ref="N1:O1"/>
    <mergeCell ref="N35:O35"/>
    <mergeCell ref="AC1:AD1"/>
    <mergeCell ref="P3:S3"/>
    <mergeCell ref="V3:W3"/>
    <mergeCell ref="X3:Y3"/>
    <mergeCell ref="AC35:AD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ECBE-F402-406A-A657-24E0F8652917}">
  <dimension ref="A1:AC69"/>
  <sheetViews>
    <sheetView topLeftCell="A16" workbookViewId="0">
      <selection activeCell="AD18" sqref="AD17:AD18"/>
    </sheetView>
  </sheetViews>
  <sheetFormatPr defaultColWidth="3.875" defaultRowHeight="13.5"/>
  <cols>
    <col min="1" max="16384" width="3.875" style="1"/>
  </cols>
  <sheetData>
    <row r="1" spans="1:29" ht="27" customHeight="1">
      <c r="A1" s="220" t="s">
        <v>84</v>
      </c>
      <c r="B1" s="220"/>
      <c r="C1" s="220"/>
      <c r="D1" s="220"/>
      <c r="E1" s="220"/>
      <c r="F1" s="220"/>
      <c r="G1" s="220"/>
      <c r="H1" s="220"/>
      <c r="I1" s="220"/>
      <c r="J1" s="141"/>
      <c r="N1" s="221" t="s">
        <v>85</v>
      </c>
      <c r="O1" s="221"/>
      <c r="P1" s="221"/>
      <c r="Q1" s="221"/>
      <c r="R1" s="221"/>
      <c r="S1" s="221"/>
      <c r="T1" s="221"/>
      <c r="U1" s="221"/>
      <c r="V1" s="221"/>
    </row>
    <row r="2" spans="1:29" ht="27" customHeight="1">
      <c r="A2" s="220" t="s">
        <v>86</v>
      </c>
      <c r="B2" s="220"/>
      <c r="C2" s="220"/>
      <c r="D2" s="220"/>
      <c r="E2" s="220"/>
      <c r="F2" s="220"/>
      <c r="G2" s="220"/>
      <c r="H2" s="220"/>
      <c r="I2" s="220"/>
      <c r="J2" s="141"/>
      <c r="N2" s="221"/>
      <c r="O2" s="221"/>
      <c r="P2" s="221"/>
      <c r="Q2" s="221"/>
      <c r="R2" s="221"/>
      <c r="S2" s="221"/>
      <c r="T2" s="221"/>
      <c r="U2" s="221"/>
      <c r="V2" s="221"/>
    </row>
    <row r="3" spans="1:29" ht="27" customHeight="1" thickBot="1">
      <c r="A3" s="223" t="s">
        <v>87</v>
      </c>
      <c r="B3" s="223"/>
      <c r="C3" s="223"/>
      <c r="D3" s="223"/>
      <c r="E3" s="223"/>
      <c r="F3" s="223"/>
      <c r="G3" s="223"/>
      <c r="H3" s="223"/>
      <c r="I3" s="223"/>
      <c r="J3" s="142"/>
      <c r="K3" s="131"/>
      <c r="L3" s="131"/>
      <c r="M3" s="131"/>
      <c r="N3" s="222"/>
      <c r="O3" s="222"/>
      <c r="P3" s="222"/>
      <c r="Q3" s="222"/>
      <c r="R3" s="222"/>
      <c r="S3" s="222"/>
      <c r="T3" s="222"/>
      <c r="U3" s="222"/>
      <c r="V3" s="222"/>
    </row>
    <row r="4" spans="1:29" ht="27" customHeight="1" thickBot="1">
      <c r="A4" s="141"/>
      <c r="B4" s="141"/>
      <c r="C4" s="141"/>
      <c r="D4" s="141"/>
      <c r="E4" s="141"/>
      <c r="F4" s="141"/>
      <c r="G4" s="141"/>
      <c r="H4" s="141"/>
      <c r="I4" s="141"/>
      <c r="J4" s="141"/>
      <c r="AB4" s="140" t="s">
        <v>119</v>
      </c>
    </row>
    <row r="5" spans="1:29" ht="27" customHeight="1">
      <c r="A5" s="220" t="s">
        <v>88</v>
      </c>
      <c r="B5" s="220"/>
      <c r="C5" s="220"/>
      <c r="D5" s="220"/>
      <c r="E5" s="141"/>
      <c r="F5" s="141"/>
      <c r="G5" s="141"/>
      <c r="H5" s="141"/>
      <c r="I5" s="141"/>
      <c r="J5" s="141"/>
      <c r="M5" s="224" t="s">
        <v>89</v>
      </c>
      <c r="N5" s="224"/>
      <c r="O5" s="224"/>
      <c r="P5" s="224"/>
      <c r="Q5" s="225"/>
      <c r="R5" s="226">
        <v>46121</v>
      </c>
      <c r="S5" s="224"/>
      <c r="T5" s="224"/>
      <c r="U5" s="224"/>
      <c r="V5" s="224"/>
    </row>
    <row r="6" spans="1:29" ht="27" customHeight="1" thickBot="1">
      <c r="A6" s="206" t="s">
        <v>105</v>
      </c>
      <c r="B6" s="206"/>
      <c r="C6" s="206"/>
      <c r="D6" s="206"/>
      <c r="E6" s="206"/>
      <c r="F6" s="206"/>
      <c r="G6" s="206"/>
      <c r="H6" s="206"/>
      <c r="I6" s="206"/>
      <c r="J6" s="206"/>
      <c r="M6" s="207" t="s">
        <v>90</v>
      </c>
      <c r="N6" s="207"/>
      <c r="O6" s="207"/>
      <c r="P6" s="207"/>
      <c r="Q6" s="208"/>
      <c r="R6" s="209">
        <v>1</v>
      </c>
      <c r="S6" s="210"/>
      <c r="T6" s="210"/>
      <c r="U6" s="211" t="s">
        <v>91</v>
      </c>
      <c r="V6" s="211"/>
      <c r="AC6" s="132" t="s">
        <v>92</v>
      </c>
    </row>
    <row r="7" spans="1:29" ht="27" customHeight="1" thickBot="1">
      <c r="A7" s="212" t="s">
        <v>107</v>
      </c>
      <c r="B7" s="212"/>
      <c r="C7" s="212"/>
      <c r="D7" s="212"/>
      <c r="E7" s="212"/>
      <c r="F7" s="212"/>
      <c r="G7" s="212"/>
      <c r="H7" s="212"/>
      <c r="I7" s="212"/>
      <c r="J7" s="212"/>
      <c r="M7" s="213" t="s">
        <v>93</v>
      </c>
      <c r="N7" s="213"/>
      <c r="O7" s="213"/>
      <c r="P7" s="213"/>
      <c r="Q7" s="214"/>
      <c r="R7" s="217" t="s">
        <v>94</v>
      </c>
      <c r="S7" s="207"/>
      <c r="T7" s="207"/>
      <c r="U7" s="207"/>
      <c r="V7" s="207"/>
    </row>
    <row r="8" spans="1:29" ht="27" customHeight="1" thickBot="1">
      <c r="A8" s="212" t="s">
        <v>120</v>
      </c>
      <c r="B8" s="212"/>
      <c r="C8" s="212"/>
      <c r="D8" s="212"/>
      <c r="E8" s="212"/>
      <c r="F8" s="212"/>
      <c r="G8" s="212"/>
      <c r="H8" s="212"/>
      <c r="I8" s="212"/>
      <c r="J8" s="212"/>
      <c r="M8" s="215"/>
      <c r="N8" s="215"/>
      <c r="O8" s="215"/>
      <c r="P8" s="215"/>
      <c r="Q8" s="216"/>
      <c r="R8" s="218"/>
      <c r="S8" s="219"/>
      <c r="T8" s="219"/>
      <c r="U8" s="219"/>
      <c r="V8" s="219"/>
    </row>
    <row r="9" spans="1:29" ht="21" customHeight="1" thickBot="1">
      <c r="Z9" s="139" t="s">
        <v>106</v>
      </c>
    </row>
    <row r="10" spans="1:29" ht="21" customHeight="1">
      <c r="A10" s="191" t="s">
        <v>95</v>
      </c>
      <c r="B10" s="192"/>
      <c r="C10" s="192"/>
      <c r="D10" s="192"/>
      <c r="E10" s="192"/>
      <c r="F10" s="192"/>
      <c r="G10" s="192"/>
      <c r="H10" s="192" t="s">
        <v>108</v>
      </c>
      <c r="I10" s="192"/>
      <c r="J10" s="192"/>
      <c r="K10" s="192"/>
      <c r="L10" s="192"/>
      <c r="M10" s="192"/>
      <c r="N10" s="192"/>
      <c r="O10" s="192"/>
      <c r="P10" s="192"/>
      <c r="Q10" s="192"/>
      <c r="R10" s="192"/>
      <c r="S10" s="192"/>
      <c r="T10" s="192"/>
      <c r="U10" s="192"/>
      <c r="V10" s="195"/>
    </row>
    <row r="11" spans="1:29" ht="21" customHeight="1" thickBot="1">
      <c r="A11" s="193"/>
      <c r="B11" s="194"/>
      <c r="C11" s="194"/>
      <c r="D11" s="194"/>
      <c r="E11" s="194"/>
      <c r="F11" s="194"/>
      <c r="G11" s="194"/>
      <c r="H11" s="194"/>
      <c r="I11" s="194"/>
      <c r="J11" s="194"/>
      <c r="K11" s="194"/>
      <c r="L11" s="194"/>
      <c r="M11" s="194"/>
      <c r="N11" s="194"/>
      <c r="O11" s="194"/>
      <c r="P11" s="194"/>
      <c r="Q11" s="194"/>
      <c r="R11" s="194"/>
      <c r="S11" s="194"/>
      <c r="T11" s="194"/>
      <c r="U11" s="194"/>
      <c r="V11" s="196"/>
    </row>
    <row r="12" spans="1:29" ht="27" customHeight="1">
      <c r="A12" s="197"/>
      <c r="B12" s="198"/>
      <c r="C12" s="198"/>
      <c r="D12" s="198"/>
      <c r="E12" s="198"/>
      <c r="F12" s="198"/>
      <c r="G12" s="198"/>
      <c r="H12" s="198"/>
      <c r="I12" s="198"/>
      <c r="J12" s="198"/>
      <c r="K12" s="198"/>
      <c r="L12" s="198"/>
      <c r="M12" s="198"/>
      <c r="N12" s="198"/>
      <c r="O12" s="198"/>
      <c r="P12" s="198"/>
      <c r="Q12" s="198"/>
      <c r="R12" s="198"/>
      <c r="S12" s="198"/>
      <c r="T12" s="198"/>
      <c r="U12" s="198"/>
      <c r="V12" s="199"/>
    </row>
    <row r="13" spans="1:29" ht="27" customHeight="1">
      <c r="A13" s="200" t="s">
        <v>96</v>
      </c>
      <c r="B13" s="201"/>
      <c r="C13" s="201"/>
      <c r="D13" s="201"/>
      <c r="E13" s="177" t="s">
        <v>109</v>
      </c>
      <c r="F13" s="177"/>
      <c r="G13" s="177"/>
      <c r="H13" s="177"/>
      <c r="I13" s="177"/>
      <c r="J13" s="177"/>
      <c r="K13" s="177"/>
      <c r="L13" s="177"/>
      <c r="M13" s="177"/>
      <c r="N13" s="177"/>
      <c r="O13" s="177"/>
      <c r="P13" s="177"/>
      <c r="Q13" s="177"/>
      <c r="R13" s="177"/>
      <c r="S13" s="177"/>
      <c r="T13" s="177"/>
      <c r="U13" s="177"/>
      <c r="V13" s="178"/>
    </row>
    <row r="14" spans="1:29" ht="27" customHeight="1">
      <c r="A14" s="134"/>
      <c r="B14" s="133"/>
      <c r="C14" s="176" t="s">
        <v>97</v>
      </c>
      <c r="D14" s="176"/>
      <c r="E14" s="179" t="s">
        <v>98</v>
      </c>
      <c r="F14" s="179"/>
      <c r="G14" s="179"/>
      <c r="H14" s="179"/>
      <c r="I14" s="202" t="s">
        <v>110</v>
      </c>
      <c r="J14" s="202"/>
      <c r="K14" s="202"/>
      <c r="L14" s="202"/>
      <c r="M14" s="202"/>
      <c r="N14" s="202"/>
      <c r="O14" s="202"/>
      <c r="P14" s="202"/>
      <c r="Q14" s="202"/>
      <c r="R14" s="202"/>
      <c r="S14" s="202"/>
      <c r="T14" s="202"/>
      <c r="U14" s="202"/>
      <c r="V14" s="203"/>
    </row>
    <row r="15" spans="1:29" ht="27" customHeight="1">
      <c r="A15" s="134"/>
      <c r="B15" s="133"/>
      <c r="C15" s="176" t="s">
        <v>99</v>
      </c>
      <c r="D15" s="176"/>
      <c r="E15" s="179" t="s">
        <v>100</v>
      </c>
      <c r="F15" s="179"/>
      <c r="G15" s="179"/>
      <c r="H15" s="179"/>
      <c r="I15" s="204"/>
      <c r="J15" s="204"/>
      <c r="K15" s="204"/>
      <c r="L15" s="204"/>
      <c r="M15" s="204"/>
      <c r="N15" s="204"/>
      <c r="O15" s="204"/>
      <c r="P15" s="204"/>
      <c r="Q15" s="204"/>
      <c r="R15" s="204"/>
      <c r="S15" s="204"/>
      <c r="T15" s="204"/>
      <c r="U15" s="204"/>
      <c r="V15" s="205"/>
    </row>
    <row r="16" spans="1:29" ht="27" customHeight="1">
      <c r="A16" s="175" t="s">
        <v>96</v>
      </c>
      <c r="B16" s="176"/>
      <c r="C16" s="176"/>
      <c r="D16" s="176"/>
      <c r="E16" s="177" t="s">
        <v>111</v>
      </c>
      <c r="F16" s="177"/>
      <c r="G16" s="177"/>
      <c r="H16" s="177"/>
      <c r="I16" s="177"/>
      <c r="J16" s="177"/>
      <c r="K16" s="177"/>
      <c r="L16" s="177"/>
      <c r="M16" s="177"/>
      <c r="N16" s="177"/>
      <c r="O16" s="177"/>
      <c r="P16" s="177"/>
      <c r="Q16" s="177"/>
      <c r="R16" s="177"/>
      <c r="S16" s="177"/>
      <c r="T16" s="177"/>
      <c r="U16" s="177"/>
      <c r="V16" s="178"/>
    </row>
    <row r="17" spans="1:22" ht="27" customHeight="1">
      <c r="A17" s="135"/>
      <c r="B17" s="136"/>
      <c r="C17" s="176" t="s">
        <v>97</v>
      </c>
      <c r="D17" s="176"/>
      <c r="E17" s="179" t="s">
        <v>112</v>
      </c>
      <c r="F17" s="179"/>
      <c r="G17" s="179"/>
      <c r="H17" s="179"/>
      <c r="I17" s="136"/>
      <c r="J17" s="136"/>
      <c r="K17" s="137"/>
      <c r="L17" s="136"/>
      <c r="M17" s="136"/>
      <c r="N17" s="176" t="s">
        <v>101</v>
      </c>
      <c r="O17" s="176"/>
      <c r="P17" s="179" t="s">
        <v>103</v>
      </c>
      <c r="Q17" s="179"/>
      <c r="R17" s="179"/>
      <c r="S17" s="179"/>
      <c r="T17" s="136"/>
      <c r="U17" s="136"/>
      <c r="V17" s="138"/>
    </row>
    <row r="18" spans="1:22" ht="27" customHeight="1">
      <c r="A18" s="135"/>
      <c r="B18" s="136"/>
      <c r="C18" s="176" t="s">
        <v>99</v>
      </c>
      <c r="D18" s="176"/>
      <c r="E18" s="179" t="s">
        <v>113</v>
      </c>
      <c r="F18" s="179"/>
      <c r="G18" s="179"/>
      <c r="H18" s="179"/>
      <c r="I18" s="136"/>
      <c r="J18" s="136"/>
      <c r="K18" s="136"/>
      <c r="L18" s="136"/>
      <c r="M18" s="136"/>
      <c r="N18" s="176" t="s">
        <v>102</v>
      </c>
      <c r="O18" s="176"/>
      <c r="P18" s="179" t="s">
        <v>114</v>
      </c>
      <c r="Q18" s="179"/>
      <c r="R18" s="179"/>
      <c r="S18" s="179"/>
      <c r="T18" s="136"/>
      <c r="U18" s="136"/>
      <c r="V18" s="138"/>
    </row>
    <row r="19" spans="1:22" ht="27" customHeight="1">
      <c r="A19" s="175" t="s">
        <v>96</v>
      </c>
      <c r="B19" s="176"/>
      <c r="C19" s="176"/>
      <c r="D19" s="176"/>
      <c r="E19" s="177" t="s">
        <v>115</v>
      </c>
      <c r="F19" s="177"/>
      <c r="G19" s="177"/>
      <c r="H19" s="177"/>
      <c r="I19" s="177"/>
      <c r="J19" s="177"/>
      <c r="K19" s="177"/>
      <c r="L19" s="177"/>
      <c r="M19" s="177"/>
      <c r="N19" s="177"/>
      <c r="O19" s="177"/>
      <c r="P19" s="177"/>
      <c r="Q19" s="177"/>
      <c r="R19" s="177"/>
      <c r="S19" s="177"/>
      <c r="T19" s="177"/>
      <c r="U19" s="177"/>
      <c r="V19" s="178"/>
    </row>
    <row r="20" spans="1:22" ht="27" customHeight="1">
      <c r="A20" s="135"/>
      <c r="B20" s="136"/>
      <c r="C20" s="176" t="s">
        <v>97</v>
      </c>
      <c r="D20" s="176"/>
      <c r="E20" s="179" t="s">
        <v>112</v>
      </c>
      <c r="F20" s="179"/>
      <c r="G20" s="179"/>
      <c r="H20" s="179"/>
      <c r="I20" s="136"/>
      <c r="J20" s="136"/>
      <c r="K20" s="137"/>
      <c r="L20" s="136"/>
      <c r="M20" s="136"/>
      <c r="N20" s="176" t="s">
        <v>101</v>
      </c>
      <c r="O20" s="176"/>
      <c r="P20" s="179" t="s">
        <v>103</v>
      </c>
      <c r="Q20" s="179"/>
      <c r="R20" s="179"/>
      <c r="S20" s="179"/>
      <c r="T20" s="136"/>
      <c r="U20" s="136"/>
      <c r="V20" s="138"/>
    </row>
    <row r="21" spans="1:22" ht="27" customHeight="1">
      <c r="A21" s="135"/>
      <c r="B21" s="136"/>
      <c r="C21" s="176" t="s">
        <v>99</v>
      </c>
      <c r="D21" s="176"/>
      <c r="E21" s="179" t="s">
        <v>113</v>
      </c>
      <c r="F21" s="179"/>
      <c r="G21" s="179"/>
      <c r="H21" s="179"/>
      <c r="I21" s="136"/>
      <c r="J21" s="136"/>
      <c r="K21" s="136"/>
      <c r="L21" s="136"/>
      <c r="M21" s="136"/>
      <c r="N21" s="176" t="s">
        <v>102</v>
      </c>
      <c r="O21" s="176"/>
      <c r="P21" s="179" t="s">
        <v>114</v>
      </c>
      <c r="Q21" s="179"/>
      <c r="R21" s="179"/>
      <c r="S21" s="179"/>
      <c r="T21" s="136"/>
      <c r="U21" s="136"/>
      <c r="V21" s="138"/>
    </row>
    <row r="22" spans="1:22" ht="27" customHeight="1">
      <c r="A22" s="181"/>
      <c r="B22" s="182"/>
      <c r="C22" s="182"/>
      <c r="D22" s="182"/>
      <c r="E22" s="182"/>
      <c r="F22" s="182"/>
      <c r="G22" s="182"/>
      <c r="H22" s="182"/>
      <c r="I22" s="182"/>
      <c r="J22" s="182"/>
      <c r="K22" s="182"/>
      <c r="L22" s="182"/>
      <c r="M22" s="182"/>
      <c r="N22" s="182"/>
      <c r="O22" s="182"/>
      <c r="P22" s="182"/>
      <c r="Q22" s="182"/>
      <c r="R22" s="182"/>
      <c r="S22" s="182"/>
      <c r="T22" s="182"/>
      <c r="U22" s="182"/>
      <c r="V22" s="183"/>
    </row>
    <row r="23" spans="1:22" ht="27" customHeight="1">
      <c r="A23" s="185" t="s">
        <v>116</v>
      </c>
      <c r="B23" s="186"/>
      <c r="C23" s="186"/>
      <c r="D23" s="186"/>
      <c r="E23" s="186"/>
      <c r="F23" s="186"/>
      <c r="G23" s="186"/>
      <c r="H23" s="186"/>
      <c r="I23" s="186"/>
      <c r="J23" s="186"/>
      <c r="K23" s="186"/>
      <c r="L23" s="186"/>
      <c r="M23" s="186"/>
      <c r="N23" s="186"/>
      <c r="O23" s="186"/>
      <c r="P23" s="186"/>
      <c r="Q23" s="186"/>
      <c r="R23" s="186"/>
      <c r="S23" s="186"/>
      <c r="T23" s="186"/>
      <c r="U23" s="186"/>
      <c r="V23" s="187"/>
    </row>
    <row r="24" spans="1:22" ht="27" customHeight="1">
      <c r="A24" s="185" t="s">
        <v>117</v>
      </c>
      <c r="B24" s="186"/>
      <c r="C24" s="186"/>
      <c r="D24" s="186"/>
      <c r="E24" s="186"/>
      <c r="F24" s="186"/>
      <c r="G24" s="186"/>
      <c r="H24" s="186"/>
      <c r="I24" s="186"/>
      <c r="J24" s="186"/>
      <c r="K24" s="186"/>
      <c r="L24" s="186"/>
      <c r="M24" s="186"/>
      <c r="N24" s="186"/>
      <c r="O24" s="186"/>
      <c r="P24" s="186"/>
      <c r="Q24" s="186"/>
      <c r="R24" s="186"/>
      <c r="S24" s="186"/>
      <c r="T24" s="186"/>
      <c r="U24" s="186"/>
      <c r="V24" s="187"/>
    </row>
    <row r="25" spans="1:22" ht="27" customHeight="1">
      <c r="A25" s="185" t="s">
        <v>118</v>
      </c>
      <c r="B25" s="186"/>
      <c r="C25" s="186"/>
      <c r="D25" s="186"/>
      <c r="E25" s="186"/>
      <c r="F25" s="186"/>
      <c r="G25" s="186"/>
      <c r="H25" s="186"/>
      <c r="I25" s="186"/>
      <c r="J25" s="186"/>
      <c r="K25" s="186"/>
      <c r="L25" s="186"/>
      <c r="M25" s="186"/>
      <c r="N25" s="186"/>
      <c r="O25" s="186"/>
      <c r="P25" s="186"/>
      <c r="Q25" s="186"/>
      <c r="R25" s="186"/>
      <c r="S25" s="186"/>
      <c r="T25" s="186"/>
      <c r="U25" s="186"/>
      <c r="V25" s="187"/>
    </row>
    <row r="26" spans="1:22" ht="27" customHeight="1">
      <c r="A26" s="181"/>
      <c r="B26" s="182"/>
      <c r="C26" s="182"/>
      <c r="D26" s="182"/>
      <c r="E26" s="182"/>
      <c r="F26" s="182"/>
      <c r="G26" s="182"/>
      <c r="H26" s="182"/>
      <c r="I26" s="182"/>
      <c r="J26" s="182"/>
      <c r="K26" s="182"/>
      <c r="L26" s="182"/>
      <c r="M26" s="182"/>
      <c r="N26" s="182"/>
      <c r="O26" s="182"/>
      <c r="P26" s="182"/>
      <c r="Q26" s="182"/>
      <c r="R26" s="182"/>
      <c r="S26" s="182"/>
      <c r="T26" s="182"/>
      <c r="U26" s="182"/>
      <c r="V26" s="183"/>
    </row>
    <row r="27" spans="1:22" ht="27" customHeight="1">
      <c r="A27" s="181"/>
      <c r="B27" s="182"/>
      <c r="C27" s="182"/>
      <c r="D27" s="182"/>
      <c r="E27" s="182"/>
      <c r="F27" s="182"/>
      <c r="G27" s="182"/>
      <c r="H27" s="182"/>
      <c r="I27" s="182"/>
      <c r="J27" s="182"/>
      <c r="K27" s="182"/>
      <c r="L27" s="182"/>
      <c r="M27" s="182"/>
      <c r="N27" s="182"/>
      <c r="O27" s="182"/>
      <c r="P27" s="182"/>
      <c r="Q27" s="182"/>
      <c r="R27" s="182"/>
      <c r="S27" s="182"/>
      <c r="T27" s="182"/>
      <c r="U27" s="182"/>
      <c r="V27" s="183"/>
    </row>
    <row r="28" spans="1:22" ht="27" customHeight="1">
      <c r="A28" s="181"/>
      <c r="B28" s="182"/>
      <c r="C28" s="182"/>
      <c r="D28" s="182"/>
      <c r="E28" s="182"/>
      <c r="F28" s="182"/>
      <c r="G28" s="182"/>
      <c r="H28" s="182"/>
      <c r="I28" s="182"/>
      <c r="J28" s="182"/>
      <c r="K28" s="182"/>
      <c r="L28" s="182"/>
      <c r="M28" s="182"/>
      <c r="N28" s="182"/>
      <c r="O28" s="182"/>
      <c r="P28" s="182"/>
      <c r="Q28" s="182"/>
      <c r="R28" s="182"/>
      <c r="S28" s="182"/>
      <c r="T28" s="182"/>
      <c r="U28" s="182"/>
      <c r="V28" s="183"/>
    </row>
    <row r="29" spans="1:22" ht="27" customHeight="1">
      <c r="A29" s="181"/>
      <c r="B29" s="182"/>
      <c r="C29" s="182"/>
      <c r="D29" s="182"/>
      <c r="E29" s="182"/>
      <c r="F29" s="182"/>
      <c r="G29" s="182"/>
      <c r="H29" s="182"/>
      <c r="I29" s="182"/>
      <c r="J29" s="182"/>
      <c r="K29" s="182"/>
      <c r="L29" s="182"/>
      <c r="M29" s="182"/>
      <c r="N29" s="182"/>
      <c r="O29" s="182"/>
      <c r="P29" s="182"/>
      <c r="Q29" s="182"/>
      <c r="R29" s="182"/>
      <c r="S29" s="182"/>
      <c r="T29" s="182"/>
      <c r="U29" s="182"/>
      <c r="V29" s="183"/>
    </row>
    <row r="30" spans="1:22" ht="21" customHeight="1" thickBot="1">
      <c r="A30" s="188"/>
      <c r="B30" s="189"/>
      <c r="C30" s="189"/>
      <c r="D30" s="189"/>
      <c r="E30" s="189"/>
      <c r="F30" s="189"/>
      <c r="G30" s="189"/>
      <c r="H30" s="189"/>
      <c r="I30" s="189"/>
      <c r="J30" s="189"/>
      <c r="K30" s="189"/>
      <c r="L30" s="189"/>
      <c r="M30" s="189"/>
      <c r="N30" s="189"/>
      <c r="O30" s="189"/>
      <c r="P30" s="189"/>
      <c r="Q30" s="189"/>
      <c r="R30" s="189"/>
      <c r="S30" s="189"/>
      <c r="T30" s="189"/>
      <c r="U30" s="189"/>
      <c r="V30" s="190"/>
    </row>
    <row r="31" spans="1:22" ht="21" customHeight="1">
      <c r="A31" s="184" t="s">
        <v>104</v>
      </c>
      <c r="B31" s="184"/>
      <c r="C31" s="184"/>
      <c r="D31" s="184"/>
      <c r="E31" s="184"/>
      <c r="F31" s="184"/>
      <c r="G31" s="184"/>
      <c r="H31" s="184"/>
      <c r="I31" s="184"/>
      <c r="J31" s="184"/>
      <c r="K31" s="184"/>
      <c r="L31" s="184"/>
      <c r="M31" s="184"/>
      <c r="N31" s="184"/>
      <c r="O31" s="184"/>
      <c r="P31" s="184"/>
      <c r="Q31" s="184"/>
      <c r="R31" s="184"/>
      <c r="S31" s="184"/>
      <c r="T31" s="184"/>
      <c r="U31" s="184"/>
      <c r="V31" s="184"/>
    </row>
    <row r="32" spans="1:22" ht="21" customHeight="1">
      <c r="A32" s="180"/>
      <c r="B32" s="180"/>
      <c r="C32" s="180"/>
      <c r="D32" s="180"/>
      <c r="E32" s="180"/>
      <c r="F32" s="180"/>
      <c r="G32" s="180"/>
      <c r="H32" s="180"/>
      <c r="I32" s="180"/>
      <c r="J32" s="180"/>
      <c r="K32" s="180"/>
      <c r="L32" s="180"/>
      <c r="M32" s="180"/>
      <c r="N32" s="180"/>
      <c r="O32" s="180"/>
      <c r="P32" s="180"/>
      <c r="Q32" s="180"/>
      <c r="R32" s="180"/>
      <c r="S32" s="180"/>
      <c r="T32" s="180"/>
      <c r="U32" s="180"/>
      <c r="V32" s="180"/>
    </row>
    <row r="33" spans="1:22" ht="21" customHeight="1">
      <c r="A33" s="180"/>
      <c r="B33" s="180"/>
      <c r="C33" s="180"/>
      <c r="D33" s="180"/>
      <c r="E33" s="180"/>
      <c r="F33" s="180"/>
      <c r="G33" s="180"/>
      <c r="H33" s="180"/>
      <c r="I33" s="180"/>
      <c r="J33" s="180"/>
      <c r="K33" s="180"/>
      <c r="L33" s="180"/>
      <c r="M33" s="180"/>
      <c r="N33" s="180"/>
      <c r="O33" s="180"/>
      <c r="P33" s="180"/>
      <c r="Q33" s="180"/>
      <c r="R33" s="180"/>
      <c r="S33" s="180"/>
      <c r="T33" s="180"/>
      <c r="U33" s="180"/>
      <c r="V33" s="180"/>
    </row>
    <row r="34" spans="1:22" ht="21" customHeight="1">
      <c r="A34" s="180"/>
      <c r="B34" s="180"/>
      <c r="C34" s="180"/>
      <c r="D34" s="180"/>
      <c r="E34" s="180"/>
      <c r="F34" s="180"/>
      <c r="G34" s="180"/>
      <c r="H34" s="180"/>
      <c r="I34" s="180"/>
      <c r="J34" s="180"/>
      <c r="K34" s="180"/>
      <c r="L34" s="180"/>
      <c r="M34" s="180"/>
      <c r="N34" s="180"/>
      <c r="O34" s="180"/>
      <c r="P34" s="180"/>
      <c r="Q34" s="180"/>
      <c r="R34" s="180"/>
      <c r="S34" s="180"/>
      <c r="T34" s="180"/>
      <c r="U34" s="180"/>
      <c r="V34" s="180"/>
    </row>
    <row r="35" spans="1:22" ht="21" customHeight="1">
      <c r="A35" s="180"/>
      <c r="B35" s="180"/>
      <c r="C35" s="180"/>
      <c r="D35" s="180"/>
      <c r="E35" s="180"/>
      <c r="F35" s="180"/>
      <c r="G35" s="180"/>
      <c r="H35" s="180"/>
      <c r="I35" s="180"/>
      <c r="J35" s="180"/>
      <c r="K35" s="180"/>
      <c r="L35" s="180"/>
      <c r="M35" s="180"/>
      <c r="N35" s="180"/>
      <c r="O35" s="180"/>
      <c r="P35" s="180"/>
      <c r="Q35" s="180"/>
      <c r="R35" s="180"/>
      <c r="S35" s="180"/>
      <c r="T35" s="180"/>
      <c r="U35" s="180"/>
      <c r="V35" s="180"/>
    </row>
    <row r="36" spans="1:22" ht="21" customHeight="1"/>
    <row r="37" spans="1:22" ht="21" customHeight="1"/>
    <row r="38" spans="1:22" ht="21" customHeight="1"/>
    <row r="39" spans="1:22" ht="21" customHeight="1"/>
    <row r="40" spans="1:22" ht="21" customHeight="1"/>
    <row r="41" spans="1:22" ht="21" customHeight="1"/>
    <row r="42" spans="1:22" ht="21" customHeight="1"/>
    <row r="43" spans="1:22" ht="21" customHeight="1"/>
    <row r="44" spans="1:22" ht="21" customHeight="1"/>
    <row r="45" spans="1:22" ht="21" customHeight="1"/>
    <row r="46" spans="1:22" ht="21" customHeight="1"/>
    <row r="47" spans="1:22" ht="21" customHeight="1"/>
    <row r="48" spans="1:22" ht="21" customHeight="1"/>
    <row r="49" s="1" customFormat="1" ht="21" customHeight="1"/>
    <row r="50" s="1" customFormat="1" ht="21" customHeight="1"/>
    <row r="51" s="1" customFormat="1" ht="21" customHeight="1"/>
    <row r="52" s="1" customFormat="1" ht="21" customHeight="1"/>
    <row r="53" s="1" customFormat="1" ht="21" customHeight="1"/>
    <row r="54" s="1" customFormat="1" ht="21" customHeight="1"/>
    <row r="55" s="1" customFormat="1" ht="21" customHeight="1"/>
    <row r="56" s="1" customFormat="1" ht="21" customHeight="1"/>
    <row r="57" s="1" customFormat="1" ht="21" customHeight="1"/>
    <row r="58" s="1" customFormat="1" ht="21" customHeight="1"/>
    <row r="59" s="1" customFormat="1" ht="21" customHeight="1"/>
    <row r="60" s="1" customFormat="1" ht="21" customHeight="1"/>
    <row r="61" s="1" customFormat="1" ht="21" customHeight="1"/>
    <row r="62" s="1" customFormat="1" ht="21" customHeight="1"/>
    <row r="63" s="1" customFormat="1" ht="21" customHeight="1"/>
    <row r="64" s="1" customFormat="1" ht="21" customHeight="1"/>
    <row r="65" s="1" customFormat="1" ht="21" customHeight="1"/>
    <row r="66" s="1" customFormat="1" ht="21" customHeight="1"/>
    <row r="67" s="1" customFormat="1" ht="21" customHeight="1"/>
    <row r="68" s="1" customFormat="1" ht="21" customHeight="1"/>
    <row r="69" s="1" customFormat="1" ht="21" customHeight="1"/>
  </sheetData>
  <mergeCells count="60">
    <mergeCell ref="A1:I1"/>
    <mergeCell ref="N1:V3"/>
    <mergeCell ref="A2:I2"/>
    <mergeCell ref="A3:I3"/>
    <mergeCell ref="A5:D5"/>
    <mergeCell ref="M5:Q5"/>
    <mergeCell ref="R5:V5"/>
    <mergeCell ref="A6:J6"/>
    <mergeCell ref="M6:Q6"/>
    <mergeCell ref="R6:T6"/>
    <mergeCell ref="U6:V6"/>
    <mergeCell ref="A7:J7"/>
    <mergeCell ref="M7:Q8"/>
    <mergeCell ref="R7:V7"/>
    <mergeCell ref="A8:J8"/>
    <mergeCell ref="R8:V8"/>
    <mergeCell ref="A10:G11"/>
    <mergeCell ref="H10:V11"/>
    <mergeCell ref="A12:V12"/>
    <mergeCell ref="C14:D14"/>
    <mergeCell ref="E14:H14"/>
    <mergeCell ref="A13:D13"/>
    <mergeCell ref="E13:V13"/>
    <mergeCell ref="I14:V15"/>
    <mergeCell ref="C18:D18"/>
    <mergeCell ref="E18:H18"/>
    <mergeCell ref="N18:O18"/>
    <mergeCell ref="P18:S18"/>
    <mergeCell ref="C15:D15"/>
    <mergeCell ref="E15:H15"/>
    <mergeCell ref="A32:V32"/>
    <mergeCell ref="A33:V33"/>
    <mergeCell ref="A34:V34"/>
    <mergeCell ref="A35:V35"/>
    <mergeCell ref="A22:V22"/>
    <mergeCell ref="A31:V31"/>
    <mergeCell ref="A23:V23"/>
    <mergeCell ref="A30:V30"/>
    <mergeCell ref="A24:V24"/>
    <mergeCell ref="A25:V25"/>
    <mergeCell ref="A26:V26"/>
    <mergeCell ref="A27:V27"/>
    <mergeCell ref="A28:V28"/>
    <mergeCell ref="A29:V29"/>
    <mergeCell ref="A16:D16"/>
    <mergeCell ref="E16:V16"/>
    <mergeCell ref="A19:D19"/>
    <mergeCell ref="E19:V19"/>
    <mergeCell ref="C21:D21"/>
    <mergeCell ref="E21:H21"/>
    <mergeCell ref="C20:D20"/>
    <mergeCell ref="E20:H20"/>
    <mergeCell ref="N20:O20"/>
    <mergeCell ref="P20:S20"/>
    <mergeCell ref="N21:O21"/>
    <mergeCell ref="P21:S21"/>
    <mergeCell ref="C17:D17"/>
    <mergeCell ref="E17:H17"/>
    <mergeCell ref="N17:O17"/>
    <mergeCell ref="P17:S17"/>
  </mergeCells>
  <phoneticPr fontId="3"/>
  <pageMargins left="0.54" right="0.16" top="0.41" bottom="0.16" header="0.3" footer="0.1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F77B-80E8-4D8B-BEC4-149177452A27}">
  <sheetPr>
    <tabColor rgb="FFFF0000"/>
  </sheetPr>
  <dimension ref="A1:AE26"/>
  <sheetViews>
    <sheetView tabSelected="1" workbookViewId="0">
      <selection activeCell="AG1" sqref="AG1:AL3"/>
    </sheetView>
  </sheetViews>
  <sheetFormatPr defaultColWidth="3.125" defaultRowHeight="27" customHeight="1"/>
  <cols>
    <col min="1" max="1" width="1.25" style="2" customWidth="1"/>
    <col min="2" max="23" width="3.125" style="2"/>
    <col min="24" max="24" width="0.5" style="2" customWidth="1"/>
    <col min="25" max="16384" width="3.125" style="2"/>
  </cols>
  <sheetData>
    <row r="1" spans="1:31" ht="27" customHeight="1">
      <c r="A1" s="143" t="s">
        <v>82</v>
      </c>
      <c r="B1" s="143"/>
      <c r="C1" s="143"/>
      <c r="D1" s="143"/>
      <c r="E1" s="143"/>
      <c r="F1" s="143"/>
      <c r="G1" s="143"/>
      <c r="H1" s="143"/>
      <c r="I1" s="143"/>
    </row>
    <row r="3" spans="1:31" ht="27" customHeight="1">
      <c r="B3" s="146" t="s">
        <v>59</v>
      </c>
      <c r="C3" s="146"/>
      <c r="D3" s="146"/>
      <c r="E3" s="146"/>
      <c r="F3" s="146"/>
      <c r="G3" s="146"/>
      <c r="H3" s="146" t="s">
        <v>56</v>
      </c>
      <c r="I3" s="146"/>
      <c r="J3" s="146"/>
      <c r="K3" s="146"/>
      <c r="L3" s="146"/>
      <c r="M3" s="146"/>
      <c r="N3" s="146" t="s">
        <v>57</v>
      </c>
      <c r="O3" s="146"/>
      <c r="P3" s="146"/>
      <c r="Q3" s="146"/>
      <c r="R3" s="146"/>
      <c r="S3" s="146"/>
      <c r="T3" s="146" t="s">
        <v>58</v>
      </c>
      <c r="U3" s="146"/>
      <c r="V3" s="146"/>
      <c r="W3" s="146"/>
      <c r="X3" s="146"/>
      <c r="Y3" s="146"/>
      <c r="Z3" s="146" t="s">
        <v>64</v>
      </c>
      <c r="AA3" s="146"/>
      <c r="AB3" s="146"/>
      <c r="AC3" s="146"/>
      <c r="AD3" s="146"/>
      <c r="AE3" s="146"/>
    </row>
    <row r="4" spans="1:31" ht="27" customHeight="1">
      <c r="B4" s="146" t="s">
        <v>60</v>
      </c>
      <c r="C4" s="146"/>
      <c r="D4" s="146"/>
      <c r="E4" s="146"/>
      <c r="F4" s="146"/>
      <c r="G4" s="146"/>
      <c r="H4" s="147">
        <v>1331677</v>
      </c>
      <c r="I4" s="147"/>
      <c r="J4" s="147"/>
      <c r="K4" s="147"/>
      <c r="L4" s="147"/>
      <c r="M4" s="147"/>
      <c r="N4" s="147">
        <v>133167</v>
      </c>
      <c r="O4" s="147"/>
      <c r="P4" s="147"/>
      <c r="Q4" s="147"/>
      <c r="R4" s="147"/>
      <c r="S4" s="147"/>
      <c r="T4" s="147"/>
      <c r="U4" s="147"/>
      <c r="V4" s="147"/>
      <c r="W4" s="147"/>
      <c r="X4" s="147"/>
      <c r="Y4" s="147"/>
      <c r="Z4" s="147">
        <f>H4+N4</f>
        <v>1464844</v>
      </c>
      <c r="AA4" s="147"/>
      <c r="AB4" s="147"/>
      <c r="AC4" s="147"/>
      <c r="AD4" s="147"/>
      <c r="AE4" s="147"/>
    </row>
    <row r="5" spans="1:31" ht="27" customHeight="1">
      <c r="B5" s="146" t="s">
        <v>76</v>
      </c>
      <c r="C5" s="146"/>
      <c r="D5" s="146"/>
      <c r="E5" s="146"/>
      <c r="F5" s="146"/>
      <c r="G5" s="146"/>
      <c r="H5" s="147"/>
      <c r="I5" s="147"/>
      <c r="J5" s="147"/>
      <c r="K5" s="147"/>
      <c r="L5" s="147"/>
      <c r="M5" s="147"/>
      <c r="N5" s="147"/>
      <c r="O5" s="147"/>
      <c r="P5" s="147"/>
      <c r="Q5" s="147"/>
      <c r="R5" s="147"/>
      <c r="S5" s="147"/>
      <c r="T5" s="147">
        <v>133167</v>
      </c>
      <c r="U5" s="147"/>
      <c r="V5" s="147"/>
      <c r="W5" s="147"/>
      <c r="X5" s="147"/>
      <c r="Y5" s="147"/>
      <c r="Z5" s="147">
        <f t="shared" ref="Z5:Z11" si="0">Z4-T5</f>
        <v>1331677</v>
      </c>
      <c r="AA5" s="147"/>
      <c r="AB5" s="147"/>
      <c r="AC5" s="147"/>
      <c r="AD5" s="147"/>
      <c r="AE5" s="147"/>
    </row>
    <row r="6" spans="1:31" ht="27" customHeight="1">
      <c r="B6" s="146" t="s">
        <v>61</v>
      </c>
      <c r="C6" s="146"/>
      <c r="D6" s="146"/>
      <c r="E6" s="146"/>
      <c r="F6" s="146"/>
      <c r="G6" s="146"/>
      <c r="H6" s="147"/>
      <c r="I6" s="147"/>
      <c r="J6" s="147"/>
      <c r="K6" s="147"/>
      <c r="L6" s="147"/>
      <c r="M6" s="147"/>
      <c r="N6" s="147"/>
      <c r="O6" s="147"/>
      <c r="P6" s="147"/>
      <c r="Q6" s="147"/>
      <c r="R6" s="147"/>
      <c r="S6" s="147"/>
      <c r="T6" s="147"/>
      <c r="U6" s="147"/>
      <c r="V6" s="147"/>
      <c r="W6" s="147"/>
      <c r="X6" s="147"/>
      <c r="Y6" s="147"/>
      <c r="Z6" s="147">
        <f t="shared" si="0"/>
        <v>1331677</v>
      </c>
      <c r="AA6" s="147"/>
      <c r="AB6" s="147"/>
      <c r="AC6" s="147"/>
      <c r="AD6" s="147"/>
      <c r="AE6" s="147"/>
    </row>
    <row r="7" spans="1:31" ht="27" customHeight="1">
      <c r="B7" s="146" t="s">
        <v>62</v>
      </c>
      <c r="C7" s="146"/>
      <c r="D7" s="146"/>
      <c r="E7" s="146"/>
      <c r="F7" s="146"/>
      <c r="G7" s="146"/>
      <c r="H7" s="147"/>
      <c r="I7" s="147"/>
      <c r="J7" s="147"/>
      <c r="K7" s="147"/>
      <c r="L7" s="147"/>
      <c r="M7" s="147"/>
      <c r="N7" s="147"/>
      <c r="O7" s="147"/>
      <c r="P7" s="147"/>
      <c r="Q7" s="147"/>
      <c r="R7" s="147"/>
      <c r="S7" s="147"/>
      <c r="T7" s="147"/>
      <c r="U7" s="147"/>
      <c r="V7" s="147"/>
      <c r="W7" s="147"/>
      <c r="X7" s="147"/>
      <c r="Y7" s="147"/>
      <c r="Z7" s="147">
        <f t="shared" si="0"/>
        <v>1331677</v>
      </c>
      <c r="AA7" s="147"/>
      <c r="AB7" s="147"/>
      <c r="AC7" s="147"/>
      <c r="AD7" s="147"/>
      <c r="AE7" s="147"/>
    </row>
    <row r="8" spans="1:31" ht="27" customHeight="1">
      <c r="B8" s="146" t="s">
        <v>75</v>
      </c>
      <c r="C8" s="146"/>
      <c r="D8" s="146"/>
      <c r="E8" s="146"/>
      <c r="F8" s="146"/>
      <c r="G8" s="146"/>
      <c r="H8" s="147"/>
      <c r="I8" s="147"/>
      <c r="J8" s="147"/>
      <c r="K8" s="147"/>
      <c r="L8" s="147"/>
      <c r="M8" s="147"/>
      <c r="N8" s="147"/>
      <c r="O8" s="147"/>
      <c r="P8" s="147"/>
      <c r="Q8" s="147"/>
      <c r="R8" s="147"/>
      <c r="S8" s="147"/>
      <c r="T8" s="147"/>
      <c r="U8" s="147"/>
      <c r="V8" s="147"/>
      <c r="W8" s="147"/>
      <c r="X8" s="147"/>
      <c r="Y8" s="147"/>
      <c r="Z8" s="147">
        <f t="shared" si="0"/>
        <v>1331677</v>
      </c>
      <c r="AA8" s="147"/>
      <c r="AB8" s="147"/>
      <c r="AC8" s="147"/>
      <c r="AD8" s="147"/>
      <c r="AE8" s="147"/>
    </row>
    <row r="9" spans="1:31" ht="27" customHeight="1">
      <c r="B9" s="146" t="s">
        <v>63</v>
      </c>
      <c r="C9" s="146"/>
      <c r="D9" s="146"/>
      <c r="E9" s="146"/>
      <c r="F9" s="146"/>
      <c r="G9" s="146"/>
      <c r="H9" s="147"/>
      <c r="I9" s="147"/>
      <c r="J9" s="147"/>
      <c r="K9" s="147"/>
      <c r="L9" s="147"/>
      <c r="M9" s="147"/>
      <c r="N9" s="147"/>
      <c r="O9" s="147"/>
      <c r="P9" s="147"/>
      <c r="Q9" s="147"/>
      <c r="R9" s="147"/>
      <c r="S9" s="147"/>
      <c r="T9" s="147">
        <f>X25</f>
        <v>539800</v>
      </c>
      <c r="U9" s="147"/>
      <c r="V9" s="147"/>
      <c r="W9" s="147"/>
      <c r="X9" s="147"/>
      <c r="Y9" s="147"/>
      <c r="Z9" s="147">
        <f t="shared" si="0"/>
        <v>791877</v>
      </c>
      <c r="AA9" s="147"/>
      <c r="AB9" s="147"/>
      <c r="AC9" s="147"/>
      <c r="AD9" s="147"/>
      <c r="AE9" s="147"/>
    </row>
    <row r="10" spans="1:31" ht="27" customHeight="1">
      <c r="B10" s="146" t="s">
        <v>65</v>
      </c>
      <c r="C10" s="146"/>
      <c r="D10" s="146"/>
      <c r="E10" s="146"/>
      <c r="F10" s="146"/>
      <c r="G10" s="146"/>
      <c r="H10" s="147"/>
      <c r="I10" s="147"/>
      <c r="J10" s="147"/>
      <c r="K10" s="147"/>
      <c r="L10" s="147"/>
      <c r="M10" s="147"/>
      <c r="N10" s="147"/>
      <c r="O10" s="147"/>
      <c r="P10" s="147"/>
      <c r="Q10" s="147"/>
      <c r="R10" s="147"/>
      <c r="S10" s="147"/>
      <c r="T10" s="147"/>
      <c r="U10" s="147"/>
      <c r="V10" s="147"/>
      <c r="W10" s="147"/>
      <c r="X10" s="147"/>
      <c r="Y10" s="147"/>
      <c r="Z10" s="147">
        <f t="shared" si="0"/>
        <v>791877</v>
      </c>
      <c r="AA10" s="147"/>
      <c r="AB10" s="147"/>
      <c r="AC10" s="147"/>
      <c r="AD10" s="147"/>
      <c r="AE10" s="147"/>
    </row>
    <row r="11" spans="1:31" ht="27" customHeight="1" thickBot="1">
      <c r="B11" s="146" t="s">
        <v>66</v>
      </c>
      <c r="C11" s="146"/>
      <c r="D11" s="146"/>
      <c r="E11" s="146"/>
      <c r="F11" s="146"/>
      <c r="G11" s="146"/>
      <c r="H11" s="147"/>
      <c r="I11" s="147"/>
      <c r="J11" s="147"/>
      <c r="K11" s="147"/>
      <c r="L11" s="147"/>
      <c r="M11" s="147"/>
      <c r="N11" s="147"/>
      <c r="O11" s="147"/>
      <c r="P11" s="147"/>
      <c r="Q11" s="147"/>
      <c r="R11" s="147"/>
      <c r="S11" s="147"/>
      <c r="T11" s="147">
        <v>65120</v>
      </c>
      <c r="U11" s="147"/>
      <c r="V11" s="147"/>
      <c r="W11" s="147"/>
      <c r="X11" s="147"/>
      <c r="Y11" s="147"/>
      <c r="Z11" s="161">
        <f t="shared" si="0"/>
        <v>726757</v>
      </c>
      <c r="AA11" s="161"/>
      <c r="AB11" s="161"/>
      <c r="AC11" s="161"/>
      <c r="AD11" s="161"/>
      <c r="AE11" s="161"/>
    </row>
    <row r="12" spans="1:31" ht="27" customHeight="1" thickBot="1">
      <c r="Z12" s="162">
        <f t="shared" ref="Z12" si="1">Z11-T12</f>
        <v>726757</v>
      </c>
      <c r="AA12" s="163"/>
      <c r="AB12" s="163"/>
      <c r="AC12" s="163"/>
      <c r="AD12" s="163"/>
      <c r="AE12" s="164"/>
    </row>
    <row r="14" spans="1:31" ht="27" customHeight="1">
      <c r="L14" s="160" t="s">
        <v>51</v>
      </c>
      <c r="M14" s="160"/>
      <c r="N14" s="160"/>
      <c r="O14" s="160"/>
      <c r="P14" s="160"/>
      <c r="Q14" s="160"/>
      <c r="R14" s="151" t="s">
        <v>34</v>
      </c>
      <c r="S14" s="151"/>
      <c r="T14" s="151" t="s">
        <v>70</v>
      </c>
      <c r="U14" s="151"/>
      <c r="V14" s="151"/>
      <c r="W14" s="151"/>
    </row>
    <row r="15" spans="1:31" ht="27" customHeight="1">
      <c r="B15" s="144" t="s">
        <v>71</v>
      </c>
      <c r="C15" s="144"/>
      <c r="D15" s="144"/>
      <c r="E15" s="144"/>
      <c r="F15" s="149" t="s">
        <v>43</v>
      </c>
      <c r="G15" s="149"/>
      <c r="H15" s="119">
        <v>16</v>
      </c>
      <c r="I15" s="120" t="s">
        <v>44</v>
      </c>
      <c r="J15" s="123">
        <v>8</v>
      </c>
      <c r="K15" s="120" t="s">
        <v>44</v>
      </c>
      <c r="L15" s="148">
        <v>2000</v>
      </c>
      <c r="M15" s="148"/>
      <c r="N15" s="148"/>
      <c r="O15" s="148">
        <v>2500</v>
      </c>
      <c r="P15" s="148"/>
      <c r="Q15" s="148"/>
      <c r="R15" s="148">
        <v>3300</v>
      </c>
      <c r="S15" s="153"/>
      <c r="T15" s="148">
        <v>55300</v>
      </c>
      <c r="U15" s="148"/>
      <c r="V15" s="148"/>
      <c r="W15" s="148"/>
    </row>
    <row r="16" spans="1:31" ht="27" customHeight="1">
      <c r="B16" s="144"/>
      <c r="C16" s="144"/>
      <c r="D16" s="144"/>
      <c r="E16" s="144"/>
      <c r="F16" s="149" t="s">
        <v>47</v>
      </c>
      <c r="G16" s="149"/>
      <c r="H16" s="119"/>
      <c r="I16" s="120" t="s">
        <v>44</v>
      </c>
      <c r="J16" s="123"/>
      <c r="K16" s="120" t="s">
        <v>44</v>
      </c>
      <c r="L16" s="148">
        <v>2500</v>
      </c>
      <c r="M16" s="148"/>
      <c r="N16" s="148"/>
      <c r="O16" s="148">
        <v>3125</v>
      </c>
      <c r="P16" s="148"/>
      <c r="Q16" s="148"/>
      <c r="R16" s="148"/>
      <c r="S16" s="153"/>
      <c r="T16" s="148"/>
      <c r="U16" s="148"/>
      <c r="V16" s="148"/>
      <c r="W16" s="148"/>
    </row>
    <row r="17" spans="2:29" ht="27" customHeight="1">
      <c r="B17" s="145" t="s">
        <v>72</v>
      </c>
      <c r="C17" s="145"/>
      <c r="D17" s="145"/>
      <c r="E17" s="145"/>
      <c r="F17" s="150" t="s">
        <v>43</v>
      </c>
      <c r="G17" s="150"/>
      <c r="H17" s="125">
        <v>16</v>
      </c>
      <c r="I17" s="126" t="s">
        <v>44</v>
      </c>
      <c r="J17" s="127">
        <v>4</v>
      </c>
      <c r="K17" s="126" t="s">
        <v>44</v>
      </c>
      <c r="L17" s="151">
        <v>2500</v>
      </c>
      <c r="M17" s="151"/>
      <c r="N17" s="151"/>
      <c r="O17" s="151">
        <v>3125</v>
      </c>
      <c r="P17" s="151"/>
      <c r="Q17" s="151"/>
      <c r="R17" s="151">
        <v>3000</v>
      </c>
      <c r="S17" s="152"/>
      <c r="T17" s="151">
        <v>55500</v>
      </c>
      <c r="U17" s="151"/>
      <c r="V17" s="151"/>
      <c r="W17" s="151"/>
    </row>
    <row r="18" spans="2:29" ht="27" customHeight="1">
      <c r="B18" s="145"/>
      <c r="C18" s="145"/>
      <c r="D18" s="145"/>
      <c r="E18" s="145"/>
      <c r="F18" s="150" t="s">
        <v>47</v>
      </c>
      <c r="G18" s="150"/>
      <c r="H18" s="121"/>
      <c r="I18" s="122" t="s">
        <v>44</v>
      </c>
      <c r="J18" s="124"/>
      <c r="K18" s="122" t="s">
        <v>44</v>
      </c>
      <c r="L18" s="151"/>
      <c r="M18" s="151"/>
      <c r="N18" s="151"/>
      <c r="O18" s="151"/>
      <c r="P18" s="151"/>
      <c r="Q18" s="151"/>
      <c r="R18" s="151"/>
      <c r="S18" s="152"/>
      <c r="T18" s="151"/>
      <c r="U18" s="151"/>
      <c r="V18" s="151"/>
      <c r="W18" s="151"/>
    </row>
    <row r="19" spans="2:29" ht="27" customHeight="1">
      <c r="B19" s="144" t="s">
        <v>52</v>
      </c>
      <c r="C19" s="144"/>
      <c r="D19" s="144"/>
      <c r="E19" s="144"/>
      <c r="F19" s="149" t="s">
        <v>43</v>
      </c>
      <c r="G19" s="149"/>
      <c r="H19" s="128">
        <v>16</v>
      </c>
      <c r="I19" s="129" t="s">
        <v>44</v>
      </c>
      <c r="J19" s="130">
        <v>4</v>
      </c>
      <c r="K19" s="129" t="s">
        <v>44</v>
      </c>
      <c r="L19" s="148">
        <v>2000</v>
      </c>
      <c r="M19" s="148"/>
      <c r="N19" s="148"/>
      <c r="O19" s="148">
        <v>2500</v>
      </c>
      <c r="P19" s="148"/>
      <c r="Q19" s="148"/>
      <c r="R19" s="148"/>
      <c r="S19" s="153"/>
      <c r="T19" s="148">
        <v>42000</v>
      </c>
      <c r="U19" s="148"/>
      <c r="V19" s="148"/>
      <c r="W19" s="148"/>
    </row>
    <row r="20" spans="2:29" ht="27" customHeight="1">
      <c r="B20" s="144"/>
      <c r="C20" s="144"/>
      <c r="D20" s="144"/>
      <c r="E20" s="144"/>
      <c r="F20" s="149" t="s">
        <v>47</v>
      </c>
      <c r="G20" s="149"/>
      <c r="H20" s="119"/>
      <c r="I20" s="120" t="s">
        <v>44</v>
      </c>
      <c r="J20" s="123"/>
      <c r="K20" s="120" t="s">
        <v>44</v>
      </c>
      <c r="L20" s="148">
        <v>2500</v>
      </c>
      <c r="M20" s="148"/>
      <c r="N20" s="148"/>
      <c r="O20" s="148">
        <v>3125</v>
      </c>
      <c r="P20" s="148"/>
      <c r="Q20" s="148"/>
      <c r="R20" s="148"/>
      <c r="S20" s="153"/>
      <c r="T20" s="148"/>
      <c r="U20" s="148"/>
      <c r="V20" s="148"/>
      <c r="W20" s="148"/>
    </row>
    <row r="21" spans="2:29" ht="27" customHeight="1">
      <c r="B21" s="145" t="s">
        <v>73</v>
      </c>
      <c r="C21" s="145"/>
      <c r="D21" s="145"/>
      <c r="E21" s="145"/>
      <c r="F21" s="150" t="s">
        <v>43</v>
      </c>
      <c r="G21" s="150"/>
      <c r="H21" s="125">
        <v>16</v>
      </c>
      <c r="I21" s="126" t="s">
        <v>53</v>
      </c>
      <c r="J21" s="127">
        <v>4</v>
      </c>
      <c r="K21" s="126" t="s">
        <v>53</v>
      </c>
      <c r="L21" s="151">
        <v>2000</v>
      </c>
      <c r="M21" s="151"/>
      <c r="N21" s="151"/>
      <c r="O21" s="151">
        <v>2500</v>
      </c>
      <c r="P21" s="151"/>
      <c r="Q21" s="151"/>
      <c r="R21" s="151">
        <v>3000</v>
      </c>
      <c r="S21" s="152"/>
      <c r="T21" s="151">
        <v>45000</v>
      </c>
      <c r="U21" s="151"/>
      <c r="V21" s="151"/>
      <c r="W21" s="151"/>
    </row>
    <row r="22" spans="2:29" ht="27" customHeight="1">
      <c r="B22" s="145"/>
      <c r="C22" s="145"/>
      <c r="D22" s="145"/>
      <c r="E22" s="145"/>
      <c r="F22" s="150" t="s">
        <v>47</v>
      </c>
      <c r="G22" s="150"/>
      <c r="H22" s="121"/>
      <c r="I22" s="122" t="s">
        <v>53</v>
      </c>
      <c r="J22" s="124"/>
      <c r="K22" s="122" t="s">
        <v>53</v>
      </c>
      <c r="L22" s="151">
        <v>2500</v>
      </c>
      <c r="M22" s="151"/>
      <c r="N22" s="151"/>
      <c r="O22" s="151">
        <v>3125</v>
      </c>
      <c r="P22" s="151"/>
      <c r="Q22" s="151"/>
      <c r="R22" s="151"/>
      <c r="S22" s="152"/>
      <c r="T22" s="151"/>
      <c r="U22" s="151"/>
      <c r="V22" s="151"/>
      <c r="W22" s="151"/>
    </row>
    <row r="23" spans="2:29" ht="27" customHeight="1">
      <c r="B23" s="144" t="s">
        <v>54</v>
      </c>
      <c r="C23" s="144"/>
      <c r="D23" s="144"/>
      <c r="E23" s="144"/>
      <c r="F23" s="149" t="s">
        <v>43</v>
      </c>
      <c r="G23" s="149"/>
      <c r="H23" s="128">
        <v>16</v>
      </c>
      <c r="I23" s="129" t="s">
        <v>44</v>
      </c>
      <c r="J23" s="130">
        <v>4</v>
      </c>
      <c r="K23" s="129" t="s">
        <v>44</v>
      </c>
      <c r="L23" s="148">
        <v>2000</v>
      </c>
      <c r="M23" s="148"/>
      <c r="N23" s="148"/>
      <c r="O23" s="148">
        <v>2500</v>
      </c>
      <c r="P23" s="148"/>
      <c r="Q23" s="148"/>
      <c r="R23" s="148"/>
      <c r="S23" s="153"/>
      <c r="T23" s="148">
        <v>42000</v>
      </c>
      <c r="U23" s="148"/>
      <c r="V23" s="148"/>
      <c r="W23" s="148"/>
    </row>
    <row r="24" spans="2:29" ht="27" customHeight="1" thickBot="1">
      <c r="B24" s="144"/>
      <c r="C24" s="144"/>
      <c r="D24" s="144"/>
      <c r="E24" s="144"/>
      <c r="F24" s="149" t="s">
        <v>47</v>
      </c>
      <c r="G24" s="149"/>
      <c r="H24" s="119"/>
      <c r="I24" s="120" t="s">
        <v>44</v>
      </c>
      <c r="J24" s="123"/>
      <c r="K24" s="120" t="s">
        <v>44</v>
      </c>
      <c r="L24" s="148">
        <v>2500</v>
      </c>
      <c r="M24" s="148"/>
      <c r="N24" s="148"/>
      <c r="O24" s="148">
        <v>3125</v>
      </c>
      <c r="P24" s="148"/>
      <c r="Q24" s="148"/>
      <c r="R24" s="148"/>
      <c r="S24" s="153"/>
      <c r="T24" s="148"/>
      <c r="U24" s="148"/>
      <c r="V24" s="148"/>
      <c r="W24" s="148"/>
    </row>
    <row r="25" spans="2:29" ht="27" customHeight="1">
      <c r="B25" s="145" t="s">
        <v>83</v>
      </c>
      <c r="C25" s="145"/>
      <c r="D25" s="145"/>
      <c r="E25" s="145"/>
      <c r="F25" s="150" t="s">
        <v>43</v>
      </c>
      <c r="G25" s="150"/>
      <c r="H25" s="125"/>
      <c r="I25" s="126" t="s">
        <v>44</v>
      </c>
      <c r="J25" s="127"/>
      <c r="K25" s="126" t="s">
        <v>44</v>
      </c>
      <c r="L25" s="151"/>
      <c r="M25" s="151"/>
      <c r="N25" s="151"/>
      <c r="O25" s="151"/>
      <c r="P25" s="151"/>
      <c r="Q25" s="151"/>
      <c r="R25" s="151"/>
      <c r="S25" s="152"/>
      <c r="T25" s="151">
        <v>300000</v>
      </c>
      <c r="U25" s="151"/>
      <c r="V25" s="151"/>
      <c r="W25" s="152"/>
      <c r="X25" s="154">
        <f>T15+T17+T19+T21+T23+T25</f>
        <v>539800</v>
      </c>
      <c r="Y25" s="155"/>
      <c r="Z25" s="155"/>
      <c r="AA25" s="155"/>
      <c r="AB25" s="155"/>
      <c r="AC25" s="156"/>
    </row>
    <row r="26" spans="2:29" ht="27" customHeight="1" thickBot="1">
      <c r="B26" s="145"/>
      <c r="C26" s="145"/>
      <c r="D26" s="145"/>
      <c r="E26" s="145"/>
      <c r="F26" s="150" t="s">
        <v>47</v>
      </c>
      <c r="G26" s="150"/>
      <c r="H26" s="121"/>
      <c r="I26" s="122" t="s">
        <v>44</v>
      </c>
      <c r="J26" s="124"/>
      <c r="K26" s="122" t="s">
        <v>44</v>
      </c>
      <c r="L26" s="151"/>
      <c r="M26" s="151"/>
      <c r="N26" s="151"/>
      <c r="O26" s="151"/>
      <c r="P26" s="151"/>
      <c r="Q26" s="151"/>
      <c r="R26" s="151"/>
      <c r="S26" s="152"/>
      <c r="T26" s="151"/>
      <c r="U26" s="151"/>
      <c r="V26" s="151"/>
      <c r="W26" s="152"/>
      <c r="X26" s="157"/>
      <c r="Y26" s="158"/>
      <c r="Z26" s="158"/>
      <c r="AA26" s="158"/>
      <c r="AB26" s="158"/>
      <c r="AC26" s="159"/>
    </row>
  </sheetData>
  <mergeCells count="105">
    <mergeCell ref="Z10:AE10"/>
    <mergeCell ref="Z11:AE11"/>
    <mergeCell ref="H10:M10"/>
    <mergeCell ref="N10:S10"/>
    <mergeCell ref="T10:Y10"/>
    <mergeCell ref="H11:M11"/>
    <mergeCell ref="N11:S11"/>
    <mergeCell ref="Z12:AE12"/>
    <mergeCell ref="Z5:AE5"/>
    <mergeCell ref="H5:M5"/>
    <mergeCell ref="N5:S5"/>
    <mergeCell ref="T5:Y5"/>
    <mergeCell ref="H9:M9"/>
    <mergeCell ref="N9:S9"/>
    <mergeCell ref="T9:Y9"/>
    <mergeCell ref="N8:S8"/>
    <mergeCell ref="T8:Y8"/>
    <mergeCell ref="Z4:AE4"/>
    <mergeCell ref="Z6:AE6"/>
    <mergeCell ref="Z7:AE7"/>
    <mergeCell ref="Z8:AE8"/>
    <mergeCell ref="Z9:AE9"/>
    <mergeCell ref="Z3:AE3"/>
    <mergeCell ref="B3:G3"/>
    <mergeCell ref="B11:G11"/>
    <mergeCell ref="B5:G5"/>
    <mergeCell ref="H4:M4"/>
    <mergeCell ref="N4:S4"/>
    <mergeCell ref="T4:Y4"/>
    <mergeCell ref="H6:M6"/>
    <mergeCell ref="N6:S6"/>
    <mergeCell ref="T6:Y6"/>
    <mergeCell ref="B4:G4"/>
    <mergeCell ref="B6:G6"/>
    <mergeCell ref="B7:G7"/>
    <mergeCell ref="B9:G9"/>
    <mergeCell ref="B10:G10"/>
    <mergeCell ref="T11:Y11"/>
    <mergeCell ref="H7:M7"/>
    <mergeCell ref="N7:S7"/>
    <mergeCell ref="T7:Y7"/>
    <mergeCell ref="R14:S14"/>
    <mergeCell ref="T14:W14"/>
    <mergeCell ref="R15:S16"/>
    <mergeCell ref="T15:W16"/>
    <mergeCell ref="L15:N15"/>
    <mergeCell ref="L14:Q14"/>
    <mergeCell ref="O15:Q15"/>
    <mergeCell ref="N3:S3"/>
    <mergeCell ref="T3:Y3"/>
    <mergeCell ref="X25:AC26"/>
    <mergeCell ref="R21:S22"/>
    <mergeCell ref="T21:W22"/>
    <mergeCell ref="B21:E22"/>
    <mergeCell ref="L21:N21"/>
    <mergeCell ref="L22:N22"/>
    <mergeCell ref="O21:Q21"/>
    <mergeCell ref="O22:Q22"/>
    <mergeCell ref="O25:Q25"/>
    <mergeCell ref="O26:Q26"/>
    <mergeCell ref="L23:N23"/>
    <mergeCell ref="L24:N24"/>
    <mergeCell ref="L25:N25"/>
    <mergeCell ref="L26:N26"/>
    <mergeCell ref="B23:E24"/>
    <mergeCell ref="B25:E26"/>
    <mergeCell ref="R25:S26"/>
    <mergeCell ref="R23:S24"/>
    <mergeCell ref="T23:W24"/>
    <mergeCell ref="F21:G21"/>
    <mergeCell ref="F22:G22"/>
    <mergeCell ref="F23:G23"/>
    <mergeCell ref="O23:Q23"/>
    <mergeCell ref="O24:Q24"/>
    <mergeCell ref="T25:W26"/>
    <mergeCell ref="F24:G24"/>
    <mergeCell ref="F25:G25"/>
    <mergeCell ref="F26:G26"/>
    <mergeCell ref="R19:S20"/>
    <mergeCell ref="T19:W20"/>
    <mergeCell ref="L19:N19"/>
    <mergeCell ref="O19:Q19"/>
    <mergeCell ref="R17:S18"/>
    <mergeCell ref="T17:W18"/>
    <mergeCell ref="L17:N17"/>
    <mergeCell ref="L18:N18"/>
    <mergeCell ref="O17:Q17"/>
    <mergeCell ref="O18:Q18"/>
    <mergeCell ref="A1:I1"/>
    <mergeCell ref="B15:E16"/>
    <mergeCell ref="B17:E18"/>
    <mergeCell ref="B19:E20"/>
    <mergeCell ref="B8:G8"/>
    <mergeCell ref="H8:M8"/>
    <mergeCell ref="H3:M3"/>
    <mergeCell ref="L20:N20"/>
    <mergeCell ref="O20:Q20"/>
    <mergeCell ref="F15:G15"/>
    <mergeCell ref="F16:G16"/>
    <mergeCell ref="L16:N16"/>
    <mergeCell ref="O16:Q16"/>
    <mergeCell ref="F17:G17"/>
    <mergeCell ref="F18:G18"/>
    <mergeCell ref="F19:G19"/>
    <mergeCell ref="F20:G20"/>
  </mergeCells>
  <phoneticPr fontId="3"/>
  <pageMargins left="0.16" right="0.16" top="0.75" bottom="0.1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09FF9-180B-4199-BB60-85799C16FFA6}">
  <sheetPr>
    <tabColor rgb="FFFF66FF"/>
  </sheetPr>
  <dimension ref="A1:O38"/>
  <sheetViews>
    <sheetView topLeftCell="A13" zoomScale="87" zoomScaleNormal="87" workbookViewId="0">
      <selection activeCell="A3" sqref="A3:D3"/>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73" t="s">
        <v>27</v>
      </c>
      <c r="O1" s="173"/>
    </row>
    <row r="2" spans="1:15" ht="3" customHeight="1" thickTop="1"/>
    <row r="3" spans="1:15" s="2" customFormat="1" ht="28.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15" s="2" customFormat="1" ht="28.5" customHeight="1">
      <c r="A4" s="36">
        <v>1</v>
      </c>
      <c r="B4" s="37" t="s">
        <v>1</v>
      </c>
      <c r="C4" s="38" t="s">
        <v>30</v>
      </c>
      <c r="D4" s="39" t="s">
        <v>11</v>
      </c>
      <c r="E4" s="34"/>
      <c r="F4" s="34"/>
      <c r="G4" s="38"/>
      <c r="H4" s="65" t="s">
        <v>21</v>
      </c>
      <c r="I4" s="66"/>
      <c r="J4" s="40" t="s">
        <v>21</v>
      </c>
      <c r="K4" s="42"/>
      <c r="L4" s="42"/>
      <c r="M4" s="42">
        <f t="shared" ref="M4:M33" si="0">G4*K4+I4*L4</f>
        <v>0</v>
      </c>
      <c r="N4" s="41"/>
      <c r="O4" s="43">
        <f t="shared" ref="O4:O33" si="1">M4+N4</f>
        <v>0</v>
      </c>
    </row>
    <row r="5" spans="1:15" ht="28.5" customHeight="1">
      <c r="A5" s="36">
        <v>2</v>
      </c>
      <c r="B5" s="37" t="s">
        <v>1</v>
      </c>
      <c r="C5" s="38" t="s">
        <v>13</v>
      </c>
      <c r="D5" s="39" t="s">
        <v>11</v>
      </c>
      <c r="E5" s="34"/>
      <c r="F5" s="34"/>
      <c r="G5" s="38"/>
      <c r="H5" s="65" t="s">
        <v>21</v>
      </c>
      <c r="I5" s="66"/>
      <c r="J5" s="40" t="s">
        <v>21</v>
      </c>
      <c r="K5" s="42"/>
      <c r="L5" s="42"/>
      <c r="M5" s="42">
        <f t="shared" si="0"/>
        <v>0</v>
      </c>
      <c r="N5" s="41"/>
      <c r="O5" s="43">
        <f t="shared" si="1"/>
        <v>0</v>
      </c>
    </row>
    <row r="6" spans="1:15" ht="28.5" customHeight="1">
      <c r="A6" s="36">
        <v>3</v>
      </c>
      <c r="B6" s="37" t="s">
        <v>0</v>
      </c>
      <c r="C6" s="38" t="s">
        <v>15</v>
      </c>
      <c r="D6" s="39" t="s">
        <v>11</v>
      </c>
      <c r="E6" s="34"/>
      <c r="F6" s="34"/>
      <c r="G6" s="38"/>
      <c r="H6" s="65" t="s">
        <v>21</v>
      </c>
      <c r="I6" s="66"/>
      <c r="J6" s="40" t="s">
        <v>21</v>
      </c>
      <c r="K6" s="42"/>
      <c r="L6" s="42"/>
      <c r="M6" s="42">
        <f t="shared" si="0"/>
        <v>0</v>
      </c>
      <c r="N6" s="41"/>
      <c r="O6" s="43">
        <f t="shared" si="1"/>
        <v>0</v>
      </c>
    </row>
    <row r="7" spans="1:15" ht="28.5" customHeight="1">
      <c r="A7" s="36">
        <v>4</v>
      </c>
      <c r="B7" s="37" t="s">
        <v>0</v>
      </c>
      <c r="C7" s="38" t="s">
        <v>17</v>
      </c>
      <c r="D7" s="39" t="s">
        <v>11</v>
      </c>
      <c r="E7" s="34"/>
      <c r="F7" s="34"/>
      <c r="G7" s="38"/>
      <c r="H7" s="65" t="s">
        <v>21</v>
      </c>
      <c r="I7" s="66"/>
      <c r="J7" s="40" t="s">
        <v>21</v>
      </c>
      <c r="K7" s="42"/>
      <c r="L7" s="42"/>
      <c r="M7" s="42">
        <f t="shared" si="0"/>
        <v>0</v>
      </c>
      <c r="N7" s="41"/>
      <c r="O7" s="43">
        <f t="shared" si="1"/>
        <v>0</v>
      </c>
    </row>
    <row r="8" spans="1:15" ht="28.5" customHeight="1">
      <c r="A8" s="36">
        <v>5</v>
      </c>
      <c r="B8" s="37" t="s">
        <v>0</v>
      </c>
      <c r="C8" s="38" t="s">
        <v>18</v>
      </c>
      <c r="D8" s="39" t="s">
        <v>11</v>
      </c>
      <c r="E8" s="34"/>
      <c r="F8" s="34"/>
      <c r="G8" s="38"/>
      <c r="H8" s="65" t="s">
        <v>21</v>
      </c>
      <c r="I8" s="66"/>
      <c r="J8" s="40" t="s">
        <v>21</v>
      </c>
      <c r="K8" s="42"/>
      <c r="L8" s="42"/>
      <c r="M8" s="42">
        <f t="shared" si="0"/>
        <v>0</v>
      </c>
      <c r="N8" s="41"/>
      <c r="O8" s="43">
        <f t="shared" si="1"/>
        <v>0</v>
      </c>
    </row>
    <row r="9" spans="1:15" ht="28.5" customHeight="1">
      <c r="A9" s="36">
        <v>6</v>
      </c>
      <c r="B9" s="37" t="s">
        <v>0</v>
      </c>
      <c r="C9" s="38" t="s">
        <v>19</v>
      </c>
      <c r="D9" s="39" t="s">
        <v>11</v>
      </c>
      <c r="E9" s="34"/>
      <c r="F9" s="34"/>
      <c r="G9" s="38"/>
      <c r="H9" s="65" t="s">
        <v>21</v>
      </c>
      <c r="I9" s="66"/>
      <c r="J9" s="40" t="s">
        <v>21</v>
      </c>
      <c r="K9" s="42"/>
      <c r="L9" s="42"/>
      <c r="M9" s="42">
        <f t="shared" si="0"/>
        <v>0</v>
      </c>
      <c r="N9" s="41"/>
      <c r="O9" s="43">
        <f t="shared" si="1"/>
        <v>0</v>
      </c>
    </row>
    <row r="10" spans="1:15" ht="28.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15" ht="28.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15" ht="28.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15" ht="28.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15" ht="28.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15" ht="28.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15" ht="28.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8.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8.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8.5" customHeight="1">
      <c r="A19" s="55">
        <v>16</v>
      </c>
      <c r="B19" s="56" t="s">
        <v>0</v>
      </c>
      <c r="C19" s="57" t="s">
        <v>13</v>
      </c>
      <c r="D19" s="58" t="s">
        <v>11</v>
      </c>
      <c r="E19" s="34"/>
      <c r="F19" s="34"/>
      <c r="G19" s="38"/>
      <c r="H19" s="65" t="s">
        <v>21</v>
      </c>
      <c r="I19" s="66"/>
      <c r="J19" s="59" t="s">
        <v>21</v>
      </c>
      <c r="K19" s="42"/>
      <c r="L19" s="42"/>
      <c r="M19" s="42">
        <f t="shared" si="0"/>
        <v>0</v>
      </c>
      <c r="N19" s="41"/>
      <c r="O19" s="43">
        <f t="shared" si="1"/>
        <v>0</v>
      </c>
    </row>
    <row r="20" spans="1:15" ht="28.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8.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8.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8.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8.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8.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8.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8.5" customHeight="1">
      <c r="A27" s="36">
        <v>24</v>
      </c>
      <c r="B27" s="37" t="s">
        <v>0</v>
      </c>
      <c r="C27" s="38" t="s">
        <v>15</v>
      </c>
      <c r="D27" s="39" t="s">
        <v>11</v>
      </c>
      <c r="E27" s="34" t="s">
        <v>80</v>
      </c>
      <c r="F27" s="34" t="s">
        <v>81</v>
      </c>
      <c r="G27" s="38">
        <v>8</v>
      </c>
      <c r="H27" s="65" t="s">
        <v>21</v>
      </c>
      <c r="I27" s="66"/>
      <c r="J27" s="40" t="s">
        <v>21</v>
      </c>
      <c r="K27" s="42">
        <v>2500</v>
      </c>
      <c r="L27" s="42">
        <v>3125</v>
      </c>
      <c r="M27" s="42">
        <f t="shared" si="0"/>
        <v>20000</v>
      </c>
      <c r="N27" s="41"/>
      <c r="O27" s="43">
        <f t="shared" si="1"/>
        <v>20000</v>
      </c>
    </row>
    <row r="28" spans="1:15" ht="28.5" customHeight="1">
      <c r="A28" s="36">
        <v>25</v>
      </c>
      <c r="B28" s="37" t="s">
        <v>0</v>
      </c>
      <c r="C28" s="38" t="s">
        <v>17</v>
      </c>
      <c r="D28" s="39" t="s">
        <v>11</v>
      </c>
      <c r="E28" s="34" t="s">
        <v>80</v>
      </c>
      <c r="F28" s="34" t="s">
        <v>81</v>
      </c>
      <c r="G28" s="38">
        <v>8</v>
      </c>
      <c r="H28" s="65" t="s">
        <v>21</v>
      </c>
      <c r="I28" s="66">
        <v>4</v>
      </c>
      <c r="J28" s="40" t="s">
        <v>21</v>
      </c>
      <c r="K28" s="42">
        <v>2500</v>
      </c>
      <c r="L28" s="42">
        <v>3125</v>
      </c>
      <c r="M28" s="42">
        <f t="shared" si="0"/>
        <v>32500</v>
      </c>
      <c r="N28" s="41"/>
      <c r="O28" s="43">
        <f t="shared" si="1"/>
        <v>32500</v>
      </c>
    </row>
    <row r="29" spans="1:15" ht="28.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8.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8.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8.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8.5" customHeight="1" thickBot="1">
      <c r="A33" s="36">
        <v>30</v>
      </c>
      <c r="B33" s="37"/>
      <c r="C33" s="38" t="s">
        <v>13</v>
      </c>
      <c r="D33" s="39" t="s">
        <v>11</v>
      </c>
      <c r="E33" s="34"/>
      <c r="F33" s="34"/>
      <c r="G33" s="38"/>
      <c r="H33" s="65" t="s">
        <v>21</v>
      </c>
      <c r="I33" s="66"/>
      <c r="J33" s="40" t="s">
        <v>21</v>
      </c>
      <c r="K33" s="42"/>
      <c r="L33" s="42"/>
      <c r="M33" s="42">
        <f t="shared" si="0"/>
        <v>0</v>
      </c>
      <c r="N33" s="41"/>
      <c r="O33" s="54">
        <f t="shared" si="1"/>
        <v>0</v>
      </c>
    </row>
    <row r="34" spans="1:15" ht="28.5" customHeight="1" thickBot="1">
      <c r="A34" s="68"/>
      <c r="B34" s="68"/>
      <c r="C34" s="68"/>
      <c r="D34" s="68"/>
      <c r="E34" s="68"/>
      <c r="F34" s="68"/>
      <c r="G34" s="68"/>
      <c r="H34" s="68"/>
      <c r="I34" s="68"/>
      <c r="J34" s="68"/>
      <c r="K34" s="68"/>
      <c r="L34" s="68"/>
      <c r="M34" s="68"/>
      <c r="N34" s="67"/>
      <c r="O34" s="63">
        <f>SUM(O5:O33)</f>
        <v>52500</v>
      </c>
    </row>
    <row r="35" spans="1:15" ht="21" customHeight="1">
      <c r="A35" s="27"/>
      <c r="B35" s="28"/>
      <c r="C35" s="29"/>
      <c r="D35" s="30"/>
      <c r="E35" s="31"/>
      <c r="F35" s="31"/>
      <c r="G35" s="29"/>
      <c r="H35" s="29"/>
      <c r="I35" s="32"/>
      <c r="J35" s="27"/>
      <c r="K35" s="33"/>
      <c r="L35" s="33"/>
      <c r="M35" s="33"/>
      <c r="N35" s="227" t="s">
        <v>23</v>
      </c>
      <c r="O35" s="227"/>
    </row>
    <row r="37" spans="1:15" ht="28.5" customHeight="1" thickBot="1"/>
    <row r="38" spans="1:15" ht="28.5" customHeight="1" thickBot="1">
      <c r="O38" s="64">
        <f>SUM(O5:O37)</f>
        <v>105000</v>
      </c>
    </row>
  </sheetData>
  <mergeCells count="5">
    <mergeCell ref="N1:O1"/>
    <mergeCell ref="A3:D3"/>
    <mergeCell ref="G3:H3"/>
    <mergeCell ref="I3:J3"/>
    <mergeCell ref="N35:O35"/>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AB36"/>
  <sheetViews>
    <sheetView zoomScale="87" zoomScaleNormal="87" workbookViewId="0">
      <selection activeCell="K1" sqref="K1"/>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33"/>
    <col min="13" max="13" width="12.625" style="33" customWidth="1"/>
    <col min="14" max="14" width="12.125" style="32" customWidth="1"/>
    <col min="15" max="15" width="14.875" style="32" customWidth="1"/>
    <col min="16" max="16384" width="9" style="1"/>
  </cols>
  <sheetData>
    <row r="1" spans="1:28" ht="84.75" customHeight="1" thickBot="1">
      <c r="M1" s="53" t="s">
        <v>22</v>
      </c>
      <c r="N1" s="228" t="s">
        <v>25</v>
      </c>
      <c r="O1" s="228"/>
    </row>
    <row r="2" spans="1:28" ht="3" customHeight="1" thickTop="1"/>
    <row r="3" spans="1:28" s="2" customFormat="1" ht="25.5" customHeight="1">
      <c r="A3" s="166" t="s">
        <v>121</v>
      </c>
      <c r="B3" s="166"/>
      <c r="C3" s="166"/>
      <c r="D3" s="166"/>
      <c r="E3" s="34" t="s">
        <v>2</v>
      </c>
      <c r="F3" s="34" t="s">
        <v>3</v>
      </c>
      <c r="G3" s="167" t="s">
        <v>4</v>
      </c>
      <c r="H3" s="168"/>
      <c r="I3" s="167" t="s">
        <v>5</v>
      </c>
      <c r="J3" s="168"/>
      <c r="K3" s="35" t="s">
        <v>6</v>
      </c>
      <c r="L3" s="35" t="s">
        <v>10</v>
      </c>
      <c r="M3" s="35" t="s">
        <v>7</v>
      </c>
      <c r="N3" s="34" t="s">
        <v>8</v>
      </c>
      <c r="O3" s="34" t="s">
        <v>9</v>
      </c>
      <c r="S3"/>
    </row>
    <row r="4" spans="1:28" ht="27.75" customHeight="1">
      <c r="A4" s="36">
        <v>1</v>
      </c>
      <c r="B4" s="37" t="s">
        <v>1</v>
      </c>
      <c r="C4" s="38" t="s">
        <v>30</v>
      </c>
      <c r="D4" s="39" t="s">
        <v>11</v>
      </c>
      <c r="E4" s="34"/>
      <c r="F4" s="34"/>
      <c r="G4" s="38"/>
      <c r="H4" s="65" t="s">
        <v>21</v>
      </c>
      <c r="I4" s="66"/>
      <c r="J4" s="40" t="s">
        <v>21</v>
      </c>
      <c r="K4" s="42">
        <v>2500</v>
      </c>
      <c r="L4" s="42">
        <v>3125</v>
      </c>
      <c r="M4" s="42">
        <f>G4*K4+I4*L4</f>
        <v>0</v>
      </c>
      <c r="N4" s="41"/>
      <c r="O4" s="43">
        <f>M4+N4</f>
        <v>0</v>
      </c>
    </row>
    <row r="5" spans="1:28" ht="27.75" customHeight="1">
      <c r="A5" s="36">
        <v>2</v>
      </c>
      <c r="B5" s="37" t="s">
        <v>1</v>
      </c>
      <c r="C5" s="38" t="s">
        <v>13</v>
      </c>
      <c r="D5" s="39" t="s">
        <v>11</v>
      </c>
      <c r="E5" s="34"/>
      <c r="F5" s="34"/>
      <c r="G5" s="38"/>
      <c r="H5" s="65" t="s">
        <v>21</v>
      </c>
      <c r="I5" s="66"/>
      <c r="J5" s="40" t="s">
        <v>21</v>
      </c>
      <c r="K5" s="42">
        <v>2000</v>
      </c>
      <c r="L5" s="42">
        <v>2500</v>
      </c>
      <c r="M5" s="42">
        <f t="shared" ref="M5:M34" si="0">G5*K5+I5*L5</f>
        <v>0</v>
      </c>
      <c r="N5" s="41"/>
      <c r="O5" s="43">
        <f t="shared" ref="O5:O34" si="1">M5+N5</f>
        <v>0</v>
      </c>
    </row>
    <row r="6" spans="1:28" ht="27.75" customHeight="1">
      <c r="A6" s="36">
        <v>3</v>
      </c>
      <c r="B6" s="37" t="s">
        <v>0</v>
      </c>
      <c r="C6" s="38" t="s">
        <v>15</v>
      </c>
      <c r="D6" s="39" t="s">
        <v>11</v>
      </c>
      <c r="E6" s="34"/>
      <c r="F6" s="34"/>
      <c r="G6" s="38"/>
      <c r="H6" s="65" t="s">
        <v>21</v>
      </c>
      <c r="I6" s="66"/>
      <c r="J6" s="40" t="s">
        <v>21</v>
      </c>
      <c r="K6" s="42">
        <v>2000</v>
      </c>
      <c r="L6" s="42">
        <v>2500</v>
      </c>
      <c r="M6" s="42">
        <f t="shared" si="0"/>
        <v>0</v>
      </c>
      <c r="N6" s="41"/>
      <c r="O6" s="43">
        <f t="shared" si="1"/>
        <v>0</v>
      </c>
    </row>
    <row r="7" spans="1:28" ht="27.75" customHeight="1">
      <c r="A7" s="36">
        <v>4</v>
      </c>
      <c r="B7" s="37" t="s">
        <v>0</v>
      </c>
      <c r="C7" s="38" t="s">
        <v>17</v>
      </c>
      <c r="D7" s="39" t="s">
        <v>11</v>
      </c>
      <c r="E7" s="34"/>
      <c r="F7" s="34"/>
      <c r="G7" s="38"/>
      <c r="H7" s="65" t="s">
        <v>21</v>
      </c>
      <c r="I7" s="66"/>
      <c r="J7" s="40" t="s">
        <v>21</v>
      </c>
      <c r="K7" s="42">
        <v>2000</v>
      </c>
      <c r="L7" s="42">
        <v>2500</v>
      </c>
      <c r="M7" s="42">
        <f t="shared" si="0"/>
        <v>0</v>
      </c>
      <c r="N7" s="41"/>
      <c r="O7" s="43">
        <f t="shared" si="1"/>
        <v>0</v>
      </c>
    </row>
    <row r="8" spans="1:28" ht="27.75" customHeight="1">
      <c r="A8" s="36">
        <v>5</v>
      </c>
      <c r="B8" s="37" t="s">
        <v>0</v>
      </c>
      <c r="C8" s="38" t="s">
        <v>18</v>
      </c>
      <c r="D8" s="39" t="s">
        <v>11</v>
      </c>
      <c r="E8" s="34"/>
      <c r="F8" s="34"/>
      <c r="G8" s="38"/>
      <c r="H8" s="65" t="s">
        <v>21</v>
      </c>
      <c r="I8" s="66"/>
      <c r="J8" s="40" t="s">
        <v>21</v>
      </c>
      <c r="K8" s="42">
        <v>2000</v>
      </c>
      <c r="L8" s="42">
        <v>2500</v>
      </c>
      <c r="M8" s="42">
        <f t="shared" si="0"/>
        <v>0</v>
      </c>
      <c r="N8" s="41"/>
      <c r="O8" s="43">
        <f t="shared" si="1"/>
        <v>0</v>
      </c>
    </row>
    <row r="9" spans="1:28" ht="27.75" customHeight="1">
      <c r="A9" s="36">
        <v>6</v>
      </c>
      <c r="B9" s="37" t="s">
        <v>0</v>
      </c>
      <c r="C9" s="38" t="s">
        <v>19</v>
      </c>
      <c r="D9" s="39" t="s">
        <v>11</v>
      </c>
      <c r="E9" s="34"/>
      <c r="F9" s="34"/>
      <c r="G9" s="38"/>
      <c r="H9" s="65" t="s">
        <v>21</v>
      </c>
      <c r="I9" s="66"/>
      <c r="J9" s="40" t="s">
        <v>21</v>
      </c>
      <c r="K9" s="42">
        <v>2000</v>
      </c>
      <c r="L9" s="42">
        <v>2500</v>
      </c>
      <c r="M9" s="42">
        <f t="shared" si="0"/>
        <v>0</v>
      </c>
      <c r="N9" s="42"/>
      <c r="O9" s="43">
        <f t="shared" si="1"/>
        <v>0</v>
      </c>
    </row>
    <row r="10" spans="1:28" ht="27.75" customHeight="1">
      <c r="A10" s="36">
        <v>7</v>
      </c>
      <c r="B10" s="37" t="s">
        <v>0</v>
      </c>
      <c r="C10" s="38" t="s">
        <v>0</v>
      </c>
      <c r="D10" s="39" t="s">
        <v>11</v>
      </c>
      <c r="E10" s="34"/>
      <c r="F10" s="34"/>
      <c r="G10" s="38"/>
      <c r="H10" s="65" t="s">
        <v>21</v>
      </c>
      <c r="I10" s="66"/>
      <c r="J10" s="40" t="s">
        <v>21</v>
      </c>
      <c r="K10" s="42">
        <v>2000</v>
      </c>
      <c r="L10" s="42">
        <v>2500</v>
      </c>
      <c r="M10" s="42">
        <f t="shared" si="0"/>
        <v>0</v>
      </c>
      <c r="N10" s="42"/>
      <c r="O10" s="43">
        <f t="shared" si="1"/>
        <v>0</v>
      </c>
    </row>
    <row r="11" spans="1:28" ht="27.75" customHeight="1">
      <c r="A11" s="36">
        <v>8</v>
      </c>
      <c r="B11" s="37" t="s">
        <v>0</v>
      </c>
      <c r="C11" s="38" t="s">
        <v>20</v>
      </c>
      <c r="D11" s="39" t="s">
        <v>11</v>
      </c>
      <c r="E11" s="34"/>
      <c r="F11" s="34"/>
      <c r="G11" s="38"/>
      <c r="H11" s="65" t="s">
        <v>21</v>
      </c>
      <c r="I11" s="66"/>
      <c r="J11" s="40" t="s">
        <v>21</v>
      </c>
      <c r="K11" s="42">
        <v>2500</v>
      </c>
      <c r="L11" s="42">
        <v>3125</v>
      </c>
      <c r="M11" s="42">
        <f t="shared" si="0"/>
        <v>0</v>
      </c>
      <c r="N11" s="42"/>
      <c r="O11" s="43">
        <f t="shared" si="1"/>
        <v>0</v>
      </c>
    </row>
    <row r="12" spans="1:28" ht="27.75" customHeight="1">
      <c r="A12" s="36">
        <v>9</v>
      </c>
      <c r="B12" s="37" t="s">
        <v>0</v>
      </c>
      <c r="C12" s="38" t="s">
        <v>13</v>
      </c>
      <c r="D12" s="39" t="s">
        <v>11</v>
      </c>
      <c r="E12" s="34"/>
      <c r="F12" s="34"/>
      <c r="G12" s="38"/>
      <c r="H12" s="65" t="s">
        <v>21</v>
      </c>
      <c r="I12" s="66"/>
      <c r="J12" s="40" t="s">
        <v>21</v>
      </c>
      <c r="K12" s="42">
        <v>2500</v>
      </c>
      <c r="L12" s="42">
        <v>3125</v>
      </c>
      <c r="M12" s="42">
        <f>G12*K12+I12*L12</f>
        <v>0</v>
      </c>
      <c r="N12" s="42"/>
      <c r="O12" s="43">
        <f>M12+N12</f>
        <v>0</v>
      </c>
    </row>
    <row r="13" spans="1:28" ht="27.75" customHeight="1">
      <c r="A13" s="36">
        <v>10</v>
      </c>
      <c r="B13" s="37" t="s">
        <v>0</v>
      </c>
      <c r="C13" s="38" t="s">
        <v>15</v>
      </c>
      <c r="D13" s="39" t="s">
        <v>11</v>
      </c>
      <c r="E13" s="34"/>
      <c r="F13" s="34"/>
      <c r="G13" s="38"/>
      <c r="H13" s="65" t="s">
        <v>21</v>
      </c>
      <c r="I13" s="66"/>
      <c r="J13" s="40" t="s">
        <v>21</v>
      </c>
      <c r="K13" s="42">
        <v>2000</v>
      </c>
      <c r="L13" s="42">
        <v>2500</v>
      </c>
      <c r="M13" s="42">
        <f t="shared" si="0"/>
        <v>0</v>
      </c>
      <c r="N13" s="42"/>
      <c r="O13" s="43">
        <f t="shared" si="1"/>
        <v>0</v>
      </c>
    </row>
    <row r="14" spans="1:28" ht="27.75" customHeight="1">
      <c r="A14" s="36">
        <v>11</v>
      </c>
      <c r="B14" s="37" t="s">
        <v>0</v>
      </c>
      <c r="C14" s="38" t="s">
        <v>17</v>
      </c>
      <c r="D14" s="39" t="s">
        <v>11</v>
      </c>
      <c r="E14" s="34"/>
      <c r="F14" s="34"/>
      <c r="G14" s="38"/>
      <c r="H14" s="65" t="s">
        <v>21</v>
      </c>
      <c r="I14" s="66"/>
      <c r="J14" s="40" t="s">
        <v>21</v>
      </c>
      <c r="K14" s="42">
        <v>2000</v>
      </c>
      <c r="L14" s="42">
        <v>2500</v>
      </c>
      <c r="M14" s="42">
        <f t="shared" si="0"/>
        <v>0</v>
      </c>
      <c r="N14" s="42"/>
      <c r="O14" s="43">
        <f t="shared" si="1"/>
        <v>0</v>
      </c>
    </row>
    <row r="15" spans="1:28" ht="27.75" customHeight="1">
      <c r="A15" s="36">
        <v>12</v>
      </c>
      <c r="B15" s="37" t="s">
        <v>0</v>
      </c>
      <c r="C15" s="38" t="s">
        <v>18</v>
      </c>
      <c r="D15" s="39" t="s">
        <v>11</v>
      </c>
      <c r="E15" s="34"/>
      <c r="F15" s="34"/>
      <c r="G15" s="38"/>
      <c r="H15" s="65" t="s">
        <v>21</v>
      </c>
      <c r="I15" s="66"/>
      <c r="J15" s="40" t="s">
        <v>21</v>
      </c>
      <c r="K15" s="42">
        <v>2000</v>
      </c>
      <c r="L15" s="42">
        <v>2500</v>
      </c>
      <c r="M15" s="42">
        <f t="shared" si="0"/>
        <v>0</v>
      </c>
      <c r="N15" s="42"/>
      <c r="O15" s="43">
        <f t="shared" si="1"/>
        <v>0</v>
      </c>
    </row>
    <row r="16" spans="1:28" ht="27.75" customHeight="1">
      <c r="A16" s="36">
        <v>13</v>
      </c>
      <c r="B16" s="37" t="s">
        <v>0</v>
      </c>
      <c r="C16" s="38" t="s">
        <v>19</v>
      </c>
      <c r="D16" s="39" t="s">
        <v>11</v>
      </c>
      <c r="E16" s="34"/>
      <c r="F16" s="34"/>
      <c r="G16" s="38"/>
      <c r="H16" s="65" t="s">
        <v>21</v>
      </c>
      <c r="I16" s="66"/>
      <c r="J16" s="40" t="s">
        <v>21</v>
      </c>
      <c r="K16" s="42">
        <v>2000</v>
      </c>
      <c r="L16" s="42">
        <v>2500</v>
      </c>
      <c r="M16" s="42">
        <f t="shared" si="0"/>
        <v>0</v>
      </c>
      <c r="N16" s="42"/>
      <c r="O16" s="43">
        <f t="shared" si="1"/>
        <v>0</v>
      </c>
      <c r="AB16"/>
    </row>
    <row r="17" spans="1:15" ht="27.75" customHeight="1">
      <c r="A17" s="36">
        <v>14</v>
      </c>
      <c r="B17" s="37" t="s">
        <v>0</v>
      </c>
      <c r="C17" s="38" t="s">
        <v>0</v>
      </c>
      <c r="D17" s="39" t="s">
        <v>11</v>
      </c>
      <c r="E17" s="34"/>
      <c r="F17" s="34"/>
      <c r="G17" s="38"/>
      <c r="H17" s="65" t="s">
        <v>21</v>
      </c>
      <c r="I17" s="66"/>
      <c r="J17" s="40" t="s">
        <v>21</v>
      </c>
      <c r="K17" s="42">
        <v>2000</v>
      </c>
      <c r="L17" s="42">
        <v>2500</v>
      </c>
      <c r="M17" s="42">
        <f>G17*K17+I17*L17</f>
        <v>0</v>
      </c>
      <c r="N17" s="42"/>
      <c r="O17" s="43">
        <f>M17+N17</f>
        <v>0</v>
      </c>
    </row>
    <row r="18" spans="1:15" ht="27.75" customHeight="1">
      <c r="A18" s="36">
        <v>15</v>
      </c>
      <c r="B18" s="37" t="s">
        <v>0</v>
      </c>
      <c r="C18" s="38" t="s">
        <v>20</v>
      </c>
      <c r="D18" s="39" t="s">
        <v>11</v>
      </c>
      <c r="E18" s="34"/>
      <c r="F18" s="34"/>
      <c r="G18" s="38"/>
      <c r="H18" s="65" t="s">
        <v>21</v>
      </c>
      <c r="I18" s="66"/>
      <c r="J18" s="40" t="s">
        <v>21</v>
      </c>
      <c r="K18" s="42">
        <v>2500</v>
      </c>
      <c r="L18" s="42">
        <v>3125</v>
      </c>
      <c r="M18" s="42">
        <f>G18*K18+I18*L18</f>
        <v>0</v>
      </c>
      <c r="N18" s="42"/>
      <c r="O18" s="43">
        <f>M18+N18</f>
        <v>0</v>
      </c>
    </row>
    <row r="19" spans="1:15" ht="27.75" customHeight="1">
      <c r="A19" s="55">
        <v>16</v>
      </c>
      <c r="B19" s="56" t="s">
        <v>0</v>
      </c>
      <c r="C19" s="57" t="s">
        <v>13</v>
      </c>
      <c r="D19" s="58" t="s">
        <v>11</v>
      </c>
      <c r="E19" s="34"/>
      <c r="F19" s="34"/>
      <c r="G19" s="38"/>
      <c r="H19" s="65" t="s">
        <v>21</v>
      </c>
      <c r="I19" s="66"/>
      <c r="J19" s="59" t="s">
        <v>21</v>
      </c>
      <c r="K19" s="60">
        <v>2000</v>
      </c>
      <c r="L19" s="60">
        <v>2500</v>
      </c>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v>2000</v>
      </c>
      <c r="L20" s="42">
        <v>2500</v>
      </c>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v>2000</v>
      </c>
      <c r="L21" s="42">
        <v>2500</v>
      </c>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v>2000</v>
      </c>
      <c r="L22" s="42">
        <v>2500</v>
      </c>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v>2000</v>
      </c>
      <c r="L23" s="42">
        <v>2500</v>
      </c>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v>2500</v>
      </c>
      <c r="L24" s="42">
        <v>3125</v>
      </c>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v>2000</v>
      </c>
      <c r="L25" s="42">
        <v>2500</v>
      </c>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v>2000</v>
      </c>
      <c r="L26" s="42">
        <v>2500</v>
      </c>
      <c r="M26" s="42">
        <f t="shared" si="0"/>
        <v>0</v>
      </c>
      <c r="N26" s="41"/>
      <c r="O26" s="43">
        <f t="shared" si="1"/>
        <v>0</v>
      </c>
    </row>
    <row r="27" spans="1:15" ht="27.75" customHeight="1">
      <c r="A27" s="36">
        <v>24</v>
      </c>
      <c r="B27" s="37" t="s">
        <v>0</v>
      </c>
      <c r="C27" s="38" t="s">
        <v>15</v>
      </c>
      <c r="D27" s="39" t="s">
        <v>11</v>
      </c>
      <c r="E27" s="34" t="s">
        <v>78</v>
      </c>
      <c r="F27" s="34" t="s">
        <v>79</v>
      </c>
      <c r="G27" s="38">
        <v>8</v>
      </c>
      <c r="H27" s="65" t="s">
        <v>21</v>
      </c>
      <c r="I27" s="66">
        <v>4</v>
      </c>
      <c r="J27" s="40" t="s">
        <v>21</v>
      </c>
      <c r="K27" s="42">
        <v>2000</v>
      </c>
      <c r="L27" s="42">
        <v>2500</v>
      </c>
      <c r="M27" s="42">
        <f t="shared" si="0"/>
        <v>26000</v>
      </c>
      <c r="N27" s="41"/>
      <c r="O27" s="43">
        <f t="shared" si="1"/>
        <v>26000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v>2000</v>
      </c>
      <c r="L29" s="42">
        <v>2500</v>
      </c>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v>2000</v>
      </c>
      <c r="L30" s="42">
        <v>2500</v>
      </c>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v>2500</v>
      </c>
      <c r="L31" s="42">
        <v>3125</v>
      </c>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v>2000</v>
      </c>
      <c r="L32" s="42">
        <v>2500</v>
      </c>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v>2000</v>
      </c>
      <c r="L33" s="42">
        <v>2500</v>
      </c>
      <c r="M33" s="42">
        <f t="shared" ref="M33" si="2">G33*K33+I33*L33</f>
        <v>0</v>
      </c>
      <c r="N33" s="41"/>
      <c r="O33" s="43">
        <f t="shared" ref="O33" si="3">M33+N33</f>
        <v>0</v>
      </c>
    </row>
    <row r="34" spans="1:15" ht="27.75" customHeight="1" thickBot="1">
      <c r="A34" s="36">
        <v>31</v>
      </c>
      <c r="B34" s="37" t="s">
        <v>0</v>
      </c>
      <c r="C34" s="38" t="s">
        <v>15</v>
      </c>
      <c r="D34" s="39" t="s">
        <v>11</v>
      </c>
      <c r="E34" s="34"/>
      <c r="F34" s="34"/>
      <c r="G34" s="38"/>
      <c r="H34" s="65" t="s">
        <v>21</v>
      </c>
      <c r="I34" s="66"/>
      <c r="J34" s="40" t="s">
        <v>21</v>
      </c>
      <c r="K34" s="42">
        <v>2000</v>
      </c>
      <c r="L34" s="42">
        <v>2500</v>
      </c>
      <c r="M34" s="42">
        <f t="shared" si="0"/>
        <v>0</v>
      </c>
      <c r="N34" s="41"/>
      <c r="O34" s="54">
        <f t="shared" si="1"/>
        <v>0</v>
      </c>
    </row>
    <row r="35" spans="1:15" ht="27" customHeight="1" thickBot="1">
      <c r="A35" s="68"/>
      <c r="B35" s="68"/>
      <c r="C35" s="68"/>
      <c r="D35" s="68"/>
      <c r="E35" s="68"/>
      <c r="F35" s="68"/>
      <c r="G35" s="68"/>
      <c r="H35" s="68"/>
      <c r="I35" s="68"/>
      <c r="J35" s="68"/>
      <c r="K35" s="68"/>
      <c r="L35" s="68"/>
      <c r="M35" s="68"/>
      <c r="N35" s="67"/>
      <c r="O35" s="63">
        <f>SUM(O4:O34)</f>
        <v>52000</v>
      </c>
    </row>
    <row r="36" spans="1:15" ht="21" customHeight="1">
      <c r="N36" s="227" t="s">
        <v>23</v>
      </c>
      <c r="O36" s="227"/>
    </row>
  </sheetData>
  <mergeCells count="5">
    <mergeCell ref="N1:O1"/>
    <mergeCell ref="I3:J3"/>
    <mergeCell ref="N36:O36"/>
    <mergeCell ref="A3:D3"/>
    <mergeCell ref="G3:H3"/>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O38"/>
  <sheetViews>
    <sheetView zoomScale="87" zoomScaleNormal="87" workbookViewId="0">
      <selection activeCell="G1" sqref="G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73" t="s">
        <v>27</v>
      </c>
      <c r="O1" s="173"/>
    </row>
    <row r="2" spans="1:15" ht="3" customHeight="1" thickTop="1"/>
    <row r="3" spans="1:15" s="2" customFormat="1" ht="28.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15" s="2" customFormat="1" ht="28.5" customHeight="1">
      <c r="A4" s="36">
        <v>1</v>
      </c>
      <c r="B4" s="37" t="s">
        <v>1</v>
      </c>
      <c r="C4" s="38" t="s">
        <v>30</v>
      </c>
      <c r="D4" s="39" t="s">
        <v>11</v>
      </c>
      <c r="E4" s="34"/>
      <c r="F4" s="34"/>
      <c r="G4" s="38"/>
      <c r="H4" s="65" t="s">
        <v>21</v>
      </c>
      <c r="I4" s="66"/>
      <c r="J4" s="40" t="s">
        <v>21</v>
      </c>
      <c r="K4" s="42"/>
      <c r="L4" s="42"/>
      <c r="M4" s="42">
        <f t="shared" ref="M4:M25" si="0">G4*K4+I4*L4</f>
        <v>0</v>
      </c>
      <c r="N4" s="41"/>
      <c r="O4" s="43">
        <f t="shared" ref="O4:O25" si="1">M4+N4</f>
        <v>0</v>
      </c>
    </row>
    <row r="5" spans="1:15" ht="28.5" customHeight="1">
      <c r="A5" s="36">
        <v>2</v>
      </c>
      <c r="B5" s="37" t="s">
        <v>1</v>
      </c>
      <c r="C5" s="38" t="s">
        <v>13</v>
      </c>
      <c r="D5" s="39" t="s">
        <v>11</v>
      </c>
      <c r="E5" s="34"/>
      <c r="F5" s="34"/>
      <c r="G5" s="38"/>
      <c r="H5" s="65" t="s">
        <v>21</v>
      </c>
      <c r="I5" s="66"/>
      <c r="J5" s="40" t="s">
        <v>21</v>
      </c>
      <c r="K5" s="42"/>
      <c r="L5" s="42"/>
      <c r="M5" s="42">
        <f t="shared" si="0"/>
        <v>0</v>
      </c>
      <c r="N5" s="41"/>
      <c r="O5" s="43">
        <f t="shared" si="1"/>
        <v>0</v>
      </c>
    </row>
    <row r="6" spans="1:15" ht="28.5" customHeight="1">
      <c r="A6" s="36">
        <v>3</v>
      </c>
      <c r="B6" s="37" t="s">
        <v>0</v>
      </c>
      <c r="C6" s="38" t="s">
        <v>15</v>
      </c>
      <c r="D6" s="39" t="s">
        <v>11</v>
      </c>
      <c r="E6" s="34"/>
      <c r="F6" s="34"/>
      <c r="G6" s="38"/>
      <c r="H6" s="65" t="s">
        <v>21</v>
      </c>
      <c r="I6" s="66"/>
      <c r="J6" s="40" t="s">
        <v>21</v>
      </c>
      <c r="K6" s="42"/>
      <c r="L6" s="42"/>
      <c r="M6" s="42">
        <f t="shared" si="0"/>
        <v>0</v>
      </c>
      <c r="N6" s="41"/>
      <c r="O6" s="43">
        <f t="shared" si="1"/>
        <v>0</v>
      </c>
    </row>
    <row r="7" spans="1:15" ht="28.5" customHeight="1">
      <c r="A7" s="36">
        <v>4</v>
      </c>
      <c r="B7" s="37" t="s">
        <v>0</v>
      </c>
      <c r="C7" s="38" t="s">
        <v>17</v>
      </c>
      <c r="D7" s="39" t="s">
        <v>11</v>
      </c>
      <c r="E7" s="34"/>
      <c r="F7" s="34"/>
      <c r="G7" s="38"/>
      <c r="H7" s="65" t="s">
        <v>21</v>
      </c>
      <c r="I7" s="66"/>
      <c r="J7" s="40" t="s">
        <v>21</v>
      </c>
      <c r="K7" s="42"/>
      <c r="L7" s="42"/>
      <c r="M7" s="42">
        <f t="shared" si="0"/>
        <v>0</v>
      </c>
      <c r="N7" s="41"/>
      <c r="O7" s="43">
        <f t="shared" si="1"/>
        <v>0</v>
      </c>
    </row>
    <row r="8" spans="1:15" ht="28.5" customHeight="1">
      <c r="A8" s="36">
        <v>5</v>
      </c>
      <c r="B8" s="37" t="s">
        <v>0</v>
      </c>
      <c r="C8" s="38" t="s">
        <v>18</v>
      </c>
      <c r="D8" s="39" t="s">
        <v>11</v>
      </c>
      <c r="E8" s="34"/>
      <c r="F8" s="34"/>
      <c r="G8" s="38"/>
      <c r="H8" s="65" t="s">
        <v>21</v>
      </c>
      <c r="I8" s="66"/>
      <c r="J8" s="40" t="s">
        <v>21</v>
      </c>
      <c r="K8" s="42"/>
      <c r="L8" s="42"/>
      <c r="M8" s="42">
        <f t="shared" si="0"/>
        <v>0</v>
      </c>
      <c r="N8" s="41"/>
      <c r="O8" s="43">
        <f t="shared" si="1"/>
        <v>0</v>
      </c>
    </row>
    <row r="9" spans="1:15" ht="28.5" customHeight="1">
      <c r="A9" s="36">
        <v>6</v>
      </c>
      <c r="B9" s="37" t="s">
        <v>0</v>
      </c>
      <c r="C9" s="38" t="s">
        <v>19</v>
      </c>
      <c r="D9" s="39" t="s">
        <v>11</v>
      </c>
      <c r="E9" s="34"/>
      <c r="F9" s="34"/>
      <c r="G9" s="38"/>
      <c r="H9" s="65" t="s">
        <v>21</v>
      </c>
      <c r="I9" s="66"/>
      <c r="J9" s="40" t="s">
        <v>21</v>
      </c>
      <c r="K9" s="42"/>
      <c r="L9" s="42"/>
      <c r="M9" s="42">
        <f t="shared" si="0"/>
        <v>0</v>
      </c>
      <c r="N9" s="41"/>
      <c r="O9" s="43">
        <f t="shared" si="1"/>
        <v>0</v>
      </c>
    </row>
    <row r="10" spans="1:15" ht="28.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15" ht="28.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15" ht="28.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15" ht="28.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15" ht="28.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15" ht="28.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15" ht="28.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8.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8.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8.5" customHeight="1">
      <c r="A19" s="55">
        <v>16</v>
      </c>
      <c r="B19" s="56" t="s">
        <v>0</v>
      </c>
      <c r="C19" s="57" t="s">
        <v>13</v>
      </c>
      <c r="D19" s="58" t="s">
        <v>11</v>
      </c>
      <c r="E19" s="34"/>
      <c r="F19" s="34"/>
      <c r="G19" s="38"/>
      <c r="H19" s="65" t="s">
        <v>21</v>
      </c>
      <c r="I19" s="66"/>
      <c r="J19" s="59" t="s">
        <v>21</v>
      </c>
      <c r="K19" s="42"/>
      <c r="L19" s="42"/>
      <c r="M19" s="42">
        <f t="shared" si="0"/>
        <v>0</v>
      </c>
      <c r="N19" s="41"/>
      <c r="O19" s="43">
        <f t="shared" si="1"/>
        <v>0</v>
      </c>
    </row>
    <row r="20" spans="1:15" ht="28.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8.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8.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8.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8.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8.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8.5" customHeight="1">
      <c r="A26" s="36">
        <v>23</v>
      </c>
      <c r="B26" s="37" t="s">
        <v>0</v>
      </c>
      <c r="C26" s="38" t="s">
        <v>13</v>
      </c>
      <c r="D26" s="39" t="s">
        <v>11</v>
      </c>
      <c r="E26" s="34"/>
      <c r="F26" s="34"/>
      <c r="G26" s="38"/>
      <c r="H26" s="65" t="s">
        <v>21</v>
      </c>
      <c r="I26" s="66"/>
      <c r="J26" s="40" t="s">
        <v>21</v>
      </c>
      <c r="K26" s="42"/>
      <c r="L26" s="42"/>
      <c r="M26" s="42">
        <f t="shared" ref="M26:M33" si="2">G26*K26+I26*L26</f>
        <v>0</v>
      </c>
      <c r="N26" s="41"/>
      <c r="O26" s="43">
        <f t="shared" ref="O26:O33" si="3">M26+N26</f>
        <v>0</v>
      </c>
    </row>
    <row r="27" spans="1:15" ht="28.5" customHeight="1">
      <c r="A27" s="36">
        <v>24</v>
      </c>
      <c r="B27" s="37" t="s">
        <v>0</v>
      </c>
      <c r="C27" s="38" t="s">
        <v>15</v>
      </c>
      <c r="D27" s="39" t="s">
        <v>11</v>
      </c>
      <c r="E27" s="34" t="s">
        <v>80</v>
      </c>
      <c r="F27" s="34" t="s">
        <v>81</v>
      </c>
      <c r="G27" s="38">
        <v>8</v>
      </c>
      <c r="H27" s="65" t="s">
        <v>21</v>
      </c>
      <c r="I27" s="66"/>
      <c r="J27" s="40" t="s">
        <v>21</v>
      </c>
      <c r="K27" s="42">
        <v>2500</v>
      </c>
      <c r="L27" s="42">
        <v>3125</v>
      </c>
      <c r="M27" s="42">
        <f t="shared" si="2"/>
        <v>20000</v>
      </c>
      <c r="N27" s="41"/>
      <c r="O27" s="43">
        <f t="shared" si="3"/>
        <v>20000</v>
      </c>
    </row>
    <row r="28" spans="1:15" ht="28.5" customHeight="1">
      <c r="A28" s="36">
        <v>25</v>
      </c>
      <c r="B28" s="37" t="s">
        <v>0</v>
      </c>
      <c r="C28" s="38" t="s">
        <v>17</v>
      </c>
      <c r="D28" s="39" t="s">
        <v>11</v>
      </c>
      <c r="E28" s="34" t="s">
        <v>80</v>
      </c>
      <c r="F28" s="34" t="s">
        <v>81</v>
      </c>
      <c r="G28" s="38">
        <v>8</v>
      </c>
      <c r="H28" s="65" t="s">
        <v>21</v>
      </c>
      <c r="I28" s="66">
        <v>4</v>
      </c>
      <c r="J28" s="40" t="s">
        <v>21</v>
      </c>
      <c r="K28" s="42">
        <v>2500</v>
      </c>
      <c r="L28" s="42">
        <v>3125</v>
      </c>
      <c r="M28" s="42">
        <f t="shared" si="2"/>
        <v>32500</v>
      </c>
      <c r="N28" s="41"/>
      <c r="O28" s="43">
        <f t="shared" si="3"/>
        <v>32500</v>
      </c>
    </row>
    <row r="29" spans="1:15" ht="28.5" customHeight="1">
      <c r="A29" s="36">
        <v>26</v>
      </c>
      <c r="B29" s="37" t="s">
        <v>0</v>
      </c>
      <c r="C29" s="38" t="s">
        <v>18</v>
      </c>
      <c r="D29" s="39" t="s">
        <v>11</v>
      </c>
      <c r="E29" s="34"/>
      <c r="F29" s="34"/>
      <c r="G29" s="38"/>
      <c r="H29" s="65" t="s">
        <v>21</v>
      </c>
      <c r="I29" s="66"/>
      <c r="J29" s="40" t="s">
        <v>21</v>
      </c>
      <c r="K29" s="42"/>
      <c r="L29" s="42"/>
      <c r="M29" s="42">
        <f t="shared" si="2"/>
        <v>0</v>
      </c>
      <c r="N29" s="41"/>
      <c r="O29" s="43">
        <f t="shared" si="3"/>
        <v>0</v>
      </c>
    </row>
    <row r="30" spans="1:15" ht="28.5" customHeight="1">
      <c r="A30" s="36">
        <v>27</v>
      </c>
      <c r="B30" s="37" t="s">
        <v>0</v>
      </c>
      <c r="C30" s="38" t="s">
        <v>19</v>
      </c>
      <c r="D30" s="39" t="s">
        <v>11</v>
      </c>
      <c r="E30" s="34"/>
      <c r="F30" s="34"/>
      <c r="G30" s="38"/>
      <c r="H30" s="65" t="s">
        <v>21</v>
      </c>
      <c r="I30" s="66"/>
      <c r="J30" s="40" t="s">
        <v>21</v>
      </c>
      <c r="K30" s="42"/>
      <c r="L30" s="42"/>
      <c r="M30" s="42">
        <f t="shared" si="2"/>
        <v>0</v>
      </c>
      <c r="N30" s="41"/>
      <c r="O30" s="43">
        <f t="shared" si="3"/>
        <v>0</v>
      </c>
    </row>
    <row r="31" spans="1:15" ht="28.5" customHeight="1">
      <c r="A31" s="36">
        <v>28</v>
      </c>
      <c r="B31" s="37" t="s">
        <v>0</v>
      </c>
      <c r="C31" s="38" t="s">
        <v>0</v>
      </c>
      <c r="D31" s="39" t="s">
        <v>11</v>
      </c>
      <c r="E31" s="34"/>
      <c r="F31" s="34"/>
      <c r="G31" s="38"/>
      <c r="H31" s="65" t="s">
        <v>21</v>
      </c>
      <c r="I31" s="66"/>
      <c r="J31" s="40" t="s">
        <v>21</v>
      </c>
      <c r="K31" s="42"/>
      <c r="L31" s="42"/>
      <c r="M31" s="42">
        <f t="shared" si="2"/>
        <v>0</v>
      </c>
      <c r="N31" s="41"/>
      <c r="O31" s="43">
        <f t="shared" si="3"/>
        <v>0</v>
      </c>
    </row>
    <row r="32" spans="1:15" ht="28.5" customHeight="1">
      <c r="A32" s="36">
        <v>29</v>
      </c>
      <c r="B32" s="37" t="s">
        <v>0</v>
      </c>
      <c r="C32" s="38" t="s">
        <v>20</v>
      </c>
      <c r="D32" s="39" t="s">
        <v>11</v>
      </c>
      <c r="E32" s="34"/>
      <c r="F32" s="34"/>
      <c r="G32" s="38"/>
      <c r="H32" s="65" t="s">
        <v>21</v>
      </c>
      <c r="I32" s="66"/>
      <c r="J32" s="40" t="s">
        <v>21</v>
      </c>
      <c r="K32" s="42"/>
      <c r="L32" s="42"/>
      <c r="M32" s="42">
        <f t="shared" si="2"/>
        <v>0</v>
      </c>
      <c r="N32" s="41"/>
      <c r="O32" s="43">
        <f t="shared" si="3"/>
        <v>0</v>
      </c>
    </row>
    <row r="33" spans="1:15" ht="28.5" customHeight="1" thickBot="1">
      <c r="A33" s="36">
        <v>30</v>
      </c>
      <c r="B33" s="37"/>
      <c r="C33" s="38" t="s">
        <v>13</v>
      </c>
      <c r="D33" s="39" t="s">
        <v>11</v>
      </c>
      <c r="E33" s="34"/>
      <c r="F33" s="34"/>
      <c r="G33" s="38"/>
      <c r="H33" s="65" t="s">
        <v>21</v>
      </c>
      <c r="I33" s="66"/>
      <c r="J33" s="40" t="s">
        <v>21</v>
      </c>
      <c r="K33" s="42"/>
      <c r="L33" s="42"/>
      <c r="M33" s="42">
        <f t="shared" si="2"/>
        <v>0</v>
      </c>
      <c r="N33" s="41"/>
      <c r="O33" s="54">
        <f t="shared" si="3"/>
        <v>0</v>
      </c>
    </row>
    <row r="34" spans="1:15" ht="28.5" customHeight="1" thickBot="1">
      <c r="A34" s="68"/>
      <c r="B34" s="68"/>
      <c r="C34" s="68"/>
      <c r="D34" s="68"/>
      <c r="E34" s="68"/>
      <c r="F34" s="68"/>
      <c r="G34" s="68"/>
      <c r="H34" s="68"/>
      <c r="I34" s="68"/>
      <c r="J34" s="68"/>
      <c r="K34" s="68"/>
      <c r="L34" s="68"/>
      <c r="M34" s="68"/>
      <c r="N34" s="67"/>
      <c r="O34" s="63">
        <f>SUM(O5:O33)</f>
        <v>52500</v>
      </c>
    </row>
    <row r="35" spans="1:15" ht="21" customHeight="1">
      <c r="A35" s="27"/>
      <c r="B35" s="28"/>
      <c r="C35" s="29"/>
      <c r="D35" s="30"/>
      <c r="E35" s="31"/>
      <c r="F35" s="31"/>
      <c r="G35" s="29"/>
      <c r="H35" s="29"/>
      <c r="I35" s="32"/>
      <c r="J35" s="27"/>
      <c r="K35" s="33"/>
      <c r="L35" s="33"/>
      <c r="M35" s="33"/>
      <c r="N35" s="227" t="s">
        <v>23</v>
      </c>
      <c r="O35" s="227"/>
    </row>
    <row r="37" spans="1:15" ht="28.5" customHeight="1" thickBot="1"/>
    <row r="38" spans="1:15" ht="28.5" customHeight="1" thickBot="1">
      <c r="O38" s="64">
        <f>SUM(O5:O37)</f>
        <v>105000</v>
      </c>
    </row>
  </sheetData>
  <mergeCells count="5">
    <mergeCell ref="A3:D3"/>
    <mergeCell ref="G3:H3"/>
    <mergeCell ref="I3:J3"/>
    <mergeCell ref="N35:O35"/>
    <mergeCell ref="N1:O1"/>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070B-5753-4B46-9D4B-02B8D2797487}">
  <sheetPr>
    <tabColor rgb="FFFF66FF"/>
  </sheetPr>
  <dimension ref="A1:V38"/>
  <sheetViews>
    <sheetView zoomScale="87" zoomScaleNormal="87" workbookViewId="0">
      <selection activeCell="B1" sqref="B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29" t="s">
        <v>31</v>
      </c>
      <c r="O1" s="229"/>
    </row>
    <row r="2" spans="1:22" ht="3" customHeight="1" thickTop="1"/>
    <row r="3" spans="1:22" s="2" customFormat="1" ht="27.7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7.75" customHeight="1" thickBot="1">
      <c r="A35" s="68"/>
      <c r="B35" s="68"/>
      <c r="C35" s="68"/>
      <c r="D35" s="68"/>
      <c r="E35" s="68"/>
      <c r="F35" s="68"/>
      <c r="G35" s="68"/>
      <c r="H35" s="68"/>
      <c r="I35" s="68"/>
      <c r="J35" s="68"/>
      <c r="K35" s="68"/>
      <c r="L35" s="68"/>
      <c r="M35" s="68"/>
      <c r="N35" s="67"/>
      <c r="O35" s="63">
        <f>SUM(O5:O33)</f>
        <v>42000</v>
      </c>
    </row>
    <row r="36" spans="1:15" ht="18" customHeight="1">
      <c r="A36" s="27"/>
      <c r="B36" s="28"/>
      <c r="C36" s="29"/>
      <c r="D36" s="30"/>
      <c r="E36" s="31"/>
      <c r="F36" s="31"/>
      <c r="G36" s="29"/>
      <c r="H36" s="29"/>
      <c r="I36" s="32"/>
      <c r="J36" s="27"/>
      <c r="K36" s="33"/>
      <c r="L36" s="33"/>
      <c r="M36" s="33"/>
      <c r="N36" s="227" t="s">
        <v>23</v>
      </c>
      <c r="O36" s="227"/>
    </row>
    <row r="37" spans="1:15" ht="28.5" customHeight="1" thickBot="1"/>
    <row r="38" spans="1:15" ht="28.5" customHeight="1" thickBot="1">
      <c r="O38" s="64">
        <f>SUM(O4:O37)</f>
        <v>84000</v>
      </c>
    </row>
  </sheetData>
  <mergeCells count="5">
    <mergeCell ref="N36:O36"/>
    <mergeCell ref="N1:O1"/>
    <mergeCell ref="A3:D3"/>
    <mergeCell ref="G3:H3"/>
    <mergeCell ref="I3:J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86A94-0612-4F71-86BF-31F6B84DE47B}">
  <sheetPr>
    <tabColor rgb="FFFF66FF"/>
  </sheetPr>
  <dimension ref="A1:V38"/>
  <sheetViews>
    <sheetView zoomScale="87" zoomScaleNormal="87" workbookViewId="0"/>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26</v>
      </c>
      <c r="O1" s="173"/>
    </row>
    <row r="2" spans="1:22" ht="3" customHeight="1" thickTop="1"/>
    <row r="3" spans="1:22" s="2" customFormat="1" ht="28.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8.5" customHeight="1">
      <c r="A4" s="36">
        <v>1</v>
      </c>
      <c r="B4" s="37" t="s">
        <v>1</v>
      </c>
      <c r="C4" s="38" t="s">
        <v>30</v>
      </c>
      <c r="D4" s="39" t="s">
        <v>11</v>
      </c>
      <c r="E4" s="34"/>
      <c r="F4" s="34"/>
      <c r="G4" s="38"/>
      <c r="H4" s="65" t="s">
        <v>21</v>
      </c>
      <c r="I4" s="66"/>
      <c r="J4" s="40" t="s">
        <v>21</v>
      </c>
      <c r="K4" s="42">
        <v>2500</v>
      </c>
      <c r="L4" s="42">
        <v>3125</v>
      </c>
      <c r="M4" s="42">
        <f>G4*K4+I4*L4</f>
        <v>0</v>
      </c>
      <c r="N4" s="41"/>
      <c r="O4" s="43">
        <f>M4+N4</f>
        <v>0</v>
      </c>
      <c r="V4"/>
    </row>
    <row r="5" spans="1:22" ht="28.5" customHeight="1">
      <c r="A5" s="36">
        <v>2</v>
      </c>
      <c r="B5" s="37" t="s">
        <v>1</v>
      </c>
      <c r="C5" s="38" t="s">
        <v>13</v>
      </c>
      <c r="D5" s="39" t="s">
        <v>11</v>
      </c>
      <c r="E5" s="34"/>
      <c r="F5" s="34"/>
      <c r="G5" s="38"/>
      <c r="H5" s="65" t="s">
        <v>21</v>
      </c>
      <c r="I5" s="66"/>
      <c r="J5" s="40" t="s">
        <v>21</v>
      </c>
      <c r="K5" s="42">
        <v>2000</v>
      </c>
      <c r="L5" s="42">
        <v>2500</v>
      </c>
      <c r="M5" s="42">
        <f t="shared" ref="M5:M34" si="0">G5*K5+I5*L5</f>
        <v>0</v>
      </c>
      <c r="N5" s="41"/>
      <c r="O5" s="43">
        <f t="shared" ref="O5:O34" si="1">M5+N5</f>
        <v>0</v>
      </c>
    </row>
    <row r="6" spans="1:22" ht="28.5" customHeight="1">
      <c r="A6" s="36">
        <v>3</v>
      </c>
      <c r="B6" s="37" t="s">
        <v>0</v>
      </c>
      <c r="C6" s="38" t="s">
        <v>15</v>
      </c>
      <c r="D6" s="39" t="s">
        <v>11</v>
      </c>
      <c r="E6" s="34"/>
      <c r="F6" s="34"/>
      <c r="G6" s="38"/>
      <c r="H6" s="65" t="s">
        <v>21</v>
      </c>
      <c r="I6" s="66"/>
      <c r="J6" s="40" t="s">
        <v>21</v>
      </c>
      <c r="K6" s="42">
        <v>2000</v>
      </c>
      <c r="L6" s="42">
        <v>2500</v>
      </c>
      <c r="M6" s="42">
        <f t="shared" si="0"/>
        <v>0</v>
      </c>
      <c r="N6" s="41"/>
      <c r="O6" s="43">
        <f t="shared" si="1"/>
        <v>0</v>
      </c>
    </row>
    <row r="7" spans="1:22" ht="28.5" customHeight="1">
      <c r="A7" s="36">
        <v>4</v>
      </c>
      <c r="B7" s="37" t="s">
        <v>0</v>
      </c>
      <c r="C7" s="38" t="s">
        <v>17</v>
      </c>
      <c r="D7" s="39" t="s">
        <v>11</v>
      </c>
      <c r="E7" s="34"/>
      <c r="F7" s="34"/>
      <c r="G7" s="38"/>
      <c r="H7" s="65" t="s">
        <v>21</v>
      </c>
      <c r="I7" s="66"/>
      <c r="J7" s="40" t="s">
        <v>21</v>
      </c>
      <c r="K7" s="42">
        <v>2000</v>
      </c>
      <c r="L7" s="42">
        <v>2500</v>
      </c>
      <c r="M7" s="42">
        <f t="shared" si="0"/>
        <v>0</v>
      </c>
      <c r="N7" s="41"/>
      <c r="O7" s="43">
        <f t="shared" si="1"/>
        <v>0</v>
      </c>
    </row>
    <row r="8" spans="1:22" ht="28.5" customHeight="1">
      <c r="A8" s="36">
        <v>5</v>
      </c>
      <c r="B8" s="37" t="s">
        <v>0</v>
      </c>
      <c r="C8" s="38" t="s">
        <v>18</v>
      </c>
      <c r="D8" s="39" t="s">
        <v>11</v>
      </c>
      <c r="E8" s="34"/>
      <c r="F8" s="34"/>
      <c r="G8" s="38"/>
      <c r="H8" s="65" t="s">
        <v>21</v>
      </c>
      <c r="I8" s="66"/>
      <c r="J8" s="40" t="s">
        <v>21</v>
      </c>
      <c r="K8" s="42">
        <v>2000</v>
      </c>
      <c r="L8" s="42">
        <v>2500</v>
      </c>
      <c r="M8" s="42">
        <f t="shared" si="0"/>
        <v>0</v>
      </c>
      <c r="N8" s="41"/>
      <c r="O8" s="43">
        <f t="shared" si="1"/>
        <v>0</v>
      </c>
    </row>
    <row r="9" spans="1:22" ht="28.5" customHeight="1">
      <c r="A9" s="36">
        <v>6</v>
      </c>
      <c r="B9" s="37" t="s">
        <v>0</v>
      </c>
      <c r="C9" s="38" t="s">
        <v>19</v>
      </c>
      <c r="D9" s="39" t="s">
        <v>11</v>
      </c>
      <c r="E9" s="34"/>
      <c r="F9" s="34"/>
      <c r="G9" s="38"/>
      <c r="H9" s="65" t="s">
        <v>21</v>
      </c>
      <c r="I9" s="66"/>
      <c r="J9" s="40" t="s">
        <v>21</v>
      </c>
      <c r="K9" s="42">
        <v>2000</v>
      </c>
      <c r="L9" s="42">
        <v>2500</v>
      </c>
      <c r="M9" s="42">
        <f t="shared" si="0"/>
        <v>0</v>
      </c>
      <c r="N9" s="42"/>
      <c r="O9" s="43">
        <f t="shared" si="1"/>
        <v>0</v>
      </c>
    </row>
    <row r="10" spans="1:22" ht="28.5" customHeight="1">
      <c r="A10" s="36">
        <v>7</v>
      </c>
      <c r="B10" s="37" t="s">
        <v>0</v>
      </c>
      <c r="C10" s="38" t="s">
        <v>0</v>
      </c>
      <c r="D10" s="39" t="s">
        <v>11</v>
      </c>
      <c r="E10" s="34"/>
      <c r="F10" s="34"/>
      <c r="G10" s="38"/>
      <c r="H10" s="65" t="s">
        <v>21</v>
      </c>
      <c r="I10" s="66"/>
      <c r="J10" s="40" t="s">
        <v>21</v>
      </c>
      <c r="K10" s="42">
        <v>2000</v>
      </c>
      <c r="L10" s="42">
        <v>2500</v>
      </c>
      <c r="M10" s="42">
        <f t="shared" si="0"/>
        <v>0</v>
      </c>
      <c r="N10" s="42"/>
      <c r="O10" s="43">
        <f t="shared" si="1"/>
        <v>0</v>
      </c>
    </row>
    <row r="11" spans="1:22" ht="28.5" customHeight="1">
      <c r="A11" s="36">
        <v>8</v>
      </c>
      <c r="B11" s="37" t="s">
        <v>0</v>
      </c>
      <c r="C11" s="38" t="s">
        <v>20</v>
      </c>
      <c r="D11" s="39" t="s">
        <v>11</v>
      </c>
      <c r="E11" s="34"/>
      <c r="F11" s="34"/>
      <c r="G11" s="38"/>
      <c r="H11" s="65" t="s">
        <v>21</v>
      </c>
      <c r="I11" s="66"/>
      <c r="J11" s="40" t="s">
        <v>21</v>
      </c>
      <c r="K11" s="42">
        <v>2500</v>
      </c>
      <c r="L11" s="42">
        <v>3125</v>
      </c>
      <c r="M11" s="42">
        <f t="shared" si="0"/>
        <v>0</v>
      </c>
      <c r="N11" s="42"/>
      <c r="O11" s="43">
        <f t="shared" si="1"/>
        <v>0</v>
      </c>
    </row>
    <row r="12" spans="1:22" ht="28.5" customHeight="1">
      <c r="A12" s="36">
        <v>9</v>
      </c>
      <c r="B12" s="37" t="s">
        <v>0</v>
      </c>
      <c r="C12" s="38" t="s">
        <v>13</v>
      </c>
      <c r="D12" s="39" t="s">
        <v>11</v>
      </c>
      <c r="E12" s="34"/>
      <c r="F12" s="34"/>
      <c r="G12" s="38"/>
      <c r="H12" s="65" t="s">
        <v>21</v>
      </c>
      <c r="I12" s="66"/>
      <c r="J12" s="40" t="s">
        <v>21</v>
      </c>
      <c r="K12" s="42">
        <v>2500</v>
      </c>
      <c r="L12" s="42">
        <v>3125</v>
      </c>
      <c r="M12" s="42">
        <f>G12*K12+I12*L12</f>
        <v>0</v>
      </c>
      <c r="N12" s="42"/>
      <c r="O12" s="43">
        <f>M12+N12</f>
        <v>0</v>
      </c>
    </row>
    <row r="13" spans="1:22" ht="28.5" customHeight="1">
      <c r="A13" s="36">
        <v>10</v>
      </c>
      <c r="B13" s="37" t="s">
        <v>0</v>
      </c>
      <c r="C13" s="38" t="s">
        <v>15</v>
      </c>
      <c r="D13" s="39" t="s">
        <v>11</v>
      </c>
      <c r="E13" s="34"/>
      <c r="F13" s="34"/>
      <c r="G13" s="38"/>
      <c r="H13" s="65" t="s">
        <v>21</v>
      </c>
      <c r="I13" s="66"/>
      <c r="J13" s="40" t="s">
        <v>21</v>
      </c>
      <c r="K13" s="42">
        <v>2000</v>
      </c>
      <c r="L13" s="42">
        <v>2500</v>
      </c>
      <c r="M13" s="42">
        <f t="shared" si="0"/>
        <v>0</v>
      </c>
      <c r="N13" s="42"/>
      <c r="O13" s="43">
        <f t="shared" si="1"/>
        <v>0</v>
      </c>
    </row>
    <row r="14" spans="1:22" ht="28.5" customHeight="1">
      <c r="A14" s="36">
        <v>11</v>
      </c>
      <c r="B14" s="37" t="s">
        <v>0</v>
      </c>
      <c r="C14" s="38" t="s">
        <v>17</v>
      </c>
      <c r="D14" s="39" t="s">
        <v>11</v>
      </c>
      <c r="E14" s="34"/>
      <c r="F14" s="34"/>
      <c r="G14" s="38"/>
      <c r="H14" s="65" t="s">
        <v>21</v>
      </c>
      <c r="I14" s="66"/>
      <c r="J14" s="40" t="s">
        <v>21</v>
      </c>
      <c r="K14" s="42">
        <v>2000</v>
      </c>
      <c r="L14" s="42">
        <v>2500</v>
      </c>
      <c r="M14" s="42">
        <f t="shared" si="0"/>
        <v>0</v>
      </c>
      <c r="N14" s="42"/>
      <c r="O14" s="43">
        <f t="shared" si="1"/>
        <v>0</v>
      </c>
    </row>
    <row r="15" spans="1:22" ht="28.5" customHeight="1">
      <c r="A15" s="36">
        <v>12</v>
      </c>
      <c r="B15" s="37" t="s">
        <v>0</v>
      </c>
      <c r="C15" s="38" t="s">
        <v>18</v>
      </c>
      <c r="D15" s="39" t="s">
        <v>11</v>
      </c>
      <c r="E15" s="34"/>
      <c r="F15" s="34"/>
      <c r="G15" s="38"/>
      <c r="H15" s="65" t="s">
        <v>21</v>
      </c>
      <c r="I15" s="66"/>
      <c r="J15" s="40" t="s">
        <v>21</v>
      </c>
      <c r="K15" s="42">
        <v>2000</v>
      </c>
      <c r="L15" s="42">
        <v>2500</v>
      </c>
      <c r="M15" s="42">
        <f t="shared" si="0"/>
        <v>0</v>
      </c>
      <c r="N15" s="42"/>
      <c r="O15" s="43">
        <f t="shared" si="1"/>
        <v>0</v>
      </c>
    </row>
    <row r="16" spans="1:22" ht="28.5" customHeight="1">
      <c r="A16" s="36">
        <v>13</v>
      </c>
      <c r="B16" s="37" t="s">
        <v>0</v>
      </c>
      <c r="C16" s="38" t="s">
        <v>19</v>
      </c>
      <c r="D16" s="39" t="s">
        <v>11</v>
      </c>
      <c r="E16" s="34"/>
      <c r="F16" s="34"/>
      <c r="G16" s="38"/>
      <c r="H16" s="65" t="s">
        <v>21</v>
      </c>
      <c r="I16" s="66"/>
      <c r="J16" s="40" t="s">
        <v>21</v>
      </c>
      <c r="K16" s="42">
        <v>2000</v>
      </c>
      <c r="L16" s="42">
        <v>2500</v>
      </c>
      <c r="M16" s="42">
        <f t="shared" si="0"/>
        <v>0</v>
      </c>
      <c r="N16" s="42"/>
      <c r="O16" s="43">
        <f t="shared" si="1"/>
        <v>0</v>
      </c>
    </row>
    <row r="17" spans="1:15" ht="28.5" customHeight="1">
      <c r="A17" s="36">
        <v>14</v>
      </c>
      <c r="B17" s="37" t="s">
        <v>0</v>
      </c>
      <c r="C17" s="38" t="s">
        <v>0</v>
      </c>
      <c r="D17" s="39" t="s">
        <v>11</v>
      </c>
      <c r="E17" s="34"/>
      <c r="F17" s="34"/>
      <c r="G17" s="38"/>
      <c r="H17" s="65" t="s">
        <v>21</v>
      </c>
      <c r="I17" s="66"/>
      <c r="J17" s="40" t="s">
        <v>21</v>
      </c>
      <c r="K17" s="42">
        <v>2000</v>
      </c>
      <c r="L17" s="42">
        <v>2500</v>
      </c>
      <c r="M17" s="42">
        <f>G17*K17+I17*L17</f>
        <v>0</v>
      </c>
      <c r="N17" s="42"/>
      <c r="O17" s="43">
        <f>M17+N17</f>
        <v>0</v>
      </c>
    </row>
    <row r="18" spans="1:15" ht="28.5" customHeight="1">
      <c r="A18" s="36">
        <v>15</v>
      </c>
      <c r="B18" s="37" t="s">
        <v>0</v>
      </c>
      <c r="C18" s="38" t="s">
        <v>20</v>
      </c>
      <c r="D18" s="39" t="s">
        <v>11</v>
      </c>
      <c r="E18" s="34"/>
      <c r="F18" s="34"/>
      <c r="G18" s="38"/>
      <c r="H18" s="65" t="s">
        <v>21</v>
      </c>
      <c r="I18" s="66"/>
      <c r="J18" s="40" t="s">
        <v>21</v>
      </c>
      <c r="K18" s="42">
        <v>2500</v>
      </c>
      <c r="L18" s="42">
        <v>3125</v>
      </c>
      <c r="M18" s="42">
        <f>G18*K18+I18*L18</f>
        <v>0</v>
      </c>
      <c r="N18" s="42"/>
      <c r="O18" s="43">
        <f>M18+N18</f>
        <v>0</v>
      </c>
    </row>
    <row r="19" spans="1:15" ht="28.5" customHeight="1">
      <c r="A19" s="55">
        <v>16</v>
      </c>
      <c r="B19" s="56" t="s">
        <v>0</v>
      </c>
      <c r="C19" s="57" t="s">
        <v>13</v>
      </c>
      <c r="D19" s="58" t="s">
        <v>11</v>
      </c>
      <c r="E19" s="34"/>
      <c r="F19" s="34"/>
      <c r="G19" s="38"/>
      <c r="H19" s="65" t="s">
        <v>21</v>
      </c>
      <c r="I19" s="66"/>
      <c r="J19" s="59" t="s">
        <v>21</v>
      </c>
      <c r="K19" s="60">
        <v>2000</v>
      </c>
      <c r="L19" s="60">
        <v>2500</v>
      </c>
      <c r="M19" s="60">
        <f t="shared" si="0"/>
        <v>0</v>
      </c>
      <c r="N19" s="61"/>
      <c r="O19" s="62">
        <f t="shared" si="1"/>
        <v>0</v>
      </c>
    </row>
    <row r="20" spans="1:15" ht="28.5" customHeight="1">
      <c r="A20" s="36">
        <v>17</v>
      </c>
      <c r="B20" s="37" t="s">
        <v>0</v>
      </c>
      <c r="C20" s="38" t="s">
        <v>15</v>
      </c>
      <c r="D20" s="39" t="s">
        <v>11</v>
      </c>
      <c r="E20" s="34"/>
      <c r="F20" s="34"/>
      <c r="G20" s="38"/>
      <c r="H20" s="65" t="s">
        <v>21</v>
      </c>
      <c r="I20" s="66"/>
      <c r="J20" s="40" t="s">
        <v>21</v>
      </c>
      <c r="K20" s="42">
        <v>2000</v>
      </c>
      <c r="L20" s="42">
        <v>2500</v>
      </c>
      <c r="M20" s="42">
        <f t="shared" si="0"/>
        <v>0</v>
      </c>
      <c r="N20" s="41"/>
      <c r="O20" s="43">
        <f t="shared" si="1"/>
        <v>0</v>
      </c>
    </row>
    <row r="21" spans="1:15" ht="28.5" customHeight="1">
      <c r="A21" s="36">
        <v>18</v>
      </c>
      <c r="B21" s="37" t="s">
        <v>0</v>
      </c>
      <c r="C21" s="38" t="s">
        <v>17</v>
      </c>
      <c r="D21" s="39" t="s">
        <v>11</v>
      </c>
      <c r="E21" s="34"/>
      <c r="F21" s="34"/>
      <c r="G21" s="38"/>
      <c r="H21" s="65" t="s">
        <v>21</v>
      </c>
      <c r="I21" s="66"/>
      <c r="J21" s="40" t="s">
        <v>21</v>
      </c>
      <c r="K21" s="42">
        <v>2000</v>
      </c>
      <c r="L21" s="42">
        <v>2500</v>
      </c>
      <c r="M21" s="42">
        <f t="shared" si="0"/>
        <v>0</v>
      </c>
      <c r="N21" s="41"/>
      <c r="O21" s="43">
        <f t="shared" si="1"/>
        <v>0</v>
      </c>
    </row>
    <row r="22" spans="1:15" ht="28.5" customHeight="1">
      <c r="A22" s="36">
        <v>19</v>
      </c>
      <c r="B22" s="37" t="s">
        <v>0</v>
      </c>
      <c r="C22" s="38" t="s">
        <v>18</v>
      </c>
      <c r="D22" s="39" t="s">
        <v>11</v>
      </c>
      <c r="E22" s="34"/>
      <c r="F22" s="34"/>
      <c r="G22" s="38"/>
      <c r="H22" s="65" t="s">
        <v>21</v>
      </c>
      <c r="I22" s="66"/>
      <c r="J22" s="40" t="s">
        <v>21</v>
      </c>
      <c r="K22" s="42">
        <v>2000</v>
      </c>
      <c r="L22" s="42">
        <v>2500</v>
      </c>
      <c r="M22" s="42">
        <f t="shared" si="0"/>
        <v>0</v>
      </c>
      <c r="N22" s="41"/>
      <c r="O22" s="43">
        <f t="shared" si="1"/>
        <v>0</v>
      </c>
    </row>
    <row r="23" spans="1:15" ht="28.5" customHeight="1">
      <c r="A23" s="36">
        <v>20</v>
      </c>
      <c r="B23" s="37" t="s">
        <v>0</v>
      </c>
      <c r="C23" s="38" t="s">
        <v>19</v>
      </c>
      <c r="D23" s="39" t="s">
        <v>11</v>
      </c>
      <c r="E23" s="34"/>
      <c r="F23" s="34"/>
      <c r="G23" s="38"/>
      <c r="H23" s="65" t="s">
        <v>21</v>
      </c>
      <c r="I23" s="66"/>
      <c r="J23" s="40" t="s">
        <v>21</v>
      </c>
      <c r="K23" s="42">
        <v>2000</v>
      </c>
      <c r="L23" s="42">
        <v>2500</v>
      </c>
      <c r="M23" s="42">
        <f t="shared" si="0"/>
        <v>0</v>
      </c>
      <c r="N23" s="41"/>
      <c r="O23" s="43">
        <f t="shared" si="1"/>
        <v>0</v>
      </c>
    </row>
    <row r="24" spans="1:15" ht="28.5" customHeight="1">
      <c r="A24" s="36">
        <v>21</v>
      </c>
      <c r="B24" s="37" t="s">
        <v>0</v>
      </c>
      <c r="C24" s="38" t="s">
        <v>0</v>
      </c>
      <c r="D24" s="39" t="s">
        <v>11</v>
      </c>
      <c r="E24" s="34"/>
      <c r="F24" s="34"/>
      <c r="G24" s="38"/>
      <c r="H24" s="65" t="s">
        <v>21</v>
      </c>
      <c r="I24" s="66"/>
      <c r="J24" s="40" t="s">
        <v>21</v>
      </c>
      <c r="K24" s="42">
        <v>2500</v>
      </c>
      <c r="L24" s="42">
        <v>3125</v>
      </c>
      <c r="M24" s="42">
        <f t="shared" si="0"/>
        <v>0</v>
      </c>
      <c r="N24" s="41"/>
      <c r="O24" s="43">
        <f t="shared" si="1"/>
        <v>0</v>
      </c>
    </row>
    <row r="25" spans="1:15" ht="28.5" customHeight="1">
      <c r="A25" s="36">
        <v>22</v>
      </c>
      <c r="B25" s="37" t="s">
        <v>0</v>
      </c>
      <c r="C25" s="38" t="s">
        <v>20</v>
      </c>
      <c r="D25" s="39" t="s">
        <v>11</v>
      </c>
      <c r="E25" s="34"/>
      <c r="F25" s="34"/>
      <c r="G25" s="38"/>
      <c r="H25" s="65" t="s">
        <v>21</v>
      </c>
      <c r="I25" s="66"/>
      <c r="J25" s="40" t="s">
        <v>21</v>
      </c>
      <c r="K25" s="42">
        <v>2000</v>
      </c>
      <c r="L25" s="42">
        <v>2500</v>
      </c>
      <c r="M25" s="42">
        <f t="shared" si="0"/>
        <v>0</v>
      </c>
      <c r="N25" s="41"/>
      <c r="O25" s="43">
        <f t="shared" si="1"/>
        <v>0</v>
      </c>
    </row>
    <row r="26" spans="1:15" ht="28.5" customHeight="1">
      <c r="A26" s="36">
        <v>23</v>
      </c>
      <c r="B26" s="37" t="s">
        <v>0</v>
      </c>
      <c r="C26" s="38" t="s">
        <v>13</v>
      </c>
      <c r="D26" s="39" t="s">
        <v>11</v>
      </c>
      <c r="E26" s="34"/>
      <c r="F26" s="34"/>
      <c r="G26" s="38"/>
      <c r="H26" s="65" t="s">
        <v>21</v>
      </c>
      <c r="I26" s="66"/>
      <c r="J26" s="40" t="s">
        <v>21</v>
      </c>
      <c r="K26" s="42">
        <v>2000</v>
      </c>
      <c r="L26" s="42">
        <v>2500</v>
      </c>
      <c r="M26" s="42">
        <f t="shared" si="0"/>
        <v>0</v>
      </c>
      <c r="N26" s="41"/>
      <c r="O26" s="43">
        <f t="shared" si="1"/>
        <v>0</v>
      </c>
    </row>
    <row r="27" spans="1:15" ht="28.5" customHeight="1">
      <c r="A27" s="36">
        <v>24</v>
      </c>
      <c r="B27" s="37" t="s">
        <v>0</v>
      </c>
      <c r="C27" s="38" t="s">
        <v>15</v>
      </c>
      <c r="D27" s="39" t="s">
        <v>11</v>
      </c>
      <c r="E27" s="34" t="s">
        <v>78</v>
      </c>
      <c r="F27" s="34" t="s">
        <v>79</v>
      </c>
      <c r="G27" s="38">
        <v>8</v>
      </c>
      <c r="H27" s="65" t="s">
        <v>21</v>
      </c>
      <c r="I27" s="66">
        <v>4</v>
      </c>
      <c r="J27" s="40" t="s">
        <v>21</v>
      </c>
      <c r="K27" s="42">
        <v>2000</v>
      </c>
      <c r="L27" s="42">
        <v>2500</v>
      </c>
      <c r="M27" s="42">
        <f t="shared" si="0"/>
        <v>26000</v>
      </c>
      <c r="N27" s="41"/>
      <c r="O27" s="43">
        <f t="shared" si="1"/>
        <v>26000</v>
      </c>
    </row>
    <row r="28" spans="1:15" ht="28.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8.5" customHeight="1">
      <c r="A29" s="36">
        <v>26</v>
      </c>
      <c r="B29" s="37" t="s">
        <v>0</v>
      </c>
      <c r="C29" s="38" t="s">
        <v>18</v>
      </c>
      <c r="D29" s="39" t="s">
        <v>11</v>
      </c>
      <c r="E29" s="34"/>
      <c r="F29" s="34"/>
      <c r="G29" s="38"/>
      <c r="H29" s="65" t="s">
        <v>21</v>
      </c>
      <c r="I29" s="66"/>
      <c r="J29" s="40" t="s">
        <v>21</v>
      </c>
      <c r="K29" s="42">
        <v>2000</v>
      </c>
      <c r="L29" s="42">
        <v>2500</v>
      </c>
      <c r="M29" s="42">
        <f t="shared" si="0"/>
        <v>0</v>
      </c>
      <c r="N29" s="41"/>
      <c r="O29" s="43">
        <f t="shared" si="1"/>
        <v>0</v>
      </c>
    </row>
    <row r="30" spans="1:15" ht="28.5" customHeight="1">
      <c r="A30" s="36">
        <v>27</v>
      </c>
      <c r="B30" s="37" t="s">
        <v>0</v>
      </c>
      <c r="C30" s="38" t="s">
        <v>19</v>
      </c>
      <c r="D30" s="39" t="s">
        <v>11</v>
      </c>
      <c r="E30" s="34"/>
      <c r="F30" s="34"/>
      <c r="G30" s="38"/>
      <c r="H30" s="65" t="s">
        <v>21</v>
      </c>
      <c r="I30" s="66"/>
      <c r="J30" s="40" t="s">
        <v>21</v>
      </c>
      <c r="K30" s="42">
        <v>2000</v>
      </c>
      <c r="L30" s="42">
        <v>2500</v>
      </c>
      <c r="M30" s="42">
        <f t="shared" si="0"/>
        <v>0</v>
      </c>
      <c r="N30" s="41"/>
      <c r="O30" s="43">
        <f t="shared" si="1"/>
        <v>0</v>
      </c>
    </row>
    <row r="31" spans="1:15" ht="28.5" customHeight="1">
      <c r="A31" s="36">
        <v>28</v>
      </c>
      <c r="B31" s="37" t="s">
        <v>0</v>
      </c>
      <c r="C31" s="38" t="s">
        <v>0</v>
      </c>
      <c r="D31" s="39" t="s">
        <v>11</v>
      </c>
      <c r="E31" s="34"/>
      <c r="F31" s="34"/>
      <c r="G31" s="38"/>
      <c r="H31" s="65" t="s">
        <v>21</v>
      </c>
      <c r="I31" s="66"/>
      <c r="J31" s="40" t="s">
        <v>21</v>
      </c>
      <c r="K31" s="42">
        <v>2500</v>
      </c>
      <c r="L31" s="42">
        <v>3125</v>
      </c>
      <c r="M31" s="42">
        <f t="shared" si="0"/>
        <v>0</v>
      </c>
      <c r="N31" s="41"/>
      <c r="O31" s="43">
        <f t="shared" si="1"/>
        <v>0</v>
      </c>
    </row>
    <row r="32" spans="1:15" ht="28.5" customHeight="1">
      <c r="A32" s="36">
        <v>29</v>
      </c>
      <c r="B32" s="37" t="s">
        <v>0</v>
      </c>
      <c r="C32" s="38" t="s">
        <v>20</v>
      </c>
      <c r="D32" s="39" t="s">
        <v>11</v>
      </c>
      <c r="E32" s="34"/>
      <c r="F32" s="34"/>
      <c r="G32" s="38"/>
      <c r="H32" s="65" t="s">
        <v>21</v>
      </c>
      <c r="I32" s="66"/>
      <c r="J32" s="40" t="s">
        <v>21</v>
      </c>
      <c r="K32" s="42">
        <v>2000</v>
      </c>
      <c r="L32" s="42">
        <v>2500</v>
      </c>
      <c r="M32" s="42">
        <f t="shared" si="0"/>
        <v>0</v>
      </c>
      <c r="N32" s="41"/>
      <c r="O32" s="43">
        <f t="shared" si="1"/>
        <v>0</v>
      </c>
    </row>
    <row r="33" spans="1:15" ht="28.5" customHeight="1">
      <c r="A33" s="36">
        <v>30</v>
      </c>
      <c r="B33" s="37"/>
      <c r="C33" s="38" t="s">
        <v>13</v>
      </c>
      <c r="D33" s="39" t="s">
        <v>11</v>
      </c>
      <c r="E33" s="34"/>
      <c r="F33" s="34"/>
      <c r="G33" s="38"/>
      <c r="H33" s="65" t="s">
        <v>21</v>
      </c>
      <c r="I33" s="66"/>
      <c r="J33" s="40" t="s">
        <v>21</v>
      </c>
      <c r="K33" s="42">
        <v>2000</v>
      </c>
      <c r="L33" s="42">
        <v>2500</v>
      </c>
      <c r="M33" s="42">
        <f t="shared" si="0"/>
        <v>0</v>
      </c>
      <c r="N33" s="41"/>
      <c r="O33" s="43">
        <f t="shared" si="1"/>
        <v>0</v>
      </c>
    </row>
    <row r="34" spans="1:15" ht="28.5" customHeight="1" thickBot="1">
      <c r="A34" s="36">
        <v>31</v>
      </c>
      <c r="B34" s="37" t="s">
        <v>0</v>
      </c>
      <c r="C34" s="38" t="s">
        <v>15</v>
      </c>
      <c r="D34" s="39" t="s">
        <v>11</v>
      </c>
      <c r="E34" s="34"/>
      <c r="F34" s="34"/>
      <c r="G34" s="38"/>
      <c r="H34" s="65" t="s">
        <v>21</v>
      </c>
      <c r="I34" s="66"/>
      <c r="J34" s="40" t="s">
        <v>21</v>
      </c>
      <c r="K34" s="42">
        <v>2000</v>
      </c>
      <c r="L34" s="42">
        <v>2500</v>
      </c>
      <c r="M34" s="42">
        <f t="shared" si="0"/>
        <v>0</v>
      </c>
      <c r="N34" s="41"/>
      <c r="O34" s="54">
        <f t="shared" si="1"/>
        <v>0</v>
      </c>
    </row>
    <row r="35" spans="1:15" ht="21" customHeight="1" thickBot="1">
      <c r="A35" s="68"/>
      <c r="B35" s="68"/>
      <c r="C35" s="68"/>
      <c r="D35" s="68"/>
      <c r="E35" s="68"/>
      <c r="F35" s="68"/>
      <c r="G35" s="68"/>
      <c r="H35" s="68"/>
      <c r="I35" s="68"/>
      <c r="J35" s="68"/>
      <c r="K35" s="68"/>
      <c r="L35" s="68"/>
      <c r="M35" s="68"/>
      <c r="N35" s="67"/>
      <c r="O35" s="63">
        <f>SUM(O4:O34)</f>
        <v>52000</v>
      </c>
    </row>
    <row r="36" spans="1:15" ht="28.5" customHeight="1">
      <c r="A36" s="27"/>
      <c r="B36" s="28"/>
      <c r="C36" s="29"/>
      <c r="D36" s="30"/>
      <c r="E36" s="31"/>
      <c r="F36" s="31"/>
      <c r="G36" s="29"/>
      <c r="H36" s="29"/>
      <c r="I36" s="32"/>
      <c r="J36" s="27"/>
      <c r="K36" s="33"/>
      <c r="L36" s="33"/>
      <c r="M36" s="33"/>
      <c r="N36" s="227" t="s">
        <v>23</v>
      </c>
      <c r="O36" s="227"/>
    </row>
    <row r="37" spans="1:15" ht="28.5" customHeight="1" thickBot="1"/>
    <row r="38" spans="1:15" ht="28.5" customHeight="1" thickBot="1">
      <c r="O38" s="64">
        <f>SUM(O4:O37)</f>
        <v>104000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V38"/>
  <sheetViews>
    <sheetView zoomScale="87" zoomScaleNormal="87" workbookViewId="0">
      <selection activeCell="L17" sqref="L1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26</v>
      </c>
      <c r="O1" s="173"/>
    </row>
    <row r="2" spans="1:22" ht="3" customHeight="1" thickTop="1"/>
    <row r="3" spans="1:22" s="2" customFormat="1" ht="28.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8.5" customHeight="1">
      <c r="A4" s="36">
        <v>1</v>
      </c>
      <c r="B4" s="37" t="s">
        <v>1</v>
      </c>
      <c r="C4" s="38" t="s">
        <v>30</v>
      </c>
      <c r="D4" s="39" t="s">
        <v>11</v>
      </c>
      <c r="E4" s="34"/>
      <c r="F4" s="34"/>
      <c r="G4" s="38"/>
      <c r="H4" s="65" t="s">
        <v>21</v>
      </c>
      <c r="I4" s="66"/>
      <c r="J4" s="40" t="s">
        <v>21</v>
      </c>
      <c r="K4" s="42">
        <v>2500</v>
      </c>
      <c r="L4" s="42">
        <v>3125</v>
      </c>
      <c r="M4" s="42">
        <f>G4*K4+I4*L4</f>
        <v>0</v>
      </c>
      <c r="N4" s="41"/>
      <c r="O4" s="43">
        <f>M4+N4</f>
        <v>0</v>
      </c>
      <c r="V4"/>
    </row>
    <row r="5" spans="1:22" ht="28.5" customHeight="1">
      <c r="A5" s="36">
        <v>2</v>
      </c>
      <c r="B5" s="37" t="s">
        <v>1</v>
      </c>
      <c r="C5" s="38" t="s">
        <v>13</v>
      </c>
      <c r="D5" s="39" t="s">
        <v>11</v>
      </c>
      <c r="E5" s="34"/>
      <c r="F5" s="34"/>
      <c r="G5" s="38"/>
      <c r="H5" s="65" t="s">
        <v>21</v>
      </c>
      <c r="I5" s="66"/>
      <c r="J5" s="40" t="s">
        <v>21</v>
      </c>
      <c r="K5" s="42">
        <v>2000</v>
      </c>
      <c r="L5" s="42">
        <v>2500</v>
      </c>
      <c r="M5" s="42">
        <f t="shared" ref="M5:M34" si="0">G5*K5+I5*L5</f>
        <v>0</v>
      </c>
      <c r="N5" s="41"/>
      <c r="O5" s="43">
        <f t="shared" ref="O5:O34" si="1">M5+N5</f>
        <v>0</v>
      </c>
    </row>
    <row r="6" spans="1:22" ht="28.5" customHeight="1">
      <c r="A6" s="36">
        <v>3</v>
      </c>
      <c r="B6" s="37" t="s">
        <v>0</v>
      </c>
      <c r="C6" s="38" t="s">
        <v>15</v>
      </c>
      <c r="D6" s="39" t="s">
        <v>11</v>
      </c>
      <c r="E6" s="34"/>
      <c r="F6" s="34"/>
      <c r="G6" s="38"/>
      <c r="H6" s="65" t="s">
        <v>21</v>
      </c>
      <c r="I6" s="66"/>
      <c r="J6" s="40" t="s">
        <v>21</v>
      </c>
      <c r="K6" s="42">
        <v>2000</v>
      </c>
      <c r="L6" s="42">
        <v>2500</v>
      </c>
      <c r="M6" s="42">
        <f t="shared" si="0"/>
        <v>0</v>
      </c>
      <c r="N6" s="41"/>
      <c r="O6" s="43">
        <f t="shared" si="1"/>
        <v>0</v>
      </c>
    </row>
    <row r="7" spans="1:22" ht="28.5" customHeight="1">
      <c r="A7" s="36">
        <v>4</v>
      </c>
      <c r="B7" s="37" t="s">
        <v>0</v>
      </c>
      <c r="C7" s="38" t="s">
        <v>17</v>
      </c>
      <c r="D7" s="39" t="s">
        <v>11</v>
      </c>
      <c r="E7" s="34"/>
      <c r="F7" s="34"/>
      <c r="G7" s="38"/>
      <c r="H7" s="65" t="s">
        <v>21</v>
      </c>
      <c r="I7" s="66"/>
      <c r="J7" s="40" t="s">
        <v>21</v>
      </c>
      <c r="K7" s="42">
        <v>2000</v>
      </c>
      <c r="L7" s="42">
        <v>2500</v>
      </c>
      <c r="M7" s="42">
        <f t="shared" si="0"/>
        <v>0</v>
      </c>
      <c r="N7" s="41"/>
      <c r="O7" s="43">
        <f t="shared" si="1"/>
        <v>0</v>
      </c>
    </row>
    <row r="8" spans="1:22" ht="28.5" customHeight="1">
      <c r="A8" s="36">
        <v>5</v>
      </c>
      <c r="B8" s="37" t="s">
        <v>0</v>
      </c>
      <c r="C8" s="38" t="s">
        <v>18</v>
      </c>
      <c r="D8" s="39" t="s">
        <v>11</v>
      </c>
      <c r="E8" s="34"/>
      <c r="F8" s="34"/>
      <c r="G8" s="38"/>
      <c r="H8" s="65" t="s">
        <v>21</v>
      </c>
      <c r="I8" s="66"/>
      <c r="J8" s="40" t="s">
        <v>21</v>
      </c>
      <c r="K8" s="42">
        <v>2000</v>
      </c>
      <c r="L8" s="42">
        <v>2500</v>
      </c>
      <c r="M8" s="42">
        <f t="shared" si="0"/>
        <v>0</v>
      </c>
      <c r="N8" s="41"/>
      <c r="O8" s="43">
        <f t="shared" si="1"/>
        <v>0</v>
      </c>
    </row>
    <row r="9" spans="1:22" ht="28.5" customHeight="1">
      <c r="A9" s="36">
        <v>6</v>
      </c>
      <c r="B9" s="37" t="s">
        <v>0</v>
      </c>
      <c r="C9" s="38" t="s">
        <v>19</v>
      </c>
      <c r="D9" s="39" t="s">
        <v>11</v>
      </c>
      <c r="E9" s="34"/>
      <c r="F9" s="34"/>
      <c r="G9" s="38"/>
      <c r="H9" s="65" t="s">
        <v>21</v>
      </c>
      <c r="I9" s="66"/>
      <c r="J9" s="40" t="s">
        <v>21</v>
      </c>
      <c r="K9" s="42">
        <v>2000</v>
      </c>
      <c r="L9" s="42">
        <v>2500</v>
      </c>
      <c r="M9" s="42">
        <f t="shared" si="0"/>
        <v>0</v>
      </c>
      <c r="N9" s="42"/>
      <c r="O9" s="43">
        <f t="shared" si="1"/>
        <v>0</v>
      </c>
    </row>
    <row r="10" spans="1:22" ht="28.5" customHeight="1">
      <c r="A10" s="36">
        <v>7</v>
      </c>
      <c r="B10" s="37" t="s">
        <v>0</v>
      </c>
      <c r="C10" s="38" t="s">
        <v>0</v>
      </c>
      <c r="D10" s="39" t="s">
        <v>11</v>
      </c>
      <c r="E10" s="34"/>
      <c r="F10" s="34"/>
      <c r="G10" s="38"/>
      <c r="H10" s="65" t="s">
        <v>21</v>
      </c>
      <c r="I10" s="66"/>
      <c r="J10" s="40" t="s">
        <v>21</v>
      </c>
      <c r="K10" s="42">
        <v>2000</v>
      </c>
      <c r="L10" s="42">
        <v>2500</v>
      </c>
      <c r="M10" s="42">
        <f t="shared" si="0"/>
        <v>0</v>
      </c>
      <c r="N10" s="42"/>
      <c r="O10" s="43">
        <f t="shared" si="1"/>
        <v>0</v>
      </c>
    </row>
    <row r="11" spans="1:22" ht="28.5" customHeight="1">
      <c r="A11" s="36">
        <v>8</v>
      </c>
      <c r="B11" s="37" t="s">
        <v>0</v>
      </c>
      <c r="C11" s="38" t="s">
        <v>20</v>
      </c>
      <c r="D11" s="39" t="s">
        <v>11</v>
      </c>
      <c r="E11" s="34"/>
      <c r="F11" s="34"/>
      <c r="G11" s="38"/>
      <c r="H11" s="65" t="s">
        <v>21</v>
      </c>
      <c r="I11" s="66"/>
      <c r="J11" s="40" t="s">
        <v>21</v>
      </c>
      <c r="K11" s="42">
        <v>2500</v>
      </c>
      <c r="L11" s="42">
        <v>3125</v>
      </c>
      <c r="M11" s="42">
        <f t="shared" si="0"/>
        <v>0</v>
      </c>
      <c r="N11" s="42"/>
      <c r="O11" s="43">
        <f t="shared" si="1"/>
        <v>0</v>
      </c>
    </row>
    <row r="12" spans="1:22" ht="28.5" customHeight="1">
      <c r="A12" s="36">
        <v>9</v>
      </c>
      <c r="B12" s="37" t="s">
        <v>0</v>
      </c>
      <c r="C12" s="38" t="s">
        <v>13</v>
      </c>
      <c r="D12" s="39" t="s">
        <v>11</v>
      </c>
      <c r="E12" s="34"/>
      <c r="F12" s="34"/>
      <c r="G12" s="38"/>
      <c r="H12" s="65" t="s">
        <v>21</v>
      </c>
      <c r="I12" s="66"/>
      <c r="J12" s="40" t="s">
        <v>21</v>
      </c>
      <c r="K12" s="42">
        <v>2500</v>
      </c>
      <c r="L12" s="42">
        <v>3125</v>
      </c>
      <c r="M12" s="42">
        <f>G12*K12+I12*L12</f>
        <v>0</v>
      </c>
      <c r="N12" s="42"/>
      <c r="O12" s="43">
        <f>M12+N12</f>
        <v>0</v>
      </c>
    </row>
    <row r="13" spans="1:22" ht="28.5" customHeight="1">
      <c r="A13" s="36">
        <v>10</v>
      </c>
      <c r="B13" s="37" t="s">
        <v>0</v>
      </c>
      <c r="C13" s="38" t="s">
        <v>15</v>
      </c>
      <c r="D13" s="39" t="s">
        <v>11</v>
      </c>
      <c r="E13" s="34"/>
      <c r="F13" s="34"/>
      <c r="G13" s="38"/>
      <c r="H13" s="65" t="s">
        <v>21</v>
      </c>
      <c r="I13" s="66"/>
      <c r="J13" s="40" t="s">
        <v>21</v>
      </c>
      <c r="K13" s="42">
        <v>2000</v>
      </c>
      <c r="L13" s="42">
        <v>2500</v>
      </c>
      <c r="M13" s="42">
        <f t="shared" si="0"/>
        <v>0</v>
      </c>
      <c r="N13" s="42"/>
      <c r="O13" s="43">
        <f t="shared" si="1"/>
        <v>0</v>
      </c>
    </row>
    <row r="14" spans="1:22" ht="28.5" customHeight="1">
      <c r="A14" s="36">
        <v>11</v>
      </c>
      <c r="B14" s="37" t="s">
        <v>0</v>
      </c>
      <c r="C14" s="38" t="s">
        <v>17</v>
      </c>
      <c r="D14" s="39" t="s">
        <v>11</v>
      </c>
      <c r="E14" s="34"/>
      <c r="F14" s="34"/>
      <c r="G14" s="38"/>
      <c r="H14" s="65" t="s">
        <v>21</v>
      </c>
      <c r="I14" s="66"/>
      <c r="J14" s="40" t="s">
        <v>21</v>
      </c>
      <c r="K14" s="42">
        <v>2000</v>
      </c>
      <c r="L14" s="42">
        <v>2500</v>
      </c>
      <c r="M14" s="42">
        <f t="shared" si="0"/>
        <v>0</v>
      </c>
      <c r="N14" s="42"/>
      <c r="O14" s="43">
        <f t="shared" si="1"/>
        <v>0</v>
      </c>
    </row>
    <row r="15" spans="1:22" ht="28.5" customHeight="1">
      <c r="A15" s="36">
        <v>12</v>
      </c>
      <c r="B15" s="37" t="s">
        <v>0</v>
      </c>
      <c r="C15" s="38" t="s">
        <v>18</v>
      </c>
      <c r="D15" s="39" t="s">
        <v>11</v>
      </c>
      <c r="E15" s="34"/>
      <c r="F15" s="34"/>
      <c r="G15" s="38"/>
      <c r="H15" s="65" t="s">
        <v>21</v>
      </c>
      <c r="I15" s="66"/>
      <c r="J15" s="40" t="s">
        <v>21</v>
      </c>
      <c r="K15" s="42">
        <v>2000</v>
      </c>
      <c r="L15" s="42">
        <v>2500</v>
      </c>
      <c r="M15" s="42">
        <f t="shared" si="0"/>
        <v>0</v>
      </c>
      <c r="N15" s="42"/>
      <c r="O15" s="43">
        <f t="shared" si="1"/>
        <v>0</v>
      </c>
    </row>
    <row r="16" spans="1:22" ht="28.5" customHeight="1">
      <c r="A16" s="36">
        <v>13</v>
      </c>
      <c r="B16" s="37" t="s">
        <v>0</v>
      </c>
      <c r="C16" s="38" t="s">
        <v>19</v>
      </c>
      <c r="D16" s="39" t="s">
        <v>11</v>
      </c>
      <c r="E16" s="34"/>
      <c r="F16" s="34"/>
      <c r="G16" s="38"/>
      <c r="H16" s="65" t="s">
        <v>21</v>
      </c>
      <c r="I16" s="66"/>
      <c r="J16" s="40" t="s">
        <v>21</v>
      </c>
      <c r="K16" s="42">
        <v>2000</v>
      </c>
      <c r="L16" s="42">
        <v>2500</v>
      </c>
      <c r="M16" s="42">
        <f t="shared" si="0"/>
        <v>0</v>
      </c>
      <c r="N16" s="42"/>
      <c r="O16" s="43">
        <f t="shared" si="1"/>
        <v>0</v>
      </c>
    </row>
    <row r="17" spans="1:15" ht="28.5" customHeight="1">
      <c r="A17" s="36">
        <v>14</v>
      </c>
      <c r="B17" s="37" t="s">
        <v>0</v>
      </c>
      <c r="C17" s="38" t="s">
        <v>0</v>
      </c>
      <c r="D17" s="39" t="s">
        <v>11</v>
      </c>
      <c r="E17" s="34"/>
      <c r="F17" s="34"/>
      <c r="G17" s="38"/>
      <c r="H17" s="65" t="s">
        <v>21</v>
      </c>
      <c r="I17" s="66"/>
      <c r="J17" s="40" t="s">
        <v>21</v>
      </c>
      <c r="K17" s="42">
        <v>2000</v>
      </c>
      <c r="L17" s="42">
        <v>2500</v>
      </c>
      <c r="M17" s="42">
        <f>G17*K17+I17*L17</f>
        <v>0</v>
      </c>
      <c r="N17" s="42"/>
      <c r="O17" s="43">
        <f>M17+N17</f>
        <v>0</v>
      </c>
    </row>
    <row r="18" spans="1:15" ht="28.5" customHeight="1">
      <c r="A18" s="36">
        <v>15</v>
      </c>
      <c r="B18" s="37" t="s">
        <v>0</v>
      </c>
      <c r="C18" s="38" t="s">
        <v>20</v>
      </c>
      <c r="D18" s="39" t="s">
        <v>11</v>
      </c>
      <c r="E18" s="34"/>
      <c r="F18" s="34"/>
      <c r="G18" s="38"/>
      <c r="H18" s="65" t="s">
        <v>21</v>
      </c>
      <c r="I18" s="66"/>
      <c r="J18" s="40" t="s">
        <v>21</v>
      </c>
      <c r="K18" s="42">
        <v>2500</v>
      </c>
      <c r="L18" s="42">
        <v>3125</v>
      </c>
      <c r="M18" s="42">
        <f>G18*K18+I18*L18</f>
        <v>0</v>
      </c>
      <c r="N18" s="42"/>
      <c r="O18" s="43">
        <f>M18+N18</f>
        <v>0</v>
      </c>
    </row>
    <row r="19" spans="1:15" ht="28.5" customHeight="1">
      <c r="A19" s="55">
        <v>16</v>
      </c>
      <c r="B19" s="56" t="s">
        <v>0</v>
      </c>
      <c r="C19" s="57" t="s">
        <v>13</v>
      </c>
      <c r="D19" s="58" t="s">
        <v>11</v>
      </c>
      <c r="E19" s="34"/>
      <c r="F19" s="34"/>
      <c r="G19" s="38"/>
      <c r="H19" s="65" t="s">
        <v>21</v>
      </c>
      <c r="I19" s="66"/>
      <c r="J19" s="59" t="s">
        <v>21</v>
      </c>
      <c r="K19" s="60">
        <v>2000</v>
      </c>
      <c r="L19" s="60">
        <v>2500</v>
      </c>
      <c r="M19" s="60">
        <f t="shared" si="0"/>
        <v>0</v>
      </c>
      <c r="N19" s="61"/>
      <c r="O19" s="62">
        <f t="shared" si="1"/>
        <v>0</v>
      </c>
    </row>
    <row r="20" spans="1:15" ht="28.5" customHeight="1">
      <c r="A20" s="36">
        <v>17</v>
      </c>
      <c r="B20" s="37" t="s">
        <v>0</v>
      </c>
      <c r="C20" s="38" t="s">
        <v>15</v>
      </c>
      <c r="D20" s="39" t="s">
        <v>11</v>
      </c>
      <c r="E20" s="34"/>
      <c r="F20" s="34"/>
      <c r="G20" s="38"/>
      <c r="H20" s="65" t="s">
        <v>21</v>
      </c>
      <c r="I20" s="66"/>
      <c r="J20" s="40" t="s">
        <v>21</v>
      </c>
      <c r="K20" s="42">
        <v>2000</v>
      </c>
      <c r="L20" s="42">
        <v>2500</v>
      </c>
      <c r="M20" s="42">
        <f t="shared" si="0"/>
        <v>0</v>
      </c>
      <c r="N20" s="41"/>
      <c r="O20" s="43">
        <f t="shared" si="1"/>
        <v>0</v>
      </c>
    </row>
    <row r="21" spans="1:15" ht="28.5" customHeight="1">
      <c r="A21" s="36">
        <v>18</v>
      </c>
      <c r="B21" s="37" t="s">
        <v>0</v>
      </c>
      <c r="C21" s="38" t="s">
        <v>17</v>
      </c>
      <c r="D21" s="39" t="s">
        <v>11</v>
      </c>
      <c r="E21" s="34"/>
      <c r="F21" s="34"/>
      <c r="G21" s="38"/>
      <c r="H21" s="65" t="s">
        <v>21</v>
      </c>
      <c r="I21" s="66"/>
      <c r="J21" s="40" t="s">
        <v>21</v>
      </c>
      <c r="K21" s="42">
        <v>2000</v>
      </c>
      <c r="L21" s="42">
        <v>2500</v>
      </c>
      <c r="M21" s="42">
        <f t="shared" si="0"/>
        <v>0</v>
      </c>
      <c r="N21" s="41"/>
      <c r="O21" s="43">
        <f t="shared" si="1"/>
        <v>0</v>
      </c>
    </row>
    <row r="22" spans="1:15" ht="28.5" customHeight="1">
      <c r="A22" s="36">
        <v>19</v>
      </c>
      <c r="B22" s="37" t="s">
        <v>0</v>
      </c>
      <c r="C22" s="38" t="s">
        <v>18</v>
      </c>
      <c r="D22" s="39" t="s">
        <v>11</v>
      </c>
      <c r="E22" s="34"/>
      <c r="F22" s="34"/>
      <c r="G22" s="38"/>
      <c r="H22" s="65" t="s">
        <v>21</v>
      </c>
      <c r="I22" s="66"/>
      <c r="J22" s="40" t="s">
        <v>21</v>
      </c>
      <c r="K22" s="42">
        <v>2000</v>
      </c>
      <c r="L22" s="42">
        <v>2500</v>
      </c>
      <c r="M22" s="42">
        <f t="shared" si="0"/>
        <v>0</v>
      </c>
      <c r="N22" s="41"/>
      <c r="O22" s="43">
        <f t="shared" si="1"/>
        <v>0</v>
      </c>
    </row>
    <row r="23" spans="1:15" ht="28.5" customHeight="1">
      <c r="A23" s="36">
        <v>20</v>
      </c>
      <c r="B23" s="37" t="s">
        <v>0</v>
      </c>
      <c r="C23" s="38" t="s">
        <v>19</v>
      </c>
      <c r="D23" s="39" t="s">
        <v>11</v>
      </c>
      <c r="E23" s="34"/>
      <c r="F23" s="34"/>
      <c r="G23" s="38"/>
      <c r="H23" s="65" t="s">
        <v>21</v>
      </c>
      <c r="I23" s="66"/>
      <c r="J23" s="40" t="s">
        <v>21</v>
      </c>
      <c r="K23" s="42">
        <v>2000</v>
      </c>
      <c r="L23" s="42">
        <v>2500</v>
      </c>
      <c r="M23" s="42">
        <f t="shared" si="0"/>
        <v>0</v>
      </c>
      <c r="N23" s="41"/>
      <c r="O23" s="43">
        <f t="shared" si="1"/>
        <v>0</v>
      </c>
    </row>
    <row r="24" spans="1:15" ht="28.5" customHeight="1">
      <c r="A24" s="36">
        <v>21</v>
      </c>
      <c r="B24" s="37" t="s">
        <v>0</v>
      </c>
      <c r="C24" s="38" t="s">
        <v>0</v>
      </c>
      <c r="D24" s="39" t="s">
        <v>11</v>
      </c>
      <c r="E24" s="34"/>
      <c r="F24" s="34"/>
      <c r="G24" s="38"/>
      <c r="H24" s="65" t="s">
        <v>21</v>
      </c>
      <c r="I24" s="66"/>
      <c r="J24" s="40" t="s">
        <v>21</v>
      </c>
      <c r="K24" s="42">
        <v>2500</v>
      </c>
      <c r="L24" s="42">
        <v>3125</v>
      </c>
      <c r="M24" s="42">
        <f t="shared" si="0"/>
        <v>0</v>
      </c>
      <c r="N24" s="41"/>
      <c r="O24" s="43">
        <f t="shared" si="1"/>
        <v>0</v>
      </c>
    </row>
    <row r="25" spans="1:15" ht="28.5" customHeight="1">
      <c r="A25" s="36">
        <v>22</v>
      </c>
      <c r="B25" s="37" t="s">
        <v>0</v>
      </c>
      <c r="C25" s="38" t="s">
        <v>20</v>
      </c>
      <c r="D25" s="39" t="s">
        <v>11</v>
      </c>
      <c r="E25" s="34"/>
      <c r="F25" s="34"/>
      <c r="G25" s="38"/>
      <c r="H25" s="65" t="s">
        <v>21</v>
      </c>
      <c r="I25" s="66"/>
      <c r="J25" s="40" t="s">
        <v>21</v>
      </c>
      <c r="K25" s="42">
        <v>2000</v>
      </c>
      <c r="L25" s="42">
        <v>2500</v>
      </c>
      <c r="M25" s="42">
        <f t="shared" si="0"/>
        <v>0</v>
      </c>
      <c r="N25" s="41"/>
      <c r="O25" s="43">
        <f t="shared" si="1"/>
        <v>0</v>
      </c>
    </row>
    <row r="26" spans="1:15" ht="28.5" customHeight="1">
      <c r="A26" s="36">
        <v>23</v>
      </c>
      <c r="B26" s="37" t="s">
        <v>0</v>
      </c>
      <c r="C26" s="38" t="s">
        <v>13</v>
      </c>
      <c r="D26" s="39" t="s">
        <v>11</v>
      </c>
      <c r="E26" s="34"/>
      <c r="F26" s="34"/>
      <c r="G26" s="38"/>
      <c r="H26" s="65" t="s">
        <v>21</v>
      </c>
      <c r="I26" s="66"/>
      <c r="J26" s="40" t="s">
        <v>21</v>
      </c>
      <c r="K26" s="42">
        <v>2000</v>
      </c>
      <c r="L26" s="42">
        <v>2500</v>
      </c>
      <c r="M26" s="42">
        <f t="shared" si="0"/>
        <v>0</v>
      </c>
      <c r="N26" s="41"/>
      <c r="O26" s="43">
        <f t="shared" si="1"/>
        <v>0</v>
      </c>
    </row>
    <row r="27" spans="1:15" ht="28.5" customHeight="1">
      <c r="A27" s="36">
        <v>24</v>
      </c>
      <c r="B27" s="37" t="s">
        <v>0</v>
      </c>
      <c r="C27" s="38" t="s">
        <v>15</v>
      </c>
      <c r="D27" s="39" t="s">
        <v>11</v>
      </c>
      <c r="E27" s="34" t="s">
        <v>78</v>
      </c>
      <c r="F27" s="34" t="s">
        <v>79</v>
      </c>
      <c r="G27" s="38">
        <v>8</v>
      </c>
      <c r="H27" s="65" t="s">
        <v>21</v>
      </c>
      <c r="I27" s="66">
        <v>4</v>
      </c>
      <c r="J27" s="40" t="s">
        <v>21</v>
      </c>
      <c r="K27" s="42">
        <v>2000</v>
      </c>
      <c r="L27" s="42">
        <v>2500</v>
      </c>
      <c r="M27" s="42">
        <f t="shared" si="0"/>
        <v>26000</v>
      </c>
      <c r="N27" s="41"/>
      <c r="O27" s="43">
        <f t="shared" si="1"/>
        <v>26000</v>
      </c>
    </row>
    <row r="28" spans="1:15" ht="28.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8.5" customHeight="1">
      <c r="A29" s="36">
        <v>26</v>
      </c>
      <c r="B29" s="37" t="s">
        <v>0</v>
      </c>
      <c r="C29" s="38" t="s">
        <v>18</v>
      </c>
      <c r="D29" s="39" t="s">
        <v>11</v>
      </c>
      <c r="E29" s="34"/>
      <c r="F29" s="34"/>
      <c r="G29" s="38"/>
      <c r="H29" s="65" t="s">
        <v>21</v>
      </c>
      <c r="I29" s="66"/>
      <c r="J29" s="40" t="s">
        <v>21</v>
      </c>
      <c r="K29" s="42">
        <v>2000</v>
      </c>
      <c r="L29" s="42">
        <v>2500</v>
      </c>
      <c r="M29" s="42">
        <f t="shared" si="0"/>
        <v>0</v>
      </c>
      <c r="N29" s="41"/>
      <c r="O29" s="43">
        <f t="shared" si="1"/>
        <v>0</v>
      </c>
    </row>
    <row r="30" spans="1:15" ht="28.5" customHeight="1">
      <c r="A30" s="36">
        <v>27</v>
      </c>
      <c r="B30" s="37" t="s">
        <v>0</v>
      </c>
      <c r="C30" s="38" t="s">
        <v>19</v>
      </c>
      <c r="D30" s="39" t="s">
        <v>11</v>
      </c>
      <c r="E30" s="34"/>
      <c r="F30" s="34"/>
      <c r="G30" s="38"/>
      <c r="H30" s="65" t="s">
        <v>21</v>
      </c>
      <c r="I30" s="66"/>
      <c r="J30" s="40" t="s">
        <v>21</v>
      </c>
      <c r="K30" s="42">
        <v>2000</v>
      </c>
      <c r="L30" s="42">
        <v>2500</v>
      </c>
      <c r="M30" s="42">
        <f t="shared" si="0"/>
        <v>0</v>
      </c>
      <c r="N30" s="41"/>
      <c r="O30" s="43">
        <f t="shared" si="1"/>
        <v>0</v>
      </c>
    </row>
    <row r="31" spans="1:15" ht="28.5" customHeight="1">
      <c r="A31" s="36">
        <v>28</v>
      </c>
      <c r="B31" s="37" t="s">
        <v>0</v>
      </c>
      <c r="C31" s="38" t="s">
        <v>0</v>
      </c>
      <c r="D31" s="39" t="s">
        <v>11</v>
      </c>
      <c r="E31" s="34"/>
      <c r="F31" s="34"/>
      <c r="G31" s="38"/>
      <c r="H31" s="65" t="s">
        <v>21</v>
      </c>
      <c r="I31" s="66"/>
      <c r="J31" s="40" t="s">
        <v>21</v>
      </c>
      <c r="K31" s="42">
        <v>2500</v>
      </c>
      <c r="L31" s="42">
        <v>3125</v>
      </c>
      <c r="M31" s="42">
        <f t="shared" si="0"/>
        <v>0</v>
      </c>
      <c r="N31" s="41"/>
      <c r="O31" s="43">
        <f t="shared" si="1"/>
        <v>0</v>
      </c>
    </row>
    <row r="32" spans="1:15" ht="28.5" customHeight="1">
      <c r="A32" s="36">
        <v>29</v>
      </c>
      <c r="B32" s="37" t="s">
        <v>0</v>
      </c>
      <c r="C32" s="38" t="s">
        <v>20</v>
      </c>
      <c r="D32" s="39" t="s">
        <v>11</v>
      </c>
      <c r="E32" s="34"/>
      <c r="F32" s="34"/>
      <c r="G32" s="38"/>
      <c r="H32" s="65" t="s">
        <v>21</v>
      </c>
      <c r="I32" s="66"/>
      <c r="J32" s="40" t="s">
        <v>21</v>
      </c>
      <c r="K32" s="42">
        <v>2000</v>
      </c>
      <c r="L32" s="42">
        <v>2500</v>
      </c>
      <c r="M32" s="42">
        <f t="shared" si="0"/>
        <v>0</v>
      </c>
      <c r="N32" s="41"/>
      <c r="O32" s="43">
        <f t="shared" si="1"/>
        <v>0</v>
      </c>
    </row>
    <row r="33" spans="1:15" ht="28.5" customHeight="1">
      <c r="A33" s="36">
        <v>30</v>
      </c>
      <c r="B33" s="37"/>
      <c r="C33" s="38" t="s">
        <v>13</v>
      </c>
      <c r="D33" s="39" t="s">
        <v>11</v>
      </c>
      <c r="E33" s="34"/>
      <c r="F33" s="34"/>
      <c r="G33" s="38"/>
      <c r="H33" s="65" t="s">
        <v>21</v>
      </c>
      <c r="I33" s="66"/>
      <c r="J33" s="40" t="s">
        <v>21</v>
      </c>
      <c r="K33" s="42">
        <v>2000</v>
      </c>
      <c r="L33" s="42">
        <v>2500</v>
      </c>
      <c r="M33" s="42">
        <f t="shared" si="0"/>
        <v>0</v>
      </c>
      <c r="N33" s="41"/>
      <c r="O33" s="43">
        <f t="shared" si="1"/>
        <v>0</v>
      </c>
    </row>
    <row r="34" spans="1:15" ht="28.5" customHeight="1" thickBot="1">
      <c r="A34" s="36">
        <v>31</v>
      </c>
      <c r="B34" s="37" t="s">
        <v>0</v>
      </c>
      <c r="C34" s="38" t="s">
        <v>15</v>
      </c>
      <c r="D34" s="39" t="s">
        <v>11</v>
      </c>
      <c r="E34" s="34"/>
      <c r="F34" s="34"/>
      <c r="G34" s="38"/>
      <c r="H34" s="65" t="s">
        <v>21</v>
      </c>
      <c r="I34" s="66"/>
      <c r="J34" s="40" t="s">
        <v>21</v>
      </c>
      <c r="K34" s="42">
        <v>2000</v>
      </c>
      <c r="L34" s="42">
        <v>2500</v>
      </c>
      <c r="M34" s="42">
        <f t="shared" si="0"/>
        <v>0</v>
      </c>
      <c r="N34" s="41"/>
      <c r="O34" s="54">
        <f t="shared" si="1"/>
        <v>0</v>
      </c>
    </row>
    <row r="35" spans="1:15" ht="21" customHeight="1" thickBot="1">
      <c r="A35" s="68"/>
      <c r="B35" s="68"/>
      <c r="C35" s="68"/>
      <c r="D35" s="68"/>
      <c r="E35" s="68"/>
      <c r="F35" s="68"/>
      <c r="G35" s="68"/>
      <c r="H35" s="68"/>
      <c r="I35" s="68"/>
      <c r="J35" s="68"/>
      <c r="K35" s="68"/>
      <c r="L35" s="68"/>
      <c r="M35" s="68"/>
      <c r="N35" s="67"/>
      <c r="O35" s="63">
        <f>SUM(O4:O34)</f>
        <v>52000</v>
      </c>
    </row>
    <row r="36" spans="1:15" ht="28.5" customHeight="1">
      <c r="A36" s="27"/>
      <c r="B36" s="28"/>
      <c r="C36" s="29"/>
      <c r="D36" s="30"/>
      <c r="E36" s="31"/>
      <c r="F36" s="31"/>
      <c r="G36" s="29"/>
      <c r="H36" s="29"/>
      <c r="I36" s="32"/>
      <c r="J36" s="27"/>
      <c r="K36" s="33"/>
      <c r="L36" s="33"/>
      <c r="M36" s="33"/>
      <c r="N36" s="227" t="s">
        <v>23</v>
      </c>
      <c r="O36" s="227"/>
    </row>
    <row r="37" spans="1:15" ht="28.5" customHeight="1" thickBot="1"/>
    <row r="38" spans="1:15" ht="28.5" customHeight="1" thickBot="1">
      <c r="O38" s="64">
        <f>SUM(O4:O37)</f>
        <v>104000</v>
      </c>
    </row>
  </sheetData>
  <mergeCells count="5">
    <mergeCell ref="N36:O36"/>
    <mergeCell ref="N1:O1"/>
    <mergeCell ref="A3:D3"/>
    <mergeCell ref="G3:H3"/>
    <mergeCell ref="I3:J3"/>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O36"/>
  <sheetViews>
    <sheetView zoomScale="87" zoomScaleNormal="87" workbookViewId="0">
      <selection sqref="A1:A1048576"/>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73" t="s">
        <v>29</v>
      </c>
      <c r="O1" s="173"/>
    </row>
    <row r="2" spans="1:15" ht="3" customHeight="1" thickTop="1"/>
    <row r="3" spans="1:15" s="2" customFormat="1" ht="25.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15" s="2" customFormat="1" ht="27.75" customHeight="1">
      <c r="A4" s="36">
        <v>1</v>
      </c>
      <c r="B4" s="37" t="s">
        <v>1</v>
      </c>
      <c r="C4" s="38" t="s">
        <v>30</v>
      </c>
      <c r="D4" s="39" t="s">
        <v>11</v>
      </c>
      <c r="E4" s="34"/>
      <c r="F4" s="34"/>
      <c r="G4" s="38"/>
      <c r="H4" s="65" t="s">
        <v>21</v>
      </c>
      <c r="I4" s="66"/>
      <c r="J4" s="40" t="s">
        <v>21</v>
      </c>
      <c r="K4" s="42"/>
      <c r="L4" s="42"/>
      <c r="M4" s="42">
        <f>G4*K4+I4*L4</f>
        <v>0</v>
      </c>
      <c r="N4" s="41"/>
      <c r="O4" s="43">
        <f>M4+N4</f>
        <v>0</v>
      </c>
    </row>
    <row r="5" spans="1:15" ht="27.75" customHeight="1">
      <c r="A5" s="36">
        <v>2</v>
      </c>
      <c r="B5" s="37" t="s">
        <v>1</v>
      </c>
      <c r="C5" s="38" t="s">
        <v>13</v>
      </c>
      <c r="D5" s="39" t="s">
        <v>11</v>
      </c>
      <c r="E5" s="34"/>
      <c r="F5" s="34"/>
      <c r="G5" s="38"/>
      <c r="H5" s="65" t="s">
        <v>21</v>
      </c>
      <c r="I5" s="66"/>
      <c r="J5" s="40" t="s">
        <v>21</v>
      </c>
      <c r="K5" s="42"/>
      <c r="L5" s="42"/>
      <c r="M5" s="42">
        <f t="shared" ref="M5:M18" si="0">G5*K5+I5*L5</f>
        <v>0</v>
      </c>
      <c r="N5" s="41"/>
      <c r="O5" s="43">
        <f t="shared" ref="O5:O18" si="1">M5+N5</f>
        <v>0</v>
      </c>
    </row>
    <row r="6" spans="1:15"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15"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15"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15"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15"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15"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15"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15"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15"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15"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15"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ref="M19:M30" si="2">G19*K19+I19*L19</f>
        <v>0</v>
      </c>
      <c r="N19" s="61"/>
      <c r="O19" s="62">
        <f t="shared" ref="O19:O30" si="3">M19+N19</f>
        <v>0</v>
      </c>
    </row>
    <row r="20" spans="1:15" ht="27.75" customHeight="1">
      <c r="A20" s="36">
        <v>17</v>
      </c>
      <c r="B20" s="37" t="s">
        <v>0</v>
      </c>
      <c r="C20" s="38" t="s">
        <v>15</v>
      </c>
      <c r="D20" s="39" t="s">
        <v>11</v>
      </c>
      <c r="E20" s="34"/>
      <c r="F20" s="34"/>
      <c r="G20" s="38"/>
      <c r="H20" s="65" t="s">
        <v>21</v>
      </c>
      <c r="I20" s="66"/>
      <c r="J20" s="40" t="s">
        <v>21</v>
      </c>
      <c r="K20" s="42"/>
      <c r="L20" s="42"/>
      <c r="M20" s="42">
        <f t="shared" si="2"/>
        <v>0</v>
      </c>
      <c r="N20" s="41"/>
      <c r="O20" s="43">
        <f t="shared" si="3"/>
        <v>0</v>
      </c>
    </row>
    <row r="21" spans="1:15" ht="27.75" customHeight="1">
      <c r="A21" s="36">
        <v>18</v>
      </c>
      <c r="B21" s="37" t="s">
        <v>0</v>
      </c>
      <c r="C21" s="38" t="s">
        <v>17</v>
      </c>
      <c r="D21" s="39" t="s">
        <v>11</v>
      </c>
      <c r="E21" s="34"/>
      <c r="F21" s="34"/>
      <c r="G21" s="38"/>
      <c r="H21" s="65" t="s">
        <v>21</v>
      </c>
      <c r="I21" s="66"/>
      <c r="J21" s="40" t="s">
        <v>21</v>
      </c>
      <c r="K21" s="42"/>
      <c r="L21" s="42"/>
      <c r="M21" s="42">
        <f t="shared" si="2"/>
        <v>0</v>
      </c>
      <c r="N21" s="41"/>
      <c r="O21" s="43">
        <f t="shared" si="3"/>
        <v>0</v>
      </c>
    </row>
    <row r="22" spans="1:15" ht="27.75" customHeight="1">
      <c r="A22" s="36">
        <v>19</v>
      </c>
      <c r="B22" s="37" t="s">
        <v>0</v>
      </c>
      <c r="C22" s="38" t="s">
        <v>18</v>
      </c>
      <c r="D22" s="39" t="s">
        <v>11</v>
      </c>
      <c r="E22" s="34"/>
      <c r="F22" s="34"/>
      <c r="G22" s="38"/>
      <c r="H22" s="65" t="s">
        <v>21</v>
      </c>
      <c r="I22" s="66"/>
      <c r="J22" s="40" t="s">
        <v>21</v>
      </c>
      <c r="K22" s="42"/>
      <c r="L22" s="42"/>
      <c r="M22" s="42">
        <f t="shared" si="2"/>
        <v>0</v>
      </c>
      <c r="N22" s="41"/>
      <c r="O22" s="43">
        <f t="shared" si="3"/>
        <v>0</v>
      </c>
    </row>
    <row r="23" spans="1:15" ht="27.75" customHeight="1">
      <c r="A23" s="36">
        <v>20</v>
      </c>
      <c r="B23" s="37" t="s">
        <v>0</v>
      </c>
      <c r="C23" s="38" t="s">
        <v>19</v>
      </c>
      <c r="D23" s="39" t="s">
        <v>11</v>
      </c>
      <c r="E23" s="34"/>
      <c r="F23" s="34"/>
      <c r="G23" s="38"/>
      <c r="H23" s="65" t="s">
        <v>21</v>
      </c>
      <c r="I23" s="66"/>
      <c r="J23" s="40" t="s">
        <v>21</v>
      </c>
      <c r="K23" s="42"/>
      <c r="L23" s="42"/>
      <c r="M23" s="42">
        <f t="shared" si="2"/>
        <v>0</v>
      </c>
      <c r="N23" s="41"/>
      <c r="O23" s="43">
        <f t="shared" si="3"/>
        <v>0</v>
      </c>
    </row>
    <row r="24" spans="1:15" ht="27.75" customHeight="1">
      <c r="A24" s="36">
        <v>21</v>
      </c>
      <c r="B24" s="37" t="s">
        <v>0</v>
      </c>
      <c r="C24" s="38" t="s">
        <v>0</v>
      </c>
      <c r="D24" s="39" t="s">
        <v>11</v>
      </c>
      <c r="E24" s="34"/>
      <c r="F24" s="34"/>
      <c r="G24" s="38"/>
      <c r="H24" s="65" t="s">
        <v>21</v>
      </c>
      <c r="I24" s="66"/>
      <c r="J24" s="40" t="s">
        <v>21</v>
      </c>
      <c r="K24" s="42"/>
      <c r="L24" s="42"/>
      <c r="M24" s="42">
        <f t="shared" si="2"/>
        <v>0</v>
      </c>
      <c r="N24" s="41"/>
      <c r="O24" s="43">
        <f t="shared" si="3"/>
        <v>0</v>
      </c>
    </row>
    <row r="25" spans="1:15" ht="27.75" customHeight="1">
      <c r="A25" s="36">
        <v>22</v>
      </c>
      <c r="B25" s="37" t="s">
        <v>0</v>
      </c>
      <c r="C25" s="38" t="s">
        <v>20</v>
      </c>
      <c r="D25" s="39" t="s">
        <v>11</v>
      </c>
      <c r="E25" s="34"/>
      <c r="F25" s="34"/>
      <c r="G25" s="38"/>
      <c r="H25" s="65" t="s">
        <v>21</v>
      </c>
      <c r="I25" s="66"/>
      <c r="J25" s="40" t="s">
        <v>21</v>
      </c>
      <c r="K25" s="42"/>
      <c r="L25" s="42"/>
      <c r="M25" s="42">
        <f t="shared" si="2"/>
        <v>0</v>
      </c>
      <c r="N25" s="41"/>
      <c r="O25" s="43">
        <f t="shared" si="3"/>
        <v>0</v>
      </c>
    </row>
    <row r="26" spans="1:15" ht="27.75" customHeight="1">
      <c r="A26" s="36">
        <v>23</v>
      </c>
      <c r="B26" s="37" t="s">
        <v>0</v>
      </c>
      <c r="C26" s="38" t="s">
        <v>13</v>
      </c>
      <c r="D26" s="39" t="s">
        <v>11</v>
      </c>
      <c r="E26" s="34"/>
      <c r="F26" s="34"/>
      <c r="G26" s="38"/>
      <c r="H26" s="65" t="s">
        <v>21</v>
      </c>
      <c r="I26" s="66"/>
      <c r="J26" s="40" t="s">
        <v>21</v>
      </c>
      <c r="K26" s="42"/>
      <c r="L26" s="42"/>
      <c r="M26" s="42">
        <f t="shared" si="2"/>
        <v>0</v>
      </c>
      <c r="N26" s="41"/>
      <c r="O26" s="43">
        <f t="shared" si="3"/>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2"/>
        <v>16000</v>
      </c>
      <c r="N27" s="41"/>
      <c r="O27" s="43">
        <f t="shared" si="3"/>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2"/>
        <v>26000</v>
      </c>
      <c r="N28" s="41"/>
      <c r="O28" s="43">
        <f t="shared" si="3"/>
        <v>26000</v>
      </c>
    </row>
    <row r="29" spans="1:15" ht="27.75" customHeight="1">
      <c r="A29" s="36">
        <v>26</v>
      </c>
      <c r="B29" s="37" t="s">
        <v>0</v>
      </c>
      <c r="C29" s="38" t="s">
        <v>18</v>
      </c>
      <c r="D29" s="39" t="s">
        <v>11</v>
      </c>
      <c r="E29" s="34"/>
      <c r="F29" s="34"/>
      <c r="G29" s="38"/>
      <c r="H29" s="65" t="s">
        <v>21</v>
      </c>
      <c r="I29" s="66"/>
      <c r="J29" s="40" t="s">
        <v>21</v>
      </c>
      <c r="K29" s="42"/>
      <c r="L29" s="42"/>
      <c r="M29" s="42">
        <f t="shared" si="2"/>
        <v>0</v>
      </c>
      <c r="N29" s="41"/>
      <c r="O29" s="43">
        <f t="shared" si="3"/>
        <v>0</v>
      </c>
    </row>
    <row r="30" spans="1:15" ht="27.75" customHeight="1">
      <c r="A30" s="36">
        <v>27</v>
      </c>
      <c r="B30" s="37" t="s">
        <v>0</v>
      </c>
      <c r="C30" s="38" t="s">
        <v>19</v>
      </c>
      <c r="D30" s="39" t="s">
        <v>11</v>
      </c>
      <c r="E30" s="34"/>
      <c r="F30" s="34"/>
      <c r="G30" s="38"/>
      <c r="H30" s="65" t="s">
        <v>21</v>
      </c>
      <c r="I30" s="66"/>
      <c r="J30" s="40" t="s">
        <v>21</v>
      </c>
      <c r="K30" s="42"/>
      <c r="L30" s="42"/>
      <c r="M30" s="42">
        <f t="shared" si="2"/>
        <v>0</v>
      </c>
      <c r="N30" s="41"/>
      <c r="O30" s="43">
        <f t="shared" si="3"/>
        <v>0</v>
      </c>
    </row>
    <row r="31" spans="1:15" ht="27.75" customHeight="1">
      <c r="A31" s="36">
        <v>28</v>
      </c>
      <c r="B31" s="37" t="s">
        <v>0</v>
      </c>
      <c r="C31" s="38" t="s">
        <v>0</v>
      </c>
      <c r="D31" s="39" t="s">
        <v>11</v>
      </c>
      <c r="E31" s="34"/>
      <c r="F31" s="34"/>
      <c r="G31" s="38"/>
      <c r="H31" s="65" t="s">
        <v>21</v>
      </c>
      <c r="I31" s="66"/>
      <c r="J31" s="40" t="s">
        <v>21</v>
      </c>
      <c r="K31" s="42"/>
      <c r="L31" s="42"/>
      <c r="M31" s="42">
        <f t="shared" ref="M31:M34" si="4">G31*K31+I31*L31</f>
        <v>0</v>
      </c>
      <c r="N31" s="41"/>
      <c r="O31" s="43">
        <f t="shared" ref="O31:O34" si="5">M31+N31</f>
        <v>0</v>
      </c>
    </row>
    <row r="32" spans="1:15" ht="27.75" customHeight="1">
      <c r="A32" s="36">
        <v>29</v>
      </c>
      <c r="B32" s="37" t="s">
        <v>0</v>
      </c>
      <c r="C32" s="38" t="s">
        <v>20</v>
      </c>
      <c r="D32" s="39" t="s">
        <v>11</v>
      </c>
      <c r="E32" s="34"/>
      <c r="F32" s="34"/>
      <c r="G32" s="38"/>
      <c r="H32" s="65" t="s">
        <v>21</v>
      </c>
      <c r="I32" s="66"/>
      <c r="J32" s="40" t="s">
        <v>21</v>
      </c>
      <c r="K32" s="42"/>
      <c r="L32" s="42"/>
      <c r="M32" s="42">
        <f t="shared" si="4"/>
        <v>0</v>
      </c>
      <c r="N32" s="41"/>
      <c r="O32" s="43">
        <f t="shared" si="5"/>
        <v>0</v>
      </c>
    </row>
    <row r="33" spans="1:15" ht="27.75" customHeight="1">
      <c r="A33" s="36">
        <v>30</v>
      </c>
      <c r="B33" s="37"/>
      <c r="C33" s="38" t="s">
        <v>13</v>
      </c>
      <c r="D33" s="39" t="s">
        <v>11</v>
      </c>
      <c r="E33" s="34"/>
      <c r="F33" s="34"/>
      <c r="G33" s="38"/>
      <c r="H33" s="65" t="s">
        <v>21</v>
      </c>
      <c r="I33" s="66"/>
      <c r="J33" s="40" t="s">
        <v>21</v>
      </c>
      <c r="K33" s="42"/>
      <c r="L33" s="42"/>
      <c r="M33" s="42">
        <f t="shared" si="4"/>
        <v>0</v>
      </c>
      <c r="N33" s="41"/>
      <c r="O33" s="43">
        <f t="shared" si="5"/>
        <v>0</v>
      </c>
    </row>
    <row r="34" spans="1:15" ht="27.75" customHeight="1" thickBot="1">
      <c r="A34" s="36">
        <v>31</v>
      </c>
      <c r="B34" s="37" t="s">
        <v>0</v>
      </c>
      <c r="C34" s="38" t="s">
        <v>15</v>
      </c>
      <c r="D34" s="39" t="s">
        <v>11</v>
      </c>
      <c r="E34" s="34"/>
      <c r="F34" s="34"/>
      <c r="G34" s="38"/>
      <c r="H34" s="65" t="s">
        <v>21</v>
      </c>
      <c r="I34" s="66"/>
      <c r="J34" s="40" t="s">
        <v>21</v>
      </c>
      <c r="K34" s="42"/>
      <c r="L34" s="42"/>
      <c r="M34" s="42">
        <f t="shared" si="4"/>
        <v>0</v>
      </c>
      <c r="N34" s="41"/>
      <c r="O34" s="43">
        <f t="shared" si="5"/>
        <v>0</v>
      </c>
    </row>
    <row r="35" spans="1:15" ht="27.75" customHeight="1" thickBot="1">
      <c r="A35" s="68"/>
      <c r="B35" s="68"/>
      <c r="C35" s="68"/>
      <c r="D35" s="68"/>
      <c r="E35" s="68"/>
      <c r="F35" s="68"/>
      <c r="G35" s="68"/>
      <c r="H35" s="68"/>
      <c r="I35" s="68"/>
      <c r="J35" s="68"/>
      <c r="K35" s="68"/>
      <c r="L35" s="68"/>
      <c r="M35" s="68"/>
      <c r="N35" s="67"/>
      <c r="O35" s="63">
        <f>SUM(O5:O33)</f>
        <v>42000</v>
      </c>
    </row>
    <row r="36" spans="1:15" ht="19.5" customHeight="1">
      <c r="K36" s="33"/>
      <c r="L36" s="33"/>
      <c r="M36" s="33"/>
      <c r="N36" s="227" t="s">
        <v>23</v>
      </c>
      <c r="O36" s="227"/>
    </row>
  </sheetData>
  <mergeCells count="5">
    <mergeCell ref="A3:D3"/>
    <mergeCell ref="G3:H3"/>
    <mergeCell ref="I3:J3"/>
    <mergeCell ref="N36:O36"/>
    <mergeCell ref="N1:O1"/>
  </mergeCells>
  <phoneticPr fontId="3"/>
  <pageMargins left="0.22" right="0.16" top="0.18" bottom="0.16" header="0.16"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13C57-2BA7-4CA9-8FCC-3D057C8CA025}">
  <sheetPr>
    <tabColor rgb="FFFF66FF"/>
  </sheetPr>
  <dimension ref="A1:V39"/>
  <sheetViews>
    <sheetView zoomScale="87" zoomScaleNormal="87" workbookViewId="0"/>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28</v>
      </c>
      <c r="O1" s="173"/>
    </row>
    <row r="2" spans="1:22" ht="3" customHeight="1" thickTop="1"/>
    <row r="3" spans="1:22" s="2" customFormat="1" ht="27.7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27" t="s">
        <v>23</v>
      </c>
      <c r="O36" s="227"/>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F1D5-333F-4FA4-9930-EF128ADE94E4}">
  <sheetPr>
    <tabColor rgb="FFFF66FF"/>
  </sheetPr>
  <dimension ref="A1:V39"/>
  <sheetViews>
    <sheetView zoomScale="87" zoomScaleNormal="87" workbookViewId="0"/>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28</v>
      </c>
      <c r="O1" s="173"/>
    </row>
    <row r="2" spans="1:22" ht="3" customHeight="1" thickTop="1"/>
    <row r="3" spans="1:22" s="2" customFormat="1" ht="27.7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27" t="s">
        <v>23</v>
      </c>
      <c r="O36" s="227"/>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BBDB8-187C-4DB5-90B2-ED5434365862}">
  <sheetPr>
    <tabColor rgb="FFFF66FF"/>
  </sheetPr>
  <dimension ref="A1:V39"/>
  <sheetViews>
    <sheetView topLeftCell="O1" zoomScale="87" zoomScaleNormal="87" workbookViewId="0"/>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28</v>
      </c>
      <c r="O1" s="173"/>
    </row>
    <row r="2" spans="1:22" ht="3" customHeight="1" thickTop="1"/>
    <row r="3" spans="1:22" s="2" customFormat="1" ht="27.7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27" t="s">
        <v>23</v>
      </c>
      <c r="O36" s="227"/>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BDB0C-3F77-426D-A3C6-2B9AC5816EFD}">
  <sheetPr>
    <tabColor rgb="FFFF66FF"/>
  </sheetPr>
  <dimension ref="A1:V39"/>
  <sheetViews>
    <sheetView zoomScale="87" zoomScaleNormal="87" workbookViewId="0"/>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28</v>
      </c>
      <c r="O1" s="173"/>
    </row>
    <row r="2" spans="1:22" ht="3" customHeight="1" thickTop="1"/>
    <row r="3" spans="1:22" s="2" customFormat="1" ht="27.7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27" t="s">
        <v>23</v>
      </c>
      <c r="O36" s="227"/>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9"/>
  <sheetViews>
    <sheetView zoomScale="87" zoomScaleNormal="87" workbookViewId="0"/>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73" t="s">
        <v>28</v>
      </c>
      <c r="O1" s="173"/>
    </row>
    <row r="2" spans="1:22" ht="3" customHeight="1" thickTop="1"/>
    <row r="3" spans="1:22" s="2" customFormat="1" ht="27.75" customHeight="1">
      <c r="A3" s="166" t="s">
        <v>77</v>
      </c>
      <c r="B3" s="166"/>
      <c r="C3" s="166"/>
      <c r="D3" s="166"/>
      <c r="E3" s="34" t="s">
        <v>2</v>
      </c>
      <c r="F3" s="34" t="s">
        <v>3</v>
      </c>
      <c r="G3" s="167" t="s">
        <v>4</v>
      </c>
      <c r="H3" s="168"/>
      <c r="I3" s="167" t="s">
        <v>5</v>
      </c>
      <c r="J3" s="168"/>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80</v>
      </c>
      <c r="F27" s="34" t="s">
        <v>81</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80</v>
      </c>
      <c r="F28" s="34" t="s">
        <v>81</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27" t="s">
        <v>23</v>
      </c>
      <c r="O36" s="227"/>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AA24"/>
  <sheetViews>
    <sheetView topLeftCell="A4" zoomScale="102" workbookViewId="0">
      <selection activeCell="I4" sqref="I4"/>
    </sheetView>
  </sheetViews>
  <sheetFormatPr defaultRowHeight="23.25" customHeight="1"/>
  <cols>
    <col min="1" max="1" width="4" style="86" customWidth="1"/>
    <col min="2" max="2" width="14" style="91" customWidth="1"/>
    <col min="3" max="3" width="3.75" style="86" customWidth="1"/>
    <col min="4" max="4" width="5" style="85" customWidth="1"/>
    <col min="5" max="5" width="2.75" style="92" customWidth="1"/>
    <col min="6" max="6" width="5" style="85" customWidth="1"/>
    <col min="7" max="7" width="2.75" style="92" customWidth="1"/>
    <col min="8" max="9" width="9" style="83"/>
    <col min="10" max="10" width="11.25" style="83" customWidth="1"/>
    <col min="11" max="11" width="2.625" style="84" customWidth="1"/>
    <col min="12" max="12" width="5.125" style="85" customWidth="1"/>
    <col min="13" max="13" width="2.625" style="84" customWidth="1"/>
    <col min="14" max="14" width="11.25" style="83" customWidth="1"/>
    <col min="15" max="16" width="12.5" style="83" customWidth="1"/>
    <col min="17" max="17" width="0.125" style="85" customWidth="1"/>
    <col min="18" max="21" width="11.25" style="83" customWidth="1"/>
    <col min="22" max="23" width="13.5" style="85" customWidth="1"/>
    <col min="24" max="24" width="6.125" style="85" customWidth="1"/>
    <col min="25" max="25" width="3.125" style="86" customWidth="1"/>
    <col min="26" max="27" width="16" style="86" customWidth="1"/>
    <col min="28" max="28" width="6.25" style="86" customWidth="1"/>
    <col min="29" max="29" width="3.125" style="86" customWidth="1"/>
    <col min="30" max="31" width="16" style="86" customWidth="1"/>
    <col min="32" max="32" width="6.25" style="86" customWidth="1"/>
    <col min="33" max="33" width="3.125" style="86" customWidth="1"/>
    <col min="34" max="35" width="16" style="86" customWidth="1"/>
    <col min="36" max="36" width="8.75" style="86" customWidth="1"/>
    <col min="37" max="38" width="16" style="86" customWidth="1"/>
    <col min="39" max="39" width="8.875" style="86" customWidth="1"/>
    <col min="40" max="41" width="16" style="86" customWidth="1"/>
    <col min="42" max="253" width="9" style="86"/>
    <col min="254" max="254" width="4" style="86" customWidth="1"/>
    <col min="255" max="255" width="14" style="86" customWidth="1"/>
    <col min="256" max="256" width="3.75" style="86" customWidth="1"/>
    <col min="257" max="257" width="5" style="86" customWidth="1"/>
    <col min="258" max="258" width="2.875" style="86" customWidth="1"/>
    <col min="259" max="259" width="5" style="86" customWidth="1"/>
    <col min="260" max="260" width="2.75" style="86" customWidth="1"/>
    <col min="261" max="262" width="9" style="86"/>
    <col min="263" max="263" width="5.375" style="86" customWidth="1"/>
    <col min="264" max="264" width="7.875" style="86" customWidth="1"/>
    <col min="265" max="266" width="11.25" style="86" customWidth="1"/>
    <col min="267" max="267" width="2.625" style="86" customWidth="1"/>
    <col min="268" max="268" width="5.125" style="86" customWidth="1"/>
    <col min="269" max="269" width="2.625" style="86" customWidth="1"/>
    <col min="270" max="270" width="11.25" style="86" customWidth="1"/>
    <col min="271" max="272" width="12.5" style="86" customWidth="1"/>
    <col min="273" max="273" width="0.125" style="86" customWidth="1"/>
    <col min="274" max="277" width="11.25" style="86" customWidth="1"/>
    <col min="278" max="279" width="12.5" style="86" customWidth="1"/>
    <col min="280" max="280" width="6.125" style="86" customWidth="1"/>
    <col min="281" max="281" width="3.125" style="86" customWidth="1"/>
    <col min="282" max="283" width="16" style="86" customWidth="1"/>
    <col min="284" max="284" width="6.25" style="86" customWidth="1"/>
    <col min="285" max="285" width="3.125" style="86" customWidth="1"/>
    <col min="286" max="287" width="16" style="86" customWidth="1"/>
    <col min="288" max="288" width="6.25" style="86" customWidth="1"/>
    <col min="289" max="289" width="3.125" style="86" customWidth="1"/>
    <col min="290" max="291" width="16" style="86" customWidth="1"/>
    <col min="292" max="292" width="8.75" style="86" customWidth="1"/>
    <col min="293" max="294" width="16" style="86" customWidth="1"/>
    <col min="295" max="295" width="8.875" style="86" customWidth="1"/>
    <col min="296" max="297" width="16" style="86" customWidth="1"/>
    <col min="298" max="509" width="9" style="86"/>
    <col min="510" max="510" width="4" style="86" customWidth="1"/>
    <col min="511" max="511" width="14" style="86" customWidth="1"/>
    <col min="512" max="512" width="3.75" style="86" customWidth="1"/>
    <col min="513" max="513" width="5" style="86" customWidth="1"/>
    <col min="514" max="514" width="2.875" style="86" customWidth="1"/>
    <col min="515" max="515" width="5" style="86" customWidth="1"/>
    <col min="516" max="516" width="2.75" style="86" customWidth="1"/>
    <col min="517" max="518" width="9" style="86"/>
    <col min="519" max="519" width="5.375" style="86" customWidth="1"/>
    <col min="520" max="520" width="7.875" style="86" customWidth="1"/>
    <col min="521" max="522" width="11.25" style="86" customWidth="1"/>
    <col min="523" max="523" width="2.625" style="86" customWidth="1"/>
    <col min="524" max="524" width="5.125" style="86" customWidth="1"/>
    <col min="525" max="525" width="2.625" style="86" customWidth="1"/>
    <col min="526" max="526" width="11.25" style="86" customWidth="1"/>
    <col min="527" max="528" width="12.5" style="86" customWidth="1"/>
    <col min="529" max="529" width="0.125" style="86" customWidth="1"/>
    <col min="530" max="533" width="11.25" style="86" customWidth="1"/>
    <col min="534" max="535" width="12.5" style="86" customWidth="1"/>
    <col min="536" max="536" width="6.125" style="86" customWidth="1"/>
    <col min="537" max="537" width="3.125" style="86" customWidth="1"/>
    <col min="538" max="539" width="16" style="86" customWidth="1"/>
    <col min="540" max="540" width="6.25" style="86" customWidth="1"/>
    <col min="541" max="541" width="3.125" style="86" customWidth="1"/>
    <col min="542" max="543" width="16" style="86" customWidth="1"/>
    <col min="544" max="544" width="6.25" style="86" customWidth="1"/>
    <col min="545" max="545" width="3.125" style="86" customWidth="1"/>
    <col min="546" max="547" width="16" style="86" customWidth="1"/>
    <col min="548" max="548" width="8.75" style="86" customWidth="1"/>
    <col min="549" max="550" width="16" style="86" customWidth="1"/>
    <col min="551" max="551" width="8.875" style="86" customWidth="1"/>
    <col min="552" max="553" width="16" style="86" customWidth="1"/>
    <col min="554" max="765" width="9" style="86"/>
    <col min="766" max="766" width="4" style="86" customWidth="1"/>
    <col min="767" max="767" width="14" style="86" customWidth="1"/>
    <col min="768" max="768" width="3.75" style="86" customWidth="1"/>
    <col min="769" max="769" width="5" style="86" customWidth="1"/>
    <col min="770" max="770" width="2.875" style="86" customWidth="1"/>
    <col min="771" max="771" width="5" style="86" customWidth="1"/>
    <col min="772" max="772" width="2.75" style="86" customWidth="1"/>
    <col min="773" max="774" width="9" style="86"/>
    <col min="775" max="775" width="5.375" style="86" customWidth="1"/>
    <col min="776" max="776" width="7.875" style="86" customWidth="1"/>
    <col min="777" max="778" width="11.25" style="86" customWidth="1"/>
    <col min="779" max="779" width="2.625" style="86" customWidth="1"/>
    <col min="780" max="780" width="5.125" style="86" customWidth="1"/>
    <col min="781" max="781" width="2.625" style="86" customWidth="1"/>
    <col min="782" max="782" width="11.25" style="86" customWidth="1"/>
    <col min="783" max="784" width="12.5" style="86" customWidth="1"/>
    <col min="785" max="785" width="0.125" style="86" customWidth="1"/>
    <col min="786" max="789" width="11.25" style="86" customWidth="1"/>
    <col min="790" max="791" width="12.5" style="86" customWidth="1"/>
    <col min="792" max="792" width="6.125" style="86" customWidth="1"/>
    <col min="793" max="793" width="3.125" style="86" customWidth="1"/>
    <col min="794" max="795" width="16" style="86" customWidth="1"/>
    <col min="796" max="796" width="6.25" style="86" customWidth="1"/>
    <col min="797" max="797" width="3.125" style="86" customWidth="1"/>
    <col min="798" max="799" width="16" style="86" customWidth="1"/>
    <col min="800" max="800" width="6.25" style="86" customWidth="1"/>
    <col min="801" max="801" width="3.125" style="86" customWidth="1"/>
    <col min="802" max="803" width="16" style="86" customWidth="1"/>
    <col min="804" max="804" width="8.75" style="86" customWidth="1"/>
    <col min="805" max="806" width="16" style="86" customWidth="1"/>
    <col min="807" max="807" width="8.875" style="86" customWidth="1"/>
    <col min="808" max="809" width="16" style="86" customWidth="1"/>
    <col min="810" max="1021" width="9" style="86"/>
    <col min="1022" max="1022" width="4" style="86" customWidth="1"/>
    <col min="1023" max="1023" width="14" style="86" customWidth="1"/>
    <col min="1024" max="1024" width="3.75" style="86" customWidth="1"/>
    <col min="1025" max="1025" width="5" style="86" customWidth="1"/>
    <col min="1026" max="1026" width="2.875" style="86" customWidth="1"/>
    <col min="1027" max="1027" width="5" style="86" customWidth="1"/>
    <col min="1028" max="1028" width="2.75" style="86" customWidth="1"/>
    <col min="1029" max="1030" width="9" style="86"/>
    <col min="1031" max="1031" width="5.375" style="86" customWidth="1"/>
    <col min="1032" max="1032" width="7.875" style="86" customWidth="1"/>
    <col min="1033" max="1034" width="11.25" style="86" customWidth="1"/>
    <col min="1035" max="1035" width="2.625" style="86" customWidth="1"/>
    <col min="1036" max="1036" width="5.125" style="86" customWidth="1"/>
    <col min="1037" max="1037" width="2.625" style="86" customWidth="1"/>
    <col min="1038" max="1038" width="11.25" style="86" customWidth="1"/>
    <col min="1039" max="1040" width="12.5" style="86" customWidth="1"/>
    <col min="1041" max="1041" width="0.125" style="86" customWidth="1"/>
    <col min="1042" max="1045" width="11.25" style="86" customWidth="1"/>
    <col min="1046" max="1047" width="12.5" style="86" customWidth="1"/>
    <col min="1048" max="1048" width="6.125" style="86" customWidth="1"/>
    <col min="1049" max="1049" width="3.125" style="86" customWidth="1"/>
    <col min="1050" max="1051" width="16" style="86" customWidth="1"/>
    <col min="1052" max="1052" width="6.25" style="86" customWidth="1"/>
    <col min="1053" max="1053" width="3.125" style="86" customWidth="1"/>
    <col min="1054" max="1055" width="16" style="86" customWidth="1"/>
    <col min="1056" max="1056" width="6.25" style="86" customWidth="1"/>
    <col min="1057" max="1057" width="3.125" style="86" customWidth="1"/>
    <col min="1058" max="1059" width="16" style="86" customWidth="1"/>
    <col min="1060" max="1060" width="8.75" style="86" customWidth="1"/>
    <col min="1061" max="1062" width="16" style="86" customWidth="1"/>
    <col min="1063" max="1063" width="8.875" style="86" customWidth="1"/>
    <col min="1064" max="1065" width="16" style="86" customWidth="1"/>
    <col min="1066" max="1277" width="9" style="86"/>
    <col min="1278" max="1278" width="4" style="86" customWidth="1"/>
    <col min="1279" max="1279" width="14" style="86" customWidth="1"/>
    <col min="1280" max="1280" width="3.75" style="86" customWidth="1"/>
    <col min="1281" max="1281" width="5" style="86" customWidth="1"/>
    <col min="1282" max="1282" width="2.875" style="86" customWidth="1"/>
    <col min="1283" max="1283" width="5" style="86" customWidth="1"/>
    <col min="1284" max="1284" width="2.75" style="86" customWidth="1"/>
    <col min="1285" max="1286" width="9" style="86"/>
    <col min="1287" max="1287" width="5.375" style="86" customWidth="1"/>
    <col min="1288" max="1288" width="7.875" style="86" customWidth="1"/>
    <col min="1289" max="1290" width="11.25" style="86" customWidth="1"/>
    <col min="1291" max="1291" width="2.625" style="86" customWidth="1"/>
    <col min="1292" max="1292" width="5.125" style="86" customWidth="1"/>
    <col min="1293" max="1293" width="2.625" style="86" customWidth="1"/>
    <col min="1294" max="1294" width="11.25" style="86" customWidth="1"/>
    <col min="1295" max="1296" width="12.5" style="86" customWidth="1"/>
    <col min="1297" max="1297" width="0.125" style="86" customWidth="1"/>
    <col min="1298" max="1301" width="11.25" style="86" customWidth="1"/>
    <col min="1302" max="1303" width="12.5" style="86" customWidth="1"/>
    <col min="1304" max="1304" width="6.125" style="86" customWidth="1"/>
    <col min="1305" max="1305" width="3.125" style="86" customWidth="1"/>
    <col min="1306" max="1307" width="16" style="86" customWidth="1"/>
    <col min="1308" max="1308" width="6.25" style="86" customWidth="1"/>
    <col min="1309" max="1309" width="3.125" style="86" customWidth="1"/>
    <col min="1310" max="1311" width="16" style="86" customWidth="1"/>
    <col min="1312" max="1312" width="6.25" style="86" customWidth="1"/>
    <col min="1313" max="1313" width="3.125" style="86" customWidth="1"/>
    <col min="1314" max="1315" width="16" style="86" customWidth="1"/>
    <col min="1316" max="1316" width="8.75" style="86" customWidth="1"/>
    <col min="1317" max="1318" width="16" style="86" customWidth="1"/>
    <col min="1319" max="1319" width="8.875" style="86" customWidth="1"/>
    <col min="1320" max="1321" width="16" style="86" customWidth="1"/>
    <col min="1322" max="1533" width="9" style="86"/>
    <col min="1534" max="1534" width="4" style="86" customWidth="1"/>
    <col min="1535" max="1535" width="14" style="86" customWidth="1"/>
    <col min="1536" max="1536" width="3.75" style="86" customWidth="1"/>
    <col min="1537" max="1537" width="5" style="86" customWidth="1"/>
    <col min="1538" max="1538" width="2.875" style="86" customWidth="1"/>
    <col min="1539" max="1539" width="5" style="86" customWidth="1"/>
    <col min="1540" max="1540" width="2.75" style="86" customWidth="1"/>
    <col min="1541" max="1542" width="9" style="86"/>
    <col min="1543" max="1543" width="5.375" style="86" customWidth="1"/>
    <col min="1544" max="1544" width="7.875" style="86" customWidth="1"/>
    <col min="1545" max="1546" width="11.25" style="86" customWidth="1"/>
    <col min="1547" max="1547" width="2.625" style="86" customWidth="1"/>
    <col min="1548" max="1548" width="5.125" style="86" customWidth="1"/>
    <col min="1549" max="1549" width="2.625" style="86" customWidth="1"/>
    <col min="1550" max="1550" width="11.25" style="86" customWidth="1"/>
    <col min="1551" max="1552" width="12.5" style="86" customWidth="1"/>
    <col min="1553" max="1553" width="0.125" style="86" customWidth="1"/>
    <col min="1554" max="1557" width="11.25" style="86" customWidth="1"/>
    <col min="1558" max="1559" width="12.5" style="86" customWidth="1"/>
    <col min="1560" max="1560" width="6.125" style="86" customWidth="1"/>
    <col min="1561" max="1561" width="3.125" style="86" customWidth="1"/>
    <col min="1562" max="1563" width="16" style="86" customWidth="1"/>
    <col min="1564" max="1564" width="6.25" style="86" customWidth="1"/>
    <col min="1565" max="1565" width="3.125" style="86" customWidth="1"/>
    <col min="1566" max="1567" width="16" style="86" customWidth="1"/>
    <col min="1568" max="1568" width="6.25" style="86" customWidth="1"/>
    <col min="1569" max="1569" width="3.125" style="86" customWidth="1"/>
    <col min="1570" max="1571" width="16" style="86" customWidth="1"/>
    <col min="1572" max="1572" width="8.75" style="86" customWidth="1"/>
    <col min="1573" max="1574" width="16" style="86" customWidth="1"/>
    <col min="1575" max="1575" width="8.875" style="86" customWidth="1"/>
    <col min="1576" max="1577" width="16" style="86" customWidth="1"/>
    <col min="1578" max="1789" width="9" style="86"/>
    <col min="1790" max="1790" width="4" style="86" customWidth="1"/>
    <col min="1791" max="1791" width="14" style="86" customWidth="1"/>
    <col min="1792" max="1792" width="3.75" style="86" customWidth="1"/>
    <col min="1793" max="1793" width="5" style="86" customWidth="1"/>
    <col min="1794" max="1794" width="2.875" style="86" customWidth="1"/>
    <col min="1795" max="1795" width="5" style="86" customWidth="1"/>
    <col min="1796" max="1796" width="2.75" style="86" customWidth="1"/>
    <col min="1797" max="1798" width="9" style="86"/>
    <col min="1799" max="1799" width="5.375" style="86" customWidth="1"/>
    <col min="1800" max="1800" width="7.875" style="86" customWidth="1"/>
    <col min="1801" max="1802" width="11.25" style="86" customWidth="1"/>
    <col min="1803" max="1803" width="2.625" style="86" customWidth="1"/>
    <col min="1804" max="1804" width="5.125" style="86" customWidth="1"/>
    <col min="1805" max="1805" width="2.625" style="86" customWidth="1"/>
    <col min="1806" max="1806" width="11.25" style="86" customWidth="1"/>
    <col min="1807" max="1808" width="12.5" style="86" customWidth="1"/>
    <col min="1809" max="1809" width="0.125" style="86" customWidth="1"/>
    <col min="1810" max="1813" width="11.25" style="86" customWidth="1"/>
    <col min="1814" max="1815" width="12.5" style="86" customWidth="1"/>
    <col min="1816" max="1816" width="6.125" style="86" customWidth="1"/>
    <col min="1817" max="1817" width="3.125" style="86" customWidth="1"/>
    <col min="1818" max="1819" width="16" style="86" customWidth="1"/>
    <col min="1820" max="1820" width="6.25" style="86" customWidth="1"/>
    <col min="1821" max="1821" width="3.125" style="86" customWidth="1"/>
    <col min="1822" max="1823" width="16" style="86" customWidth="1"/>
    <col min="1824" max="1824" width="6.25" style="86" customWidth="1"/>
    <col min="1825" max="1825" width="3.125" style="86" customWidth="1"/>
    <col min="1826" max="1827" width="16" style="86" customWidth="1"/>
    <col min="1828" max="1828" width="8.75" style="86" customWidth="1"/>
    <col min="1829" max="1830" width="16" style="86" customWidth="1"/>
    <col min="1831" max="1831" width="8.875" style="86" customWidth="1"/>
    <col min="1832" max="1833" width="16" style="86" customWidth="1"/>
    <col min="1834" max="2045" width="9" style="86"/>
    <col min="2046" max="2046" width="4" style="86" customWidth="1"/>
    <col min="2047" max="2047" width="14" style="86" customWidth="1"/>
    <col min="2048" max="2048" width="3.75" style="86" customWidth="1"/>
    <col min="2049" max="2049" width="5" style="86" customWidth="1"/>
    <col min="2050" max="2050" width="2.875" style="86" customWidth="1"/>
    <col min="2051" max="2051" width="5" style="86" customWidth="1"/>
    <col min="2052" max="2052" width="2.75" style="86" customWidth="1"/>
    <col min="2053" max="2054" width="9" style="86"/>
    <col min="2055" max="2055" width="5.375" style="86" customWidth="1"/>
    <col min="2056" max="2056" width="7.875" style="86" customWidth="1"/>
    <col min="2057" max="2058" width="11.25" style="86" customWidth="1"/>
    <col min="2059" max="2059" width="2.625" style="86" customWidth="1"/>
    <col min="2060" max="2060" width="5.125" style="86" customWidth="1"/>
    <col min="2061" max="2061" width="2.625" style="86" customWidth="1"/>
    <col min="2062" max="2062" width="11.25" style="86" customWidth="1"/>
    <col min="2063" max="2064" width="12.5" style="86" customWidth="1"/>
    <col min="2065" max="2065" width="0.125" style="86" customWidth="1"/>
    <col min="2066" max="2069" width="11.25" style="86" customWidth="1"/>
    <col min="2070" max="2071" width="12.5" style="86" customWidth="1"/>
    <col min="2072" max="2072" width="6.125" style="86" customWidth="1"/>
    <col min="2073" max="2073" width="3.125" style="86" customWidth="1"/>
    <col min="2074" max="2075" width="16" style="86" customWidth="1"/>
    <col min="2076" max="2076" width="6.25" style="86" customWidth="1"/>
    <col min="2077" max="2077" width="3.125" style="86" customWidth="1"/>
    <col min="2078" max="2079" width="16" style="86" customWidth="1"/>
    <col min="2080" max="2080" width="6.25" style="86" customWidth="1"/>
    <col min="2081" max="2081" width="3.125" style="86" customWidth="1"/>
    <col min="2082" max="2083" width="16" style="86" customWidth="1"/>
    <col min="2084" max="2084" width="8.75" style="86" customWidth="1"/>
    <col min="2085" max="2086" width="16" style="86" customWidth="1"/>
    <col min="2087" max="2087" width="8.875" style="86" customWidth="1"/>
    <col min="2088" max="2089" width="16" style="86" customWidth="1"/>
    <col min="2090" max="2301" width="9" style="86"/>
    <col min="2302" max="2302" width="4" style="86" customWidth="1"/>
    <col min="2303" max="2303" width="14" style="86" customWidth="1"/>
    <col min="2304" max="2304" width="3.75" style="86" customWidth="1"/>
    <col min="2305" max="2305" width="5" style="86" customWidth="1"/>
    <col min="2306" max="2306" width="2.875" style="86" customWidth="1"/>
    <col min="2307" max="2307" width="5" style="86" customWidth="1"/>
    <col min="2308" max="2308" width="2.75" style="86" customWidth="1"/>
    <col min="2309" max="2310" width="9" style="86"/>
    <col min="2311" max="2311" width="5.375" style="86" customWidth="1"/>
    <col min="2312" max="2312" width="7.875" style="86" customWidth="1"/>
    <col min="2313" max="2314" width="11.25" style="86" customWidth="1"/>
    <col min="2315" max="2315" width="2.625" style="86" customWidth="1"/>
    <col min="2316" max="2316" width="5.125" style="86" customWidth="1"/>
    <col min="2317" max="2317" width="2.625" style="86" customWidth="1"/>
    <col min="2318" max="2318" width="11.25" style="86" customWidth="1"/>
    <col min="2319" max="2320" width="12.5" style="86" customWidth="1"/>
    <col min="2321" max="2321" width="0.125" style="86" customWidth="1"/>
    <col min="2322" max="2325" width="11.25" style="86" customWidth="1"/>
    <col min="2326" max="2327" width="12.5" style="86" customWidth="1"/>
    <col min="2328" max="2328" width="6.125" style="86" customWidth="1"/>
    <col min="2329" max="2329" width="3.125" style="86" customWidth="1"/>
    <col min="2330" max="2331" width="16" style="86" customWidth="1"/>
    <col min="2332" max="2332" width="6.25" style="86" customWidth="1"/>
    <col min="2333" max="2333" width="3.125" style="86" customWidth="1"/>
    <col min="2334" max="2335" width="16" style="86" customWidth="1"/>
    <col min="2336" max="2336" width="6.25" style="86" customWidth="1"/>
    <col min="2337" max="2337" width="3.125" style="86" customWidth="1"/>
    <col min="2338" max="2339" width="16" style="86" customWidth="1"/>
    <col min="2340" max="2340" width="8.75" style="86" customWidth="1"/>
    <col min="2341" max="2342" width="16" style="86" customWidth="1"/>
    <col min="2343" max="2343" width="8.875" style="86" customWidth="1"/>
    <col min="2344" max="2345" width="16" style="86" customWidth="1"/>
    <col min="2346" max="2557" width="9" style="86"/>
    <col min="2558" max="2558" width="4" style="86" customWidth="1"/>
    <col min="2559" max="2559" width="14" style="86" customWidth="1"/>
    <col min="2560" max="2560" width="3.75" style="86" customWidth="1"/>
    <col min="2561" max="2561" width="5" style="86" customWidth="1"/>
    <col min="2562" max="2562" width="2.875" style="86" customWidth="1"/>
    <col min="2563" max="2563" width="5" style="86" customWidth="1"/>
    <col min="2564" max="2564" width="2.75" style="86" customWidth="1"/>
    <col min="2565" max="2566" width="9" style="86"/>
    <col min="2567" max="2567" width="5.375" style="86" customWidth="1"/>
    <col min="2568" max="2568" width="7.875" style="86" customWidth="1"/>
    <col min="2569" max="2570" width="11.25" style="86" customWidth="1"/>
    <col min="2571" max="2571" width="2.625" style="86" customWidth="1"/>
    <col min="2572" max="2572" width="5.125" style="86" customWidth="1"/>
    <col min="2573" max="2573" width="2.625" style="86" customWidth="1"/>
    <col min="2574" max="2574" width="11.25" style="86" customWidth="1"/>
    <col min="2575" max="2576" width="12.5" style="86" customWidth="1"/>
    <col min="2577" max="2577" width="0.125" style="86" customWidth="1"/>
    <col min="2578" max="2581" width="11.25" style="86" customWidth="1"/>
    <col min="2582" max="2583" width="12.5" style="86" customWidth="1"/>
    <col min="2584" max="2584" width="6.125" style="86" customWidth="1"/>
    <col min="2585" max="2585" width="3.125" style="86" customWidth="1"/>
    <col min="2586" max="2587" width="16" style="86" customWidth="1"/>
    <col min="2588" max="2588" width="6.25" style="86" customWidth="1"/>
    <col min="2589" max="2589" width="3.125" style="86" customWidth="1"/>
    <col min="2590" max="2591" width="16" style="86" customWidth="1"/>
    <col min="2592" max="2592" width="6.25" style="86" customWidth="1"/>
    <col min="2593" max="2593" width="3.125" style="86" customWidth="1"/>
    <col min="2594" max="2595" width="16" style="86" customWidth="1"/>
    <col min="2596" max="2596" width="8.75" style="86" customWidth="1"/>
    <col min="2597" max="2598" width="16" style="86" customWidth="1"/>
    <col min="2599" max="2599" width="8.875" style="86" customWidth="1"/>
    <col min="2600" max="2601" width="16" style="86" customWidth="1"/>
    <col min="2602" max="2813" width="9" style="86"/>
    <col min="2814" max="2814" width="4" style="86" customWidth="1"/>
    <col min="2815" max="2815" width="14" style="86" customWidth="1"/>
    <col min="2816" max="2816" width="3.75" style="86" customWidth="1"/>
    <col min="2817" max="2817" width="5" style="86" customWidth="1"/>
    <col min="2818" max="2818" width="2.875" style="86" customWidth="1"/>
    <col min="2819" max="2819" width="5" style="86" customWidth="1"/>
    <col min="2820" max="2820" width="2.75" style="86" customWidth="1"/>
    <col min="2821" max="2822" width="9" style="86"/>
    <col min="2823" max="2823" width="5.375" style="86" customWidth="1"/>
    <col min="2824" max="2824" width="7.875" style="86" customWidth="1"/>
    <col min="2825" max="2826" width="11.25" style="86" customWidth="1"/>
    <col min="2827" max="2827" width="2.625" style="86" customWidth="1"/>
    <col min="2828" max="2828" width="5.125" style="86" customWidth="1"/>
    <col min="2829" max="2829" width="2.625" style="86" customWidth="1"/>
    <col min="2830" max="2830" width="11.25" style="86" customWidth="1"/>
    <col min="2831" max="2832" width="12.5" style="86" customWidth="1"/>
    <col min="2833" max="2833" width="0.125" style="86" customWidth="1"/>
    <col min="2834" max="2837" width="11.25" style="86" customWidth="1"/>
    <col min="2838" max="2839" width="12.5" style="86" customWidth="1"/>
    <col min="2840" max="2840" width="6.125" style="86" customWidth="1"/>
    <col min="2841" max="2841" width="3.125" style="86" customWidth="1"/>
    <col min="2842" max="2843" width="16" style="86" customWidth="1"/>
    <col min="2844" max="2844" width="6.25" style="86" customWidth="1"/>
    <col min="2845" max="2845" width="3.125" style="86" customWidth="1"/>
    <col min="2846" max="2847" width="16" style="86" customWidth="1"/>
    <col min="2848" max="2848" width="6.25" style="86" customWidth="1"/>
    <col min="2849" max="2849" width="3.125" style="86" customWidth="1"/>
    <col min="2850" max="2851" width="16" style="86" customWidth="1"/>
    <col min="2852" max="2852" width="8.75" style="86" customWidth="1"/>
    <col min="2853" max="2854" width="16" style="86" customWidth="1"/>
    <col min="2855" max="2855" width="8.875" style="86" customWidth="1"/>
    <col min="2856" max="2857" width="16" style="86" customWidth="1"/>
    <col min="2858" max="3069" width="9" style="86"/>
    <col min="3070" max="3070" width="4" style="86" customWidth="1"/>
    <col min="3071" max="3071" width="14" style="86" customWidth="1"/>
    <col min="3072" max="3072" width="3.75" style="86" customWidth="1"/>
    <col min="3073" max="3073" width="5" style="86" customWidth="1"/>
    <col min="3074" max="3074" width="2.875" style="86" customWidth="1"/>
    <col min="3075" max="3075" width="5" style="86" customWidth="1"/>
    <col min="3076" max="3076" width="2.75" style="86" customWidth="1"/>
    <col min="3077" max="3078" width="9" style="86"/>
    <col min="3079" max="3079" width="5.375" style="86" customWidth="1"/>
    <col min="3080" max="3080" width="7.875" style="86" customWidth="1"/>
    <col min="3081" max="3082" width="11.25" style="86" customWidth="1"/>
    <col min="3083" max="3083" width="2.625" style="86" customWidth="1"/>
    <col min="3084" max="3084" width="5.125" style="86" customWidth="1"/>
    <col min="3085" max="3085" width="2.625" style="86" customWidth="1"/>
    <col min="3086" max="3086" width="11.25" style="86" customWidth="1"/>
    <col min="3087" max="3088" width="12.5" style="86" customWidth="1"/>
    <col min="3089" max="3089" width="0.125" style="86" customWidth="1"/>
    <col min="3090" max="3093" width="11.25" style="86" customWidth="1"/>
    <col min="3094" max="3095" width="12.5" style="86" customWidth="1"/>
    <col min="3096" max="3096" width="6.125" style="86" customWidth="1"/>
    <col min="3097" max="3097" width="3.125" style="86" customWidth="1"/>
    <col min="3098" max="3099" width="16" style="86" customWidth="1"/>
    <col min="3100" max="3100" width="6.25" style="86" customWidth="1"/>
    <col min="3101" max="3101" width="3.125" style="86" customWidth="1"/>
    <col min="3102" max="3103" width="16" style="86" customWidth="1"/>
    <col min="3104" max="3104" width="6.25" style="86" customWidth="1"/>
    <col min="3105" max="3105" width="3.125" style="86" customWidth="1"/>
    <col min="3106" max="3107" width="16" style="86" customWidth="1"/>
    <col min="3108" max="3108" width="8.75" style="86" customWidth="1"/>
    <col min="3109" max="3110" width="16" style="86" customWidth="1"/>
    <col min="3111" max="3111" width="8.875" style="86" customWidth="1"/>
    <col min="3112" max="3113" width="16" style="86" customWidth="1"/>
    <col min="3114" max="3325" width="9" style="86"/>
    <col min="3326" max="3326" width="4" style="86" customWidth="1"/>
    <col min="3327" max="3327" width="14" style="86" customWidth="1"/>
    <col min="3328" max="3328" width="3.75" style="86" customWidth="1"/>
    <col min="3329" max="3329" width="5" style="86" customWidth="1"/>
    <col min="3330" max="3330" width="2.875" style="86" customWidth="1"/>
    <col min="3331" max="3331" width="5" style="86" customWidth="1"/>
    <col min="3332" max="3332" width="2.75" style="86" customWidth="1"/>
    <col min="3333" max="3334" width="9" style="86"/>
    <col min="3335" max="3335" width="5.375" style="86" customWidth="1"/>
    <col min="3336" max="3336" width="7.875" style="86" customWidth="1"/>
    <col min="3337" max="3338" width="11.25" style="86" customWidth="1"/>
    <col min="3339" max="3339" width="2.625" style="86" customWidth="1"/>
    <col min="3340" max="3340" width="5.125" style="86" customWidth="1"/>
    <col min="3341" max="3341" width="2.625" style="86" customWidth="1"/>
    <col min="3342" max="3342" width="11.25" style="86" customWidth="1"/>
    <col min="3343" max="3344" width="12.5" style="86" customWidth="1"/>
    <col min="3345" max="3345" width="0.125" style="86" customWidth="1"/>
    <col min="3346" max="3349" width="11.25" style="86" customWidth="1"/>
    <col min="3350" max="3351" width="12.5" style="86" customWidth="1"/>
    <col min="3352" max="3352" width="6.125" style="86" customWidth="1"/>
    <col min="3353" max="3353" width="3.125" style="86" customWidth="1"/>
    <col min="3354" max="3355" width="16" style="86" customWidth="1"/>
    <col min="3356" max="3356" width="6.25" style="86" customWidth="1"/>
    <col min="3357" max="3357" width="3.125" style="86" customWidth="1"/>
    <col min="3358" max="3359" width="16" style="86" customWidth="1"/>
    <col min="3360" max="3360" width="6.25" style="86" customWidth="1"/>
    <col min="3361" max="3361" width="3.125" style="86" customWidth="1"/>
    <col min="3362" max="3363" width="16" style="86" customWidth="1"/>
    <col min="3364" max="3364" width="8.75" style="86" customWidth="1"/>
    <col min="3365" max="3366" width="16" style="86" customWidth="1"/>
    <col min="3367" max="3367" width="8.875" style="86" customWidth="1"/>
    <col min="3368" max="3369" width="16" style="86" customWidth="1"/>
    <col min="3370" max="3581" width="9" style="86"/>
    <col min="3582" max="3582" width="4" style="86" customWidth="1"/>
    <col min="3583" max="3583" width="14" style="86" customWidth="1"/>
    <col min="3584" max="3584" width="3.75" style="86" customWidth="1"/>
    <col min="3585" max="3585" width="5" style="86" customWidth="1"/>
    <col min="3586" max="3586" width="2.875" style="86" customWidth="1"/>
    <col min="3587" max="3587" width="5" style="86" customWidth="1"/>
    <col min="3588" max="3588" width="2.75" style="86" customWidth="1"/>
    <col min="3589" max="3590" width="9" style="86"/>
    <col min="3591" max="3591" width="5.375" style="86" customWidth="1"/>
    <col min="3592" max="3592" width="7.875" style="86" customWidth="1"/>
    <col min="3593" max="3594" width="11.25" style="86" customWidth="1"/>
    <col min="3595" max="3595" width="2.625" style="86" customWidth="1"/>
    <col min="3596" max="3596" width="5.125" style="86" customWidth="1"/>
    <col min="3597" max="3597" width="2.625" style="86" customWidth="1"/>
    <col min="3598" max="3598" width="11.25" style="86" customWidth="1"/>
    <col min="3599" max="3600" width="12.5" style="86" customWidth="1"/>
    <col min="3601" max="3601" width="0.125" style="86" customWidth="1"/>
    <col min="3602" max="3605" width="11.25" style="86" customWidth="1"/>
    <col min="3606" max="3607" width="12.5" style="86" customWidth="1"/>
    <col min="3608" max="3608" width="6.125" style="86" customWidth="1"/>
    <col min="3609" max="3609" width="3.125" style="86" customWidth="1"/>
    <col min="3610" max="3611" width="16" style="86" customWidth="1"/>
    <col min="3612" max="3612" width="6.25" style="86" customWidth="1"/>
    <col min="3613" max="3613" width="3.125" style="86" customWidth="1"/>
    <col min="3614" max="3615" width="16" style="86" customWidth="1"/>
    <col min="3616" max="3616" width="6.25" style="86" customWidth="1"/>
    <col min="3617" max="3617" width="3.125" style="86" customWidth="1"/>
    <col min="3618" max="3619" width="16" style="86" customWidth="1"/>
    <col min="3620" max="3620" width="8.75" style="86" customWidth="1"/>
    <col min="3621" max="3622" width="16" style="86" customWidth="1"/>
    <col min="3623" max="3623" width="8.875" style="86" customWidth="1"/>
    <col min="3624" max="3625" width="16" style="86" customWidth="1"/>
    <col min="3626" max="3837" width="9" style="86"/>
    <col min="3838" max="3838" width="4" style="86" customWidth="1"/>
    <col min="3839" max="3839" width="14" style="86" customWidth="1"/>
    <col min="3840" max="3840" width="3.75" style="86" customWidth="1"/>
    <col min="3841" max="3841" width="5" style="86" customWidth="1"/>
    <col min="3842" max="3842" width="2.875" style="86" customWidth="1"/>
    <col min="3843" max="3843" width="5" style="86" customWidth="1"/>
    <col min="3844" max="3844" width="2.75" style="86" customWidth="1"/>
    <col min="3845" max="3846" width="9" style="86"/>
    <col min="3847" max="3847" width="5.375" style="86" customWidth="1"/>
    <col min="3848" max="3848" width="7.875" style="86" customWidth="1"/>
    <col min="3849" max="3850" width="11.25" style="86" customWidth="1"/>
    <col min="3851" max="3851" width="2.625" style="86" customWidth="1"/>
    <col min="3852" max="3852" width="5.125" style="86" customWidth="1"/>
    <col min="3853" max="3853" width="2.625" style="86" customWidth="1"/>
    <col min="3854" max="3854" width="11.25" style="86" customWidth="1"/>
    <col min="3855" max="3856" width="12.5" style="86" customWidth="1"/>
    <col min="3857" max="3857" width="0.125" style="86" customWidth="1"/>
    <col min="3858" max="3861" width="11.25" style="86" customWidth="1"/>
    <col min="3862" max="3863" width="12.5" style="86" customWidth="1"/>
    <col min="3864" max="3864" width="6.125" style="86" customWidth="1"/>
    <col min="3865" max="3865" width="3.125" style="86" customWidth="1"/>
    <col min="3866" max="3867" width="16" style="86" customWidth="1"/>
    <col min="3868" max="3868" width="6.25" style="86" customWidth="1"/>
    <col min="3869" max="3869" width="3.125" style="86" customWidth="1"/>
    <col min="3870" max="3871" width="16" style="86" customWidth="1"/>
    <col min="3872" max="3872" width="6.25" style="86" customWidth="1"/>
    <col min="3873" max="3873" width="3.125" style="86" customWidth="1"/>
    <col min="3874" max="3875" width="16" style="86" customWidth="1"/>
    <col min="3876" max="3876" width="8.75" style="86" customWidth="1"/>
    <col min="3877" max="3878" width="16" style="86" customWidth="1"/>
    <col min="3879" max="3879" width="8.875" style="86" customWidth="1"/>
    <col min="3880" max="3881" width="16" style="86" customWidth="1"/>
    <col min="3882" max="4093" width="9" style="86"/>
    <col min="4094" max="4094" width="4" style="86" customWidth="1"/>
    <col min="4095" max="4095" width="14" style="86" customWidth="1"/>
    <col min="4096" max="4096" width="3.75" style="86" customWidth="1"/>
    <col min="4097" max="4097" width="5" style="86" customWidth="1"/>
    <col min="4098" max="4098" width="2.875" style="86" customWidth="1"/>
    <col min="4099" max="4099" width="5" style="86" customWidth="1"/>
    <col min="4100" max="4100" width="2.75" style="86" customWidth="1"/>
    <col min="4101" max="4102" width="9" style="86"/>
    <col min="4103" max="4103" width="5.375" style="86" customWidth="1"/>
    <col min="4104" max="4104" width="7.875" style="86" customWidth="1"/>
    <col min="4105" max="4106" width="11.25" style="86" customWidth="1"/>
    <col min="4107" max="4107" width="2.625" style="86" customWidth="1"/>
    <col min="4108" max="4108" width="5.125" style="86" customWidth="1"/>
    <col min="4109" max="4109" width="2.625" style="86" customWidth="1"/>
    <col min="4110" max="4110" width="11.25" style="86" customWidth="1"/>
    <col min="4111" max="4112" width="12.5" style="86" customWidth="1"/>
    <col min="4113" max="4113" width="0.125" style="86" customWidth="1"/>
    <col min="4114" max="4117" width="11.25" style="86" customWidth="1"/>
    <col min="4118" max="4119" width="12.5" style="86" customWidth="1"/>
    <col min="4120" max="4120" width="6.125" style="86" customWidth="1"/>
    <col min="4121" max="4121" width="3.125" style="86" customWidth="1"/>
    <col min="4122" max="4123" width="16" style="86" customWidth="1"/>
    <col min="4124" max="4124" width="6.25" style="86" customWidth="1"/>
    <col min="4125" max="4125" width="3.125" style="86" customWidth="1"/>
    <col min="4126" max="4127" width="16" style="86" customWidth="1"/>
    <col min="4128" max="4128" width="6.25" style="86" customWidth="1"/>
    <col min="4129" max="4129" width="3.125" style="86" customWidth="1"/>
    <col min="4130" max="4131" width="16" style="86" customWidth="1"/>
    <col min="4132" max="4132" width="8.75" style="86" customWidth="1"/>
    <col min="4133" max="4134" width="16" style="86" customWidth="1"/>
    <col min="4135" max="4135" width="8.875" style="86" customWidth="1"/>
    <col min="4136" max="4137" width="16" style="86" customWidth="1"/>
    <col min="4138" max="4349" width="9" style="86"/>
    <col min="4350" max="4350" width="4" style="86" customWidth="1"/>
    <col min="4351" max="4351" width="14" style="86" customWidth="1"/>
    <col min="4352" max="4352" width="3.75" style="86" customWidth="1"/>
    <col min="4353" max="4353" width="5" style="86" customWidth="1"/>
    <col min="4354" max="4354" width="2.875" style="86" customWidth="1"/>
    <col min="4355" max="4355" width="5" style="86" customWidth="1"/>
    <col min="4356" max="4356" width="2.75" style="86" customWidth="1"/>
    <col min="4357" max="4358" width="9" style="86"/>
    <col min="4359" max="4359" width="5.375" style="86" customWidth="1"/>
    <col min="4360" max="4360" width="7.875" style="86" customWidth="1"/>
    <col min="4361" max="4362" width="11.25" style="86" customWidth="1"/>
    <col min="4363" max="4363" width="2.625" style="86" customWidth="1"/>
    <col min="4364" max="4364" width="5.125" style="86" customWidth="1"/>
    <col min="4365" max="4365" width="2.625" style="86" customWidth="1"/>
    <col min="4366" max="4366" width="11.25" style="86" customWidth="1"/>
    <col min="4367" max="4368" width="12.5" style="86" customWidth="1"/>
    <col min="4369" max="4369" width="0.125" style="86" customWidth="1"/>
    <col min="4370" max="4373" width="11.25" style="86" customWidth="1"/>
    <col min="4374" max="4375" width="12.5" style="86" customWidth="1"/>
    <col min="4376" max="4376" width="6.125" style="86" customWidth="1"/>
    <col min="4377" max="4377" width="3.125" style="86" customWidth="1"/>
    <col min="4378" max="4379" width="16" style="86" customWidth="1"/>
    <col min="4380" max="4380" width="6.25" style="86" customWidth="1"/>
    <col min="4381" max="4381" width="3.125" style="86" customWidth="1"/>
    <col min="4382" max="4383" width="16" style="86" customWidth="1"/>
    <col min="4384" max="4384" width="6.25" style="86" customWidth="1"/>
    <col min="4385" max="4385" width="3.125" style="86" customWidth="1"/>
    <col min="4386" max="4387" width="16" style="86" customWidth="1"/>
    <col min="4388" max="4388" width="8.75" style="86" customWidth="1"/>
    <col min="4389" max="4390" width="16" style="86" customWidth="1"/>
    <col min="4391" max="4391" width="8.875" style="86" customWidth="1"/>
    <col min="4392" max="4393" width="16" style="86" customWidth="1"/>
    <col min="4394" max="4605" width="9" style="86"/>
    <col min="4606" max="4606" width="4" style="86" customWidth="1"/>
    <col min="4607" max="4607" width="14" style="86" customWidth="1"/>
    <col min="4608" max="4608" width="3.75" style="86" customWidth="1"/>
    <col min="4609" max="4609" width="5" style="86" customWidth="1"/>
    <col min="4610" max="4610" width="2.875" style="86" customWidth="1"/>
    <col min="4611" max="4611" width="5" style="86" customWidth="1"/>
    <col min="4612" max="4612" width="2.75" style="86" customWidth="1"/>
    <col min="4613" max="4614" width="9" style="86"/>
    <col min="4615" max="4615" width="5.375" style="86" customWidth="1"/>
    <col min="4616" max="4616" width="7.875" style="86" customWidth="1"/>
    <col min="4617" max="4618" width="11.25" style="86" customWidth="1"/>
    <col min="4619" max="4619" width="2.625" style="86" customWidth="1"/>
    <col min="4620" max="4620" width="5.125" style="86" customWidth="1"/>
    <col min="4621" max="4621" width="2.625" style="86" customWidth="1"/>
    <col min="4622" max="4622" width="11.25" style="86" customWidth="1"/>
    <col min="4623" max="4624" width="12.5" style="86" customWidth="1"/>
    <col min="4625" max="4625" width="0.125" style="86" customWidth="1"/>
    <col min="4626" max="4629" width="11.25" style="86" customWidth="1"/>
    <col min="4630" max="4631" width="12.5" style="86" customWidth="1"/>
    <col min="4632" max="4632" width="6.125" style="86" customWidth="1"/>
    <col min="4633" max="4633" width="3.125" style="86" customWidth="1"/>
    <col min="4634" max="4635" width="16" style="86" customWidth="1"/>
    <col min="4636" max="4636" width="6.25" style="86" customWidth="1"/>
    <col min="4637" max="4637" width="3.125" style="86" customWidth="1"/>
    <col min="4638" max="4639" width="16" style="86" customWidth="1"/>
    <col min="4640" max="4640" width="6.25" style="86" customWidth="1"/>
    <col min="4641" max="4641" width="3.125" style="86" customWidth="1"/>
    <col min="4642" max="4643" width="16" style="86" customWidth="1"/>
    <col min="4644" max="4644" width="8.75" style="86" customWidth="1"/>
    <col min="4645" max="4646" width="16" style="86" customWidth="1"/>
    <col min="4647" max="4647" width="8.875" style="86" customWidth="1"/>
    <col min="4648" max="4649" width="16" style="86" customWidth="1"/>
    <col min="4650" max="4861" width="9" style="86"/>
    <col min="4862" max="4862" width="4" style="86" customWidth="1"/>
    <col min="4863" max="4863" width="14" style="86" customWidth="1"/>
    <col min="4864" max="4864" width="3.75" style="86" customWidth="1"/>
    <col min="4865" max="4865" width="5" style="86" customWidth="1"/>
    <col min="4866" max="4866" width="2.875" style="86" customWidth="1"/>
    <col min="4867" max="4867" width="5" style="86" customWidth="1"/>
    <col min="4868" max="4868" width="2.75" style="86" customWidth="1"/>
    <col min="4869" max="4870" width="9" style="86"/>
    <col min="4871" max="4871" width="5.375" style="86" customWidth="1"/>
    <col min="4872" max="4872" width="7.875" style="86" customWidth="1"/>
    <col min="4873" max="4874" width="11.25" style="86" customWidth="1"/>
    <col min="4875" max="4875" width="2.625" style="86" customWidth="1"/>
    <col min="4876" max="4876" width="5.125" style="86" customWidth="1"/>
    <col min="4877" max="4877" width="2.625" style="86" customWidth="1"/>
    <col min="4878" max="4878" width="11.25" style="86" customWidth="1"/>
    <col min="4879" max="4880" width="12.5" style="86" customWidth="1"/>
    <col min="4881" max="4881" width="0.125" style="86" customWidth="1"/>
    <col min="4882" max="4885" width="11.25" style="86" customWidth="1"/>
    <col min="4886" max="4887" width="12.5" style="86" customWidth="1"/>
    <col min="4888" max="4888" width="6.125" style="86" customWidth="1"/>
    <col min="4889" max="4889" width="3.125" style="86" customWidth="1"/>
    <col min="4890" max="4891" width="16" style="86" customWidth="1"/>
    <col min="4892" max="4892" width="6.25" style="86" customWidth="1"/>
    <col min="4893" max="4893" width="3.125" style="86" customWidth="1"/>
    <col min="4894" max="4895" width="16" style="86" customWidth="1"/>
    <col min="4896" max="4896" width="6.25" style="86" customWidth="1"/>
    <col min="4897" max="4897" width="3.125" style="86" customWidth="1"/>
    <col min="4898" max="4899" width="16" style="86" customWidth="1"/>
    <col min="4900" max="4900" width="8.75" style="86" customWidth="1"/>
    <col min="4901" max="4902" width="16" style="86" customWidth="1"/>
    <col min="4903" max="4903" width="8.875" style="86" customWidth="1"/>
    <col min="4904" max="4905" width="16" style="86" customWidth="1"/>
    <col min="4906" max="5117" width="9" style="86"/>
    <col min="5118" max="5118" width="4" style="86" customWidth="1"/>
    <col min="5119" max="5119" width="14" style="86" customWidth="1"/>
    <col min="5120" max="5120" width="3.75" style="86" customWidth="1"/>
    <col min="5121" max="5121" width="5" style="86" customWidth="1"/>
    <col min="5122" max="5122" width="2.875" style="86" customWidth="1"/>
    <col min="5123" max="5123" width="5" style="86" customWidth="1"/>
    <col min="5124" max="5124" width="2.75" style="86" customWidth="1"/>
    <col min="5125" max="5126" width="9" style="86"/>
    <col min="5127" max="5127" width="5.375" style="86" customWidth="1"/>
    <col min="5128" max="5128" width="7.875" style="86" customWidth="1"/>
    <col min="5129" max="5130" width="11.25" style="86" customWidth="1"/>
    <col min="5131" max="5131" width="2.625" style="86" customWidth="1"/>
    <col min="5132" max="5132" width="5.125" style="86" customWidth="1"/>
    <col min="5133" max="5133" width="2.625" style="86" customWidth="1"/>
    <col min="5134" max="5134" width="11.25" style="86" customWidth="1"/>
    <col min="5135" max="5136" width="12.5" style="86" customWidth="1"/>
    <col min="5137" max="5137" width="0.125" style="86" customWidth="1"/>
    <col min="5138" max="5141" width="11.25" style="86" customWidth="1"/>
    <col min="5142" max="5143" width="12.5" style="86" customWidth="1"/>
    <col min="5144" max="5144" width="6.125" style="86" customWidth="1"/>
    <col min="5145" max="5145" width="3.125" style="86" customWidth="1"/>
    <col min="5146" max="5147" width="16" style="86" customWidth="1"/>
    <col min="5148" max="5148" width="6.25" style="86" customWidth="1"/>
    <col min="5149" max="5149" width="3.125" style="86" customWidth="1"/>
    <col min="5150" max="5151" width="16" style="86" customWidth="1"/>
    <col min="5152" max="5152" width="6.25" style="86" customWidth="1"/>
    <col min="5153" max="5153" width="3.125" style="86" customWidth="1"/>
    <col min="5154" max="5155" width="16" style="86" customWidth="1"/>
    <col min="5156" max="5156" width="8.75" style="86" customWidth="1"/>
    <col min="5157" max="5158" width="16" style="86" customWidth="1"/>
    <col min="5159" max="5159" width="8.875" style="86" customWidth="1"/>
    <col min="5160" max="5161" width="16" style="86" customWidth="1"/>
    <col min="5162" max="5373" width="9" style="86"/>
    <col min="5374" max="5374" width="4" style="86" customWidth="1"/>
    <col min="5375" max="5375" width="14" style="86" customWidth="1"/>
    <col min="5376" max="5376" width="3.75" style="86" customWidth="1"/>
    <col min="5377" max="5377" width="5" style="86" customWidth="1"/>
    <col min="5378" max="5378" width="2.875" style="86" customWidth="1"/>
    <col min="5379" max="5379" width="5" style="86" customWidth="1"/>
    <col min="5380" max="5380" width="2.75" style="86" customWidth="1"/>
    <col min="5381" max="5382" width="9" style="86"/>
    <col min="5383" max="5383" width="5.375" style="86" customWidth="1"/>
    <col min="5384" max="5384" width="7.875" style="86" customWidth="1"/>
    <col min="5385" max="5386" width="11.25" style="86" customWidth="1"/>
    <col min="5387" max="5387" width="2.625" style="86" customWidth="1"/>
    <col min="5388" max="5388" width="5.125" style="86" customWidth="1"/>
    <col min="5389" max="5389" width="2.625" style="86" customWidth="1"/>
    <col min="5390" max="5390" width="11.25" style="86" customWidth="1"/>
    <col min="5391" max="5392" width="12.5" style="86" customWidth="1"/>
    <col min="5393" max="5393" width="0.125" style="86" customWidth="1"/>
    <col min="5394" max="5397" width="11.25" style="86" customWidth="1"/>
    <col min="5398" max="5399" width="12.5" style="86" customWidth="1"/>
    <col min="5400" max="5400" width="6.125" style="86" customWidth="1"/>
    <col min="5401" max="5401" width="3.125" style="86" customWidth="1"/>
    <col min="5402" max="5403" width="16" style="86" customWidth="1"/>
    <col min="5404" max="5404" width="6.25" style="86" customWidth="1"/>
    <col min="5405" max="5405" width="3.125" style="86" customWidth="1"/>
    <col min="5406" max="5407" width="16" style="86" customWidth="1"/>
    <col min="5408" max="5408" width="6.25" style="86" customWidth="1"/>
    <col min="5409" max="5409" width="3.125" style="86" customWidth="1"/>
    <col min="5410" max="5411" width="16" style="86" customWidth="1"/>
    <col min="5412" max="5412" width="8.75" style="86" customWidth="1"/>
    <col min="5413" max="5414" width="16" style="86" customWidth="1"/>
    <col min="5415" max="5415" width="8.875" style="86" customWidth="1"/>
    <col min="5416" max="5417" width="16" style="86" customWidth="1"/>
    <col min="5418" max="5629" width="9" style="86"/>
    <col min="5630" max="5630" width="4" style="86" customWidth="1"/>
    <col min="5631" max="5631" width="14" style="86" customWidth="1"/>
    <col min="5632" max="5632" width="3.75" style="86" customWidth="1"/>
    <col min="5633" max="5633" width="5" style="86" customWidth="1"/>
    <col min="5634" max="5634" width="2.875" style="86" customWidth="1"/>
    <col min="5635" max="5635" width="5" style="86" customWidth="1"/>
    <col min="5636" max="5636" width="2.75" style="86" customWidth="1"/>
    <col min="5637" max="5638" width="9" style="86"/>
    <col min="5639" max="5639" width="5.375" style="86" customWidth="1"/>
    <col min="5640" max="5640" width="7.875" style="86" customWidth="1"/>
    <col min="5641" max="5642" width="11.25" style="86" customWidth="1"/>
    <col min="5643" max="5643" width="2.625" style="86" customWidth="1"/>
    <col min="5644" max="5644" width="5.125" style="86" customWidth="1"/>
    <col min="5645" max="5645" width="2.625" style="86" customWidth="1"/>
    <col min="5646" max="5646" width="11.25" style="86" customWidth="1"/>
    <col min="5647" max="5648" width="12.5" style="86" customWidth="1"/>
    <col min="5649" max="5649" width="0.125" style="86" customWidth="1"/>
    <col min="5650" max="5653" width="11.25" style="86" customWidth="1"/>
    <col min="5654" max="5655" width="12.5" style="86" customWidth="1"/>
    <col min="5656" max="5656" width="6.125" style="86" customWidth="1"/>
    <col min="5657" max="5657" width="3.125" style="86" customWidth="1"/>
    <col min="5658" max="5659" width="16" style="86" customWidth="1"/>
    <col min="5660" max="5660" width="6.25" style="86" customWidth="1"/>
    <col min="5661" max="5661" width="3.125" style="86" customWidth="1"/>
    <col min="5662" max="5663" width="16" style="86" customWidth="1"/>
    <col min="5664" max="5664" width="6.25" style="86" customWidth="1"/>
    <col min="5665" max="5665" width="3.125" style="86" customWidth="1"/>
    <col min="5666" max="5667" width="16" style="86" customWidth="1"/>
    <col min="5668" max="5668" width="8.75" style="86" customWidth="1"/>
    <col min="5669" max="5670" width="16" style="86" customWidth="1"/>
    <col min="5671" max="5671" width="8.875" style="86" customWidth="1"/>
    <col min="5672" max="5673" width="16" style="86" customWidth="1"/>
    <col min="5674" max="5885" width="9" style="86"/>
    <col min="5886" max="5886" width="4" style="86" customWidth="1"/>
    <col min="5887" max="5887" width="14" style="86" customWidth="1"/>
    <col min="5888" max="5888" width="3.75" style="86" customWidth="1"/>
    <col min="5889" max="5889" width="5" style="86" customWidth="1"/>
    <col min="5890" max="5890" width="2.875" style="86" customWidth="1"/>
    <col min="5891" max="5891" width="5" style="86" customWidth="1"/>
    <col min="5892" max="5892" width="2.75" style="86" customWidth="1"/>
    <col min="5893" max="5894" width="9" style="86"/>
    <col min="5895" max="5895" width="5.375" style="86" customWidth="1"/>
    <col min="5896" max="5896" width="7.875" style="86" customWidth="1"/>
    <col min="5897" max="5898" width="11.25" style="86" customWidth="1"/>
    <col min="5899" max="5899" width="2.625" style="86" customWidth="1"/>
    <col min="5900" max="5900" width="5.125" style="86" customWidth="1"/>
    <col min="5901" max="5901" width="2.625" style="86" customWidth="1"/>
    <col min="5902" max="5902" width="11.25" style="86" customWidth="1"/>
    <col min="5903" max="5904" width="12.5" style="86" customWidth="1"/>
    <col min="5905" max="5905" width="0.125" style="86" customWidth="1"/>
    <col min="5906" max="5909" width="11.25" style="86" customWidth="1"/>
    <col min="5910" max="5911" width="12.5" style="86" customWidth="1"/>
    <col min="5912" max="5912" width="6.125" style="86" customWidth="1"/>
    <col min="5913" max="5913" width="3.125" style="86" customWidth="1"/>
    <col min="5914" max="5915" width="16" style="86" customWidth="1"/>
    <col min="5916" max="5916" width="6.25" style="86" customWidth="1"/>
    <col min="5917" max="5917" width="3.125" style="86" customWidth="1"/>
    <col min="5918" max="5919" width="16" style="86" customWidth="1"/>
    <col min="5920" max="5920" width="6.25" style="86" customWidth="1"/>
    <col min="5921" max="5921" width="3.125" style="86" customWidth="1"/>
    <col min="5922" max="5923" width="16" style="86" customWidth="1"/>
    <col min="5924" max="5924" width="8.75" style="86" customWidth="1"/>
    <col min="5925" max="5926" width="16" style="86" customWidth="1"/>
    <col min="5927" max="5927" width="8.875" style="86" customWidth="1"/>
    <col min="5928" max="5929" width="16" style="86" customWidth="1"/>
    <col min="5930" max="6141" width="9" style="86"/>
    <col min="6142" max="6142" width="4" style="86" customWidth="1"/>
    <col min="6143" max="6143" width="14" style="86" customWidth="1"/>
    <col min="6144" max="6144" width="3.75" style="86" customWidth="1"/>
    <col min="6145" max="6145" width="5" style="86" customWidth="1"/>
    <col min="6146" max="6146" width="2.875" style="86" customWidth="1"/>
    <col min="6147" max="6147" width="5" style="86" customWidth="1"/>
    <col min="6148" max="6148" width="2.75" style="86" customWidth="1"/>
    <col min="6149" max="6150" width="9" style="86"/>
    <col min="6151" max="6151" width="5.375" style="86" customWidth="1"/>
    <col min="6152" max="6152" width="7.875" style="86" customWidth="1"/>
    <col min="6153" max="6154" width="11.25" style="86" customWidth="1"/>
    <col min="6155" max="6155" width="2.625" style="86" customWidth="1"/>
    <col min="6156" max="6156" width="5.125" style="86" customWidth="1"/>
    <col min="6157" max="6157" width="2.625" style="86" customWidth="1"/>
    <col min="6158" max="6158" width="11.25" style="86" customWidth="1"/>
    <col min="6159" max="6160" width="12.5" style="86" customWidth="1"/>
    <col min="6161" max="6161" width="0.125" style="86" customWidth="1"/>
    <col min="6162" max="6165" width="11.25" style="86" customWidth="1"/>
    <col min="6166" max="6167" width="12.5" style="86" customWidth="1"/>
    <col min="6168" max="6168" width="6.125" style="86" customWidth="1"/>
    <col min="6169" max="6169" width="3.125" style="86" customWidth="1"/>
    <col min="6170" max="6171" width="16" style="86" customWidth="1"/>
    <col min="6172" max="6172" width="6.25" style="86" customWidth="1"/>
    <col min="6173" max="6173" width="3.125" style="86" customWidth="1"/>
    <col min="6174" max="6175" width="16" style="86" customWidth="1"/>
    <col min="6176" max="6176" width="6.25" style="86" customWidth="1"/>
    <col min="6177" max="6177" width="3.125" style="86" customWidth="1"/>
    <col min="6178" max="6179" width="16" style="86" customWidth="1"/>
    <col min="6180" max="6180" width="8.75" style="86" customWidth="1"/>
    <col min="6181" max="6182" width="16" style="86" customWidth="1"/>
    <col min="6183" max="6183" width="8.875" style="86" customWidth="1"/>
    <col min="6184" max="6185" width="16" style="86" customWidth="1"/>
    <col min="6186" max="6397" width="9" style="86"/>
    <col min="6398" max="6398" width="4" style="86" customWidth="1"/>
    <col min="6399" max="6399" width="14" style="86" customWidth="1"/>
    <col min="6400" max="6400" width="3.75" style="86" customWidth="1"/>
    <col min="6401" max="6401" width="5" style="86" customWidth="1"/>
    <col min="6402" max="6402" width="2.875" style="86" customWidth="1"/>
    <col min="6403" max="6403" width="5" style="86" customWidth="1"/>
    <col min="6404" max="6404" width="2.75" style="86" customWidth="1"/>
    <col min="6405" max="6406" width="9" style="86"/>
    <col min="6407" max="6407" width="5.375" style="86" customWidth="1"/>
    <col min="6408" max="6408" width="7.875" style="86" customWidth="1"/>
    <col min="6409" max="6410" width="11.25" style="86" customWidth="1"/>
    <col min="6411" max="6411" width="2.625" style="86" customWidth="1"/>
    <col min="6412" max="6412" width="5.125" style="86" customWidth="1"/>
    <col min="6413" max="6413" width="2.625" style="86" customWidth="1"/>
    <col min="6414" max="6414" width="11.25" style="86" customWidth="1"/>
    <col min="6415" max="6416" width="12.5" style="86" customWidth="1"/>
    <col min="6417" max="6417" width="0.125" style="86" customWidth="1"/>
    <col min="6418" max="6421" width="11.25" style="86" customWidth="1"/>
    <col min="6422" max="6423" width="12.5" style="86" customWidth="1"/>
    <col min="6424" max="6424" width="6.125" style="86" customWidth="1"/>
    <col min="6425" max="6425" width="3.125" style="86" customWidth="1"/>
    <col min="6426" max="6427" width="16" style="86" customWidth="1"/>
    <col min="6428" max="6428" width="6.25" style="86" customWidth="1"/>
    <col min="6429" max="6429" width="3.125" style="86" customWidth="1"/>
    <col min="6430" max="6431" width="16" style="86" customWidth="1"/>
    <col min="6432" max="6432" width="6.25" style="86" customWidth="1"/>
    <col min="6433" max="6433" width="3.125" style="86" customWidth="1"/>
    <col min="6434" max="6435" width="16" style="86" customWidth="1"/>
    <col min="6436" max="6436" width="8.75" style="86" customWidth="1"/>
    <col min="6437" max="6438" width="16" style="86" customWidth="1"/>
    <col min="6439" max="6439" width="8.875" style="86" customWidth="1"/>
    <col min="6440" max="6441" width="16" style="86" customWidth="1"/>
    <col min="6442" max="6653" width="9" style="86"/>
    <col min="6654" max="6654" width="4" style="86" customWidth="1"/>
    <col min="6655" max="6655" width="14" style="86" customWidth="1"/>
    <col min="6656" max="6656" width="3.75" style="86" customWidth="1"/>
    <col min="6657" max="6657" width="5" style="86" customWidth="1"/>
    <col min="6658" max="6658" width="2.875" style="86" customWidth="1"/>
    <col min="6659" max="6659" width="5" style="86" customWidth="1"/>
    <col min="6660" max="6660" width="2.75" style="86" customWidth="1"/>
    <col min="6661" max="6662" width="9" style="86"/>
    <col min="6663" max="6663" width="5.375" style="86" customWidth="1"/>
    <col min="6664" max="6664" width="7.875" style="86" customWidth="1"/>
    <col min="6665" max="6666" width="11.25" style="86" customWidth="1"/>
    <col min="6667" max="6667" width="2.625" style="86" customWidth="1"/>
    <col min="6668" max="6668" width="5.125" style="86" customWidth="1"/>
    <col min="6669" max="6669" width="2.625" style="86" customWidth="1"/>
    <col min="6670" max="6670" width="11.25" style="86" customWidth="1"/>
    <col min="6671" max="6672" width="12.5" style="86" customWidth="1"/>
    <col min="6673" max="6673" width="0.125" style="86" customWidth="1"/>
    <col min="6674" max="6677" width="11.25" style="86" customWidth="1"/>
    <col min="6678" max="6679" width="12.5" style="86" customWidth="1"/>
    <col min="6680" max="6680" width="6.125" style="86" customWidth="1"/>
    <col min="6681" max="6681" width="3.125" style="86" customWidth="1"/>
    <col min="6682" max="6683" width="16" style="86" customWidth="1"/>
    <col min="6684" max="6684" width="6.25" style="86" customWidth="1"/>
    <col min="6685" max="6685" width="3.125" style="86" customWidth="1"/>
    <col min="6686" max="6687" width="16" style="86" customWidth="1"/>
    <col min="6688" max="6688" width="6.25" style="86" customWidth="1"/>
    <col min="6689" max="6689" width="3.125" style="86" customWidth="1"/>
    <col min="6690" max="6691" width="16" style="86" customWidth="1"/>
    <col min="6692" max="6692" width="8.75" style="86" customWidth="1"/>
    <col min="6693" max="6694" width="16" style="86" customWidth="1"/>
    <col min="6695" max="6695" width="8.875" style="86" customWidth="1"/>
    <col min="6696" max="6697" width="16" style="86" customWidth="1"/>
    <col min="6698" max="6909" width="9" style="86"/>
    <col min="6910" max="6910" width="4" style="86" customWidth="1"/>
    <col min="6911" max="6911" width="14" style="86" customWidth="1"/>
    <col min="6912" max="6912" width="3.75" style="86" customWidth="1"/>
    <col min="6913" max="6913" width="5" style="86" customWidth="1"/>
    <col min="6914" max="6914" width="2.875" style="86" customWidth="1"/>
    <col min="6915" max="6915" width="5" style="86" customWidth="1"/>
    <col min="6916" max="6916" width="2.75" style="86" customWidth="1"/>
    <col min="6917" max="6918" width="9" style="86"/>
    <col min="6919" max="6919" width="5.375" style="86" customWidth="1"/>
    <col min="6920" max="6920" width="7.875" style="86" customWidth="1"/>
    <col min="6921" max="6922" width="11.25" style="86" customWidth="1"/>
    <col min="6923" max="6923" width="2.625" style="86" customWidth="1"/>
    <col min="6924" max="6924" width="5.125" style="86" customWidth="1"/>
    <col min="6925" max="6925" width="2.625" style="86" customWidth="1"/>
    <col min="6926" max="6926" width="11.25" style="86" customWidth="1"/>
    <col min="6927" max="6928" width="12.5" style="86" customWidth="1"/>
    <col min="6929" max="6929" width="0.125" style="86" customWidth="1"/>
    <col min="6930" max="6933" width="11.25" style="86" customWidth="1"/>
    <col min="6934" max="6935" width="12.5" style="86" customWidth="1"/>
    <col min="6936" max="6936" width="6.125" style="86" customWidth="1"/>
    <col min="6937" max="6937" width="3.125" style="86" customWidth="1"/>
    <col min="6938" max="6939" width="16" style="86" customWidth="1"/>
    <col min="6940" max="6940" width="6.25" style="86" customWidth="1"/>
    <col min="6941" max="6941" width="3.125" style="86" customWidth="1"/>
    <col min="6942" max="6943" width="16" style="86" customWidth="1"/>
    <col min="6944" max="6944" width="6.25" style="86" customWidth="1"/>
    <col min="6945" max="6945" width="3.125" style="86" customWidth="1"/>
    <col min="6946" max="6947" width="16" style="86" customWidth="1"/>
    <col min="6948" max="6948" width="8.75" style="86" customWidth="1"/>
    <col min="6949" max="6950" width="16" style="86" customWidth="1"/>
    <col min="6951" max="6951" width="8.875" style="86" customWidth="1"/>
    <col min="6952" max="6953" width="16" style="86" customWidth="1"/>
    <col min="6954" max="7165" width="9" style="86"/>
    <col min="7166" max="7166" width="4" style="86" customWidth="1"/>
    <col min="7167" max="7167" width="14" style="86" customWidth="1"/>
    <col min="7168" max="7168" width="3.75" style="86" customWidth="1"/>
    <col min="7169" max="7169" width="5" style="86" customWidth="1"/>
    <col min="7170" max="7170" width="2.875" style="86" customWidth="1"/>
    <col min="7171" max="7171" width="5" style="86" customWidth="1"/>
    <col min="7172" max="7172" width="2.75" style="86" customWidth="1"/>
    <col min="7173" max="7174" width="9" style="86"/>
    <col min="7175" max="7175" width="5.375" style="86" customWidth="1"/>
    <col min="7176" max="7176" width="7.875" style="86" customWidth="1"/>
    <col min="7177" max="7178" width="11.25" style="86" customWidth="1"/>
    <col min="7179" max="7179" width="2.625" style="86" customWidth="1"/>
    <col min="7180" max="7180" width="5.125" style="86" customWidth="1"/>
    <col min="7181" max="7181" width="2.625" style="86" customWidth="1"/>
    <col min="7182" max="7182" width="11.25" style="86" customWidth="1"/>
    <col min="7183" max="7184" width="12.5" style="86" customWidth="1"/>
    <col min="7185" max="7185" width="0.125" style="86" customWidth="1"/>
    <col min="7186" max="7189" width="11.25" style="86" customWidth="1"/>
    <col min="7190" max="7191" width="12.5" style="86" customWidth="1"/>
    <col min="7192" max="7192" width="6.125" style="86" customWidth="1"/>
    <col min="7193" max="7193" width="3.125" style="86" customWidth="1"/>
    <col min="7194" max="7195" width="16" style="86" customWidth="1"/>
    <col min="7196" max="7196" width="6.25" style="86" customWidth="1"/>
    <col min="7197" max="7197" width="3.125" style="86" customWidth="1"/>
    <col min="7198" max="7199" width="16" style="86" customWidth="1"/>
    <col min="7200" max="7200" width="6.25" style="86" customWidth="1"/>
    <col min="7201" max="7201" width="3.125" style="86" customWidth="1"/>
    <col min="7202" max="7203" width="16" style="86" customWidth="1"/>
    <col min="7204" max="7204" width="8.75" style="86" customWidth="1"/>
    <col min="7205" max="7206" width="16" style="86" customWidth="1"/>
    <col min="7207" max="7207" width="8.875" style="86" customWidth="1"/>
    <col min="7208" max="7209" width="16" style="86" customWidth="1"/>
    <col min="7210" max="7421" width="9" style="86"/>
    <col min="7422" max="7422" width="4" style="86" customWidth="1"/>
    <col min="7423" max="7423" width="14" style="86" customWidth="1"/>
    <col min="7424" max="7424" width="3.75" style="86" customWidth="1"/>
    <col min="7425" max="7425" width="5" style="86" customWidth="1"/>
    <col min="7426" max="7426" width="2.875" style="86" customWidth="1"/>
    <col min="7427" max="7427" width="5" style="86" customWidth="1"/>
    <col min="7428" max="7428" width="2.75" style="86" customWidth="1"/>
    <col min="7429" max="7430" width="9" style="86"/>
    <col min="7431" max="7431" width="5.375" style="86" customWidth="1"/>
    <col min="7432" max="7432" width="7.875" style="86" customWidth="1"/>
    <col min="7433" max="7434" width="11.25" style="86" customWidth="1"/>
    <col min="7435" max="7435" width="2.625" style="86" customWidth="1"/>
    <col min="7436" max="7436" width="5.125" style="86" customWidth="1"/>
    <col min="7437" max="7437" width="2.625" style="86" customWidth="1"/>
    <col min="7438" max="7438" width="11.25" style="86" customWidth="1"/>
    <col min="7439" max="7440" width="12.5" style="86" customWidth="1"/>
    <col min="7441" max="7441" width="0.125" style="86" customWidth="1"/>
    <col min="7442" max="7445" width="11.25" style="86" customWidth="1"/>
    <col min="7446" max="7447" width="12.5" style="86" customWidth="1"/>
    <col min="7448" max="7448" width="6.125" style="86" customWidth="1"/>
    <col min="7449" max="7449" width="3.125" style="86" customWidth="1"/>
    <col min="7450" max="7451" width="16" style="86" customWidth="1"/>
    <col min="7452" max="7452" width="6.25" style="86" customWidth="1"/>
    <col min="7453" max="7453" width="3.125" style="86" customWidth="1"/>
    <col min="7454" max="7455" width="16" style="86" customWidth="1"/>
    <col min="7456" max="7456" width="6.25" style="86" customWidth="1"/>
    <col min="7457" max="7457" width="3.125" style="86" customWidth="1"/>
    <col min="7458" max="7459" width="16" style="86" customWidth="1"/>
    <col min="7460" max="7460" width="8.75" style="86" customWidth="1"/>
    <col min="7461" max="7462" width="16" style="86" customWidth="1"/>
    <col min="7463" max="7463" width="8.875" style="86" customWidth="1"/>
    <col min="7464" max="7465" width="16" style="86" customWidth="1"/>
    <col min="7466" max="7677" width="9" style="86"/>
    <col min="7678" max="7678" width="4" style="86" customWidth="1"/>
    <col min="7679" max="7679" width="14" style="86" customWidth="1"/>
    <col min="7680" max="7680" width="3.75" style="86" customWidth="1"/>
    <col min="7681" max="7681" width="5" style="86" customWidth="1"/>
    <col min="7682" max="7682" width="2.875" style="86" customWidth="1"/>
    <col min="7683" max="7683" width="5" style="86" customWidth="1"/>
    <col min="7684" max="7684" width="2.75" style="86" customWidth="1"/>
    <col min="7685" max="7686" width="9" style="86"/>
    <col min="7687" max="7687" width="5.375" style="86" customWidth="1"/>
    <col min="7688" max="7688" width="7.875" style="86" customWidth="1"/>
    <col min="7689" max="7690" width="11.25" style="86" customWidth="1"/>
    <col min="7691" max="7691" width="2.625" style="86" customWidth="1"/>
    <col min="7692" max="7692" width="5.125" style="86" customWidth="1"/>
    <col min="7693" max="7693" width="2.625" style="86" customWidth="1"/>
    <col min="7694" max="7694" width="11.25" style="86" customWidth="1"/>
    <col min="7695" max="7696" width="12.5" style="86" customWidth="1"/>
    <col min="7697" max="7697" width="0.125" style="86" customWidth="1"/>
    <col min="7698" max="7701" width="11.25" style="86" customWidth="1"/>
    <col min="7702" max="7703" width="12.5" style="86" customWidth="1"/>
    <col min="7704" max="7704" width="6.125" style="86" customWidth="1"/>
    <col min="7705" max="7705" width="3.125" style="86" customWidth="1"/>
    <col min="7706" max="7707" width="16" style="86" customWidth="1"/>
    <col min="7708" max="7708" width="6.25" style="86" customWidth="1"/>
    <col min="7709" max="7709" width="3.125" style="86" customWidth="1"/>
    <col min="7710" max="7711" width="16" style="86" customWidth="1"/>
    <col min="7712" max="7712" width="6.25" style="86" customWidth="1"/>
    <col min="7713" max="7713" width="3.125" style="86" customWidth="1"/>
    <col min="7714" max="7715" width="16" style="86" customWidth="1"/>
    <col min="7716" max="7716" width="8.75" style="86" customWidth="1"/>
    <col min="7717" max="7718" width="16" style="86" customWidth="1"/>
    <col min="7719" max="7719" width="8.875" style="86" customWidth="1"/>
    <col min="7720" max="7721" width="16" style="86" customWidth="1"/>
    <col min="7722" max="7933" width="9" style="86"/>
    <col min="7934" max="7934" width="4" style="86" customWidth="1"/>
    <col min="7935" max="7935" width="14" style="86" customWidth="1"/>
    <col min="7936" max="7936" width="3.75" style="86" customWidth="1"/>
    <col min="7937" max="7937" width="5" style="86" customWidth="1"/>
    <col min="7938" max="7938" width="2.875" style="86" customWidth="1"/>
    <col min="7939" max="7939" width="5" style="86" customWidth="1"/>
    <col min="7940" max="7940" width="2.75" style="86" customWidth="1"/>
    <col min="7941" max="7942" width="9" style="86"/>
    <col min="7943" max="7943" width="5.375" style="86" customWidth="1"/>
    <col min="7944" max="7944" width="7.875" style="86" customWidth="1"/>
    <col min="7945" max="7946" width="11.25" style="86" customWidth="1"/>
    <col min="7947" max="7947" width="2.625" style="86" customWidth="1"/>
    <col min="7948" max="7948" width="5.125" style="86" customWidth="1"/>
    <col min="7949" max="7949" width="2.625" style="86" customWidth="1"/>
    <col min="7950" max="7950" width="11.25" style="86" customWidth="1"/>
    <col min="7951" max="7952" width="12.5" style="86" customWidth="1"/>
    <col min="7953" max="7953" width="0.125" style="86" customWidth="1"/>
    <col min="7954" max="7957" width="11.25" style="86" customWidth="1"/>
    <col min="7958" max="7959" width="12.5" style="86" customWidth="1"/>
    <col min="7960" max="7960" width="6.125" style="86" customWidth="1"/>
    <col min="7961" max="7961" width="3.125" style="86" customWidth="1"/>
    <col min="7962" max="7963" width="16" style="86" customWidth="1"/>
    <col min="7964" max="7964" width="6.25" style="86" customWidth="1"/>
    <col min="7965" max="7965" width="3.125" style="86" customWidth="1"/>
    <col min="7966" max="7967" width="16" style="86" customWidth="1"/>
    <col min="7968" max="7968" width="6.25" style="86" customWidth="1"/>
    <col min="7969" max="7969" width="3.125" style="86" customWidth="1"/>
    <col min="7970" max="7971" width="16" style="86" customWidth="1"/>
    <col min="7972" max="7972" width="8.75" style="86" customWidth="1"/>
    <col min="7973" max="7974" width="16" style="86" customWidth="1"/>
    <col min="7975" max="7975" width="8.875" style="86" customWidth="1"/>
    <col min="7976" max="7977" width="16" style="86" customWidth="1"/>
    <col min="7978" max="8189" width="9" style="86"/>
    <col min="8190" max="8190" width="4" style="86" customWidth="1"/>
    <col min="8191" max="8191" width="14" style="86" customWidth="1"/>
    <col min="8192" max="8192" width="3.75" style="86" customWidth="1"/>
    <col min="8193" max="8193" width="5" style="86" customWidth="1"/>
    <col min="8194" max="8194" width="2.875" style="86" customWidth="1"/>
    <col min="8195" max="8195" width="5" style="86" customWidth="1"/>
    <col min="8196" max="8196" width="2.75" style="86" customWidth="1"/>
    <col min="8197" max="8198" width="9" style="86"/>
    <col min="8199" max="8199" width="5.375" style="86" customWidth="1"/>
    <col min="8200" max="8200" width="7.875" style="86" customWidth="1"/>
    <col min="8201" max="8202" width="11.25" style="86" customWidth="1"/>
    <col min="8203" max="8203" width="2.625" style="86" customWidth="1"/>
    <col min="8204" max="8204" width="5.125" style="86" customWidth="1"/>
    <col min="8205" max="8205" width="2.625" style="86" customWidth="1"/>
    <col min="8206" max="8206" width="11.25" style="86" customWidth="1"/>
    <col min="8207" max="8208" width="12.5" style="86" customWidth="1"/>
    <col min="8209" max="8209" width="0.125" style="86" customWidth="1"/>
    <col min="8210" max="8213" width="11.25" style="86" customWidth="1"/>
    <col min="8214" max="8215" width="12.5" style="86" customWidth="1"/>
    <col min="8216" max="8216" width="6.125" style="86" customWidth="1"/>
    <col min="8217" max="8217" width="3.125" style="86" customWidth="1"/>
    <col min="8218" max="8219" width="16" style="86" customWidth="1"/>
    <col min="8220" max="8220" width="6.25" style="86" customWidth="1"/>
    <col min="8221" max="8221" width="3.125" style="86" customWidth="1"/>
    <col min="8222" max="8223" width="16" style="86" customWidth="1"/>
    <col min="8224" max="8224" width="6.25" style="86" customWidth="1"/>
    <col min="8225" max="8225" width="3.125" style="86" customWidth="1"/>
    <col min="8226" max="8227" width="16" style="86" customWidth="1"/>
    <col min="8228" max="8228" width="8.75" style="86" customWidth="1"/>
    <col min="8229" max="8230" width="16" style="86" customWidth="1"/>
    <col min="8231" max="8231" width="8.875" style="86" customWidth="1"/>
    <col min="8232" max="8233" width="16" style="86" customWidth="1"/>
    <col min="8234" max="8445" width="9" style="86"/>
    <col min="8446" max="8446" width="4" style="86" customWidth="1"/>
    <col min="8447" max="8447" width="14" style="86" customWidth="1"/>
    <col min="8448" max="8448" width="3.75" style="86" customWidth="1"/>
    <col min="8449" max="8449" width="5" style="86" customWidth="1"/>
    <col min="8450" max="8450" width="2.875" style="86" customWidth="1"/>
    <col min="8451" max="8451" width="5" style="86" customWidth="1"/>
    <col min="8452" max="8452" width="2.75" style="86" customWidth="1"/>
    <col min="8453" max="8454" width="9" style="86"/>
    <col min="8455" max="8455" width="5.375" style="86" customWidth="1"/>
    <col min="8456" max="8456" width="7.875" style="86" customWidth="1"/>
    <col min="8457" max="8458" width="11.25" style="86" customWidth="1"/>
    <col min="8459" max="8459" width="2.625" style="86" customWidth="1"/>
    <col min="8460" max="8460" width="5.125" style="86" customWidth="1"/>
    <col min="8461" max="8461" width="2.625" style="86" customWidth="1"/>
    <col min="8462" max="8462" width="11.25" style="86" customWidth="1"/>
    <col min="8463" max="8464" width="12.5" style="86" customWidth="1"/>
    <col min="8465" max="8465" width="0.125" style="86" customWidth="1"/>
    <col min="8466" max="8469" width="11.25" style="86" customWidth="1"/>
    <col min="8470" max="8471" width="12.5" style="86" customWidth="1"/>
    <col min="8472" max="8472" width="6.125" style="86" customWidth="1"/>
    <col min="8473" max="8473" width="3.125" style="86" customWidth="1"/>
    <col min="8474" max="8475" width="16" style="86" customWidth="1"/>
    <col min="8476" max="8476" width="6.25" style="86" customWidth="1"/>
    <col min="8477" max="8477" width="3.125" style="86" customWidth="1"/>
    <col min="8478" max="8479" width="16" style="86" customWidth="1"/>
    <col min="8480" max="8480" width="6.25" style="86" customWidth="1"/>
    <col min="8481" max="8481" width="3.125" style="86" customWidth="1"/>
    <col min="8482" max="8483" width="16" style="86" customWidth="1"/>
    <col min="8484" max="8484" width="8.75" style="86" customWidth="1"/>
    <col min="8485" max="8486" width="16" style="86" customWidth="1"/>
    <col min="8487" max="8487" width="8.875" style="86" customWidth="1"/>
    <col min="8488" max="8489" width="16" style="86" customWidth="1"/>
    <col min="8490" max="8701" width="9" style="86"/>
    <col min="8702" max="8702" width="4" style="86" customWidth="1"/>
    <col min="8703" max="8703" width="14" style="86" customWidth="1"/>
    <col min="8704" max="8704" width="3.75" style="86" customWidth="1"/>
    <col min="8705" max="8705" width="5" style="86" customWidth="1"/>
    <col min="8706" max="8706" width="2.875" style="86" customWidth="1"/>
    <col min="8707" max="8707" width="5" style="86" customWidth="1"/>
    <col min="8708" max="8708" width="2.75" style="86" customWidth="1"/>
    <col min="8709" max="8710" width="9" style="86"/>
    <col min="8711" max="8711" width="5.375" style="86" customWidth="1"/>
    <col min="8712" max="8712" width="7.875" style="86" customWidth="1"/>
    <col min="8713" max="8714" width="11.25" style="86" customWidth="1"/>
    <col min="8715" max="8715" width="2.625" style="86" customWidth="1"/>
    <col min="8716" max="8716" width="5.125" style="86" customWidth="1"/>
    <col min="8717" max="8717" width="2.625" style="86" customWidth="1"/>
    <col min="8718" max="8718" width="11.25" style="86" customWidth="1"/>
    <col min="8719" max="8720" width="12.5" style="86" customWidth="1"/>
    <col min="8721" max="8721" width="0.125" style="86" customWidth="1"/>
    <col min="8722" max="8725" width="11.25" style="86" customWidth="1"/>
    <col min="8726" max="8727" width="12.5" style="86" customWidth="1"/>
    <col min="8728" max="8728" width="6.125" style="86" customWidth="1"/>
    <col min="8729" max="8729" width="3.125" style="86" customWidth="1"/>
    <col min="8730" max="8731" width="16" style="86" customWidth="1"/>
    <col min="8732" max="8732" width="6.25" style="86" customWidth="1"/>
    <col min="8733" max="8733" width="3.125" style="86" customWidth="1"/>
    <col min="8734" max="8735" width="16" style="86" customWidth="1"/>
    <col min="8736" max="8736" width="6.25" style="86" customWidth="1"/>
    <col min="8737" max="8737" width="3.125" style="86" customWidth="1"/>
    <col min="8738" max="8739" width="16" style="86" customWidth="1"/>
    <col min="8740" max="8740" width="8.75" style="86" customWidth="1"/>
    <col min="8741" max="8742" width="16" style="86" customWidth="1"/>
    <col min="8743" max="8743" width="8.875" style="86" customWidth="1"/>
    <col min="8744" max="8745" width="16" style="86" customWidth="1"/>
    <col min="8746" max="8957" width="9" style="86"/>
    <col min="8958" max="8958" width="4" style="86" customWidth="1"/>
    <col min="8959" max="8959" width="14" style="86" customWidth="1"/>
    <col min="8960" max="8960" width="3.75" style="86" customWidth="1"/>
    <col min="8961" max="8961" width="5" style="86" customWidth="1"/>
    <col min="8962" max="8962" width="2.875" style="86" customWidth="1"/>
    <col min="8963" max="8963" width="5" style="86" customWidth="1"/>
    <col min="8964" max="8964" width="2.75" style="86" customWidth="1"/>
    <col min="8965" max="8966" width="9" style="86"/>
    <col min="8967" max="8967" width="5.375" style="86" customWidth="1"/>
    <col min="8968" max="8968" width="7.875" style="86" customWidth="1"/>
    <col min="8969" max="8970" width="11.25" style="86" customWidth="1"/>
    <col min="8971" max="8971" width="2.625" style="86" customWidth="1"/>
    <col min="8972" max="8972" width="5.125" style="86" customWidth="1"/>
    <col min="8973" max="8973" width="2.625" style="86" customWidth="1"/>
    <col min="8974" max="8974" width="11.25" style="86" customWidth="1"/>
    <col min="8975" max="8976" width="12.5" style="86" customWidth="1"/>
    <col min="8977" max="8977" width="0.125" style="86" customWidth="1"/>
    <col min="8978" max="8981" width="11.25" style="86" customWidth="1"/>
    <col min="8982" max="8983" width="12.5" style="86" customWidth="1"/>
    <col min="8984" max="8984" width="6.125" style="86" customWidth="1"/>
    <col min="8985" max="8985" width="3.125" style="86" customWidth="1"/>
    <col min="8986" max="8987" width="16" style="86" customWidth="1"/>
    <col min="8988" max="8988" width="6.25" style="86" customWidth="1"/>
    <col min="8989" max="8989" width="3.125" style="86" customWidth="1"/>
    <col min="8990" max="8991" width="16" style="86" customWidth="1"/>
    <col min="8992" max="8992" width="6.25" style="86" customWidth="1"/>
    <col min="8993" max="8993" width="3.125" style="86" customWidth="1"/>
    <col min="8994" max="8995" width="16" style="86" customWidth="1"/>
    <col min="8996" max="8996" width="8.75" style="86" customWidth="1"/>
    <col min="8997" max="8998" width="16" style="86" customWidth="1"/>
    <col min="8999" max="8999" width="8.875" style="86" customWidth="1"/>
    <col min="9000" max="9001" width="16" style="86" customWidth="1"/>
    <col min="9002" max="9213" width="9" style="86"/>
    <col min="9214" max="9214" width="4" style="86" customWidth="1"/>
    <col min="9215" max="9215" width="14" style="86" customWidth="1"/>
    <col min="9216" max="9216" width="3.75" style="86" customWidth="1"/>
    <col min="9217" max="9217" width="5" style="86" customWidth="1"/>
    <col min="9218" max="9218" width="2.875" style="86" customWidth="1"/>
    <col min="9219" max="9219" width="5" style="86" customWidth="1"/>
    <col min="9220" max="9220" width="2.75" style="86" customWidth="1"/>
    <col min="9221" max="9222" width="9" style="86"/>
    <col min="9223" max="9223" width="5.375" style="86" customWidth="1"/>
    <col min="9224" max="9224" width="7.875" style="86" customWidth="1"/>
    <col min="9225" max="9226" width="11.25" style="86" customWidth="1"/>
    <col min="9227" max="9227" width="2.625" style="86" customWidth="1"/>
    <col min="9228" max="9228" width="5.125" style="86" customWidth="1"/>
    <col min="9229" max="9229" width="2.625" style="86" customWidth="1"/>
    <col min="9230" max="9230" width="11.25" style="86" customWidth="1"/>
    <col min="9231" max="9232" width="12.5" style="86" customWidth="1"/>
    <col min="9233" max="9233" width="0.125" style="86" customWidth="1"/>
    <col min="9234" max="9237" width="11.25" style="86" customWidth="1"/>
    <col min="9238" max="9239" width="12.5" style="86" customWidth="1"/>
    <col min="9240" max="9240" width="6.125" style="86" customWidth="1"/>
    <col min="9241" max="9241" width="3.125" style="86" customWidth="1"/>
    <col min="9242" max="9243" width="16" style="86" customWidth="1"/>
    <col min="9244" max="9244" width="6.25" style="86" customWidth="1"/>
    <col min="9245" max="9245" width="3.125" style="86" customWidth="1"/>
    <col min="9246" max="9247" width="16" style="86" customWidth="1"/>
    <col min="9248" max="9248" width="6.25" style="86" customWidth="1"/>
    <col min="9249" max="9249" width="3.125" style="86" customWidth="1"/>
    <col min="9250" max="9251" width="16" style="86" customWidth="1"/>
    <col min="9252" max="9252" width="8.75" style="86" customWidth="1"/>
    <col min="9253" max="9254" width="16" style="86" customWidth="1"/>
    <col min="9255" max="9255" width="8.875" style="86" customWidth="1"/>
    <col min="9256" max="9257" width="16" style="86" customWidth="1"/>
    <col min="9258" max="9469" width="9" style="86"/>
    <col min="9470" max="9470" width="4" style="86" customWidth="1"/>
    <col min="9471" max="9471" width="14" style="86" customWidth="1"/>
    <col min="9472" max="9472" width="3.75" style="86" customWidth="1"/>
    <col min="9473" max="9473" width="5" style="86" customWidth="1"/>
    <col min="9474" max="9474" width="2.875" style="86" customWidth="1"/>
    <col min="9475" max="9475" width="5" style="86" customWidth="1"/>
    <col min="9476" max="9476" width="2.75" style="86" customWidth="1"/>
    <col min="9477" max="9478" width="9" style="86"/>
    <col min="9479" max="9479" width="5.375" style="86" customWidth="1"/>
    <col min="9480" max="9480" width="7.875" style="86" customWidth="1"/>
    <col min="9481" max="9482" width="11.25" style="86" customWidth="1"/>
    <col min="9483" max="9483" width="2.625" style="86" customWidth="1"/>
    <col min="9484" max="9484" width="5.125" style="86" customWidth="1"/>
    <col min="9485" max="9485" width="2.625" style="86" customWidth="1"/>
    <col min="9486" max="9486" width="11.25" style="86" customWidth="1"/>
    <col min="9487" max="9488" width="12.5" style="86" customWidth="1"/>
    <col min="9489" max="9489" width="0.125" style="86" customWidth="1"/>
    <col min="9490" max="9493" width="11.25" style="86" customWidth="1"/>
    <col min="9494" max="9495" width="12.5" style="86" customWidth="1"/>
    <col min="9496" max="9496" width="6.125" style="86" customWidth="1"/>
    <col min="9497" max="9497" width="3.125" style="86" customWidth="1"/>
    <col min="9498" max="9499" width="16" style="86" customWidth="1"/>
    <col min="9500" max="9500" width="6.25" style="86" customWidth="1"/>
    <col min="9501" max="9501" width="3.125" style="86" customWidth="1"/>
    <col min="9502" max="9503" width="16" style="86" customWidth="1"/>
    <col min="9504" max="9504" width="6.25" style="86" customWidth="1"/>
    <col min="9505" max="9505" width="3.125" style="86" customWidth="1"/>
    <col min="9506" max="9507" width="16" style="86" customWidth="1"/>
    <col min="9508" max="9508" width="8.75" style="86" customWidth="1"/>
    <col min="9509" max="9510" width="16" style="86" customWidth="1"/>
    <col min="9511" max="9511" width="8.875" style="86" customWidth="1"/>
    <col min="9512" max="9513" width="16" style="86" customWidth="1"/>
    <col min="9514" max="9725" width="9" style="86"/>
    <col min="9726" max="9726" width="4" style="86" customWidth="1"/>
    <col min="9727" max="9727" width="14" style="86" customWidth="1"/>
    <col min="9728" max="9728" width="3.75" style="86" customWidth="1"/>
    <col min="9729" max="9729" width="5" style="86" customWidth="1"/>
    <col min="9730" max="9730" width="2.875" style="86" customWidth="1"/>
    <col min="9731" max="9731" width="5" style="86" customWidth="1"/>
    <col min="9732" max="9732" width="2.75" style="86" customWidth="1"/>
    <col min="9733" max="9734" width="9" style="86"/>
    <col min="9735" max="9735" width="5.375" style="86" customWidth="1"/>
    <col min="9736" max="9736" width="7.875" style="86" customWidth="1"/>
    <col min="9737" max="9738" width="11.25" style="86" customWidth="1"/>
    <col min="9739" max="9739" width="2.625" style="86" customWidth="1"/>
    <col min="9740" max="9740" width="5.125" style="86" customWidth="1"/>
    <col min="9741" max="9741" width="2.625" style="86" customWidth="1"/>
    <col min="9742" max="9742" width="11.25" style="86" customWidth="1"/>
    <col min="9743" max="9744" width="12.5" style="86" customWidth="1"/>
    <col min="9745" max="9745" width="0.125" style="86" customWidth="1"/>
    <col min="9746" max="9749" width="11.25" style="86" customWidth="1"/>
    <col min="9750" max="9751" width="12.5" style="86" customWidth="1"/>
    <col min="9752" max="9752" width="6.125" style="86" customWidth="1"/>
    <col min="9753" max="9753" width="3.125" style="86" customWidth="1"/>
    <col min="9754" max="9755" width="16" style="86" customWidth="1"/>
    <col min="9756" max="9756" width="6.25" style="86" customWidth="1"/>
    <col min="9757" max="9757" width="3.125" style="86" customWidth="1"/>
    <col min="9758" max="9759" width="16" style="86" customWidth="1"/>
    <col min="9760" max="9760" width="6.25" style="86" customWidth="1"/>
    <col min="9761" max="9761" width="3.125" style="86" customWidth="1"/>
    <col min="9762" max="9763" width="16" style="86" customWidth="1"/>
    <col min="9764" max="9764" width="8.75" style="86" customWidth="1"/>
    <col min="9765" max="9766" width="16" style="86" customWidth="1"/>
    <col min="9767" max="9767" width="8.875" style="86" customWidth="1"/>
    <col min="9768" max="9769" width="16" style="86" customWidth="1"/>
    <col min="9770" max="9981" width="9" style="86"/>
    <col min="9982" max="9982" width="4" style="86" customWidth="1"/>
    <col min="9983" max="9983" width="14" style="86" customWidth="1"/>
    <col min="9984" max="9984" width="3.75" style="86" customWidth="1"/>
    <col min="9985" max="9985" width="5" style="86" customWidth="1"/>
    <col min="9986" max="9986" width="2.875" style="86" customWidth="1"/>
    <col min="9987" max="9987" width="5" style="86" customWidth="1"/>
    <col min="9988" max="9988" width="2.75" style="86" customWidth="1"/>
    <col min="9989" max="9990" width="9" style="86"/>
    <col min="9991" max="9991" width="5.375" style="86" customWidth="1"/>
    <col min="9992" max="9992" width="7.875" style="86" customWidth="1"/>
    <col min="9993" max="9994" width="11.25" style="86" customWidth="1"/>
    <col min="9995" max="9995" width="2.625" style="86" customWidth="1"/>
    <col min="9996" max="9996" width="5.125" style="86" customWidth="1"/>
    <col min="9997" max="9997" width="2.625" style="86" customWidth="1"/>
    <col min="9998" max="9998" width="11.25" style="86" customWidth="1"/>
    <col min="9999" max="10000" width="12.5" style="86" customWidth="1"/>
    <col min="10001" max="10001" width="0.125" style="86" customWidth="1"/>
    <col min="10002" max="10005" width="11.25" style="86" customWidth="1"/>
    <col min="10006" max="10007" width="12.5" style="86" customWidth="1"/>
    <col min="10008" max="10008" width="6.125" style="86" customWidth="1"/>
    <col min="10009" max="10009" width="3.125" style="86" customWidth="1"/>
    <col min="10010" max="10011" width="16" style="86" customWidth="1"/>
    <col min="10012" max="10012" width="6.25" style="86" customWidth="1"/>
    <col min="10013" max="10013" width="3.125" style="86" customWidth="1"/>
    <col min="10014" max="10015" width="16" style="86" customWidth="1"/>
    <col min="10016" max="10016" width="6.25" style="86" customWidth="1"/>
    <col min="10017" max="10017" width="3.125" style="86" customWidth="1"/>
    <col min="10018" max="10019" width="16" style="86" customWidth="1"/>
    <col min="10020" max="10020" width="8.75" style="86" customWidth="1"/>
    <col min="10021" max="10022" width="16" style="86" customWidth="1"/>
    <col min="10023" max="10023" width="8.875" style="86" customWidth="1"/>
    <col min="10024" max="10025" width="16" style="86" customWidth="1"/>
    <col min="10026" max="10237" width="9" style="86"/>
    <col min="10238" max="10238" width="4" style="86" customWidth="1"/>
    <col min="10239" max="10239" width="14" style="86" customWidth="1"/>
    <col min="10240" max="10240" width="3.75" style="86" customWidth="1"/>
    <col min="10241" max="10241" width="5" style="86" customWidth="1"/>
    <col min="10242" max="10242" width="2.875" style="86" customWidth="1"/>
    <col min="10243" max="10243" width="5" style="86" customWidth="1"/>
    <col min="10244" max="10244" width="2.75" style="86" customWidth="1"/>
    <col min="10245" max="10246" width="9" style="86"/>
    <col min="10247" max="10247" width="5.375" style="86" customWidth="1"/>
    <col min="10248" max="10248" width="7.875" style="86" customWidth="1"/>
    <col min="10249" max="10250" width="11.25" style="86" customWidth="1"/>
    <col min="10251" max="10251" width="2.625" style="86" customWidth="1"/>
    <col min="10252" max="10252" width="5.125" style="86" customWidth="1"/>
    <col min="10253" max="10253" width="2.625" style="86" customWidth="1"/>
    <col min="10254" max="10254" width="11.25" style="86" customWidth="1"/>
    <col min="10255" max="10256" width="12.5" style="86" customWidth="1"/>
    <col min="10257" max="10257" width="0.125" style="86" customWidth="1"/>
    <col min="10258" max="10261" width="11.25" style="86" customWidth="1"/>
    <col min="10262" max="10263" width="12.5" style="86" customWidth="1"/>
    <col min="10264" max="10264" width="6.125" style="86" customWidth="1"/>
    <col min="10265" max="10265" width="3.125" style="86" customWidth="1"/>
    <col min="10266" max="10267" width="16" style="86" customWidth="1"/>
    <col min="10268" max="10268" width="6.25" style="86" customWidth="1"/>
    <col min="10269" max="10269" width="3.125" style="86" customWidth="1"/>
    <col min="10270" max="10271" width="16" style="86" customWidth="1"/>
    <col min="10272" max="10272" width="6.25" style="86" customWidth="1"/>
    <col min="10273" max="10273" width="3.125" style="86" customWidth="1"/>
    <col min="10274" max="10275" width="16" style="86" customWidth="1"/>
    <col min="10276" max="10276" width="8.75" style="86" customWidth="1"/>
    <col min="10277" max="10278" width="16" style="86" customWidth="1"/>
    <col min="10279" max="10279" width="8.875" style="86" customWidth="1"/>
    <col min="10280" max="10281" width="16" style="86" customWidth="1"/>
    <col min="10282" max="10493" width="9" style="86"/>
    <col min="10494" max="10494" width="4" style="86" customWidth="1"/>
    <col min="10495" max="10495" width="14" style="86" customWidth="1"/>
    <col min="10496" max="10496" width="3.75" style="86" customWidth="1"/>
    <col min="10497" max="10497" width="5" style="86" customWidth="1"/>
    <col min="10498" max="10498" width="2.875" style="86" customWidth="1"/>
    <col min="10499" max="10499" width="5" style="86" customWidth="1"/>
    <col min="10500" max="10500" width="2.75" style="86" customWidth="1"/>
    <col min="10501" max="10502" width="9" style="86"/>
    <col min="10503" max="10503" width="5.375" style="86" customWidth="1"/>
    <col min="10504" max="10504" width="7.875" style="86" customWidth="1"/>
    <col min="10505" max="10506" width="11.25" style="86" customWidth="1"/>
    <col min="10507" max="10507" width="2.625" style="86" customWidth="1"/>
    <col min="10508" max="10508" width="5.125" style="86" customWidth="1"/>
    <col min="10509" max="10509" width="2.625" style="86" customWidth="1"/>
    <col min="10510" max="10510" width="11.25" style="86" customWidth="1"/>
    <col min="10511" max="10512" width="12.5" style="86" customWidth="1"/>
    <col min="10513" max="10513" width="0.125" style="86" customWidth="1"/>
    <col min="10514" max="10517" width="11.25" style="86" customWidth="1"/>
    <col min="10518" max="10519" width="12.5" style="86" customWidth="1"/>
    <col min="10520" max="10520" width="6.125" style="86" customWidth="1"/>
    <col min="10521" max="10521" width="3.125" style="86" customWidth="1"/>
    <col min="10522" max="10523" width="16" style="86" customWidth="1"/>
    <col min="10524" max="10524" width="6.25" style="86" customWidth="1"/>
    <col min="10525" max="10525" width="3.125" style="86" customWidth="1"/>
    <col min="10526" max="10527" width="16" style="86" customWidth="1"/>
    <col min="10528" max="10528" width="6.25" style="86" customWidth="1"/>
    <col min="10529" max="10529" width="3.125" style="86" customWidth="1"/>
    <col min="10530" max="10531" width="16" style="86" customWidth="1"/>
    <col min="10532" max="10532" width="8.75" style="86" customWidth="1"/>
    <col min="10533" max="10534" width="16" style="86" customWidth="1"/>
    <col min="10535" max="10535" width="8.875" style="86" customWidth="1"/>
    <col min="10536" max="10537" width="16" style="86" customWidth="1"/>
    <col min="10538" max="10749" width="9" style="86"/>
    <col min="10750" max="10750" width="4" style="86" customWidth="1"/>
    <col min="10751" max="10751" width="14" style="86" customWidth="1"/>
    <col min="10752" max="10752" width="3.75" style="86" customWidth="1"/>
    <col min="10753" max="10753" width="5" style="86" customWidth="1"/>
    <col min="10754" max="10754" width="2.875" style="86" customWidth="1"/>
    <col min="10755" max="10755" width="5" style="86" customWidth="1"/>
    <col min="10756" max="10756" width="2.75" style="86" customWidth="1"/>
    <col min="10757" max="10758" width="9" style="86"/>
    <col min="10759" max="10759" width="5.375" style="86" customWidth="1"/>
    <col min="10760" max="10760" width="7.875" style="86" customWidth="1"/>
    <col min="10761" max="10762" width="11.25" style="86" customWidth="1"/>
    <col min="10763" max="10763" width="2.625" style="86" customWidth="1"/>
    <col min="10764" max="10764" width="5.125" style="86" customWidth="1"/>
    <col min="10765" max="10765" width="2.625" style="86" customWidth="1"/>
    <col min="10766" max="10766" width="11.25" style="86" customWidth="1"/>
    <col min="10767" max="10768" width="12.5" style="86" customWidth="1"/>
    <col min="10769" max="10769" width="0.125" style="86" customWidth="1"/>
    <col min="10770" max="10773" width="11.25" style="86" customWidth="1"/>
    <col min="10774" max="10775" width="12.5" style="86" customWidth="1"/>
    <col min="10776" max="10776" width="6.125" style="86" customWidth="1"/>
    <col min="10777" max="10777" width="3.125" style="86" customWidth="1"/>
    <col min="10778" max="10779" width="16" style="86" customWidth="1"/>
    <col min="10780" max="10780" width="6.25" style="86" customWidth="1"/>
    <col min="10781" max="10781" width="3.125" style="86" customWidth="1"/>
    <col min="10782" max="10783" width="16" style="86" customWidth="1"/>
    <col min="10784" max="10784" width="6.25" style="86" customWidth="1"/>
    <col min="10785" max="10785" width="3.125" style="86" customWidth="1"/>
    <col min="10786" max="10787" width="16" style="86" customWidth="1"/>
    <col min="10788" max="10788" width="8.75" style="86" customWidth="1"/>
    <col min="10789" max="10790" width="16" style="86" customWidth="1"/>
    <col min="10791" max="10791" width="8.875" style="86" customWidth="1"/>
    <col min="10792" max="10793" width="16" style="86" customWidth="1"/>
    <col min="10794" max="11005" width="9" style="86"/>
    <col min="11006" max="11006" width="4" style="86" customWidth="1"/>
    <col min="11007" max="11007" width="14" style="86" customWidth="1"/>
    <col min="11008" max="11008" width="3.75" style="86" customWidth="1"/>
    <col min="11009" max="11009" width="5" style="86" customWidth="1"/>
    <col min="11010" max="11010" width="2.875" style="86" customWidth="1"/>
    <col min="11011" max="11011" width="5" style="86" customWidth="1"/>
    <col min="11012" max="11012" width="2.75" style="86" customWidth="1"/>
    <col min="11013" max="11014" width="9" style="86"/>
    <col min="11015" max="11015" width="5.375" style="86" customWidth="1"/>
    <col min="11016" max="11016" width="7.875" style="86" customWidth="1"/>
    <col min="11017" max="11018" width="11.25" style="86" customWidth="1"/>
    <col min="11019" max="11019" width="2.625" style="86" customWidth="1"/>
    <col min="11020" max="11020" width="5.125" style="86" customWidth="1"/>
    <col min="11021" max="11021" width="2.625" style="86" customWidth="1"/>
    <col min="11022" max="11022" width="11.25" style="86" customWidth="1"/>
    <col min="11023" max="11024" width="12.5" style="86" customWidth="1"/>
    <col min="11025" max="11025" width="0.125" style="86" customWidth="1"/>
    <col min="11026" max="11029" width="11.25" style="86" customWidth="1"/>
    <col min="11030" max="11031" width="12.5" style="86" customWidth="1"/>
    <col min="11032" max="11032" width="6.125" style="86" customWidth="1"/>
    <col min="11033" max="11033" width="3.125" style="86" customWidth="1"/>
    <col min="11034" max="11035" width="16" style="86" customWidth="1"/>
    <col min="11036" max="11036" width="6.25" style="86" customWidth="1"/>
    <col min="11037" max="11037" width="3.125" style="86" customWidth="1"/>
    <col min="11038" max="11039" width="16" style="86" customWidth="1"/>
    <col min="11040" max="11040" width="6.25" style="86" customWidth="1"/>
    <col min="11041" max="11041" width="3.125" style="86" customWidth="1"/>
    <col min="11042" max="11043" width="16" style="86" customWidth="1"/>
    <col min="11044" max="11044" width="8.75" style="86" customWidth="1"/>
    <col min="11045" max="11046" width="16" style="86" customWidth="1"/>
    <col min="11047" max="11047" width="8.875" style="86" customWidth="1"/>
    <col min="11048" max="11049" width="16" style="86" customWidth="1"/>
    <col min="11050" max="11261" width="9" style="86"/>
    <col min="11262" max="11262" width="4" style="86" customWidth="1"/>
    <col min="11263" max="11263" width="14" style="86" customWidth="1"/>
    <col min="11264" max="11264" width="3.75" style="86" customWidth="1"/>
    <col min="11265" max="11265" width="5" style="86" customWidth="1"/>
    <col min="11266" max="11266" width="2.875" style="86" customWidth="1"/>
    <col min="11267" max="11267" width="5" style="86" customWidth="1"/>
    <col min="11268" max="11268" width="2.75" style="86" customWidth="1"/>
    <col min="11269" max="11270" width="9" style="86"/>
    <col min="11271" max="11271" width="5.375" style="86" customWidth="1"/>
    <col min="11272" max="11272" width="7.875" style="86" customWidth="1"/>
    <col min="11273" max="11274" width="11.25" style="86" customWidth="1"/>
    <col min="11275" max="11275" width="2.625" style="86" customWidth="1"/>
    <col min="11276" max="11276" width="5.125" style="86" customWidth="1"/>
    <col min="11277" max="11277" width="2.625" style="86" customWidth="1"/>
    <col min="11278" max="11278" width="11.25" style="86" customWidth="1"/>
    <col min="11279" max="11280" width="12.5" style="86" customWidth="1"/>
    <col min="11281" max="11281" width="0.125" style="86" customWidth="1"/>
    <col min="11282" max="11285" width="11.25" style="86" customWidth="1"/>
    <col min="11286" max="11287" width="12.5" style="86" customWidth="1"/>
    <col min="11288" max="11288" width="6.125" style="86" customWidth="1"/>
    <col min="11289" max="11289" width="3.125" style="86" customWidth="1"/>
    <col min="11290" max="11291" width="16" style="86" customWidth="1"/>
    <col min="11292" max="11292" width="6.25" style="86" customWidth="1"/>
    <col min="11293" max="11293" width="3.125" style="86" customWidth="1"/>
    <col min="11294" max="11295" width="16" style="86" customWidth="1"/>
    <col min="11296" max="11296" width="6.25" style="86" customWidth="1"/>
    <col min="11297" max="11297" width="3.125" style="86" customWidth="1"/>
    <col min="11298" max="11299" width="16" style="86" customWidth="1"/>
    <col min="11300" max="11300" width="8.75" style="86" customWidth="1"/>
    <col min="11301" max="11302" width="16" style="86" customWidth="1"/>
    <col min="11303" max="11303" width="8.875" style="86" customWidth="1"/>
    <col min="11304" max="11305" width="16" style="86" customWidth="1"/>
    <col min="11306" max="11517" width="9" style="86"/>
    <col min="11518" max="11518" width="4" style="86" customWidth="1"/>
    <col min="11519" max="11519" width="14" style="86" customWidth="1"/>
    <col min="11520" max="11520" width="3.75" style="86" customWidth="1"/>
    <col min="11521" max="11521" width="5" style="86" customWidth="1"/>
    <col min="11522" max="11522" width="2.875" style="86" customWidth="1"/>
    <col min="11523" max="11523" width="5" style="86" customWidth="1"/>
    <col min="11524" max="11524" width="2.75" style="86" customWidth="1"/>
    <col min="11525" max="11526" width="9" style="86"/>
    <col min="11527" max="11527" width="5.375" style="86" customWidth="1"/>
    <col min="11528" max="11528" width="7.875" style="86" customWidth="1"/>
    <col min="11529" max="11530" width="11.25" style="86" customWidth="1"/>
    <col min="11531" max="11531" width="2.625" style="86" customWidth="1"/>
    <col min="11532" max="11532" width="5.125" style="86" customWidth="1"/>
    <col min="11533" max="11533" width="2.625" style="86" customWidth="1"/>
    <col min="11534" max="11534" width="11.25" style="86" customWidth="1"/>
    <col min="11535" max="11536" width="12.5" style="86" customWidth="1"/>
    <col min="11537" max="11537" width="0.125" style="86" customWidth="1"/>
    <col min="11538" max="11541" width="11.25" style="86" customWidth="1"/>
    <col min="11542" max="11543" width="12.5" style="86" customWidth="1"/>
    <col min="11544" max="11544" width="6.125" style="86" customWidth="1"/>
    <col min="11545" max="11545" width="3.125" style="86" customWidth="1"/>
    <col min="11546" max="11547" width="16" style="86" customWidth="1"/>
    <col min="11548" max="11548" width="6.25" style="86" customWidth="1"/>
    <col min="11549" max="11549" width="3.125" style="86" customWidth="1"/>
    <col min="11550" max="11551" width="16" style="86" customWidth="1"/>
    <col min="11552" max="11552" width="6.25" style="86" customWidth="1"/>
    <col min="11553" max="11553" width="3.125" style="86" customWidth="1"/>
    <col min="11554" max="11555" width="16" style="86" customWidth="1"/>
    <col min="11556" max="11556" width="8.75" style="86" customWidth="1"/>
    <col min="11557" max="11558" width="16" style="86" customWidth="1"/>
    <col min="11559" max="11559" width="8.875" style="86" customWidth="1"/>
    <col min="11560" max="11561" width="16" style="86" customWidth="1"/>
    <col min="11562" max="11773" width="9" style="86"/>
    <col min="11774" max="11774" width="4" style="86" customWidth="1"/>
    <col min="11775" max="11775" width="14" style="86" customWidth="1"/>
    <col min="11776" max="11776" width="3.75" style="86" customWidth="1"/>
    <col min="11777" max="11777" width="5" style="86" customWidth="1"/>
    <col min="11778" max="11778" width="2.875" style="86" customWidth="1"/>
    <col min="11779" max="11779" width="5" style="86" customWidth="1"/>
    <col min="11780" max="11780" width="2.75" style="86" customWidth="1"/>
    <col min="11781" max="11782" width="9" style="86"/>
    <col min="11783" max="11783" width="5.375" style="86" customWidth="1"/>
    <col min="11784" max="11784" width="7.875" style="86" customWidth="1"/>
    <col min="11785" max="11786" width="11.25" style="86" customWidth="1"/>
    <col min="11787" max="11787" width="2.625" style="86" customWidth="1"/>
    <col min="11788" max="11788" width="5.125" style="86" customWidth="1"/>
    <col min="11789" max="11789" width="2.625" style="86" customWidth="1"/>
    <col min="11790" max="11790" width="11.25" style="86" customWidth="1"/>
    <col min="11791" max="11792" width="12.5" style="86" customWidth="1"/>
    <col min="11793" max="11793" width="0.125" style="86" customWidth="1"/>
    <col min="11794" max="11797" width="11.25" style="86" customWidth="1"/>
    <col min="11798" max="11799" width="12.5" style="86" customWidth="1"/>
    <col min="11800" max="11800" width="6.125" style="86" customWidth="1"/>
    <col min="11801" max="11801" width="3.125" style="86" customWidth="1"/>
    <col min="11802" max="11803" width="16" style="86" customWidth="1"/>
    <col min="11804" max="11804" width="6.25" style="86" customWidth="1"/>
    <col min="11805" max="11805" width="3.125" style="86" customWidth="1"/>
    <col min="11806" max="11807" width="16" style="86" customWidth="1"/>
    <col min="11808" max="11808" width="6.25" style="86" customWidth="1"/>
    <col min="11809" max="11809" width="3.125" style="86" customWidth="1"/>
    <col min="11810" max="11811" width="16" style="86" customWidth="1"/>
    <col min="11812" max="11812" width="8.75" style="86" customWidth="1"/>
    <col min="11813" max="11814" width="16" style="86" customWidth="1"/>
    <col min="11815" max="11815" width="8.875" style="86" customWidth="1"/>
    <col min="11816" max="11817" width="16" style="86" customWidth="1"/>
    <col min="11818" max="12029" width="9" style="86"/>
    <col min="12030" max="12030" width="4" style="86" customWidth="1"/>
    <col min="12031" max="12031" width="14" style="86" customWidth="1"/>
    <col min="12032" max="12032" width="3.75" style="86" customWidth="1"/>
    <col min="12033" max="12033" width="5" style="86" customWidth="1"/>
    <col min="12034" max="12034" width="2.875" style="86" customWidth="1"/>
    <col min="12035" max="12035" width="5" style="86" customWidth="1"/>
    <col min="12036" max="12036" width="2.75" style="86" customWidth="1"/>
    <col min="12037" max="12038" width="9" style="86"/>
    <col min="12039" max="12039" width="5.375" style="86" customWidth="1"/>
    <col min="12040" max="12040" width="7.875" style="86" customWidth="1"/>
    <col min="12041" max="12042" width="11.25" style="86" customWidth="1"/>
    <col min="12043" max="12043" width="2.625" style="86" customWidth="1"/>
    <col min="12044" max="12044" width="5.125" style="86" customWidth="1"/>
    <col min="12045" max="12045" width="2.625" style="86" customWidth="1"/>
    <col min="12046" max="12046" width="11.25" style="86" customWidth="1"/>
    <col min="12047" max="12048" width="12.5" style="86" customWidth="1"/>
    <col min="12049" max="12049" width="0.125" style="86" customWidth="1"/>
    <col min="12050" max="12053" width="11.25" style="86" customWidth="1"/>
    <col min="12054" max="12055" width="12.5" style="86" customWidth="1"/>
    <col min="12056" max="12056" width="6.125" style="86" customWidth="1"/>
    <col min="12057" max="12057" width="3.125" style="86" customWidth="1"/>
    <col min="12058" max="12059" width="16" style="86" customWidth="1"/>
    <col min="12060" max="12060" width="6.25" style="86" customWidth="1"/>
    <col min="12061" max="12061" width="3.125" style="86" customWidth="1"/>
    <col min="12062" max="12063" width="16" style="86" customWidth="1"/>
    <col min="12064" max="12064" width="6.25" style="86" customWidth="1"/>
    <col min="12065" max="12065" width="3.125" style="86" customWidth="1"/>
    <col min="12066" max="12067" width="16" style="86" customWidth="1"/>
    <col min="12068" max="12068" width="8.75" style="86" customWidth="1"/>
    <col min="12069" max="12070" width="16" style="86" customWidth="1"/>
    <col min="12071" max="12071" width="8.875" style="86" customWidth="1"/>
    <col min="12072" max="12073" width="16" style="86" customWidth="1"/>
    <col min="12074" max="12285" width="9" style="86"/>
    <col min="12286" max="12286" width="4" style="86" customWidth="1"/>
    <col min="12287" max="12287" width="14" style="86" customWidth="1"/>
    <col min="12288" max="12288" width="3.75" style="86" customWidth="1"/>
    <col min="12289" max="12289" width="5" style="86" customWidth="1"/>
    <col min="12290" max="12290" width="2.875" style="86" customWidth="1"/>
    <col min="12291" max="12291" width="5" style="86" customWidth="1"/>
    <col min="12292" max="12292" width="2.75" style="86" customWidth="1"/>
    <col min="12293" max="12294" width="9" style="86"/>
    <col min="12295" max="12295" width="5.375" style="86" customWidth="1"/>
    <col min="12296" max="12296" width="7.875" style="86" customWidth="1"/>
    <col min="12297" max="12298" width="11.25" style="86" customWidth="1"/>
    <col min="12299" max="12299" width="2.625" style="86" customWidth="1"/>
    <col min="12300" max="12300" width="5.125" style="86" customWidth="1"/>
    <col min="12301" max="12301" width="2.625" style="86" customWidth="1"/>
    <col min="12302" max="12302" width="11.25" style="86" customWidth="1"/>
    <col min="12303" max="12304" width="12.5" style="86" customWidth="1"/>
    <col min="12305" max="12305" width="0.125" style="86" customWidth="1"/>
    <col min="12306" max="12309" width="11.25" style="86" customWidth="1"/>
    <col min="12310" max="12311" width="12.5" style="86" customWidth="1"/>
    <col min="12312" max="12312" width="6.125" style="86" customWidth="1"/>
    <col min="12313" max="12313" width="3.125" style="86" customWidth="1"/>
    <col min="12314" max="12315" width="16" style="86" customWidth="1"/>
    <col min="12316" max="12316" width="6.25" style="86" customWidth="1"/>
    <col min="12317" max="12317" width="3.125" style="86" customWidth="1"/>
    <col min="12318" max="12319" width="16" style="86" customWidth="1"/>
    <col min="12320" max="12320" width="6.25" style="86" customWidth="1"/>
    <col min="12321" max="12321" width="3.125" style="86" customWidth="1"/>
    <col min="12322" max="12323" width="16" style="86" customWidth="1"/>
    <col min="12324" max="12324" width="8.75" style="86" customWidth="1"/>
    <col min="12325" max="12326" width="16" style="86" customWidth="1"/>
    <col min="12327" max="12327" width="8.875" style="86" customWidth="1"/>
    <col min="12328" max="12329" width="16" style="86" customWidth="1"/>
    <col min="12330" max="12541" width="9" style="86"/>
    <col min="12542" max="12542" width="4" style="86" customWidth="1"/>
    <col min="12543" max="12543" width="14" style="86" customWidth="1"/>
    <col min="12544" max="12544" width="3.75" style="86" customWidth="1"/>
    <col min="12545" max="12545" width="5" style="86" customWidth="1"/>
    <col min="12546" max="12546" width="2.875" style="86" customWidth="1"/>
    <col min="12547" max="12547" width="5" style="86" customWidth="1"/>
    <col min="12548" max="12548" width="2.75" style="86" customWidth="1"/>
    <col min="12549" max="12550" width="9" style="86"/>
    <col min="12551" max="12551" width="5.375" style="86" customWidth="1"/>
    <col min="12552" max="12552" width="7.875" style="86" customWidth="1"/>
    <col min="12553" max="12554" width="11.25" style="86" customWidth="1"/>
    <col min="12555" max="12555" width="2.625" style="86" customWidth="1"/>
    <col min="12556" max="12556" width="5.125" style="86" customWidth="1"/>
    <col min="12557" max="12557" width="2.625" style="86" customWidth="1"/>
    <col min="12558" max="12558" width="11.25" style="86" customWidth="1"/>
    <col min="12559" max="12560" width="12.5" style="86" customWidth="1"/>
    <col min="12561" max="12561" width="0.125" style="86" customWidth="1"/>
    <col min="12562" max="12565" width="11.25" style="86" customWidth="1"/>
    <col min="12566" max="12567" width="12.5" style="86" customWidth="1"/>
    <col min="12568" max="12568" width="6.125" style="86" customWidth="1"/>
    <col min="12569" max="12569" width="3.125" style="86" customWidth="1"/>
    <col min="12570" max="12571" width="16" style="86" customWidth="1"/>
    <col min="12572" max="12572" width="6.25" style="86" customWidth="1"/>
    <col min="12573" max="12573" width="3.125" style="86" customWidth="1"/>
    <col min="12574" max="12575" width="16" style="86" customWidth="1"/>
    <col min="12576" max="12576" width="6.25" style="86" customWidth="1"/>
    <col min="12577" max="12577" width="3.125" style="86" customWidth="1"/>
    <col min="12578" max="12579" width="16" style="86" customWidth="1"/>
    <col min="12580" max="12580" width="8.75" style="86" customWidth="1"/>
    <col min="12581" max="12582" width="16" style="86" customWidth="1"/>
    <col min="12583" max="12583" width="8.875" style="86" customWidth="1"/>
    <col min="12584" max="12585" width="16" style="86" customWidth="1"/>
    <col min="12586" max="12797" width="9" style="86"/>
    <col min="12798" max="12798" width="4" style="86" customWidth="1"/>
    <col min="12799" max="12799" width="14" style="86" customWidth="1"/>
    <col min="12800" max="12800" width="3.75" style="86" customWidth="1"/>
    <col min="12801" max="12801" width="5" style="86" customWidth="1"/>
    <col min="12802" max="12802" width="2.875" style="86" customWidth="1"/>
    <col min="12803" max="12803" width="5" style="86" customWidth="1"/>
    <col min="12804" max="12804" width="2.75" style="86" customWidth="1"/>
    <col min="12805" max="12806" width="9" style="86"/>
    <col min="12807" max="12807" width="5.375" style="86" customWidth="1"/>
    <col min="12808" max="12808" width="7.875" style="86" customWidth="1"/>
    <col min="12809" max="12810" width="11.25" style="86" customWidth="1"/>
    <col min="12811" max="12811" width="2.625" style="86" customWidth="1"/>
    <col min="12812" max="12812" width="5.125" style="86" customWidth="1"/>
    <col min="12813" max="12813" width="2.625" style="86" customWidth="1"/>
    <col min="12814" max="12814" width="11.25" style="86" customWidth="1"/>
    <col min="12815" max="12816" width="12.5" style="86" customWidth="1"/>
    <col min="12817" max="12817" width="0.125" style="86" customWidth="1"/>
    <col min="12818" max="12821" width="11.25" style="86" customWidth="1"/>
    <col min="12822" max="12823" width="12.5" style="86" customWidth="1"/>
    <col min="12824" max="12824" width="6.125" style="86" customWidth="1"/>
    <col min="12825" max="12825" width="3.125" style="86" customWidth="1"/>
    <col min="12826" max="12827" width="16" style="86" customWidth="1"/>
    <col min="12828" max="12828" width="6.25" style="86" customWidth="1"/>
    <col min="12829" max="12829" width="3.125" style="86" customWidth="1"/>
    <col min="12830" max="12831" width="16" style="86" customWidth="1"/>
    <col min="12832" max="12832" width="6.25" style="86" customWidth="1"/>
    <col min="12833" max="12833" width="3.125" style="86" customWidth="1"/>
    <col min="12834" max="12835" width="16" style="86" customWidth="1"/>
    <col min="12836" max="12836" width="8.75" style="86" customWidth="1"/>
    <col min="12837" max="12838" width="16" style="86" customWidth="1"/>
    <col min="12839" max="12839" width="8.875" style="86" customWidth="1"/>
    <col min="12840" max="12841" width="16" style="86" customWidth="1"/>
    <col min="12842" max="13053" width="9" style="86"/>
    <col min="13054" max="13054" width="4" style="86" customWidth="1"/>
    <col min="13055" max="13055" width="14" style="86" customWidth="1"/>
    <col min="13056" max="13056" width="3.75" style="86" customWidth="1"/>
    <col min="13057" max="13057" width="5" style="86" customWidth="1"/>
    <col min="13058" max="13058" width="2.875" style="86" customWidth="1"/>
    <col min="13059" max="13059" width="5" style="86" customWidth="1"/>
    <col min="13060" max="13060" width="2.75" style="86" customWidth="1"/>
    <col min="13061" max="13062" width="9" style="86"/>
    <col min="13063" max="13063" width="5.375" style="86" customWidth="1"/>
    <col min="13064" max="13064" width="7.875" style="86" customWidth="1"/>
    <col min="13065" max="13066" width="11.25" style="86" customWidth="1"/>
    <col min="13067" max="13067" width="2.625" style="86" customWidth="1"/>
    <col min="13068" max="13068" width="5.125" style="86" customWidth="1"/>
    <col min="13069" max="13069" width="2.625" style="86" customWidth="1"/>
    <col min="13070" max="13070" width="11.25" style="86" customWidth="1"/>
    <col min="13071" max="13072" width="12.5" style="86" customWidth="1"/>
    <col min="13073" max="13073" width="0.125" style="86" customWidth="1"/>
    <col min="13074" max="13077" width="11.25" style="86" customWidth="1"/>
    <col min="13078" max="13079" width="12.5" style="86" customWidth="1"/>
    <col min="13080" max="13080" width="6.125" style="86" customWidth="1"/>
    <col min="13081" max="13081" width="3.125" style="86" customWidth="1"/>
    <col min="13082" max="13083" width="16" style="86" customWidth="1"/>
    <col min="13084" max="13084" width="6.25" style="86" customWidth="1"/>
    <col min="13085" max="13085" width="3.125" style="86" customWidth="1"/>
    <col min="13086" max="13087" width="16" style="86" customWidth="1"/>
    <col min="13088" max="13088" width="6.25" style="86" customWidth="1"/>
    <col min="13089" max="13089" width="3.125" style="86" customWidth="1"/>
    <col min="13090" max="13091" width="16" style="86" customWidth="1"/>
    <col min="13092" max="13092" width="8.75" style="86" customWidth="1"/>
    <col min="13093" max="13094" width="16" style="86" customWidth="1"/>
    <col min="13095" max="13095" width="8.875" style="86" customWidth="1"/>
    <col min="13096" max="13097" width="16" style="86" customWidth="1"/>
    <col min="13098" max="13309" width="9" style="86"/>
    <col min="13310" max="13310" width="4" style="86" customWidth="1"/>
    <col min="13311" max="13311" width="14" style="86" customWidth="1"/>
    <col min="13312" max="13312" width="3.75" style="86" customWidth="1"/>
    <col min="13313" max="13313" width="5" style="86" customWidth="1"/>
    <col min="13314" max="13314" width="2.875" style="86" customWidth="1"/>
    <col min="13315" max="13315" width="5" style="86" customWidth="1"/>
    <col min="13316" max="13316" width="2.75" style="86" customWidth="1"/>
    <col min="13317" max="13318" width="9" style="86"/>
    <col min="13319" max="13319" width="5.375" style="86" customWidth="1"/>
    <col min="13320" max="13320" width="7.875" style="86" customWidth="1"/>
    <col min="13321" max="13322" width="11.25" style="86" customWidth="1"/>
    <col min="13323" max="13323" width="2.625" style="86" customWidth="1"/>
    <col min="13324" max="13324" width="5.125" style="86" customWidth="1"/>
    <col min="13325" max="13325" width="2.625" style="86" customWidth="1"/>
    <col min="13326" max="13326" width="11.25" style="86" customWidth="1"/>
    <col min="13327" max="13328" width="12.5" style="86" customWidth="1"/>
    <col min="13329" max="13329" width="0.125" style="86" customWidth="1"/>
    <col min="13330" max="13333" width="11.25" style="86" customWidth="1"/>
    <col min="13334" max="13335" width="12.5" style="86" customWidth="1"/>
    <col min="13336" max="13336" width="6.125" style="86" customWidth="1"/>
    <col min="13337" max="13337" width="3.125" style="86" customWidth="1"/>
    <col min="13338" max="13339" width="16" style="86" customWidth="1"/>
    <col min="13340" max="13340" width="6.25" style="86" customWidth="1"/>
    <col min="13341" max="13341" width="3.125" style="86" customWidth="1"/>
    <col min="13342" max="13343" width="16" style="86" customWidth="1"/>
    <col min="13344" max="13344" width="6.25" style="86" customWidth="1"/>
    <col min="13345" max="13345" width="3.125" style="86" customWidth="1"/>
    <col min="13346" max="13347" width="16" style="86" customWidth="1"/>
    <col min="13348" max="13348" width="8.75" style="86" customWidth="1"/>
    <col min="13349" max="13350" width="16" style="86" customWidth="1"/>
    <col min="13351" max="13351" width="8.875" style="86" customWidth="1"/>
    <col min="13352" max="13353" width="16" style="86" customWidth="1"/>
    <col min="13354" max="13565" width="9" style="86"/>
    <col min="13566" max="13566" width="4" style="86" customWidth="1"/>
    <col min="13567" max="13567" width="14" style="86" customWidth="1"/>
    <col min="13568" max="13568" width="3.75" style="86" customWidth="1"/>
    <col min="13569" max="13569" width="5" style="86" customWidth="1"/>
    <col min="13570" max="13570" width="2.875" style="86" customWidth="1"/>
    <col min="13571" max="13571" width="5" style="86" customWidth="1"/>
    <col min="13572" max="13572" width="2.75" style="86" customWidth="1"/>
    <col min="13573" max="13574" width="9" style="86"/>
    <col min="13575" max="13575" width="5.375" style="86" customWidth="1"/>
    <col min="13576" max="13576" width="7.875" style="86" customWidth="1"/>
    <col min="13577" max="13578" width="11.25" style="86" customWidth="1"/>
    <col min="13579" max="13579" width="2.625" style="86" customWidth="1"/>
    <col min="13580" max="13580" width="5.125" style="86" customWidth="1"/>
    <col min="13581" max="13581" width="2.625" style="86" customWidth="1"/>
    <col min="13582" max="13582" width="11.25" style="86" customWidth="1"/>
    <col min="13583" max="13584" width="12.5" style="86" customWidth="1"/>
    <col min="13585" max="13585" width="0.125" style="86" customWidth="1"/>
    <col min="13586" max="13589" width="11.25" style="86" customWidth="1"/>
    <col min="13590" max="13591" width="12.5" style="86" customWidth="1"/>
    <col min="13592" max="13592" width="6.125" style="86" customWidth="1"/>
    <col min="13593" max="13593" width="3.125" style="86" customWidth="1"/>
    <col min="13594" max="13595" width="16" style="86" customWidth="1"/>
    <col min="13596" max="13596" width="6.25" style="86" customWidth="1"/>
    <col min="13597" max="13597" width="3.125" style="86" customWidth="1"/>
    <col min="13598" max="13599" width="16" style="86" customWidth="1"/>
    <col min="13600" max="13600" width="6.25" style="86" customWidth="1"/>
    <col min="13601" max="13601" width="3.125" style="86" customWidth="1"/>
    <col min="13602" max="13603" width="16" style="86" customWidth="1"/>
    <col min="13604" max="13604" width="8.75" style="86" customWidth="1"/>
    <col min="13605" max="13606" width="16" style="86" customWidth="1"/>
    <col min="13607" max="13607" width="8.875" style="86" customWidth="1"/>
    <col min="13608" max="13609" width="16" style="86" customWidth="1"/>
    <col min="13610" max="13821" width="9" style="86"/>
    <col min="13822" max="13822" width="4" style="86" customWidth="1"/>
    <col min="13823" max="13823" width="14" style="86" customWidth="1"/>
    <col min="13824" max="13824" width="3.75" style="86" customWidth="1"/>
    <col min="13825" max="13825" width="5" style="86" customWidth="1"/>
    <col min="13826" max="13826" width="2.875" style="86" customWidth="1"/>
    <col min="13827" max="13827" width="5" style="86" customWidth="1"/>
    <col min="13828" max="13828" width="2.75" style="86" customWidth="1"/>
    <col min="13829" max="13830" width="9" style="86"/>
    <col min="13831" max="13831" width="5.375" style="86" customWidth="1"/>
    <col min="13832" max="13832" width="7.875" style="86" customWidth="1"/>
    <col min="13833" max="13834" width="11.25" style="86" customWidth="1"/>
    <col min="13835" max="13835" width="2.625" style="86" customWidth="1"/>
    <col min="13836" max="13836" width="5.125" style="86" customWidth="1"/>
    <col min="13837" max="13837" width="2.625" style="86" customWidth="1"/>
    <col min="13838" max="13838" width="11.25" style="86" customWidth="1"/>
    <col min="13839" max="13840" width="12.5" style="86" customWidth="1"/>
    <col min="13841" max="13841" width="0.125" style="86" customWidth="1"/>
    <col min="13842" max="13845" width="11.25" style="86" customWidth="1"/>
    <col min="13846" max="13847" width="12.5" style="86" customWidth="1"/>
    <col min="13848" max="13848" width="6.125" style="86" customWidth="1"/>
    <col min="13849" max="13849" width="3.125" style="86" customWidth="1"/>
    <col min="13850" max="13851" width="16" style="86" customWidth="1"/>
    <col min="13852" max="13852" width="6.25" style="86" customWidth="1"/>
    <col min="13853" max="13853" width="3.125" style="86" customWidth="1"/>
    <col min="13854" max="13855" width="16" style="86" customWidth="1"/>
    <col min="13856" max="13856" width="6.25" style="86" customWidth="1"/>
    <col min="13857" max="13857" width="3.125" style="86" customWidth="1"/>
    <col min="13858" max="13859" width="16" style="86" customWidth="1"/>
    <col min="13860" max="13860" width="8.75" style="86" customWidth="1"/>
    <col min="13861" max="13862" width="16" style="86" customWidth="1"/>
    <col min="13863" max="13863" width="8.875" style="86" customWidth="1"/>
    <col min="13864" max="13865" width="16" style="86" customWidth="1"/>
    <col min="13866" max="14077" width="9" style="86"/>
    <col min="14078" max="14078" width="4" style="86" customWidth="1"/>
    <col min="14079" max="14079" width="14" style="86" customWidth="1"/>
    <col min="14080" max="14080" width="3.75" style="86" customWidth="1"/>
    <col min="14081" max="14081" width="5" style="86" customWidth="1"/>
    <col min="14082" max="14082" width="2.875" style="86" customWidth="1"/>
    <col min="14083" max="14083" width="5" style="86" customWidth="1"/>
    <col min="14084" max="14084" width="2.75" style="86" customWidth="1"/>
    <col min="14085" max="14086" width="9" style="86"/>
    <col min="14087" max="14087" width="5.375" style="86" customWidth="1"/>
    <col min="14088" max="14088" width="7.875" style="86" customWidth="1"/>
    <col min="14089" max="14090" width="11.25" style="86" customWidth="1"/>
    <col min="14091" max="14091" width="2.625" style="86" customWidth="1"/>
    <col min="14092" max="14092" width="5.125" style="86" customWidth="1"/>
    <col min="14093" max="14093" width="2.625" style="86" customWidth="1"/>
    <col min="14094" max="14094" width="11.25" style="86" customWidth="1"/>
    <col min="14095" max="14096" width="12.5" style="86" customWidth="1"/>
    <col min="14097" max="14097" width="0.125" style="86" customWidth="1"/>
    <col min="14098" max="14101" width="11.25" style="86" customWidth="1"/>
    <col min="14102" max="14103" width="12.5" style="86" customWidth="1"/>
    <col min="14104" max="14104" width="6.125" style="86" customWidth="1"/>
    <col min="14105" max="14105" width="3.125" style="86" customWidth="1"/>
    <col min="14106" max="14107" width="16" style="86" customWidth="1"/>
    <col min="14108" max="14108" width="6.25" style="86" customWidth="1"/>
    <col min="14109" max="14109" width="3.125" style="86" customWidth="1"/>
    <col min="14110" max="14111" width="16" style="86" customWidth="1"/>
    <col min="14112" max="14112" width="6.25" style="86" customWidth="1"/>
    <col min="14113" max="14113" width="3.125" style="86" customWidth="1"/>
    <col min="14114" max="14115" width="16" style="86" customWidth="1"/>
    <col min="14116" max="14116" width="8.75" style="86" customWidth="1"/>
    <col min="14117" max="14118" width="16" style="86" customWidth="1"/>
    <col min="14119" max="14119" width="8.875" style="86" customWidth="1"/>
    <col min="14120" max="14121" width="16" style="86" customWidth="1"/>
    <col min="14122" max="14333" width="9" style="86"/>
    <col min="14334" max="14334" width="4" style="86" customWidth="1"/>
    <col min="14335" max="14335" width="14" style="86" customWidth="1"/>
    <col min="14336" max="14336" width="3.75" style="86" customWidth="1"/>
    <col min="14337" max="14337" width="5" style="86" customWidth="1"/>
    <col min="14338" max="14338" width="2.875" style="86" customWidth="1"/>
    <col min="14339" max="14339" width="5" style="86" customWidth="1"/>
    <col min="14340" max="14340" width="2.75" style="86" customWidth="1"/>
    <col min="14341" max="14342" width="9" style="86"/>
    <col min="14343" max="14343" width="5.375" style="86" customWidth="1"/>
    <col min="14344" max="14344" width="7.875" style="86" customWidth="1"/>
    <col min="14345" max="14346" width="11.25" style="86" customWidth="1"/>
    <col min="14347" max="14347" width="2.625" style="86" customWidth="1"/>
    <col min="14348" max="14348" width="5.125" style="86" customWidth="1"/>
    <col min="14349" max="14349" width="2.625" style="86" customWidth="1"/>
    <col min="14350" max="14350" width="11.25" style="86" customWidth="1"/>
    <col min="14351" max="14352" width="12.5" style="86" customWidth="1"/>
    <col min="14353" max="14353" width="0.125" style="86" customWidth="1"/>
    <col min="14354" max="14357" width="11.25" style="86" customWidth="1"/>
    <col min="14358" max="14359" width="12.5" style="86" customWidth="1"/>
    <col min="14360" max="14360" width="6.125" style="86" customWidth="1"/>
    <col min="14361" max="14361" width="3.125" style="86" customWidth="1"/>
    <col min="14362" max="14363" width="16" style="86" customWidth="1"/>
    <col min="14364" max="14364" width="6.25" style="86" customWidth="1"/>
    <col min="14365" max="14365" width="3.125" style="86" customWidth="1"/>
    <col min="14366" max="14367" width="16" style="86" customWidth="1"/>
    <col min="14368" max="14368" width="6.25" style="86" customWidth="1"/>
    <col min="14369" max="14369" width="3.125" style="86" customWidth="1"/>
    <col min="14370" max="14371" width="16" style="86" customWidth="1"/>
    <col min="14372" max="14372" width="8.75" style="86" customWidth="1"/>
    <col min="14373" max="14374" width="16" style="86" customWidth="1"/>
    <col min="14375" max="14375" width="8.875" style="86" customWidth="1"/>
    <col min="14376" max="14377" width="16" style="86" customWidth="1"/>
    <col min="14378" max="14589" width="9" style="86"/>
    <col min="14590" max="14590" width="4" style="86" customWidth="1"/>
    <col min="14591" max="14591" width="14" style="86" customWidth="1"/>
    <col min="14592" max="14592" width="3.75" style="86" customWidth="1"/>
    <col min="14593" max="14593" width="5" style="86" customWidth="1"/>
    <col min="14594" max="14594" width="2.875" style="86" customWidth="1"/>
    <col min="14595" max="14595" width="5" style="86" customWidth="1"/>
    <col min="14596" max="14596" width="2.75" style="86" customWidth="1"/>
    <col min="14597" max="14598" width="9" style="86"/>
    <col min="14599" max="14599" width="5.375" style="86" customWidth="1"/>
    <col min="14600" max="14600" width="7.875" style="86" customWidth="1"/>
    <col min="14601" max="14602" width="11.25" style="86" customWidth="1"/>
    <col min="14603" max="14603" width="2.625" style="86" customWidth="1"/>
    <col min="14604" max="14604" width="5.125" style="86" customWidth="1"/>
    <col min="14605" max="14605" width="2.625" style="86" customWidth="1"/>
    <col min="14606" max="14606" width="11.25" style="86" customWidth="1"/>
    <col min="14607" max="14608" width="12.5" style="86" customWidth="1"/>
    <col min="14609" max="14609" width="0.125" style="86" customWidth="1"/>
    <col min="14610" max="14613" width="11.25" style="86" customWidth="1"/>
    <col min="14614" max="14615" width="12.5" style="86" customWidth="1"/>
    <col min="14616" max="14616" width="6.125" style="86" customWidth="1"/>
    <col min="14617" max="14617" width="3.125" style="86" customWidth="1"/>
    <col min="14618" max="14619" width="16" style="86" customWidth="1"/>
    <col min="14620" max="14620" width="6.25" style="86" customWidth="1"/>
    <col min="14621" max="14621" width="3.125" style="86" customWidth="1"/>
    <col min="14622" max="14623" width="16" style="86" customWidth="1"/>
    <col min="14624" max="14624" width="6.25" style="86" customWidth="1"/>
    <col min="14625" max="14625" width="3.125" style="86" customWidth="1"/>
    <col min="14626" max="14627" width="16" style="86" customWidth="1"/>
    <col min="14628" max="14628" width="8.75" style="86" customWidth="1"/>
    <col min="14629" max="14630" width="16" style="86" customWidth="1"/>
    <col min="14631" max="14631" width="8.875" style="86" customWidth="1"/>
    <col min="14632" max="14633" width="16" style="86" customWidth="1"/>
    <col min="14634" max="14845" width="9" style="86"/>
    <col min="14846" max="14846" width="4" style="86" customWidth="1"/>
    <col min="14847" max="14847" width="14" style="86" customWidth="1"/>
    <col min="14848" max="14848" width="3.75" style="86" customWidth="1"/>
    <col min="14849" max="14849" width="5" style="86" customWidth="1"/>
    <col min="14850" max="14850" width="2.875" style="86" customWidth="1"/>
    <col min="14851" max="14851" width="5" style="86" customWidth="1"/>
    <col min="14852" max="14852" width="2.75" style="86" customWidth="1"/>
    <col min="14853" max="14854" width="9" style="86"/>
    <col min="14855" max="14855" width="5.375" style="86" customWidth="1"/>
    <col min="14856" max="14856" width="7.875" style="86" customWidth="1"/>
    <col min="14857" max="14858" width="11.25" style="86" customWidth="1"/>
    <col min="14859" max="14859" width="2.625" style="86" customWidth="1"/>
    <col min="14860" max="14860" width="5.125" style="86" customWidth="1"/>
    <col min="14861" max="14861" width="2.625" style="86" customWidth="1"/>
    <col min="14862" max="14862" width="11.25" style="86" customWidth="1"/>
    <col min="14863" max="14864" width="12.5" style="86" customWidth="1"/>
    <col min="14865" max="14865" width="0.125" style="86" customWidth="1"/>
    <col min="14866" max="14869" width="11.25" style="86" customWidth="1"/>
    <col min="14870" max="14871" width="12.5" style="86" customWidth="1"/>
    <col min="14872" max="14872" width="6.125" style="86" customWidth="1"/>
    <col min="14873" max="14873" width="3.125" style="86" customWidth="1"/>
    <col min="14874" max="14875" width="16" style="86" customWidth="1"/>
    <col min="14876" max="14876" width="6.25" style="86" customWidth="1"/>
    <col min="14877" max="14877" width="3.125" style="86" customWidth="1"/>
    <col min="14878" max="14879" width="16" style="86" customWidth="1"/>
    <col min="14880" max="14880" width="6.25" style="86" customWidth="1"/>
    <col min="14881" max="14881" width="3.125" style="86" customWidth="1"/>
    <col min="14882" max="14883" width="16" style="86" customWidth="1"/>
    <col min="14884" max="14884" width="8.75" style="86" customWidth="1"/>
    <col min="14885" max="14886" width="16" style="86" customWidth="1"/>
    <col min="14887" max="14887" width="8.875" style="86" customWidth="1"/>
    <col min="14888" max="14889" width="16" style="86" customWidth="1"/>
    <col min="14890" max="15101" width="9" style="86"/>
    <col min="15102" max="15102" width="4" style="86" customWidth="1"/>
    <col min="15103" max="15103" width="14" style="86" customWidth="1"/>
    <col min="15104" max="15104" width="3.75" style="86" customWidth="1"/>
    <col min="15105" max="15105" width="5" style="86" customWidth="1"/>
    <col min="15106" max="15106" width="2.875" style="86" customWidth="1"/>
    <col min="15107" max="15107" width="5" style="86" customWidth="1"/>
    <col min="15108" max="15108" width="2.75" style="86" customWidth="1"/>
    <col min="15109" max="15110" width="9" style="86"/>
    <col min="15111" max="15111" width="5.375" style="86" customWidth="1"/>
    <col min="15112" max="15112" width="7.875" style="86" customWidth="1"/>
    <col min="15113" max="15114" width="11.25" style="86" customWidth="1"/>
    <col min="15115" max="15115" width="2.625" style="86" customWidth="1"/>
    <col min="15116" max="15116" width="5.125" style="86" customWidth="1"/>
    <col min="15117" max="15117" width="2.625" style="86" customWidth="1"/>
    <col min="15118" max="15118" width="11.25" style="86" customWidth="1"/>
    <col min="15119" max="15120" width="12.5" style="86" customWidth="1"/>
    <col min="15121" max="15121" width="0.125" style="86" customWidth="1"/>
    <col min="15122" max="15125" width="11.25" style="86" customWidth="1"/>
    <col min="15126" max="15127" width="12.5" style="86" customWidth="1"/>
    <col min="15128" max="15128" width="6.125" style="86" customWidth="1"/>
    <col min="15129" max="15129" width="3.125" style="86" customWidth="1"/>
    <col min="15130" max="15131" width="16" style="86" customWidth="1"/>
    <col min="15132" max="15132" width="6.25" style="86" customWidth="1"/>
    <col min="15133" max="15133" width="3.125" style="86" customWidth="1"/>
    <col min="15134" max="15135" width="16" style="86" customWidth="1"/>
    <col min="15136" max="15136" width="6.25" style="86" customWidth="1"/>
    <col min="15137" max="15137" width="3.125" style="86" customWidth="1"/>
    <col min="15138" max="15139" width="16" style="86" customWidth="1"/>
    <col min="15140" max="15140" width="8.75" style="86" customWidth="1"/>
    <col min="15141" max="15142" width="16" style="86" customWidth="1"/>
    <col min="15143" max="15143" width="8.875" style="86" customWidth="1"/>
    <col min="15144" max="15145" width="16" style="86" customWidth="1"/>
    <col min="15146" max="15357" width="9" style="86"/>
    <col min="15358" max="15358" width="4" style="86" customWidth="1"/>
    <col min="15359" max="15359" width="14" style="86" customWidth="1"/>
    <col min="15360" max="15360" width="3.75" style="86" customWidth="1"/>
    <col min="15361" max="15361" width="5" style="86" customWidth="1"/>
    <col min="15362" max="15362" width="2.875" style="86" customWidth="1"/>
    <col min="15363" max="15363" width="5" style="86" customWidth="1"/>
    <col min="15364" max="15364" width="2.75" style="86" customWidth="1"/>
    <col min="15365" max="15366" width="9" style="86"/>
    <col min="15367" max="15367" width="5.375" style="86" customWidth="1"/>
    <col min="15368" max="15368" width="7.875" style="86" customWidth="1"/>
    <col min="15369" max="15370" width="11.25" style="86" customWidth="1"/>
    <col min="15371" max="15371" width="2.625" style="86" customWidth="1"/>
    <col min="15372" max="15372" width="5.125" style="86" customWidth="1"/>
    <col min="15373" max="15373" width="2.625" style="86" customWidth="1"/>
    <col min="15374" max="15374" width="11.25" style="86" customWidth="1"/>
    <col min="15375" max="15376" width="12.5" style="86" customWidth="1"/>
    <col min="15377" max="15377" width="0.125" style="86" customWidth="1"/>
    <col min="15378" max="15381" width="11.25" style="86" customWidth="1"/>
    <col min="15382" max="15383" width="12.5" style="86" customWidth="1"/>
    <col min="15384" max="15384" width="6.125" style="86" customWidth="1"/>
    <col min="15385" max="15385" width="3.125" style="86" customWidth="1"/>
    <col min="15386" max="15387" width="16" style="86" customWidth="1"/>
    <col min="15388" max="15388" width="6.25" style="86" customWidth="1"/>
    <col min="15389" max="15389" width="3.125" style="86" customWidth="1"/>
    <col min="15390" max="15391" width="16" style="86" customWidth="1"/>
    <col min="15392" max="15392" width="6.25" style="86" customWidth="1"/>
    <col min="15393" max="15393" width="3.125" style="86" customWidth="1"/>
    <col min="15394" max="15395" width="16" style="86" customWidth="1"/>
    <col min="15396" max="15396" width="8.75" style="86" customWidth="1"/>
    <col min="15397" max="15398" width="16" style="86" customWidth="1"/>
    <col min="15399" max="15399" width="8.875" style="86" customWidth="1"/>
    <col min="15400" max="15401" width="16" style="86" customWidth="1"/>
    <col min="15402" max="15613" width="9" style="86"/>
    <col min="15614" max="15614" width="4" style="86" customWidth="1"/>
    <col min="15615" max="15615" width="14" style="86" customWidth="1"/>
    <col min="15616" max="15616" width="3.75" style="86" customWidth="1"/>
    <col min="15617" max="15617" width="5" style="86" customWidth="1"/>
    <col min="15618" max="15618" width="2.875" style="86" customWidth="1"/>
    <col min="15619" max="15619" width="5" style="86" customWidth="1"/>
    <col min="15620" max="15620" width="2.75" style="86" customWidth="1"/>
    <col min="15621" max="15622" width="9" style="86"/>
    <col min="15623" max="15623" width="5.375" style="86" customWidth="1"/>
    <col min="15624" max="15624" width="7.875" style="86" customWidth="1"/>
    <col min="15625" max="15626" width="11.25" style="86" customWidth="1"/>
    <col min="15627" max="15627" width="2.625" style="86" customWidth="1"/>
    <col min="15628" max="15628" width="5.125" style="86" customWidth="1"/>
    <col min="15629" max="15629" width="2.625" style="86" customWidth="1"/>
    <col min="15630" max="15630" width="11.25" style="86" customWidth="1"/>
    <col min="15631" max="15632" width="12.5" style="86" customWidth="1"/>
    <col min="15633" max="15633" width="0.125" style="86" customWidth="1"/>
    <col min="15634" max="15637" width="11.25" style="86" customWidth="1"/>
    <col min="15638" max="15639" width="12.5" style="86" customWidth="1"/>
    <col min="15640" max="15640" width="6.125" style="86" customWidth="1"/>
    <col min="15641" max="15641" width="3.125" style="86" customWidth="1"/>
    <col min="15642" max="15643" width="16" style="86" customWidth="1"/>
    <col min="15644" max="15644" width="6.25" style="86" customWidth="1"/>
    <col min="15645" max="15645" width="3.125" style="86" customWidth="1"/>
    <col min="15646" max="15647" width="16" style="86" customWidth="1"/>
    <col min="15648" max="15648" width="6.25" style="86" customWidth="1"/>
    <col min="15649" max="15649" width="3.125" style="86" customWidth="1"/>
    <col min="15650" max="15651" width="16" style="86" customWidth="1"/>
    <col min="15652" max="15652" width="8.75" style="86" customWidth="1"/>
    <col min="15653" max="15654" width="16" style="86" customWidth="1"/>
    <col min="15655" max="15655" width="8.875" style="86" customWidth="1"/>
    <col min="15656" max="15657" width="16" style="86" customWidth="1"/>
    <col min="15658" max="15869" width="9" style="86"/>
    <col min="15870" max="15870" width="4" style="86" customWidth="1"/>
    <col min="15871" max="15871" width="14" style="86" customWidth="1"/>
    <col min="15872" max="15872" width="3.75" style="86" customWidth="1"/>
    <col min="15873" max="15873" width="5" style="86" customWidth="1"/>
    <col min="15874" max="15874" width="2.875" style="86" customWidth="1"/>
    <col min="15875" max="15875" width="5" style="86" customWidth="1"/>
    <col min="15876" max="15876" width="2.75" style="86" customWidth="1"/>
    <col min="15877" max="15878" width="9" style="86"/>
    <col min="15879" max="15879" width="5.375" style="86" customWidth="1"/>
    <col min="15880" max="15880" width="7.875" style="86" customWidth="1"/>
    <col min="15881" max="15882" width="11.25" style="86" customWidth="1"/>
    <col min="15883" max="15883" width="2.625" style="86" customWidth="1"/>
    <col min="15884" max="15884" width="5.125" style="86" customWidth="1"/>
    <col min="15885" max="15885" width="2.625" style="86" customWidth="1"/>
    <col min="15886" max="15886" width="11.25" style="86" customWidth="1"/>
    <col min="15887" max="15888" width="12.5" style="86" customWidth="1"/>
    <col min="15889" max="15889" width="0.125" style="86" customWidth="1"/>
    <col min="15890" max="15893" width="11.25" style="86" customWidth="1"/>
    <col min="15894" max="15895" width="12.5" style="86" customWidth="1"/>
    <col min="15896" max="15896" width="6.125" style="86" customWidth="1"/>
    <col min="15897" max="15897" width="3.125" style="86" customWidth="1"/>
    <col min="15898" max="15899" width="16" style="86" customWidth="1"/>
    <col min="15900" max="15900" width="6.25" style="86" customWidth="1"/>
    <col min="15901" max="15901" width="3.125" style="86" customWidth="1"/>
    <col min="15902" max="15903" width="16" style="86" customWidth="1"/>
    <col min="15904" max="15904" width="6.25" style="86" customWidth="1"/>
    <col min="15905" max="15905" width="3.125" style="86" customWidth="1"/>
    <col min="15906" max="15907" width="16" style="86" customWidth="1"/>
    <col min="15908" max="15908" width="8.75" style="86" customWidth="1"/>
    <col min="15909" max="15910" width="16" style="86" customWidth="1"/>
    <col min="15911" max="15911" width="8.875" style="86" customWidth="1"/>
    <col min="15912" max="15913" width="16" style="86" customWidth="1"/>
    <col min="15914" max="16125" width="9" style="86"/>
    <col min="16126" max="16126" width="4" style="86" customWidth="1"/>
    <col min="16127" max="16127" width="14" style="86" customWidth="1"/>
    <col min="16128" max="16128" width="3.75" style="86" customWidth="1"/>
    <col min="16129" max="16129" width="5" style="86" customWidth="1"/>
    <col min="16130" max="16130" width="2.875" style="86" customWidth="1"/>
    <col min="16131" max="16131" width="5" style="86" customWidth="1"/>
    <col min="16132" max="16132" width="2.75" style="86" customWidth="1"/>
    <col min="16133" max="16134" width="9" style="86"/>
    <col min="16135" max="16135" width="5.375" style="86" customWidth="1"/>
    <col min="16136" max="16136" width="7.875" style="86" customWidth="1"/>
    <col min="16137" max="16138" width="11.25" style="86" customWidth="1"/>
    <col min="16139" max="16139" width="2.625" style="86" customWidth="1"/>
    <col min="16140" max="16140" width="5.125" style="86" customWidth="1"/>
    <col min="16141" max="16141" width="2.625" style="86" customWidth="1"/>
    <col min="16142" max="16142" width="11.25" style="86" customWidth="1"/>
    <col min="16143" max="16144" width="12.5" style="86" customWidth="1"/>
    <col min="16145" max="16145" width="0.125" style="86" customWidth="1"/>
    <col min="16146" max="16149" width="11.25" style="86" customWidth="1"/>
    <col min="16150" max="16151" width="12.5" style="86" customWidth="1"/>
    <col min="16152" max="16152" width="6.125" style="86" customWidth="1"/>
    <col min="16153" max="16153" width="3.125" style="86" customWidth="1"/>
    <col min="16154" max="16155" width="16" style="86" customWidth="1"/>
    <col min="16156" max="16156" width="6.25" style="86" customWidth="1"/>
    <col min="16157" max="16157" width="3.125" style="86" customWidth="1"/>
    <col min="16158" max="16159" width="16" style="86" customWidth="1"/>
    <col min="16160" max="16160" width="6.25" style="86" customWidth="1"/>
    <col min="16161" max="16161" width="3.125" style="86" customWidth="1"/>
    <col min="16162" max="16163" width="16" style="86" customWidth="1"/>
    <col min="16164" max="16164" width="8.75" style="86" customWidth="1"/>
    <col min="16165" max="16166" width="16" style="86" customWidth="1"/>
    <col min="16167" max="16167" width="8.875" style="86" customWidth="1"/>
    <col min="16168" max="16169" width="16" style="86" customWidth="1"/>
    <col min="16170" max="16384" width="9" style="86"/>
  </cols>
  <sheetData>
    <row r="1" spans="1:27" ht="42.75" customHeight="1" thickBot="1">
      <c r="A1" s="232"/>
      <c r="B1" s="233"/>
      <c r="C1" s="233"/>
      <c r="D1" s="233"/>
      <c r="E1" s="234" t="s">
        <v>32</v>
      </c>
      <c r="F1" s="234"/>
      <c r="G1" s="234"/>
      <c r="H1" s="234"/>
      <c r="I1" s="234"/>
    </row>
    <row r="2" spans="1:27" ht="30.75" customHeight="1" thickBot="1">
      <c r="A2" s="235" t="s">
        <v>50</v>
      </c>
      <c r="B2" s="236"/>
      <c r="C2" s="235" t="s">
        <v>33</v>
      </c>
      <c r="D2" s="237"/>
      <c r="E2" s="237"/>
      <c r="F2" s="237"/>
      <c r="G2" s="236"/>
      <c r="H2" s="238" t="s">
        <v>51</v>
      </c>
      <c r="I2" s="239"/>
      <c r="J2" s="93" t="s">
        <v>34</v>
      </c>
      <c r="K2" s="240" t="s">
        <v>34</v>
      </c>
      <c r="L2" s="241"/>
      <c r="M2" s="241"/>
      <c r="N2" s="242"/>
      <c r="O2" s="93" t="s">
        <v>35</v>
      </c>
      <c r="P2" s="94" t="s">
        <v>36</v>
      </c>
      <c r="Q2" s="95"/>
      <c r="R2" s="96" t="s">
        <v>37</v>
      </c>
      <c r="S2" s="97" t="s">
        <v>38</v>
      </c>
      <c r="T2" s="97" t="s">
        <v>39</v>
      </c>
      <c r="U2" s="98" t="s">
        <v>40</v>
      </c>
      <c r="V2" s="99" t="s">
        <v>41</v>
      </c>
      <c r="W2" s="100" t="s">
        <v>42</v>
      </c>
    </row>
    <row r="3" spans="1:27" ht="30.75" customHeight="1">
      <c r="A3" s="243">
        <v>1</v>
      </c>
      <c r="B3" s="245" t="s">
        <v>49</v>
      </c>
      <c r="C3" s="87" t="s">
        <v>43</v>
      </c>
      <c r="D3" s="71">
        <v>8</v>
      </c>
      <c r="E3" s="88" t="s">
        <v>44</v>
      </c>
      <c r="F3" s="71">
        <v>3</v>
      </c>
      <c r="G3" s="88" t="s">
        <v>44</v>
      </c>
      <c r="H3" s="74">
        <v>2000</v>
      </c>
      <c r="I3" s="73">
        <v>2500</v>
      </c>
      <c r="J3" s="69">
        <v>3300</v>
      </c>
      <c r="K3" s="70" t="s">
        <v>45</v>
      </c>
      <c r="L3" s="71"/>
      <c r="M3" s="72" t="s">
        <v>46</v>
      </c>
      <c r="N3" s="73">
        <f>L3*250</f>
        <v>0</v>
      </c>
      <c r="O3" s="247">
        <f>D3*H3+F3*I3+D4*H4+F4*I4+J3</f>
        <v>80862.5</v>
      </c>
      <c r="P3" s="249">
        <f>O3</f>
        <v>80862.5</v>
      </c>
      <c r="Q3" s="71"/>
      <c r="R3" s="74"/>
      <c r="S3" s="75"/>
      <c r="T3" s="75"/>
      <c r="U3" s="73"/>
      <c r="V3" s="251">
        <f>U3+T3+S3+R3</f>
        <v>0</v>
      </c>
      <c r="W3" s="230">
        <f>O3-V3</f>
        <v>80862.5</v>
      </c>
    </row>
    <row r="4" spans="1:27" ht="30.75" customHeight="1" thickBot="1">
      <c r="A4" s="244"/>
      <c r="B4" s="246"/>
      <c r="C4" s="89" t="s">
        <v>47</v>
      </c>
      <c r="D4" s="78">
        <v>16</v>
      </c>
      <c r="E4" s="90" t="s">
        <v>44</v>
      </c>
      <c r="F4" s="78">
        <v>4.5</v>
      </c>
      <c r="G4" s="90" t="s">
        <v>44</v>
      </c>
      <c r="H4" s="81">
        <v>2500</v>
      </c>
      <c r="I4" s="80">
        <v>3125</v>
      </c>
      <c r="J4" s="76"/>
      <c r="K4" s="77" t="s">
        <v>48</v>
      </c>
      <c r="L4" s="78"/>
      <c r="M4" s="79" t="s">
        <v>46</v>
      </c>
      <c r="N4" s="80">
        <f>L4*200</f>
        <v>0</v>
      </c>
      <c r="O4" s="248"/>
      <c r="P4" s="250"/>
      <c r="Q4" s="78"/>
      <c r="R4" s="81"/>
      <c r="S4" s="82"/>
      <c r="T4" s="82"/>
      <c r="U4" s="80"/>
      <c r="V4" s="252"/>
      <c r="W4" s="231"/>
    </row>
    <row r="5" spans="1:27" ht="30.75" customHeight="1">
      <c r="A5" s="253">
        <v>2</v>
      </c>
      <c r="B5" s="255" t="s">
        <v>122</v>
      </c>
      <c r="C5" s="101" t="s">
        <v>43</v>
      </c>
      <c r="D5" s="102">
        <v>16</v>
      </c>
      <c r="E5" s="103" t="s">
        <v>44</v>
      </c>
      <c r="F5" s="102"/>
      <c r="G5" s="103" t="s">
        <v>44</v>
      </c>
      <c r="H5" s="104">
        <v>3000</v>
      </c>
      <c r="I5" s="105">
        <v>3750</v>
      </c>
      <c r="J5" s="106">
        <v>9000</v>
      </c>
      <c r="K5" s="107" t="s">
        <v>45</v>
      </c>
      <c r="L5" s="102"/>
      <c r="M5" s="108" t="s">
        <v>46</v>
      </c>
      <c r="N5" s="105">
        <f t="shared" ref="N5" si="0">L5*250</f>
        <v>0</v>
      </c>
      <c r="O5" s="257">
        <f t="shared" ref="O5" si="1">D5*H5+F5*I5+D6*H6+F6*I6+J5</f>
        <v>154125</v>
      </c>
      <c r="P5" s="259">
        <f>O5</f>
        <v>154125</v>
      </c>
      <c r="Q5" s="102"/>
      <c r="R5" s="104"/>
      <c r="S5" s="109"/>
      <c r="T5" s="109"/>
      <c r="U5" s="105"/>
      <c r="V5" s="261">
        <f>U5+T5+S5+R5</f>
        <v>0</v>
      </c>
      <c r="W5" s="263">
        <f>O5-V5</f>
        <v>154125</v>
      </c>
    </row>
    <row r="6" spans="1:27" ht="30.75" customHeight="1" thickBot="1">
      <c r="A6" s="254"/>
      <c r="B6" s="256"/>
      <c r="C6" s="110" t="s">
        <v>47</v>
      </c>
      <c r="D6" s="111">
        <v>24</v>
      </c>
      <c r="E6" s="112" t="s">
        <v>44</v>
      </c>
      <c r="F6" s="111">
        <v>3</v>
      </c>
      <c r="G6" s="112" t="s">
        <v>44</v>
      </c>
      <c r="H6" s="113">
        <v>3500</v>
      </c>
      <c r="I6" s="114">
        <v>4375</v>
      </c>
      <c r="J6" s="115"/>
      <c r="K6" s="116" t="s">
        <v>48</v>
      </c>
      <c r="L6" s="111"/>
      <c r="M6" s="117" t="s">
        <v>46</v>
      </c>
      <c r="N6" s="114">
        <f t="shared" ref="N6" si="2">L6*200</f>
        <v>0</v>
      </c>
      <c r="O6" s="258"/>
      <c r="P6" s="260"/>
      <c r="Q6" s="111"/>
      <c r="R6" s="113"/>
      <c r="S6" s="118"/>
      <c r="T6" s="118"/>
      <c r="U6" s="114"/>
      <c r="V6" s="262"/>
      <c r="W6" s="264"/>
    </row>
    <row r="7" spans="1:27" ht="30.75" customHeight="1">
      <c r="A7" s="243">
        <v>3</v>
      </c>
      <c r="B7" s="245" t="s">
        <v>72</v>
      </c>
      <c r="C7" s="87" t="s">
        <v>43</v>
      </c>
      <c r="D7" s="71">
        <v>16</v>
      </c>
      <c r="E7" s="88" t="s">
        <v>44</v>
      </c>
      <c r="F7" s="71"/>
      <c r="G7" s="88" t="s">
        <v>44</v>
      </c>
      <c r="H7" s="74">
        <v>1500</v>
      </c>
      <c r="I7" s="73">
        <v>1850</v>
      </c>
      <c r="J7" s="69"/>
      <c r="K7" s="70" t="s">
        <v>45</v>
      </c>
      <c r="L7" s="71"/>
      <c r="M7" s="72" t="s">
        <v>46</v>
      </c>
      <c r="N7" s="73">
        <f t="shared" ref="N7" si="3">L7*250</f>
        <v>0</v>
      </c>
      <c r="O7" s="247">
        <f>D7*H7+F7*I7+D8*H8+F8*I8+J7</f>
        <v>75336</v>
      </c>
      <c r="P7" s="249">
        <f>O7-J7</f>
        <v>75336</v>
      </c>
      <c r="Q7" s="71"/>
      <c r="R7" s="74"/>
      <c r="S7" s="75"/>
      <c r="T7" s="75"/>
      <c r="U7" s="73"/>
      <c r="V7" s="251">
        <f>U7+T7+S7+R7</f>
        <v>0</v>
      </c>
      <c r="W7" s="230">
        <f>O7-V7</f>
        <v>75336</v>
      </c>
      <c r="Z7" s="274">
        <f>W5+W7+W9+W11+W13+W15</f>
        <v>405569</v>
      </c>
      <c r="AA7" s="275"/>
    </row>
    <row r="8" spans="1:27" ht="30.75" customHeight="1" thickBot="1">
      <c r="A8" s="244"/>
      <c r="B8" s="246"/>
      <c r="C8" s="89" t="s">
        <v>47</v>
      </c>
      <c r="D8" s="78">
        <v>24</v>
      </c>
      <c r="E8" s="90" t="s">
        <v>44</v>
      </c>
      <c r="F8" s="78">
        <v>3</v>
      </c>
      <c r="G8" s="90" t="s">
        <v>44</v>
      </c>
      <c r="H8" s="81">
        <v>1850</v>
      </c>
      <c r="I8" s="80">
        <v>2312</v>
      </c>
      <c r="J8" s="76"/>
      <c r="K8" s="77" t="s">
        <v>48</v>
      </c>
      <c r="L8" s="78"/>
      <c r="M8" s="79" t="s">
        <v>46</v>
      </c>
      <c r="N8" s="80">
        <f t="shared" ref="N8" si="4">L8*200</f>
        <v>0</v>
      </c>
      <c r="O8" s="248"/>
      <c r="P8" s="250"/>
      <c r="Q8" s="78"/>
      <c r="R8" s="81"/>
      <c r="S8" s="82"/>
      <c r="T8" s="82"/>
      <c r="U8" s="80"/>
      <c r="V8" s="252"/>
      <c r="W8" s="231"/>
      <c r="Z8" s="276"/>
      <c r="AA8" s="277"/>
    </row>
    <row r="9" spans="1:27" ht="30.75" customHeight="1" thickBot="1">
      <c r="A9" s="253">
        <v>4</v>
      </c>
      <c r="B9" s="255" t="s">
        <v>123</v>
      </c>
      <c r="C9" s="101" t="s">
        <v>43</v>
      </c>
      <c r="D9" s="102">
        <v>16</v>
      </c>
      <c r="E9" s="103" t="s">
        <v>53</v>
      </c>
      <c r="F9" s="102"/>
      <c r="G9" s="103" t="s">
        <v>53</v>
      </c>
      <c r="H9" s="104">
        <v>1500</v>
      </c>
      <c r="I9" s="105">
        <v>1850</v>
      </c>
      <c r="J9" s="106">
        <v>12500</v>
      </c>
      <c r="K9" s="107" t="s">
        <v>45</v>
      </c>
      <c r="L9" s="102"/>
      <c r="M9" s="108" t="s">
        <v>46</v>
      </c>
      <c r="N9" s="105">
        <f t="shared" ref="N9" si="5">L9*250</f>
        <v>0</v>
      </c>
      <c r="O9" s="257">
        <f t="shared" ref="O9" si="6">D9*H9+F9*I9+D10*H10+F10*I10+J9</f>
        <v>87836</v>
      </c>
      <c r="P9" s="265">
        <f>O9</f>
        <v>87836</v>
      </c>
      <c r="Q9" s="102"/>
      <c r="R9" s="104"/>
      <c r="S9" s="109"/>
      <c r="T9" s="109"/>
      <c r="U9" s="105"/>
      <c r="V9" s="261">
        <f>U9+T9+S9+R9</f>
        <v>0</v>
      </c>
      <c r="W9" s="261">
        <f>O9-V9</f>
        <v>87836</v>
      </c>
      <c r="Z9" s="278"/>
      <c r="AA9" s="279"/>
    </row>
    <row r="10" spans="1:27" ht="30.75" customHeight="1" thickBot="1">
      <c r="A10" s="254"/>
      <c r="B10" s="256"/>
      <c r="C10" s="110" t="s">
        <v>47</v>
      </c>
      <c r="D10" s="111">
        <v>24</v>
      </c>
      <c r="E10" s="112" t="s">
        <v>53</v>
      </c>
      <c r="F10" s="111">
        <v>3</v>
      </c>
      <c r="G10" s="112" t="s">
        <v>53</v>
      </c>
      <c r="H10" s="113">
        <v>1850</v>
      </c>
      <c r="I10" s="114">
        <v>2312</v>
      </c>
      <c r="J10" s="115"/>
      <c r="K10" s="116" t="s">
        <v>48</v>
      </c>
      <c r="L10" s="111"/>
      <c r="M10" s="117" t="s">
        <v>46</v>
      </c>
      <c r="N10" s="114">
        <f t="shared" ref="N10" si="7">L10*200</f>
        <v>0</v>
      </c>
      <c r="O10" s="258"/>
      <c r="P10" s="266"/>
      <c r="Q10" s="111"/>
      <c r="R10" s="113"/>
      <c r="S10" s="118"/>
      <c r="T10" s="118"/>
      <c r="U10" s="114"/>
      <c r="V10" s="267"/>
      <c r="W10" s="267"/>
      <c r="Z10" s="280"/>
      <c r="AA10" s="281"/>
    </row>
    <row r="11" spans="1:27" ht="30.75" customHeight="1" thickBot="1">
      <c r="A11" s="243">
        <v>5</v>
      </c>
      <c r="B11" s="255" t="s">
        <v>55</v>
      </c>
      <c r="C11" s="87" t="s">
        <v>43</v>
      </c>
      <c r="D11" s="71">
        <v>16</v>
      </c>
      <c r="E11" s="88" t="s">
        <v>44</v>
      </c>
      <c r="F11" s="71"/>
      <c r="G11" s="88" t="s">
        <v>44</v>
      </c>
      <c r="H11" s="74">
        <v>1500</v>
      </c>
      <c r="I11" s="73">
        <v>1850</v>
      </c>
      <c r="J11" s="69"/>
      <c r="K11" s="70" t="s">
        <v>45</v>
      </c>
      <c r="L11" s="71"/>
      <c r="M11" s="72" t="s">
        <v>46</v>
      </c>
      <c r="N11" s="73">
        <f t="shared" ref="N11" si="8">L11*250</f>
        <v>0</v>
      </c>
      <c r="O11" s="247">
        <f t="shared" ref="O11" si="9">D11*H11+F11*I11+D12*H12+F12*I12+J11</f>
        <v>75336</v>
      </c>
      <c r="P11" s="249">
        <f>O11</f>
        <v>75336</v>
      </c>
      <c r="Q11" s="71"/>
      <c r="R11" s="74"/>
      <c r="S11" s="75"/>
      <c r="T11" s="75"/>
      <c r="U11" s="73"/>
      <c r="V11" s="251">
        <f>U11+T11+S11+R11</f>
        <v>0</v>
      </c>
      <c r="W11" s="230">
        <f>O11-V11</f>
        <v>75336</v>
      </c>
      <c r="Z11" s="282"/>
      <c r="AA11" s="283"/>
    </row>
    <row r="12" spans="1:27" ht="30.75" customHeight="1" thickBot="1">
      <c r="A12" s="244"/>
      <c r="B12" s="256"/>
      <c r="C12" s="89" t="s">
        <v>47</v>
      </c>
      <c r="D12" s="78">
        <v>24</v>
      </c>
      <c r="E12" s="90" t="s">
        <v>44</v>
      </c>
      <c r="F12" s="78">
        <v>3</v>
      </c>
      <c r="G12" s="90" t="s">
        <v>44</v>
      </c>
      <c r="H12" s="81">
        <v>1850</v>
      </c>
      <c r="I12" s="80">
        <v>2312</v>
      </c>
      <c r="J12" s="76"/>
      <c r="K12" s="77" t="s">
        <v>48</v>
      </c>
      <c r="L12" s="78"/>
      <c r="M12" s="79" t="s">
        <v>46</v>
      </c>
      <c r="N12" s="80">
        <f t="shared" ref="N12" si="10">L12*200</f>
        <v>0</v>
      </c>
      <c r="O12" s="248"/>
      <c r="P12" s="250"/>
      <c r="Q12" s="78"/>
      <c r="R12" s="81"/>
      <c r="S12" s="82"/>
      <c r="T12" s="82"/>
      <c r="U12" s="80"/>
      <c r="V12" s="252"/>
      <c r="W12" s="231"/>
    </row>
    <row r="13" spans="1:27" ht="30.75" customHeight="1">
      <c r="A13" s="253">
        <v>6</v>
      </c>
      <c r="B13" s="255" t="s">
        <v>124</v>
      </c>
      <c r="C13" s="101" t="s">
        <v>43</v>
      </c>
      <c r="D13" s="102"/>
      <c r="E13" s="103" t="s">
        <v>44</v>
      </c>
      <c r="F13" s="102"/>
      <c r="G13" s="103" t="s">
        <v>44</v>
      </c>
      <c r="H13" s="104">
        <v>1500</v>
      </c>
      <c r="I13" s="105">
        <v>1850</v>
      </c>
      <c r="J13" s="106">
        <v>6000</v>
      </c>
      <c r="K13" s="107" t="s">
        <v>45</v>
      </c>
      <c r="L13" s="102"/>
      <c r="M13" s="108" t="s">
        <v>46</v>
      </c>
      <c r="N13" s="105">
        <f t="shared" ref="N13" si="11">L13*250</f>
        <v>0</v>
      </c>
      <c r="O13" s="257">
        <f t="shared" ref="O13" si="12">D13*H13+F13*I13+D14*H14+F14*I14+J13</f>
        <v>12936</v>
      </c>
      <c r="P13" s="259">
        <f>O13</f>
        <v>12936</v>
      </c>
      <c r="Q13" s="102"/>
      <c r="R13" s="104"/>
      <c r="S13" s="109"/>
      <c r="T13" s="109"/>
      <c r="U13" s="105"/>
      <c r="V13" s="261">
        <f>U13+T13+S13+R13</f>
        <v>0</v>
      </c>
      <c r="W13" s="263">
        <f>O13-V13</f>
        <v>12936</v>
      </c>
    </row>
    <row r="14" spans="1:27" ht="30.75" customHeight="1" thickBot="1">
      <c r="A14" s="254"/>
      <c r="B14" s="256"/>
      <c r="C14" s="110" t="s">
        <v>47</v>
      </c>
      <c r="D14" s="111"/>
      <c r="E14" s="112" t="s">
        <v>44</v>
      </c>
      <c r="F14" s="111">
        <v>3</v>
      </c>
      <c r="G14" s="112" t="s">
        <v>44</v>
      </c>
      <c r="H14" s="113">
        <v>1850</v>
      </c>
      <c r="I14" s="114">
        <v>2312</v>
      </c>
      <c r="J14" s="115"/>
      <c r="K14" s="116" t="s">
        <v>48</v>
      </c>
      <c r="L14" s="111"/>
      <c r="M14" s="117" t="s">
        <v>46</v>
      </c>
      <c r="N14" s="114">
        <f t="shared" ref="N14" si="13">L14*200</f>
        <v>0</v>
      </c>
      <c r="O14" s="258"/>
      <c r="P14" s="260"/>
      <c r="Q14" s="111"/>
      <c r="R14" s="113"/>
      <c r="S14" s="118"/>
      <c r="T14" s="118"/>
      <c r="U14" s="114"/>
      <c r="V14" s="262"/>
      <c r="W14" s="264"/>
      <c r="Y14" s="86" t="s">
        <v>67</v>
      </c>
      <c r="Z14" s="284">
        <v>150000</v>
      </c>
      <c r="AA14" s="284"/>
    </row>
    <row r="15" spans="1:27" ht="30.75" customHeight="1">
      <c r="A15" s="243">
        <v>7</v>
      </c>
      <c r="B15" s="245"/>
      <c r="C15" s="87" t="s">
        <v>43</v>
      </c>
      <c r="D15" s="71"/>
      <c r="E15" s="88" t="s">
        <v>44</v>
      </c>
      <c r="F15" s="71"/>
      <c r="G15" s="88" t="s">
        <v>44</v>
      </c>
      <c r="H15" s="74"/>
      <c r="I15" s="73"/>
      <c r="J15" s="69"/>
      <c r="K15" s="70" t="s">
        <v>45</v>
      </c>
      <c r="L15" s="71"/>
      <c r="M15" s="72" t="s">
        <v>46</v>
      </c>
      <c r="N15" s="73">
        <f t="shared" ref="N15" si="14">L15*250</f>
        <v>0</v>
      </c>
      <c r="O15" s="247">
        <f t="shared" ref="O15" si="15">D15*H15+F15*I15+D16*H16+F16*I16+J15</f>
        <v>0</v>
      </c>
      <c r="P15" s="249">
        <f>O15</f>
        <v>0</v>
      </c>
      <c r="Q15" s="71"/>
      <c r="R15" s="74"/>
      <c r="S15" s="75"/>
      <c r="T15" s="75"/>
      <c r="U15" s="73"/>
      <c r="V15" s="251">
        <f>U15+T15+S15+R15</f>
        <v>0</v>
      </c>
      <c r="W15" s="230">
        <f>O15-V15</f>
        <v>0</v>
      </c>
      <c r="Y15" s="86" t="s">
        <v>68</v>
      </c>
      <c r="Z15" s="284">
        <v>125000</v>
      </c>
      <c r="AA15" s="284"/>
    </row>
    <row r="16" spans="1:27" ht="30.75" customHeight="1" thickBot="1">
      <c r="A16" s="244"/>
      <c r="B16" s="246"/>
      <c r="C16" s="89" t="s">
        <v>47</v>
      </c>
      <c r="D16" s="78"/>
      <c r="E16" s="90" t="s">
        <v>44</v>
      </c>
      <c r="F16" s="78"/>
      <c r="G16" s="90" t="s">
        <v>44</v>
      </c>
      <c r="H16" s="81"/>
      <c r="I16" s="80"/>
      <c r="J16" s="76"/>
      <c r="K16" s="77" t="s">
        <v>48</v>
      </c>
      <c r="L16" s="78"/>
      <c r="M16" s="79" t="s">
        <v>46</v>
      </c>
      <c r="N16" s="80">
        <f t="shared" ref="N16" si="16">L16*200</f>
        <v>0</v>
      </c>
      <c r="O16" s="248"/>
      <c r="P16" s="250"/>
      <c r="Q16" s="78"/>
      <c r="R16" s="81"/>
      <c r="S16" s="82"/>
      <c r="T16" s="82"/>
      <c r="U16" s="80"/>
      <c r="V16" s="252"/>
      <c r="W16" s="231"/>
      <c r="Y16" s="86" t="s">
        <v>69</v>
      </c>
      <c r="Z16" s="285">
        <v>125000</v>
      </c>
      <c r="AA16" s="285"/>
    </row>
    <row r="17" spans="1:27" ht="30.75" customHeight="1" thickBot="1">
      <c r="A17" s="253">
        <v>8</v>
      </c>
      <c r="B17" s="255"/>
      <c r="C17" s="101" t="s">
        <v>43</v>
      </c>
      <c r="D17" s="102"/>
      <c r="E17" s="103" t="s">
        <v>44</v>
      </c>
      <c r="F17" s="102"/>
      <c r="G17" s="103" t="s">
        <v>44</v>
      </c>
      <c r="H17" s="104"/>
      <c r="I17" s="105"/>
      <c r="J17" s="106"/>
      <c r="K17" s="107" t="s">
        <v>45</v>
      </c>
      <c r="L17" s="102"/>
      <c r="M17" s="108" t="s">
        <v>46</v>
      </c>
      <c r="N17" s="105">
        <f>L17*250</f>
        <v>0</v>
      </c>
      <c r="O17" s="257">
        <f>D17*H17+F17*I17+D18*H18+F18*I18</f>
        <v>0</v>
      </c>
      <c r="P17" s="259">
        <f>O17</f>
        <v>0</v>
      </c>
      <c r="Q17" s="102"/>
      <c r="R17" s="104"/>
      <c r="S17" s="109"/>
      <c r="T17" s="109"/>
      <c r="U17" s="105"/>
      <c r="V17" s="261">
        <f>U17+T17+S17+R17</f>
        <v>0</v>
      </c>
      <c r="W17" s="263">
        <f>O17-V17</f>
        <v>0</v>
      </c>
      <c r="Y17" s="86" t="s">
        <v>74</v>
      </c>
      <c r="Z17" s="272">
        <f>SUM(Z14:Z16)</f>
        <v>400000</v>
      </c>
      <c r="AA17" s="273"/>
    </row>
    <row r="18" spans="1:27" ht="30.75" customHeight="1" thickBot="1">
      <c r="A18" s="254"/>
      <c r="B18" s="256"/>
      <c r="C18" s="110" t="s">
        <v>47</v>
      </c>
      <c r="D18" s="111"/>
      <c r="E18" s="112" t="s">
        <v>44</v>
      </c>
      <c r="F18" s="111"/>
      <c r="G18" s="112" t="s">
        <v>44</v>
      </c>
      <c r="H18" s="113"/>
      <c r="I18" s="114"/>
      <c r="J18" s="115"/>
      <c r="K18" s="116" t="s">
        <v>48</v>
      </c>
      <c r="L18" s="111"/>
      <c r="M18" s="117" t="s">
        <v>46</v>
      </c>
      <c r="N18" s="114">
        <f>L18*200</f>
        <v>0</v>
      </c>
      <c r="O18" s="258"/>
      <c r="P18" s="260"/>
      <c r="Q18" s="111"/>
      <c r="R18" s="113"/>
      <c r="S18" s="118"/>
      <c r="T18" s="118"/>
      <c r="U18" s="114"/>
      <c r="V18" s="262"/>
      <c r="W18" s="264"/>
    </row>
    <row r="19" spans="1:27" ht="30.75" customHeight="1">
      <c r="A19" s="243">
        <v>9</v>
      </c>
      <c r="B19" s="245"/>
      <c r="C19" s="87" t="s">
        <v>43</v>
      </c>
      <c r="D19" s="71"/>
      <c r="E19" s="88" t="s">
        <v>44</v>
      </c>
      <c r="F19" s="71"/>
      <c r="G19" s="88" t="s">
        <v>44</v>
      </c>
      <c r="H19" s="74"/>
      <c r="I19" s="73"/>
      <c r="J19" s="69"/>
      <c r="K19" s="70" t="s">
        <v>45</v>
      </c>
      <c r="L19" s="71"/>
      <c r="M19" s="72" t="s">
        <v>46</v>
      </c>
      <c r="N19" s="73">
        <f>L19*250</f>
        <v>0</v>
      </c>
      <c r="O19" s="247">
        <f>D19*H19+F19*I19+D20*H20+F20*I20</f>
        <v>0</v>
      </c>
      <c r="P19" s="249">
        <f>O19</f>
        <v>0</v>
      </c>
      <c r="Q19" s="71"/>
      <c r="R19" s="74"/>
      <c r="S19" s="75"/>
      <c r="T19" s="75"/>
      <c r="U19" s="73"/>
      <c r="V19" s="251">
        <f>U19+T19+S19+R19</f>
        <v>0</v>
      </c>
      <c r="W19" s="230">
        <f>O19-V19</f>
        <v>0</v>
      </c>
    </row>
    <row r="20" spans="1:27" ht="30.75" customHeight="1" thickBot="1">
      <c r="A20" s="244"/>
      <c r="B20" s="246"/>
      <c r="C20" s="89" t="s">
        <v>47</v>
      </c>
      <c r="D20" s="78"/>
      <c r="E20" s="90" t="s">
        <v>44</v>
      </c>
      <c r="F20" s="78"/>
      <c r="G20" s="90" t="s">
        <v>44</v>
      </c>
      <c r="H20" s="81"/>
      <c r="I20" s="80"/>
      <c r="J20" s="76"/>
      <c r="K20" s="77" t="s">
        <v>48</v>
      </c>
      <c r="L20" s="78"/>
      <c r="M20" s="79" t="s">
        <v>46</v>
      </c>
      <c r="N20" s="80">
        <f>L20*200</f>
        <v>0</v>
      </c>
      <c r="O20" s="248"/>
      <c r="P20" s="250"/>
      <c r="Q20" s="78"/>
      <c r="R20" s="81"/>
      <c r="S20" s="82"/>
      <c r="T20" s="82"/>
      <c r="U20" s="80"/>
      <c r="V20" s="252"/>
      <c r="W20" s="231"/>
    </row>
    <row r="21" spans="1:27" ht="30.75" customHeight="1">
      <c r="A21" s="253">
        <v>10</v>
      </c>
      <c r="B21" s="255"/>
      <c r="C21" s="101" t="s">
        <v>43</v>
      </c>
      <c r="D21" s="102"/>
      <c r="E21" s="103" t="s">
        <v>44</v>
      </c>
      <c r="F21" s="102"/>
      <c r="G21" s="103" t="s">
        <v>44</v>
      </c>
      <c r="H21" s="104"/>
      <c r="I21" s="105"/>
      <c r="J21" s="106"/>
      <c r="K21" s="107" t="s">
        <v>45</v>
      </c>
      <c r="L21" s="102"/>
      <c r="M21" s="108" t="s">
        <v>46</v>
      </c>
      <c r="N21" s="105">
        <f>L21*250</f>
        <v>0</v>
      </c>
      <c r="O21" s="257">
        <f>D21*H21+F21*I21+D22*H22+F22*I22</f>
        <v>0</v>
      </c>
      <c r="P21" s="259">
        <f>O21</f>
        <v>0</v>
      </c>
      <c r="Q21" s="102"/>
      <c r="R21" s="104"/>
      <c r="S21" s="109"/>
      <c r="T21" s="109"/>
      <c r="U21" s="105"/>
      <c r="V21" s="261">
        <f>U21+T21+S21+R21</f>
        <v>0</v>
      </c>
      <c r="W21" s="263">
        <f>O21-V21</f>
        <v>0</v>
      </c>
    </row>
    <row r="22" spans="1:27" ht="30.75" customHeight="1" thickBot="1">
      <c r="A22" s="254"/>
      <c r="B22" s="256"/>
      <c r="C22" s="110" t="s">
        <v>47</v>
      </c>
      <c r="D22" s="111"/>
      <c r="E22" s="112" t="s">
        <v>44</v>
      </c>
      <c r="F22" s="111"/>
      <c r="G22" s="112" t="s">
        <v>44</v>
      </c>
      <c r="H22" s="113"/>
      <c r="I22" s="114"/>
      <c r="J22" s="115"/>
      <c r="K22" s="116" t="s">
        <v>48</v>
      </c>
      <c r="L22" s="111"/>
      <c r="M22" s="117" t="s">
        <v>46</v>
      </c>
      <c r="N22" s="114">
        <f>L22*200</f>
        <v>0</v>
      </c>
      <c r="O22" s="258"/>
      <c r="P22" s="260"/>
      <c r="Q22" s="111"/>
      <c r="R22" s="113"/>
      <c r="S22" s="118"/>
      <c r="T22" s="118"/>
      <c r="U22" s="114"/>
      <c r="V22" s="262"/>
      <c r="W22" s="264"/>
    </row>
    <row r="23" spans="1:27" ht="23.25" customHeight="1">
      <c r="V23" s="268">
        <f>SUM(W3:W22)</f>
        <v>486431.5</v>
      </c>
      <c r="W23" s="269"/>
    </row>
    <row r="24" spans="1:27" ht="23.25" customHeight="1" thickBot="1">
      <c r="V24" s="270"/>
      <c r="W24" s="271"/>
    </row>
  </sheetData>
  <mergeCells count="73">
    <mergeCell ref="Z17:AA17"/>
    <mergeCell ref="Z7:AA9"/>
    <mergeCell ref="Z10:AA11"/>
    <mergeCell ref="Z14:AA14"/>
    <mergeCell ref="Z15:AA15"/>
    <mergeCell ref="Z16:AA16"/>
    <mergeCell ref="V23:W24"/>
    <mergeCell ref="A21:A22"/>
    <mergeCell ref="B21:B22"/>
    <mergeCell ref="O21:O22"/>
    <mergeCell ref="P21:P22"/>
    <mergeCell ref="V21:V22"/>
    <mergeCell ref="W21:W22"/>
    <mergeCell ref="W19:W20"/>
    <mergeCell ref="A17:A18"/>
    <mergeCell ref="B17:B18"/>
    <mergeCell ref="O17:O18"/>
    <mergeCell ref="P17:P18"/>
    <mergeCell ref="V17:V18"/>
    <mergeCell ref="W17:W18"/>
    <mergeCell ref="A19:A20"/>
    <mergeCell ref="B19:B20"/>
    <mergeCell ref="O19:O20"/>
    <mergeCell ref="P19:P20"/>
    <mergeCell ref="V19:V20"/>
    <mergeCell ref="W15:W16"/>
    <mergeCell ref="A13:A14"/>
    <mergeCell ref="B13:B14"/>
    <mergeCell ref="O13:O14"/>
    <mergeCell ref="P13:P14"/>
    <mergeCell ref="V13:V14"/>
    <mergeCell ref="W13:W14"/>
    <mergeCell ref="A15:A16"/>
    <mergeCell ref="B15:B16"/>
    <mergeCell ref="O15:O16"/>
    <mergeCell ref="P15:P16"/>
    <mergeCell ref="V15:V16"/>
    <mergeCell ref="W11:W12"/>
    <mergeCell ref="A9:A10"/>
    <mergeCell ref="B9:B10"/>
    <mergeCell ref="O9:O10"/>
    <mergeCell ref="P9:P10"/>
    <mergeCell ref="V9:V10"/>
    <mergeCell ref="W9:W10"/>
    <mergeCell ref="A11:A12"/>
    <mergeCell ref="B11:B12"/>
    <mergeCell ref="O11:O12"/>
    <mergeCell ref="P11:P12"/>
    <mergeCell ref="V11:V12"/>
    <mergeCell ref="W7:W8"/>
    <mergeCell ref="A5:A6"/>
    <mergeCell ref="B5:B6"/>
    <mergeCell ref="O5:O6"/>
    <mergeCell ref="P5:P6"/>
    <mergeCell ref="V5:V6"/>
    <mergeCell ref="W5:W6"/>
    <mergeCell ref="A7:A8"/>
    <mergeCell ref="B7:B8"/>
    <mergeCell ref="O7:O8"/>
    <mergeCell ref="P7:P8"/>
    <mergeCell ref="V7:V8"/>
    <mergeCell ref="W3:W4"/>
    <mergeCell ref="A1:D1"/>
    <mergeCell ref="E1:I1"/>
    <mergeCell ref="A2:B2"/>
    <mergeCell ref="C2:G2"/>
    <mergeCell ref="H2:I2"/>
    <mergeCell ref="K2:N2"/>
    <mergeCell ref="A3:A4"/>
    <mergeCell ref="B3:B4"/>
    <mergeCell ref="O3:O4"/>
    <mergeCell ref="P3:P4"/>
    <mergeCell ref="V3:V4"/>
  </mergeCells>
  <phoneticPr fontId="3"/>
  <pageMargins left="0.3" right="0.16" top="0.75" bottom="0.28000000000000003" header="0.3" footer="0.3"/>
  <pageSetup paperSize="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58CC-9B87-45C7-BFAF-C5A6BCD29385}">
  <dimension ref="A1:AA24"/>
  <sheetViews>
    <sheetView topLeftCell="A13" zoomScale="102" workbookViewId="0">
      <selection activeCell="B3" sqref="B3:B14"/>
    </sheetView>
  </sheetViews>
  <sheetFormatPr defaultRowHeight="23.25" customHeight="1"/>
  <cols>
    <col min="1" max="1" width="4" style="86" customWidth="1"/>
    <col min="2" max="2" width="14" style="91" customWidth="1"/>
    <col min="3" max="3" width="3.75" style="86" customWidth="1"/>
    <col min="4" max="4" width="5" style="85" customWidth="1"/>
    <col min="5" max="5" width="2.75" style="92" customWidth="1"/>
    <col min="6" max="6" width="5" style="85" customWidth="1"/>
    <col min="7" max="7" width="2.75" style="92" customWidth="1"/>
    <col min="8" max="9" width="9" style="83"/>
    <col min="10" max="10" width="11.25" style="83" customWidth="1"/>
    <col min="11" max="11" width="2.625" style="84" customWidth="1"/>
    <col min="12" max="12" width="5.125" style="85" customWidth="1"/>
    <col min="13" max="13" width="2.625" style="84" customWidth="1"/>
    <col min="14" max="14" width="11.25" style="83" customWidth="1"/>
    <col min="15" max="16" width="12.5" style="83" customWidth="1"/>
    <col min="17" max="17" width="0.125" style="85" customWidth="1"/>
    <col min="18" max="21" width="11.25" style="83" customWidth="1"/>
    <col min="22" max="23" width="13.5" style="85" customWidth="1"/>
    <col min="24" max="24" width="6.125" style="85" customWidth="1"/>
    <col min="25" max="25" width="3.125" style="86" customWidth="1"/>
    <col min="26" max="27" width="16" style="86" customWidth="1"/>
    <col min="28" max="28" width="6.25" style="86" customWidth="1"/>
    <col min="29" max="29" width="3.125" style="86" customWidth="1"/>
    <col min="30" max="31" width="16" style="86" customWidth="1"/>
    <col min="32" max="32" width="6.25" style="86" customWidth="1"/>
    <col min="33" max="33" width="3.125" style="86" customWidth="1"/>
    <col min="34" max="35" width="16" style="86" customWidth="1"/>
    <col min="36" max="36" width="8.75" style="86" customWidth="1"/>
    <col min="37" max="38" width="16" style="86" customWidth="1"/>
    <col min="39" max="39" width="8.875" style="86" customWidth="1"/>
    <col min="40" max="41" width="16" style="86" customWidth="1"/>
    <col min="42" max="253" width="9" style="86"/>
    <col min="254" max="254" width="4" style="86" customWidth="1"/>
    <col min="255" max="255" width="14" style="86" customWidth="1"/>
    <col min="256" max="256" width="3.75" style="86" customWidth="1"/>
    <col min="257" max="257" width="5" style="86" customWidth="1"/>
    <col min="258" max="258" width="2.875" style="86" customWidth="1"/>
    <col min="259" max="259" width="5" style="86" customWidth="1"/>
    <col min="260" max="260" width="2.75" style="86" customWidth="1"/>
    <col min="261" max="262" width="9" style="86"/>
    <col min="263" max="263" width="5.375" style="86" customWidth="1"/>
    <col min="264" max="264" width="7.875" style="86" customWidth="1"/>
    <col min="265" max="266" width="11.25" style="86" customWidth="1"/>
    <col min="267" max="267" width="2.625" style="86" customWidth="1"/>
    <col min="268" max="268" width="5.125" style="86" customWidth="1"/>
    <col min="269" max="269" width="2.625" style="86" customWidth="1"/>
    <col min="270" max="270" width="11.25" style="86" customWidth="1"/>
    <col min="271" max="272" width="12.5" style="86" customWidth="1"/>
    <col min="273" max="273" width="0.125" style="86" customWidth="1"/>
    <col min="274" max="277" width="11.25" style="86" customWidth="1"/>
    <col min="278" max="279" width="12.5" style="86" customWidth="1"/>
    <col min="280" max="280" width="6.125" style="86" customWidth="1"/>
    <col min="281" max="281" width="3.125" style="86" customWidth="1"/>
    <col min="282" max="283" width="16" style="86" customWidth="1"/>
    <col min="284" max="284" width="6.25" style="86" customWidth="1"/>
    <col min="285" max="285" width="3.125" style="86" customWidth="1"/>
    <col min="286" max="287" width="16" style="86" customWidth="1"/>
    <col min="288" max="288" width="6.25" style="86" customWidth="1"/>
    <col min="289" max="289" width="3.125" style="86" customWidth="1"/>
    <col min="290" max="291" width="16" style="86" customWidth="1"/>
    <col min="292" max="292" width="8.75" style="86" customWidth="1"/>
    <col min="293" max="294" width="16" style="86" customWidth="1"/>
    <col min="295" max="295" width="8.875" style="86" customWidth="1"/>
    <col min="296" max="297" width="16" style="86" customWidth="1"/>
    <col min="298" max="509" width="9" style="86"/>
    <col min="510" max="510" width="4" style="86" customWidth="1"/>
    <col min="511" max="511" width="14" style="86" customWidth="1"/>
    <col min="512" max="512" width="3.75" style="86" customWidth="1"/>
    <col min="513" max="513" width="5" style="86" customWidth="1"/>
    <col min="514" max="514" width="2.875" style="86" customWidth="1"/>
    <col min="515" max="515" width="5" style="86" customWidth="1"/>
    <col min="516" max="516" width="2.75" style="86" customWidth="1"/>
    <col min="517" max="518" width="9" style="86"/>
    <col min="519" max="519" width="5.375" style="86" customWidth="1"/>
    <col min="520" max="520" width="7.875" style="86" customWidth="1"/>
    <col min="521" max="522" width="11.25" style="86" customWidth="1"/>
    <col min="523" max="523" width="2.625" style="86" customWidth="1"/>
    <col min="524" max="524" width="5.125" style="86" customWidth="1"/>
    <col min="525" max="525" width="2.625" style="86" customWidth="1"/>
    <col min="526" max="526" width="11.25" style="86" customWidth="1"/>
    <col min="527" max="528" width="12.5" style="86" customWidth="1"/>
    <col min="529" max="529" width="0.125" style="86" customWidth="1"/>
    <col min="530" max="533" width="11.25" style="86" customWidth="1"/>
    <col min="534" max="535" width="12.5" style="86" customWidth="1"/>
    <col min="536" max="536" width="6.125" style="86" customWidth="1"/>
    <col min="537" max="537" width="3.125" style="86" customWidth="1"/>
    <col min="538" max="539" width="16" style="86" customWidth="1"/>
    <col min="540" max="540" width="6.25" style="86" customWidth="1"/>
    <col min="541" max="541" width="3.125" style="86" customWidth="1"/>
    <col min="542" max="543" width="16" style="86" customWidth="1"/>
    <col min="544" max="544" width="6.25" style="86" customWidth="1"/>
    <col min="545" max="545" width="3.125" style="86" customWidth="1"/>
    <col min="546" max="547" width="16" style="86" customWidth="1"/>
    <col min="548" max="548" width="8.75" style="86" customWidth="1"/>
    <col min="549" max="550" width="16" style="86" customWidth="1"/>
    <col min="551" max="551" width="8.875" style="86" customWidth="1"/>
    <col min="552" max="553" width="16" style="86" customWidth="1"/>
    <col min="554" max="765" width="9" style="86"/>
    <col min="766" max="766" width="4" style="86" customWidth="1"/>
    <col min="767" max="767" width="14" style="86" customWidth="1"/>
    <col min="768" max="768" width="3.75" style="86" customWidth="1"/>
    <col min="769" max="769" width="5" style="86" customWidth="1"/>
    <col min="770" max="770" width="2.875" style="86" customWidth="1"/>
    <col min="771" max="771" width="5" style="86" customWidth="1"/>
    <col min="772" max="772" width="2.75" style="86" customWidth="1"/>
    <col min="773" max="774" width="9" style="86"/>
    <col min="775" max="775" width="5.375" style="86" customWidth="1"/>
    <col min="776" max="776" width="7.875" style="86" customWidth="1"/>
    <col min="777" max="778" width="11.25" style="86" customWidth="1"/>
    <col min="779" max="779" width="2.625" style="86" customWidth="1"/>
    <col min="780" max="780" width="5.125" style="86" customWidth="1"/>
    <col min="781" max="781" width="2.625" style="86" customWidth="1"/>
    <col min="782" max="782" width="11.25" style="86" customWidth="1"/>
    <col min="783" max="784" width="12.5" style="86" customWidth="1"/>
    <col min="785" max="785" width="0.125" style="86" customWidth="1"/>
    <col min="786" max="789" width="11.25" style="86" customWidth="1"/>
    <col min="790" max="791" width="12.5" style="86" customWidth="1"/>
    <col min="792" max="792" width="6.125" style="86" customWidth="1"/>
    <col min="793" max="793" width="3.125" style="86" customWidth="1"/>
    <col min="794" max="795" width="16" style="86" customWidth="1"/>
    <col min="796" max="796" width="6.25" style="86" customWidth="1"/>
    <col min="797" max="797" width="3.125" style="86" customWidth="1"/>
    <col min="798" max="799" width="16" style="86" customWidth="1"/>
    <col min="800" max="800" width="6.25" style="86" customWidth="1"/>
    <col min="801" max="801" width="3.125" style="86" customWidth="1"/>
    <col min="802" max="803" width="16" style="86" customWidth="1"/>
    <col min="804" max="804" width="8.75" style="86" customWidth="1"/>
    <col min="805" max="806" width="16" style="86" customWidth="1"/>
    <col min="807" max="807" width="8.875" style="86" customWidth="1"/>
    <col min="808" max="809" width="16" style="86" customWidth="1"/>
    <col min="810" max="1021" width="9" style="86"/>
    <col min="1022" max="1022" width="4" style="86" customWidth="1"/>
    <col min="1023" max="1023" width="14" style="86" customWidth="1"/>
    <col min="1024" max="1024" width="3.75" style="86" customWidth="1"/>
    <col min="1025" max="1025" width="5" style="86" customWidth="1"/>
    <col min="1026" max="1026" width="2.875" style="86" customWidth="1"/>
    <col min="1027" max="1027" width="5" style="86" customWidth="1"/>
    <col min="1028" max="1028" width="2.75" style="86" customWidth="1"/>
    <col min="1029" max="1030" width="9" style="86"/>
    <col min="1031" max="1031" width="5.375" style="86" customWidth="1"/>
    <col min="1032" max="1032" width="7.875" style="86" customWidth="1"/>
    <col min="1033" max="1034" width="11.25" style="86" customWidth="1"/>
    <col min="1035" max="1035" width="2.625" style="86" customWidth="1"/>
    <col min="1036" max="1036" width="5.125" style="86" customWidth="1"/>
    <col min="1037" max="1037" width="2.625" style="86" customWidth="1"/>
    <col min="1038" max="1038" width="11.25" style="86" customWidth="1"/>
    <col min="1039" max="1040" width="12.5" style="86" customWidth="1"/>
    <col min="1041" max="1041" width="0.125" style="86" customWidth="1"/>
    <col min="1042" max="1045" width="11.25" style="86" customWidth="1"/>
    <col min="1046" max="1047" width="12.5" style="86" customWidth="1"/>
    <col min="1048" max="1048" width="6.125" style="86" customWidth="1"/>
    <col min="1049" max="1049" width="3.125" style="86" customWidth="1"/>
    <col min="1050" max="1051" width="16" style="86" customWidth="1"/>
    <col min="1052" max="1052" width="6.25" style="86" customWidth="1"/>
    <col min="1053" max="1053" width="3.125" style="86" customWidth="1"/>
    <col min="1054" max="1055" width="16" style="86" customWidth="1"/>
    <col min="1056" max="1056" width="6.25" style="86" customWidth="1"/>
    <col min="1057" max="1057" width="3.125" style="86" customWidth="1"/>
    <col min="1058" max="1059" width="16" style="86" customWidth="1"/>
    <col min="1060" max="1060" width="8.75" style="86" customWidth="1"/>
    <col min="1061" max="1062" width="16" style="86" customWidth="1"/>
    <col min="1063" max="1063" width="8.875" style="86" customWidth="1"/>
    <col min="1064" max="1065" width="16" style="86" customWidth="1"/>
    <col min="1066" max="1277" width="9" style="86"/>
    <col min="1278" max="1278" width="4" style="86" customWidth="1"/>
    <col min="1279" max="1279" width="14" style="86" customWidth="1"/>
    <col min="1280" max="1280" width="3.75" style="86" customWidth="1"/>
    <col min="1281" max="1281" width="5" style="86" customWidth="1"/>
    <col min="1282" max="1282" width="2.875" style="86" customWidth="1"/>
    <col min="1283" max="1283" width="5" style="86" customWidth="1"/>
    <col min="1284" max="1284" width="2.75" style="86" customWidth="1"/>
    <col min="1285" max="1286" width="9" style="86"/>
    <col min="1287" max="1287" width="5.375" style="86" customWidth="1"/>
    <col min="1288" max="1288" width="7.875" style="86" customWidth="1"/>
    <col min="1289" max="1290" width="11.25" style="86" customWidth="1"/>
    <col min="1291" max="1291" width="2.625" style="86" customWidth="1"/>
    <col min="1292" max="1292" width="5.125" style="86" customWidth="1"/>
    <col min="1293" max="1293" width="2.625" style="86" customWidth="1"/>
    <col min="1294" max="1294" width="11.25" style="86" customWidth="1"/>
    <col min="1295" max="1296" width="12.5" style="86" customWidth="1"/>
    <col min="1297" max="1297" width="0.125" style="86" customWidth="1"/>
    <col min="1298" max="1301" width="11.25" style="86" customWidth="1"/>
    <col min="1302" max="1303" width="12.5" style="86" customWidth="1"/>
    <col min="1304" max="1304" width="6.125" style="86" customWidth="1"/>
    <col min="1305" max="1305" width="3.125" style="86" customWidth="1"/>
    <col min="1306" max="1307" width="16" style="86" customWidth="1"/>
    <col min="1308" max="1308" width="6.25" style="86" customWidth="1"/>
    <col min="1309" max="1309" width="3.125" style="86" customWidth="1"/>
    <col min="1310" max="1311" width="16" style="86" customWidth="1"/>
    <col min="1312" max="1312" width="6.25" style="86" customWidth="1"/>
    <col min="1313" max="1313" width="3.125" style="86" customWidth="1"/>
    <col min="1314" max="1315" width="16" style="86" customWidth="1"/>
    <col min="1316" max="1316" width="8.75" style="86" customWidth="1"/>
    <col min="1317" max="1318" width="16" style="86" customWidth="1"/>
    <col min="1319" max="1319" width="8.875" style="86" customWidth="1"/>
    <col min="1320" max="1321" width="16" style="86" customWidth="1"/>
    <col min="1322" max="1533" width="9" style="86"/>
    <col min="1534" max="1534" width="4" style="86" customWidth="1"/>
    <col min="1535" max="1535" width="14" style="86" customWidth="1"/>
    <col min="1536" max="1536" width="3.75" style="86" customWidth="1"/>
    <col min="1537" max="1537" width="5" style="86" customWidth="1"/>
    <col min="1538" max="1538" width="2.875" style="86" customWidth="1"/>
    <col min="1539" max="1539" width="5" style="86" customWidth="1"/>
    <col min="1540" max="1540" width="2.75" style="86" customWidth="1"/>
    <col min="1541" max="1542" width="9" style="86"/>
    <col min="1543" max="1543" width="5.375" style="86" customWidth="1"/>
    <col min="1544" max="1544" width="7.875" style="86" customWidth="1"/>
    <col min="1545" max="1546" width="11.25" style="86" customWidth="1"/>
    <col min="1547" max="1547" width="2.625" style="86" customWidth="1"/>
    <col min="1548" max="1548" width="5.125" style="86" customWidth="1"/>
    <col min="1549" max="1549" width="2.625" style="86" customWidth="1"/>
    <col min="1550" max="1550" width="11.25" style="86" customWidth="1"/>
    <col min="1551" max="1552" width="12.5" style="86" customWidth="1"/>
    <col min="1553" max="1553" width="0.125" style="86" customWidth="1"/>
    <col min="1554" max="1557" width="11.25" style="86" customWidth="1"/>
    <col min="1558" max="1559" width="12.5" style="86" customWidth="1"/>
    <col min="1560" max="1560" width="6.125" style="86" customWidth="1"/>
    <col min="1561" max="1561" width="3.125" style="86" customWidth="1"/>
    <col min="1562" max="1563" width="16" style="86" customWidth="1"/>
    <col min="1564" max="1564" width="6.25" style="86" customWidth="1"/>
    <col min="1565" max="1565" width="3.125" style="86" customWidth="1"/>
    <col min="1566" max="1567" width="16" style="86" customWidth="1"/>
    <col min="1568" max="1568" width="6.25" style="86" customWidth="1"/>
    <col min="1569" max="1569" width="3.125" style="86" customWidth="1"/>
    <col min="1570" max="1571" width="16" style="86" customWidth="1"/>
    <col min="1572" max="1572" width="8.75" style="86" customWidth="1"/>
    <col min="1573" max="1574" width="16" style="86" customWidth="1"/>
    <col min="1575" max="1575" width="8.875" style="86" customWidth="1"/>
    <col min="1576" max="1577" width="16" style="86" customWidth="1"/>
    <col min="1578" max="1789" width="9" style="86"/>
    <col min="1790" max="1790" width="4" style="86" customWidth="1"/>
    <col min="1791" max="1791" width="14" style="86" customWidth="1"/>
    <col min="1792" max="1792" width="3.75" style="86" customWidth="1"/>
    <col min="1793" max="1793" width="5" style="86" customWidth="1"/>
    <col min="1794" max="1794" width="2.875" style="86" customWidth="1"/>
    <col min="1795" max="1795" width="5" style="86" customWidth="1"/>
    <col min="1796" max="1796" width="2.75" style="86" customWidth="1"/>
    <col min="1797" max="1798" width="9" style="86"/>
    <col min="1799" max="1799" width="5.375" style="86" customWidth="1"/>
    <col min="1800" max="1800" width="7.875" style="86" customWidth="1"/>
    <col min="1801" max="1802" width="11.25" style="86" customWidth="1"/>
    <col min="1803" max="1803" width="2.625" style="86" customWidth="1"/>
    <col min="1804" max="1804" width="5.125" style="86" customWidth="1"/>
    <col min="1805" max="1805" width="2.625" style="86" customWidth="1"/>
    <col min="1806" max="1806" width="11.25" style="86" customWidth="1"/>
    <col min="1807" max="1808" width="12.5" style="86" customWidth="1"/>
    <col min="1809" max="1809" width="0.125" style="86" customWidth="1"/>
    <col min="1810" max="1813" width="11.25" style="86" customWidth="1"/>
    <col min="1814" max="1815" width="12.5" style="86" customWidth="1"/>
    <col min="1816" max="1816" width="6.125" style="86" customWidth="1"/>
    <col min="1817" max="1817" width="3.125" style="86" customWidth="1"/>
    <col min="1818" max="1819" width="16" style="86" customWidth="1"/>
    <col min="1820" max="1820" width="6.25" style="86" customWidth="1"/>
    <col min="1821" max="1821" width="3.125" style="86" customWidth="1"/>
    <col min="1822" max="1823" width="16" style="86" customWidth="1"/>
    <col min="1824" max="1824" width="6.25" style="86" customWidth="1"/>
    <col min="1825" max="1825" width="3.125" style="86" customWidth="1"/>
    <col min="1826" max="1827" width="16" style="86" customWidth="1"/>
    <col min="1828" max="1828" width="8.75" style="86" customWidth="1"/>
    <col min="1829" max="1830" width="16" style="86" customWidth="1"/>
    <col min="1831" max="1831" width="8.875" style="86" customWidth="1"/>
    <col min="1832" max="1833" width="16" style="86" customWidth="1"/>
    <col min="1834" max="2045" width="9" style="86"/>
    <col min="2046" max="2046" width="4" style="86" customWidth="1"/>
    <col min="2047" max="2047" width="14" style="86" customWidth="1"/>
    <col min="2048" max="2048" width="3.75" style="86" customWidth="1"/>
    <col min="2049" max="2049" width="5" style="86" customWidth="1"/>
    <col min="2050" max="2050" width="2.875" style="86" customWidth="1"/>
    <col min="2051" max="2051" width="5" style="86" customWidth="1"/>
    <col min="2052" max="2052" width="2.75" style="86" customWidth="1"/>
    <col min="2053" max="2054" width="9" style="86"/>
    <col min="2055" max="2055" width="5.375" style="86" customWidth="1"/>
    <col min="2056" max="2056" width="7.875" style="86" customWidth="1"/>
    <col min="2057" max="2058" width="11.25" style="86" customWidth="1"/>
    <col min="2059" max="2059" width="2.625" style="86" customWidth="1"/>
    <col min="2060" max="2060" width="5.125" style="86" customWidth="1"/>
    <col min="2061" max="2061" width="2.625" style="86" customWidth="1"/>
    <col min="2062" max="2062" width="11.25" style="86" customWidth="1"/>
    <col min="2063" max="2064" width="12.5" style="86" customWidth="1"/>
    <col min="2065" max="2065" width="0.125" style="86" customWidth="1"/>
    <col min="2066" max="2069" width="11.25" style="86" customWidth="1"/>
    <col min="2070" max="2071" width="12.5" style="86" customWidth="1"/>
    <col min="2072" max="2072" width="6.125" style="86" customWidth="1"/>
    <col min="2073" max="2073" width="3.125" style="86" customWidth="1"/>
    <col min="2074" max="2075" width="16" style="86" customWidth="1"/>
    <col min="2076" max="2076" width="6.25" style="86" customWidth="1"/>
    <col min="2077" max="2077" width="3.125" style="86" customWidth="1"/>
    <col min="2078" max="2079" width="16" style="86" customWidth="1"/>
    <col min="2080" max="2080" width="6.25" style="86" customWidth="1"/>
    <col min="2081" max="2081" width="3.125" style="86" customWidth="1"/>
    <col min="2082" max="2083" width="16" style="86" customWidth="1"/>
    <col min="2084" max="2084" width="8.75" style="86" customWidth="1"/>
    <col min="2085" max="2086" width="16" style="86" customWidth="1"/>
    <col min="2087" max="2087" width="8.875" style="86" customWidth="1"/>
    <col min="2088" max="2089" width="16" style="86" customWidth="1"/>
    <col min="2090" max="2301" width="9" style="86"/>
    <col min="2302" max="2302" width="4" style="86" customWidth="1"/>
    <col min="2303" max="2303" width="14" style="86" customWidth="1"/>
    <col min="2304" max="2304" width="3.75" style="86" customWidth="1"/>
    <col min="2305" max="2305" width="5" style="86" customWidth="1"/>
    <col min="2306" max="2306" width="2.875" style="86" customWidth="1"/>
    <col min="2307" max="2307" width="5" style="86" customWidth="1"/>
    <col min="2308" max="2308" width="2.75" style="86" customWidth="1"/>
    <col min="2309" max="2310" width="9" style="86"/>
    <col min="2311" max="2311" width="5.375" style="86" customWidth="1"/>
    <col min="2312" max="2312" width="7.875" style="86" customWidth="1"/>
    <col min="2313" max="2314" width="11.25" style="86" customWidth="1"/>
    <col min="2315" max="2315" width="2.625" style="86" customWidth="1"/>
    <col min="2316" max="2316" width="5.125" style="86" customWidth="1"/>
    <col min="2317" max="2317" width="2.625" style="86" customWidth="1"/>
    <col min="2318" max="2318" width="11.25" style="86" customWidth="1"/>
    <col min="2319" max="2320" width="12.5" style="86" customWidth="1"/>
    <col min="2321" max="2321" width="0.125" style="86" customWidth="1"/>
    <col min="2322" max="2325" width="11.25" style="86" customWidth="1"/>
    <col min="2326" max="2327" width="12.5" style="86" customWidth="1"/>
    <col min="2328" max="2328" width="6.125" style="86" customWidth="1"/>
    <col min="2329" max="2329" width="3.125" style="86" customWidth="1"/>
    <col min="2330" max="2331" width="16" style="86" customWidth="1"/>
    <col min="2332" max="2332" width="6.25" style="86" customWidth="1"/>
    <col min="2333" max="2333" width="3.125" style="86" customWidth="1"/>
    <col min="2334" max="2335" width="16" style="86" customWidth="1"/>
    <col min="2336" max="2336" width="6.25" style="86" customWidth="1"/>
    <col min="2337" max="2337" width="3.125" style="86" customWidth="1"/>
    <col min="2338" max="2339" width="16" style="86" customWidth="1"/>
    <col min="2340" max="2340" width="8.75" style="86" customWidth="1"/>
    <col min="2341" max="2342" width="16" style="86" customWidth="1"/>
    <col min="2343" max="2343" width="8.875" style="86" customWidth="1"/>
    <col min="2344" max="2345" width="16" style="86" customWidth="1"/>
    <col min="2346" max="2557" width="9" style="86"/>
    <col min="2558" max="2558" width="4" style="86" customWidth="1"/>
    <col min="2559" max="2559" width="14" style="86" customWidth="1"/>
    <col min="2560" max="2560" width="3.75" style="86" customWidth="1"/>
    <col min="2561" max="2561" width="5" style="86" customWidth="1"/>
    <col min="2562" max="2562" width="2.875" style="86" customWidth="1"/>
    <col min="2563" max="2563" width="5" style="86" customWidth="1"/>
    <col min="2564" max="2564" width="2.75" style="86" customWidth="1"/>
    <col min="2565" max="2566" width="9" style="86"/>
    <col min="2567" max="2567" width="5.375" style="86" customWidth="1"/>
    <col min="2568" max="2568" width="7.875" style="86" customWidth="1"/>
    <col min="2569" max="2570" width="11.25" style="86" customWidth="1"/>
    <col min="2571" max="2571" width="2.625" style="86" customWidth="1"/>
    <col min="2572" max="2572" width="5.125" style="86" customWidth="1"/>
    <col min="2573" max="2573" width="2.625" style="86" customWidth="1"/>
    <col min="2574" max="2574" width="11.25" style="86" customWidth="1"/>
    <col min="2575" max="2576" width="12.5" style="86" customWidth="1"/>
    <col min="2577" max="2577" width="0.125" style="86" customWidth="1"/>
    <col min="2578" max="2581" width="11.25" style="86" customWidth="1"/>
    <col min="2582" max="2583" width="12.5" style="86" customWidth="1"/>
    <col min="2584" max="2584" width="6.125" style="86" customWidth="1"/>
    <col min="2585" max="2585" width="3.125" style="86" customWidth="1"/>
    <col min="2586" max="2587" width="16" style="86" customWidth="1"/>
    <col min="2588" max="2588" width="6.25" style="86" customWidth="1"/>
    <col min="2589" max="2589" width="3.125" style="86" customWidth="1"/>
    <col min="2590" max="2591" width="16" style="86" customWidth="1"/>
    <col min="2592" max="2592" width="6.25" style="86" customWidth="1"/>
    <col min="2593" max="2593" width="3.125" style="86" customWidth="1"/>
    <col min="2594" max="2595" width="16" style="86" customWidth="1"/>
    <col min="2596" max="2596" width="8.75" style="86" customWidth="1"/>
    <col min="2597" max="2598" width="16" style="86" customWidth="1"/>
    <col min="2599" max="2599" width="8.875" style="86" customWidth="1"/>
    <col min="2600" max="2601" width="16" style="86" customWidth="1"/>
    <col min="2602" max="2813" width="9" style="86"/>
    <col min="2814" max="2814" width="4" style="86" customWidth="1"/>
    <col min="2815" max="2815" width="14" style="86" customWidth="1"/>
    <col min="2816" max="2816" width="3.75" style="86" customWidth="1"/>
    <col min="2817" max="2817" width="5" style="86" customWidth="1"/>
    <col min="2818" max="2818" width="2.875" style="86" customWidth="1"/>
    <col min="2819" max="2819" width="5" style="86" customWidth="1"/>
    <col min="2820" max="2820" width="2.75" style="86" customWidth="1"/>
    <col min="2821" max="2822" width="9" style="86"/>
    <col min="2823" max="2823" width="5.375" style="86" customWidth="1"/>
    <col min="2824" max="2824" width="7.875" style="86" customWidth="1"/>
    <col min="2825" max="2826" width="11.25" style="86" customWidth="1"/>
    <col min="2827" max="2827" width="2.625" style="86" customWidth="1"/>
    <col min="2828" max="2828" width="5.125" style="86" customWidth="1"/>
    <col min="2829" max="2829" width="2.625" style="86" customWidth="1"/>
    <col min="2830" max="2830" width="11.25" style="86" customWidth="1"/>
    <col min="2831" max="2832" width="12.5" style="86" customWidth="1"/>
    <col min="2833" max="2833" width="0.125" style="86" customWidth="1"/>
    <col min="2834" max="2837" width="11.25" style="86" customWidth="1"/>
    <col min="2838" max="2839" width="12.5" style="86" customWidth="1"/>
    <col min="2840" max="2840" width="6.125" style="86" customWidth="1"/>
    <col min="2841" max="2841" width="3.125" style="86" customWidth="1"/>
    <col min="2842" max="2843" width="16" style="86" customWidth="1"/>
    <col min="2844" max="2844" width="6.25" style="86" customWidth="1"/>
    <col min="2845" max="2845" width="3.125" style="86" customWidth="1"/>
    <col min="2846" max="2847" width="16" style="86" customWidth="1"/>
    <col min="2848" max="2848" width="6.25" style="86" customWidth="1"/>
    <col min="2849" max="2849" width="3.125" style="86" customWidth="1"/>
    <col min="2850" max="2851" width="16" style="86" customWidth="1"/>
    <col min="2852" max="2852" width="8.75" style="86" customWidth="1"/>
    <col min="2853" max="2854" width="16" style="86" customWidth="1"/>
    <col min="2855" max="2855" width="8.875" style="86" customWidth="1"/>
    <col min="2856" max="2857" width="16" style="86" customWidth="1"/>
    <col min="2858" max="3069" width="9" style="86"/>
    <col min="3070" max="3070" width="4" style="86" customWidth="1"/>
    <col min="3071" max="3071" width="14" style="86" customWidth="1"/>
    <col min="3072" max="3072" width="3.75" style="86" customWidth="1"/>
    <col min="3073" max="3073" width="5" style="86" customWidth="1"/>
    <col min="3074" max="3074" width="2.875" style="86" customWidth="1"/>
    <col min="3075" max="3075" width="5" style="86" customWidth="1"/>
    <col min="3076" max="3076" width="2.75" style="86" customWidth="1"/>
    <col min="3077" max="3078" width="9" style="86"/>
    <col min="3079" max="3079" width="5.375" style="86" customWidth="1"/>
    <col min="3080" max="3080" width="7.875" style="86" customWidth="1"/>
    <col min="3081" max="3082" width="11.25" style="86" customWidth="1"/>
    <col min="3083" max="3083" width="2.625" style="86" customWidth="1"/>
    <col min="3084" max="3084" width="5.125" style="86" customWidth="1"/>
    <col min="3085" max="3085" width="2.625" style="86" customWidth="1"/>
    <col min="3086" max="3086" width="11.25" style="86" customWidth="1"/>
    <col min="3087" max="3088" width="12.5" style="86" customWidth="1"/>
    <col min="3089" max="3089" width="0.125" style="86" customWidth="1"/>
    <col min="3090" max="3093" width="11.25" style="86" customWidth="1"/>
    <col min="3094" max="3095" width="12.5" style="86" customWidth="1"/>
    <col min="3096" max="3096" width="6.125" style="86" customWidth="1"/>
    <col min="3097" max="3097" width="3.125" style="86" customWidth="1"/>
    <col min="3098" max="3099" width="16" style="86" customWidth="1"/>
    <col min="3100" max="3100" width="6.25" style="86" customWidth="1"/>
    <col min="3101" max="3101" width="3.125" style="86" customWidth="1"/>
    <col min="3102" max="3103" width="16" style="86" customWidth="1"/>
    <col min="3104" max="3104" width="6.25" style="86" customWidth="1"/>
    <col min="3105" max="3105" width="3.125" style="86" customWidth="1"/>
    <col min="3106" max="3107" width="16" style="86" customWidth="1"/>
    <col min="3108" max="3108" width="8.75" style="86" customWidth="1"/>
    <col min="3109" max="3110" width="16" style="86" customWidth="1"/>
    <col min="3111" max="3111" width="8.875" style="86" customWidth="1"/>
    <col min="3112" max="3113" width="16" style="86" customWidth="1"/>
    <col min="3114" max="3325" width="9" style="86"/>
    <col min="3326" max="3326" width="4" style="86" customWidth="1"/>
    <col min="3327" max="3327" width="14" style="86" customWidth="1"/>
    <col min="3328" max="3328" width="3.75" style="86" customWidth="1"/>
    <col min="3329" max="3329" width="5" style="86" customWidth="1"/>
    <col min="3330" max="3330" width="2.875" style="86" customWidth="1"/>
    <col min="3331" max="3331" width="5" style="86" customWidth="1"/>
    <col min="3332" max="3332" width="2.75" style="86" customWidth="1"/>
    <col min="3333" max="3334" width="9" style="86"/>
    <col min="3335" max="3335" width="5.375" style="86" customWidth="1"/>
    <col min="3336" max="3336" width="7.875" style="86" customWidth="1"/>
    <col min="3337" max="3338" width="11.25" style="86" customWidth="1"/>
    <col min="3339" max="3339" width="2.625" style="86" customWidth="1"/>
    <col min="3340" max="3340" width="5.125" style="86" customWidth="1"/>
    <col min="3341" max="3341" width="2.625" style="86" customWidth="1"/>
    <col min="3342" max="3342" width="11.25" style="86" customWidth="1"/>
    <col min="3343" max="3344" width="12.5" style="86" customWidth="1"/>
    <col min="3345" max="3345" width="0.125" style="86" customWidth="1"/>
    <col min="3346" max="3349" width="11.25" style="86" customWidth="1"/>
    <col min="3350" max="3351" width="12.5" style="86" customWidth="1"/>
    <col min="3352" max="3352" width="6.125" style="86" customWidth="1"/>
    <col min="3353" max="3353" width="3.125" style="86" customWidth="1"/>
    <col min="3354" max="3355" width="16" style="86" customWidth="1"/>
    <col min="3356" max="3356" width="6.25" style="86" customWidth="1"/>
    <col min="3357" max="3357" width="3.125" style="86" customWidth="1"/>
    <col min="3358" max="3359" width="16" style="86" customWidth="1"/>
    <col min="3360" max="3360" width="6.25" style="86" customWidth="1"/>
    <col min="3361" max="3361" width="3.125" style="86" customWidth="1"/>
    <col min="3362" max="3363" width="16" style="86" customWidth="1"/>
    <col min="3364" max="3364" width="8.75" style="86" customWidth="1"/>
    <col min="3365" max="3366" width="16" style="86" customWidth="1"/>
    <col min="3367" max="3367" width="8.875" style="86" customWidth="1"/>
    <col min="3368" max="3369" width="16" style="86" customWidth="1"/>
    <col min="3370" max="3581" width="9" style="86"/>
    <col min="3582" max="3582" width="4" style="86" customWidth="1"/>
    <col min="3583" max="3583" width="14" style="86" customWidth="1"/>
    <col min="3584" max="3584" width="3.75" style="86" customWidth="1"/>
    <col min="3585" max="3585" width="5" style="86" customWidth="1"/>
    <col min="3586" max="3586" width="2.875" style="86" customWidth="1"/>
    <col min="3587" max="3587" width="5" style="86" customWidth="1"/>
    <col min="3588" max="3588" width="2.75" style="86" customWidth="1"/>
    <col min="3589" max="3590" width="9" style="86"/>
    <col min="3591" max="3591" width="5.375" style="86" customWidth="1"/>
    <col min="3592" max="3592" width="7.875" style="86" customWidth="1"/>
    <col min="3593" max="3594" width="11.25" style="86" customWidth="1"/>
    <col min="3595" max="3595" width="2.625" style="86" customWidth="1"/>
    <col min="3596" max="3596" width="5.125" style="86" customWidth="1"/>
    <col min="3597" max="3597" width="2.625" style="86" customWidth="1"/>
    <col min="3598" max="3598" width="11.25" style="86" customWidth="1"/>
    <col min="3599" max="3600" width="12.5" style="86" customWidth="1"/>
    <col min="3601" max="3601" width="0.125" style="86" customWidth="1"/>
    <col min="3602" max="3605" width="11.25" style="86" customWidth="1"/>
    <col min="3606" max="3607" width="12.5" style="86" customWidth="1"/>
    <col min="3608" max="3608" width="6.125" style="86" customWidth="1"/>
    <col min="3609" max="3609" width="3.125" style="86" customWidth="1"/>
    <col min="3610" max="3611" width="16" style="86" customWidth="1"/>
    <col min="3612" max="3612" width="6.25" style="86" customWidth="1"/>
    <col min="3613" max="3613" width="3.125" style="86" customWidth="1"/>
    <col min="3614" max="3615" width="16" style="86" customWidth="1"/>
    <col min="3616" max="3616" width="6.25" style="86" customWidth="1"/>
    <col min="3617" max="3617" width="3.125" style="86" customWidth="1"/>
    <col min="3618" max="3619" width="16" style="86" customWidth="1"/>
    <col min="3620" max="3620" width="8.75" style="86" customWidth="1"/>
    <col min="3621" max="3622" width="16" style="86" customWidth="1"/>
    <col min="3623" max="3623" width="8.875" style="86" customWidth="1"/>
    <col min="3624" max="3625" width="16" style="86" customWidth="1"/>
    <col min="3626" max="3837" width="9" style="86"/>
    <col min="3838" max="3838" width="4" style="86" customWidth="1"/>
    <col min="3839" max="3839" width="14" style="86" customWidth="1"/>
    <col min="3840" max="3840" width="3.75" style="86" customWidth="1"/>
    <col min="3841" max="3841" width="5" style="86" customWidth="1"/>
    <col min="3842" max="3842" width="2.875" style="86" customWidth="1"/>
    <col min="3843" max="3843" width="5" style="86" customWidth="1"/>
    <col min="3844" max="3844" width="2.75" style="86" customWidth="1"/>
    <col min="3845" max="3846" width="9" style="86"/>
    <col min="3847" max="3847" width="5.375" style="86" customWidth="1"/>
    <col min="3848" max="3848" width="7.875" style="86" customWidth="1"/>
    <col min="3849" max="3850" width="11.25" style="86" customWidth="1"/>
    <col min="3851" max="3851" width="2.625" style="86" customWidth="1"/>
    <col min="3852" max="3852" width="5.125" style="86" customWidth="1"/>
    <col min="3853" max="3853" width="2.625" style="86" customWidth="1"/>
    <col min="3854" max="3854" width="11.25" style="86" customWidth="1"/>
    <col min="3855" max="3856" width="12.5" style="86" customWidth="1"/>
    <col min="3857" max="3857" width="0.125" style="86" customWidth="1"/>
    <col min="3858" max="3861" width="11.25" style="86" customWidth="1"/>
    <col min="3862" max="3863" width="12.5" style="86" customWidth="1"/>
    <col min="3864" max="3864" width="6.125" style="86" customWidth="1"/>
    <col min="3865" max="3865" width="3.125" style="86" customWidth="1"/>
    <col min="3866" max="3867" width="16" style="86" customWidth="1"/>
    <col min="3868" max="3868" width="6.25" style="86" customWidth="1"/>
    <col min="3869" max="3869" width="3.125" style="86" customWidth="1"/>
    <col min="3870" max="3871" width="16" style="86" customWidth="1"/>
    <col min="3872" max="3872" width="6.25" style="86" customWidth="1"/>
    <col min="3873" max="3873" width="3.125" style="86" customWidth="1"/>
    <col min="3874" max="3875" width="16" style="86" customWidth="1"/>
    <col min="3876" max="3876" width="8.75" style="86" customWidth="1"/>
    <col min="3877" max="3878" width="16" style="86" customWidth="1"/>
    <col min="3879" max="3879" width="8.875" style="86" customWidth="1"/>
    <col min="3880" max="3881" width="16" style="86" customWidth="1"/>
    <col min="3882" max="4093" width="9" style="86"/>
    <col min="4094" max="4094" width="4" style="86" customWidth="1"/>
    <col min="4095" max="4095" width="14" style="86" customWidth="1"/>
    <col min="4096" max="4096" width="3.75" style="86" customWidth="1"/>
    <col min="4097" max="4097" width="5" style="86" customWidth="1"/>
    <col min="4098" max="4098" width="2.875" style="86" customWidth="1"/>
    <col min="4099" max="4099" width="5" style="86" customWidth="1"/>
    <col min="4100" max="4100" width="2.75" style="86" customWidth="1"/>
    <col min="4101" max="4102" width="9" style="86"/>
    <col min="4103" max="4103" width="5.375" style="86" customWidth="1"/>
    <col min="4104" max="4104" width="7.875" style="86" customWidth="1"/>
    <col min="4105" max="4106" width="11.25" style="86" customWidth="1"/>
    <col min="4107" max="4107" width="2.625" style="86" customWidth="1"/>
    <col min="4108" max="4108" width="5.125" style="86" customWidth="1"/>
    <col min="4109" max="4109" width="2.625" style="86" customWidth="1"/>
    <col min="4110" max="4110" width="11.25" style="86" customWidth="1"/>
    <col min="4111" max="4112" width="12.5" style="86" customWidth="1"/>
    <col min="4113" max="4113" width="0.125" style="86" customWidth="1"/>
    <col min="4114" max="4117" width="11.25" style="86" customWidth="1"/>
    <col min="4118" max="4119" width="12.5" style="86" customWidth="1"/>
    <col min="4120" max="4120" width="6.125" style="86" customWidth="1"/>
    <col min="4121" max="4121" width="3.125" style="86" customWidth="1"/>
    <col min="4122" max="4123" width="16" style="86" customWidth="1"/>
    <col min="4124" max="4124" width="6.25" style="86" customWidth="1"/>
    <col min="4125" max="4125" width="3.125" style="86" customWidth="1"/>
    <col min="4126" max="4127" width="16" style="86" customWidth="1"/>
    <col min="4128" max="4128" width="6.25" style="86" customWidth="1"/>
    <col min="4129" max="4129" width="3.125" style="86" customWidth="1"/>
    <col min="4130" max="4131" width="16" style="86" customWidth="1"/>
    <col min="4132" max="4132" width="8.75" style="86" customWidth="1"/>
    <col min="4133" max="4134" width="16" style="86" customWidth="1"/>
    <col min="4135" max="4135" width="8.875" style="86" customWidth="1"/>
    <col min="4136" max="4137" width="16" style="86" customWidth="1"/>
    <col min="4138" max="4349" width="9" style="86"/>
    <col min="4350" max="4350" width="4" style="86" customWidth="1"/>
    <col min="4351" max="4351" width="14" style="86" customWidth="1"/>
    <col min="4352" max="4352" width="3.75" style="86" customWidth="1"/>
    <col min="4353" max="4353" width="5" style="86" customWidth="1"/>
    <col min="4354" max="4354" width="2.875" style="86" customWidth="1"/>
    <col min="4355" max="4355" width="5" style="86" customWidth="1"/>
    <col min="4356" max="4356" width="2.75" style="86" customWidth="1"/>
    <col min="4357" max="4358" width="9" style="86"/>
    <col min="4359" max="4359" width="5.375" style="86" customWidth="1"/>
    <col min="4360" max="4360" width="7.875" style="86" customWidth="1"/>
    <col min="4361" max="4362" width="11.25" style="86" customWidth="1"/>
    <col min="4363" max="4363" width="2.625" style="86" customWidth="1"/>
    <col min="4364" max="4364" width="5.125" style="86" customWidth="1"/>
    <col min="4365" max="4365" width="2.625" style="86" customWidth="1"/>
    <col min="4366" max="4366" width="11.25" style="86" customWidth="1"/>
    <col min="4367" max="4368" width="12.5" style="86" customWidth="1"/>
    <col min="4369" max="4369" width="0.125" style="86" customWidth="1"/>
    <col min="4370" max="4373" width="11.25" style="86" customWidth="1"/>
    <col min="4374" max="4375" width="12.5" style="86" customWidth="1"/>
    <col min="4376" max="4376" width="6.125" style="86" customWidth="1"/>
    <col min="4377" max="4377" width="3.125" style="86" customWidth="1"/>
    <col min="4378" max="4379" width="16" style="86" customWidth="1"/>
    <col min="4380" max="4380" width="6.25" style="86" customWidth="1"/>
    <col min="4381" max="4381" width="3.125" style="86" customWidth="1"/>
    <col min="4382" max="4383" width="16" style="86" customWidth="1"/>
    <col min="4384" max="4384" width="6.25" style="86" customWidth="1"/>
    <col min="4385" max="4385" width="3.125" style="86" customWidth="1"/>
    <col min="4386" max="4387" width="16" style="86" customWidth="1"/>
    <col min="4388" max="4388" width="8.75" style="86" customWidth="1"/>
    <col min="4389" max="4390" width="16" style="86" customWidth="1"/>
    <col min="4391" max="4391" width="8.875" style="86" customWidth="1"/>
    <col min="4392" max="4393" width="16" style="86" customWidth="1"/>
    <col min="4394" max="4605" width="9" style="86"/>
    <col min="4606" max="4606" width="4" style="86" customWidth="1"/>
    <col min="4607" max="4607" width="14" style="86" customWidth="1"/>
    <col min="4608" max="4608" width="3.75" style="86" customWidth="1"/>
    <col min="4609" max="4609" width="5" style="86" customWidth="1"/>
    <col min="4610" max="4610" width="2.875" style="86" customWidth="1"/>
    <col min="4611" max="4611" width="5" style="86" customWidth="1"/>
    <col min="4612" max="4612" width="2.75" style="86" customWidth="1"/>
    <col min="4613" max="4614" width="9" style="86"/>
    <col min="4615" max="4615" width="5.375" style="86" customWidth="1"/>
    <col min="4616" max="4616" width="7.875" style="86" customWidth="1"/>
    <col min="4617" max="4618" width="11.25" style="86" customWidth="1"/>
    <col min="4619" max="4619" width="2.625" style="86" customWidth="1"/>
    <col min="4620" max="4620" width="5.125" style="86" customWidth="1"/>
    <col min="4621" max="4621" width="2.625" style="86" customWidth="1"/>
    <col min="4622" max="4622" width="11.25" style="86" customWidth="1"/>
    <col min="4623" max="4624" width="12.5" style="86" customWidth="1"/>
    <col min="4625" max="4625" width="0.125" style="86" customWidth="1"/>
    <col min="4626" max="4629" width="11.25" style="86" customWidth="1"/>
    <col min="4630" max="4631" width="12.5" style="86" customWidth="1"/>
    <col min="4632" max="4632" width="6.125" style="86" customWidth="1"/>
    <col min="4633" max="4633" width="3.125" style="86" customWidth="1"/>
    <col min="4634" max="4635" width="16" style="86" customWidth="1"/>
    <col min="4636" max="4636" width="6.25" style="86" customWidth="1"/>
    <col min="4637" max="4637" width="3.125" style="86" customWidth="1"/>
    <col min="4638" max="4639" width="16" style="86" customWidth="1"/>
    <col min="4640" max="4640" width="6.25" style="86" customWidth="1"/>
    <col min="4641" max="4641" width="3.125" style="86" customWidth="1"/>
    <col min="4642" max="4643" width="16" style="86" customWidth="1"/>
    <col min="4644" max="4644" width="8.75" style="86" customWidth="1"/>
    <col min="4645" max="4646" width="16" style="86" customWidth="1"/>
    <col min="4647" max="4647" width="8.875" style="86" customWidth="1"/>
    <col min="4648" max="4649" width="16" style="86" customWidth="1"/>
    <col min="4650" max="4861" width="9" style="86"/>
    <col min="4862" max="4862" width="4" style="86" customWidth="1"/>
    <col min="4863" max="4863" width="14" style="86" customWidth="1"/>
    <col min="4864" max="4864" width="3.75" style="86" customWidth="1"/>
    <col min="4865" max="4865" width="5" style="86" customWidth="1"/>
    <col min="4866" max="4866" width="2.875" style="86" customWidth="1"/>
    <col min="4867" max="4867" width="5" style="86" customWidth="1"/>
    <col min="4868" max="4868" width="2.75" style="86" customWidth="1"/>
    <col min="4869" max="4870" width="9" style="86"/>
    <col min="4871" max="4871" width="5.375" style="86" customWidth="1"/>
    <col min="4872" max="4872" width="7.875" style="86" customWidth="1"/>
    <col min="4873" max="4874" width="11.25" style="86" customWidth="1"/>
    <col min="4875" max="4875" width="2.625" style="86" customWidth="1"/>
    <col min="4876" max="4876" width="5.125" style="86" customWidth="1"/>
    <col min="4877" max="4877" width="2.625" style="86" customWidth="1"/>
    <col min="4878" max="4878" width="11.25" style="86" customWidth="1"/>
    <col min="4879" max="4880" width="12.5" style="86" customWidth="1"/>
    <col min="4881" max="4881" width="0.125" style="86" customWidth="1"/>
    <col min="4882" max="4885" width="11.25" style="86" customWidth="1"/>
    <col min="4886" max="4887" width="12.5" style="86" customWidth="1"/>
    <col min="4888" max="4888" width="6.125" style="86" customWidth="1"/>
    <col min="4889" max="4889" width="3.125" style="86" customWidth="1"/>
    <col min="4890" max="4891" width="16" style="86" customWidth="1"/>
    <col min="4892" max="4892" width="6.25" style="86" customWidth="1"/>
    <col min="4893" max="4893" width="3.125" style="86" customWidth="1"/>
    <col min="4894" max="4895" width="16" style="86" customWidth="1"/>
    <col min="4896" max="4896" width="6.25" style="86" customWidth="1"/>
    <col min="4897" max="4897" width="3.125" style="86" customWidth="1"/>
    <col min="4898" max="4899" width="16" style="86" customWidth="1"/>
    <col min="4900" max="4900" width="8.75" style="86" customWidth="1"/>
    <col min="4901" max="4902" width="16" style="86" customWidth="1"/>
    <col min="4903" max="4903" width="8.875" style="86" customWidth="1"/>
    <col min="4904" max="4905" width="16" style="86" customWidth="1"/>
    <col min="4906" max="5117" width="9" style="86"/>
    <col min="5118" max="5118" width="4" style="86" customWidth="1"/>
    <col min="5119" max="5119" width="14" style="86" customWidth="1"/>
    <col min="5120" max="5120" width="3.75" style="86" customWidth="1"/>
    <col min="5121" max="5121" width="5" style="86" customWidth="1"/>
    <col min="5122" max="5122" width="2.875" style="86" customWidth="1"/>
    <col min="5123" max="5123" width="5" style="86" customWidth="1"/>
    <col min="5124" max="5124" width="2.75" style="86" customWidth="1"/>
    <col min="5125" max="5126" width="9" style="86"/>
    <col min="5127" max="5127" width="5.375" style="86" customWidth="1"/>
    <col min="5128" max="5128" width="7.875" style="86" customWidth="1"/>
    <col min="5129" max="5130" width="11.25" style="86" customWidth="1"/>
    <col min="5131" max="5131" width="2.625" style="86" customWidth="1"/>
    <col min="5132" max="5132" width="5.125" style="86" customWidth="1"/>
    <col min="5133" max="5133" width="2.625" style="86" customWidth="1"/>
    <col min="5134" max="5134" width="11.25" style="86" customWidth="1"/>
    <col min="5135" max="5136" width="12.5" style="86" customWidth="1"/>
    <col min="5137" max="5137" width="0.125" style="86" customWidth="1"/>
    <col min="5138" max="5141" width="11.25" style="86" customWidth="1"/>
    <col min="5142" max="5143" width="12.5" style="86" customWidth="1"/>
    <col min="5144" max="5144" width="6.125" style="86" customWidth="1"/>
    <col min="5145" max="5145" width="3.125" style="86" customWidth="1"/>
    <col min="5146" max="5147" width="16" style="86" customWidth="1"/>
    <col min="5148" max="5148" width="6.25" style="86" customWidth="1"/>
    <col min="5149" max="5149" width="3.125" style="86" customWidth="1"/>
    <col min="5150" max="5151" width="16" style="86" customWidth="1"/>
    <col min="5152" max="5152" width="6.25" style="86" customWidth="1"/>
    <col min="5153" max="5153" width="3.125" style="86" customWidth="1"/>
    <col min="5154" max="5155" width="16" style="86" customWidth="1"/>
    <col min="5156" max="5156" width="8.75" style="86" customWidth="1"/>
    <col min="5157" max="5158" width="16" style="86" customWidth="1"/>
    <col min="5159" max="5159" width="8.875" style="86" customWidth="1"/>
    <col min="5160" max="5161" width="16" style="86" customWidth="1"/>
    <col min="5162" max="5373" width="9" style="86"/>
    <col min="5374" max="5374" width="4" style="86" customWidth="1"/>
    <col min="5375" max="5375" width="14" style="86" customWidth="1"/>
    <col min="5376" max="5376" width="3.75" style="86" customWidth="1"/>
    <col min="5377" max="5377" width="5" style="86" customWidth="1"/>
    <col min="5378" max="5378" width="2.875" style="86" customWidth="1"/>
    <col min="5379" max="5379" width="5" style="86" customWidth="1"/>
    <col min="5380" max="5380" width="2.75" style="86" customWidth="1"/>
    <col min="5381" max="5382" width="9" style="86"/>
    <col min="5383" max="5383" width="5.375" style="86" customWidth="1"/>
    <col min="5384" max="5384" width="7.875" style="86" customWidth="1"/>
    <col min="5385" max="5386" width="11.25" style="86" customWidth="1"/>
    <col min="5387" max="5387" width="2.625" style="86" customWidth="1"/>
    <col min="5388" max="5388" width="5.125" style="86" customWidth="1"/>
    <col min="5389" max="5389" width="2.625" style="86" customWidth="1"/>
    <col min="5390" max="5390" width="11.25" style="86" customWidth="1"/>
    <col min="5391" max="5392" width="12.5" style="86" customWidth="1"/>
    <col min="5393" max="5393" width="0.125" style="86" customWidth="1"/>
    <col min="5394" max="5397" width="11.25" style="86" customWidth="1"/>
    <col min="5398" max="5399" width="12.5" style="86" customWidth="1"/>
    <col min="5400" max="5400" width="6.125" style="86" customWidth="1"/>
    <col min="5401" max="5401" width="3.125" style="86" customWidth="1"/>
    <col min="5402" max="5403" width="16" style="86" customWidth="1"/>
    <col min="5404" max="5404" width="6.25" style="86" customWidth="1"/>
    <col min="5405" max="5405" width="3.125" style="86" customWidth="1"/>
    <col min="5406" max="5407" width="16" style="86" customWidth="1"/>
    <col min="5408" max="5408" width="6.25" style="86" customWidth="1"/>
    <col min="5409" max="5409" width="3.125" style="86" customWidth="1"/>
    <col min="5410" max="5411" width="16" style="86" customWidth="1"/>
    <col min="5412" max="5412" width="8.75" style="86" customWidth="1"/>
    <col min="5413" max="5414" width="16" style="86" customWidth="1"/>
    <col min="5415" max="5415" width="8.875" style="86" customWidth="1"/>
    <col min="5416" max="5417" width="16" style="86" customWidth="1"/>
    <col min="5418" max="5629" width="9" style="86"/>
    <col min="5630" max="5630" width="4" style="86" customWidth="1"/>
    <col min="5631" max="5631" width="14" style="86" customWidth="1"/>
    <col min="5632" max="5632" width="3.75" style="86" customWidth="1"/>
    <col min="5633" max="5633" width="5" style="86" customWidth="1"/>
    <col min="5634" max="5634" width="2.875" style="86" customWidth="1"/>
    <col min="5635" max="5635" width="5" style="86" customWidth="1"/>
    <col min="5636" max="5636" width="2.75" style="86" customWidth="1"/>
    <col min="5637" max="5638" width="9" style="86"/>
    <col min="5639" max="5639" width="5.375" style="86" customWidth="1"/>
    <col min="5640" max="5640" width="7.875" style="86" customWidth="1"/>
    <col min="5641" max="5642" width="11.25" style="86" customWidth="1"/>
    <col min="5643" max="5643" width="2.625" style="86" customWidth="1"/>
    <col min="5644" max="5644" width="5.125" style="86" customWidth="1"/>
    <col min="5645" max="5645" width="2.625" style="86" customWidth="1"/>
    <col min="5646" max="5646" width="11.25" style="86" customWidth="1"/>
    <col min="5647" max="5648" width="12.5" style="86" customWidth="1"/>
    <col min="5649" max="5649" width="0.125" style="86" customWidth="1"/>
    <col min="5650" max="5653" width="11.25" style="86" customWidth="1"/>
    <col min="5654" max="5655" width="12.5" style="86" customWidth="1"/>
    <col min="5656" max="5656" width="6.125" style="86" customWidth="1"/>
    <col min="5657" max="5657" width="3.125" style="86" customWidth="1"/>
    <col min="5658" max="5659" width="16" style="86" customWidth="1"/>
    <col min="5660" max="5660" width="6.25" style="86" customWidth="1"/>
    <col min="5661" max="5661" width="3.125" style="86" customWidth="1"/>
    <col min="5662" max="5663" width="16" style="86" customWidth="1"/>
    <col min="5664" max="5664" width="6.25" style="86" customWidth="1"/>
    <col min="5665" max="5665" width="3.125" style="86" customWidth="1"/>
    <col min="5666" max="5667" width="16" style="86" customWidth="1"/>
    <col min="5668" max="5668" width="8.75" style="86" customWidth="1"/>
    <col min="5669" max="5670" width="16" style="86" customWidth="1"/>
    <col min="5671" max="5671" width="8.875" style="86" customWidth="1"/>
    <col min="5672" max="5673" width="16" style="86" customWidth="1"/>
    <col min="5674" max="5885" width="9" style="86"/>
    <col min="5886" max="5886" width="4" style="86" customWidth="1"/>
    <col min="5887" max="5887" width="14" style="86" customWidth="1"/>
    <col min="5888" max="5888" width="3.75" style="86" customWidth="1"/>
    <col min="5889" max="5889" width="5" style="86" customWidth="1"/>
    <col min="5890" max="5890" width="2.875" style="86" customWidth="1"/>
    <col min="5891" max="5891" width="5" style="86" customWidth="1"/>
    <col min="5892" max="5892" width="2.75" style="86" customWidth="1"/>
    <col min="5893" max="5894" width="9" style="86"/>
    <col min="5895" max="5895" width="5.375" style="86" customWidth="1"/>
    <col min="5896" max="5896" width="7.875" style="86" customWidth="1"/>
    <col min="5897" max="5898" width="11.25" style="86" customWidth="1"/>
    <col min="5899" max="5899" width="2.625" style="86" customWidth="1"/>
    <col min="5900" max="5900" width="5.125" style="86" customWidth="1"/>
    <col min="5901" max="5901" width="2.625" style="86" customWidth="1"/>
    <col min="5902" max="5902" width="11.25" style="86" customWidth="1"/>
    <col min="5903" max="5904" width="12.5" style="86" customWidth="1"/>
    <col min="5905" max="5905" width="0.125" style="86" customWidth="1"/>
    <col min="5906" max="5909" width="11.25" style="86" customWidth="1"/>
    <col min="5910" max="5911" width="12.5" style="86" customWidth="1"/>
    <col min="5912" max="5912" width="6.125" style="86" customWidth="1"/>
    <col min="5913" max="5913" width="3.125" style="86" customWidth="1"/>
    <col min="5914" max="5915" width="16" style="86" customWidth="1"/>
    <col min="5916" max="5916" width="6.25" style="86" customWidth="1"/>
    <col min="5917" max="5917" width="3.125" style="86" customWidth="1"/>
    <col min="5918" max="5919" width="16" style="86" customWidth="1"/>
    <col min="5920" max="5920" width="6.25" style="86" customWidth="1"/>
    <col min="5921" max="5921" width="3.125" style="86" customWidth="1"/>
    <col min="5922" max="5923" width="16" style="86" customWidth="1"/>
    <col min="5924" max="5924" width="8.75" style="86" customWidth="1"/>
    <col min="5925" max="5926" width="16" style="86" customWidth="1"/>
    <col min="5927" max="5927" width="8.875" style="86" customWidth="1"/>
    <col min="5928" max="5929" width="16" style="86" customWidth="1"/>
    <col min="5930" max="6141" width="9" style="86"/>
    <col min="6142" max="6142" width="4" style="86" customWidth="1"/>
    <col min="6143" max="6143" width="14" style="86" customWidth="1"/>
    <col min="6144" max="6144" width="3.75" style="86" customWidth="1"/>
    <col min="6145" max="6145" width="5" style="86" customWidth="1"/>
    <col min="6146" max="6146" width="2.875" style="86" customWidth="1"/>
    <col min="6147" max="6147" width="5" style="86" customWidth="1"/>
    <col min="6148" max="6148" width="2.75" style="86" customWidth="1"/>
    <col min="6149" max="6150" width="9" style="86"/>
    <col min="6151" max="6151" width="5.375" style="86" customWidth="1"/>
    <col min="6152" max="6152" width="7.875" style="86" customWidth="1"/>
    <col min="6153" max="6154" width="11.25" style="86" customWidth="1"/>
    <col min="6155" max="6155" width="2.625" style="86" customWidth="1"/>
    <col min="6156" max="6156" width="5.125" style="86" customWidth="1"/>
    <col min="6157" max="6157" width="2.625" style="86" customWidth="1"/>
    <col min="6158" max="6158" width="11.25" style="86" customWidth="1"/>
    <col min="6159" max="6160" width="12.5" style="86" customWidth="1"/>
    <col min="6161" max="6161" width="0.125" style="86" customWidth="1"/>
    <col min="6162" max="6165" width="11.25" style="86" customWidth="1"/>
    <col min="6166" max="6167" width="12.5" style="86" customWidth="1"/>
    <col min="6168" max="6168" width="6.125" style="86" customWidth="1"/>
    <col min="6169" max="6169" width="3.125" style="86" customWidth="1"/>
    <col min="6170" max="6171" width="16" style="86" customWidth="1"/>
    <col min="6172" max="6172" width="6.25" style="86" customWidth="1"/>
    <col min="6173" max="6173" width="3.125" style="86" customWidth="1"/>
    <col min="6174" max="6175" width="16" style="86" customWidth="1"/>
    <col min="6176" max="6176" width="6.25" style="86" customWidth="1"/>
    <col min="6177" max="6177" width="3.125" style="86" customWidth="1"/>
    <col min="6178" max="6179" width="16" style="86" customWidth="1"/>
    <col min="6180" max="6180" width="8.75" style="86" customWidth="1"/>
    <col min="6181" max="6182" width="16" style="86" customWidth="1"/>
    <col min="6183" max="6183" width="8.875" style="86" customWidth="1"/>
    <col min="6184" max="6185" width="16" style="86" customWidth="1"/>
    <col min="6186" max="6397" width="9" style="86"/>
    <col min="6398" max="6398" width="4" style="86" customWidth="1"/>
    <col min="6399" max="6399" width="14" style="86" customWidth="1"/>
    <col min="6400" max="6400" width="3.75" style="86" customWidth="1"/>
    <col min="6401" max="6401" width="5" style="86" customWidth="1"/>
    <col min="6402" max="6402" width="2.875" style="86" customWidth="1"/>
    <col min="6403" max="6403" width="5" style="86" customWidth="1"/>
    <col min="6404" max="6404" width="2.75" style="86" customWidth="1"/>
    <col min="6405" max="6406" width="9" style="86"/>
    <col min="6407" max="6407" width="5.375" style="86" customWidth="1"/>
    <col min="6408" max="6408" width="7.875" style="86" customWidth="1"/>
    <col min="6409" max="6410" width="11.25" style="86" customWidth="1"/>
    <col min="6411" max="6411" width="2.625" style="86" customWidth="1"/>
    <col min="6412" max="6412" width="5.125" style="86" customWidth="1"/>
    <col min="6413" max="6413" width="2.625" style="86" customWidth="1"/>
    <col min="6414" max="6414" width="11.25" style="86" customWidth="1"/>
    <col min="6415" max="6416" width="12.5" style="86" customWidth="1"/>
    <col min="6417" max="6417" width="0.125" style="86" customWidth="1"/>
    <col min="6418" max="6421" width="11.25" style="86" customWidth="1"/>
    <col min="6422" max="6423" width="12.5" style="86" customWidth="1"/>
    <col min="6424" max="6424" width="6.125" style="86" customWidth="1"/>
    <col min="6425" max="6425" width="3.125" style="86" customWidth="1"/>
    <col min="6426" max="6427" width="16" style="86" customWidth="1"/>
    <col min="6428" max="6428" width="6.25" style="86" customWidth="1"/>
    <col min="6429" max="6429" width="3.125" style="86" customWidth="1"/>
    <col min="6430" max="6431" width="16" style="86" customWidth="1"/>
    <col min="6432" max="6432" width="6.25" style="86" customWidth="1"/>
    <col min="6433" max="6433" width="3.125" style="86" customWidth="1"/>
    <col min="6434" max="6435" width="16" style="86" customWidth="1"/>
    <col min="6436" max="6436" width="8.75" style="86" customWidth="1"/>
    <col min="6437" max="6438" width="16" style="86" customWidth="1"/>
    <col min="6439" max="6439" width="8.875" style="86" customWidth="1"/>
    <col min="6440" max="6441" width="16" style="86" customWidth="1"/>
    <col min="6442" max="6653" width="9" style="86"/>
    <col min="6654" max="6654" width="4" style="86" customWidth="1"/>
    <col min="6655" max="6655" width="14" style="86" customWidth="1"/>
    <col min="6656" max="6656" width="3.75" style="86" customWidth="1"/>
    <col min="6657" max="6657" width="5" style="86" customWidth="1"/>
    <col min="6658" max="6658" width="2.875" style="86" customWidth="1"/>
    <col min="6659" max="6659" width="5" style="86" customWidth="1"/>
    <col min="6660" max="6660" width="2.75" style="86" customWidth="1"/>
    <col min="6661" max="6662" width="9" style="86"/>
    <col min="6663" max="6663" width="5.375" style="86" customWidth="1"/>
    <col min="6664" max="6664" width="7.875" style="86" customWidth="1"/>
    <col min="6665" max="6666" width="11.25" style="86" customWidth="1"/>
    <col min="6667" max="6667" width="2.625" style="86" customWidth="1"/>
    <col min="6668" max="6668" width="5.125" style="86" customWidth="1"/>
    <col min="6669" max="6669" width="2.625" style="86" customWidth="1"/>
    <col min="6670" max="6670" width="11.25" style="86" customWidth="1"/>
    <col min="6671" max="6672" width="12.5" style="86" customWidth="1"/>
    <col min="6673" max="6673" width="0.125" style="86" customWidth="1"/>
    <col min="6674" max="6677" width="11.25" style="86" customWidth="1"/>
    <col min="6678" max="6679" width="12.5" style="86" customWidth="1"/>
    <col min="6680" max="6680" width="6.125" style="86" customWidth="1"/>
    <col min="6681" max="6681" width="3.125" style="86" customWidth="1"/>
    <col min="6682" max="6683" width="16" style="86" customWidth="1"/>
    <col min="6684" max="6684" width="6.25" style="86" customWidth="1"/>
    <col min="6685" max="6685" width="3.125" style="86" customWidth="1"/>
    <col min="6686" max="6687" width="16" style="86" customWidth="1"/>
    <col min="6688" max="6688" width="6.25" style="86" customWidth="1"/>
    <col min="6689" max="6689" width="3.125" style="86" customWidth="1"/>
    <col min="6690" max="6691" width="16" style="86" customWidth="1"/>
    <col min="6692" max="6692" width="8.75" style="86" customWidth="1"/>
    <col min="6693" max="6694" width="16" style="86" customWidth="1"/>
    <col min="6695" max="6695" width="8.875" style="86" customWidth="1"/>
    <col min="6696" max="6697" width="16" style="86" customWidth="1"/>
    <col min="6698" max="6909" width="9" style="86"/>
    <col min="6910" max="6910" width="4" style="86" customWidth="1"/>
    <col min="6911" max="6911" width="14" style="86" customWidth="1"/>
    <col min="6912" max="6912" width="3.75" style="86" customWidth="1"/>
    <col min="6913" max="6913" width="5" style="86" customWidth="1"/>
    <col min="6914" max="6914" width="2.875" style="86" customWidth="1"/>
    <col min="6915" max="6915" width="5" style="86" customWidth="1"/>
    <col min="6916" max="6916" width="2.75" style="86" customWidth="1"/>
    <col min="6917" max="6918" width="9" style="86"/>
    <col min="6919" max="6919" width="5.375" style="86" customWidth="1"/>
    <col min="6920" max="6920" width="7.875" style="86" customWidth="1"/>
    <col min="6921" max="6922" width="11.25" style="86" customWidth="1"/>
    <col min="6923" max="6923" width="2.625" style="86" customWidth="1"/>
    <col min="6924" max="6924" width="5.125" style="86" customWidth="1"/>
    <col min="6925" max="6925" width="2.625" style="86" customWidth="1"/>
    <col min="6926" max="6926" width="11.25" style="86" customWidth="1"/>
    <col min="6927" max="6928" width="12.5" style="86" customWidth="1"/>
    <col min="6929" max="6929" width="0.125" style="86" customWidth="1"/>
    <col min="6930" max="6933" width="11.25" style="86" customWidth="1"/>
    <col min="6934" max="6935" width="12.5" style="86" customWidth="1"/>
    <col min="6936" max="6936" width="6.125" style="86" customWidth="1"/>
    <col min="6937" max="6937" width="3.125" style="86" customWidth="1"/>
    <col min="6938" max="6939" width="16" style="86" customWidth="1"/>
    <col min="6940" max="6940" width="6.25" style="86" customWidth="1"/>
    <col min="6941" max="6941" width="3.125" style="86" customWidth="1"/>
    <col min="6942" max="6943" width="16" style="86" customWidth="1"/>
    <col min="6944" max="6944" width="6.25" style="86" customWidth="1"/>
    <col min="6945" max="6945" width="3.125" style="86" customWidth="1"/>
    <col min="6946" max="6947" width="16" style="86" customWidth="1"/>
    <col min="6948" max="6948" width="8.75" style="86" customWidth="1"/>
    <col min="6949" max="6950" width="16" style="86" customWidth="1"/>
    <col min="6951" max="6951" width="8.875" style="86" customWidth="1"/>
    <col min="6952" max="6953" width="16" style="86" customWidth="1"/>
    <col min="6954" max="7165" width="9" style="86"/>
    <col min="7166" max="7166" width="4" style="86" customWidth="1"/>
    <col min="7167" max="7167" width="14" style="86" customWidth="1"/>
    <col min="7168" max="7168" width="3.75" style="86" customWidth="1"/>
    <col min="7169" max="7169" width="5" style="86" customWidth="1"/>
    <col min="7170" max="7170" width="2.875" style="86" customWidth="1"/>
    <col min="7171" max="7171" width="5" style="86" customWidth="1"/>
    <col min="7172" max="7172" width="2.75" style="86" customWidth="1"/>
    <col min="7173" max="7174" width="9" style="86"/>
    <col min="7175" max="7175" width="5.375" style="86" customWidth="1"/>
    <col min="7176" max="7176" width="7.875" style="86" customWidth="1"/>
    <col min="7177" max="7178" width="11.25" style="86" customWidth="1"/>
    <col min="7179" max="7179" width="2.625" style="86" customWidth="1"/>
    <col min="7180" max="7180" width="5.125" style="86" customWidth="1"/>
    <col min="7181" max="7181" width="2.625" style="86" customWidth="1"/>
    <col min="7182" max="7182" width="11.25" style="86" customWidth="1"/>
    <col min="7183" max="7184" width="12.5" style="86" customWidth="1"/>
    <col min="7185" max="7185" width="0.125" style="86" customWidth="1"/>
    <col min="7186" max="7189" width="11.25" style="86" customWidth="1"/>
    <col min="7190" max="7191" width="12.5" style="86" customWidth="1"/>
    <col min="7192" max="7192" width="6.125" style="86" customWidth="1"/>
    <col min="7193" max="7193" width="3.125" style="86" customWidth="1"/>
    <col min="7194" max="7195" width="16" style="86" customWidth="1"/>
    <col min="7196" max="7196" width="6.25" style="86" customWidth="1"/>
    <col min="7197" max="7197" width="3.125" style="86" customWidth="1"/>
    <col min="7198" max="7199" width="16" style="86" customWidth="1"/>
    <col min="7200" max="7200" width="6.25" style="86" customWidth="1"/>
    <col min="7201" max="7201" width="3.125" style="86" customWidth="1"/>
    <col min="7202" max="7203" width="16" style="86" customWidth="1"/>
    <col min="7204" max="7204" width="8.75" style="86" customWidth="1"/>
    <col min="7205" max="7206" width="16" style="86" customWidth="1"/>
    <col min="7207" max="7207" width="8.875" style="86" customWidth="1"/>
    <col min="7208" max="7209" width="16" style="86" customWidth="1"/>
    <col min="7210" max="7421" width="9" style="86"/>
    <col min="7422" max="7422" width="4" style="86" customWidth="1"/>
    <col min="7423" max="7423" width="14" style="86" customWidth="1"/>
    <col min="7424" max="7424" width="3.75" style="86" customWidth="1"/>
    <col min="7425" max="7425" width="5" style="86" customWidth="1"/>
    <col min="7426" max="7426" width="2.875" style="86" customWidth="1"/>
    <col min="7427" max="7427" width="5" style="86" customWidth="1"/>
    <col min="7428" max="7428" width="2.75" style="86" customWidth="1"/>
    <col min="7429" max="7430" width="9" style="86"/>
    <col min="7431" max="7431" width="5.375" style="86" customWidth="1"/>
    <col min="7432" max="7432" width="7.875" style="86" customWidth="1"/>
    <col min="7433" max="7434" width="11.25" style="86" customWidth="1"/>
    <col min="7435" max="7435" width="2.625" style="86" customWidth="1"/>
    <col min="7436" max="7436" width="5.125" style="86" customWidth="1"/>
    <col min="7437" max="7437" width="2.625" style="86" customWidth="1"/>
    <col min="7438" max="7438" width="11.25" style="86" customWidth="1"/>
    <col min="7439" max="7440" width="12.5" style="86" customWidth="1"/>
    <col min="7441" max="7441" width="0.125" style="86" customWidth="1"/>
    <col min="7442" max="7445" width="11.25" style="86" customWidth="1"/>
    <col min="7446" max="7447" width="12.5" style="86" customWidth="1"/>
    <col min="7448" max="7448" width="6.125" style="86" customWidth="1"/>
    <col min="7449" max="7449" width="3.125" style="86" customWidth="1"/>
    <col min="7450" max="7451" width="16" style="86" customWidth="1"/>
    <col min="7452" max="7452" width="6.25" style="86" customWidth="1"/>
    <col min="7453" max="7453" width="3.125" style="86" customWidth="1"/>
    <col min="7454" max="7455" width="16" style="86" customWidth="1"/>
    <col min="7456" max="7456" width="6.25" style="86" customWidth="1"/>
    <col min="7457" max="7457" width="3.125" style="86" customWidth="1"/>
    <col min="7458" max="7459" width="16" style="86" customWidth="1"/>
    <col min="7460" max="7460" width="8.75" style="86" customWidth="1"/>
    <col min="7461" max="7462" width="16" style="86" customWidth="1"/>
    <col min="7463" max="7463" width="8.875" style="86" customWidth="1"/>
    <col min="7464" max="7465" width="16" style="86" customWidth="1"/>
    <col min="7466" max="7677" width="9" style="86"/>
    <col min="7678" max="7678" width="4" style="86" customWidth="1"/>
    <col min="7679" max="7679" width="14" style="86" customWidth="1"/>
    <col min="7680" max="7680" width="3.75" style="86" customWidth="1"/>
    <col min="7681" max="7681" width="5" style="86" customWidth="1"/>
    <col min="7682" max="7682" width="2.875" style="86" customWidth="1"/>
    <col min="7683" max="7683" width="5" style="86" customWidth="1"/>
    <col min="7684" max="7684" width="2.75" style="86" customWidth="1"/>
    <col min="7685" max="7686" width="9" style="86"/>
    <col min="7687" max="7687" width="5.375" style="86" customWidth="1"/>
    <col min="7688" max="7688" width="7.875" style="86" customWidth="1"/>
    <col min="7689" max="7690" width="11.25" style="86" customWidth="1"/>
    <col min="7691" max="7691" width="2.625" style="86" customWidth="1"/>
    <col min="7692" max="7692" width="5.125" style="86" customWidth="1"/>
    <col min="7693" max="7693" width="2.625" style="86" customWidth="1"/>
    <col min="7694" max="7694" width="11.25" style="86" customWidth="1"/>
    <col min="7695" max="7696" width="12.5" style="86" customWidth="1"/>
    <col min="7697" max="7697" width="0.125" style="86" customWidth="1"/>
    <col min="7698" max="7701" width="11.25" style="86" customWidth="1"/>
    <col min="7702" max="7703" width="12.5" style="86" customWidth="1"/>
    <col min="7704" max="7704" width="6.125" style="86" customWidth="1"/>
    <col min="7705" max="7705" width="3.125" style="86" customWidth="1"/>
    <col min="7706" max="7707" width="16" style="86" customWidth="1"/>
    <col min="7708" max="7708" width="6.25" style="86" customWidth="1"/>
    <col min="7709" max="7709" width="3.125" style="86" customWidth="1"/>
    <col min="7710" max="7711" width="16" style="86" customWidth="1"/>
    <col min="7712" max="7712" width="6.25" style="86" customWidth="1"/>
    <col min="7713" max="7713" width="3.125" style="86" customWidth="1"/>
    <col min="7714" max="7715" width="16" style="86" customWidth="1"/>
    <col min="7716" max="7716" width="8.75" style="86" customWidth="1"/>
    <col min="7717" max="7718" width="16" style="86" customWidth="1"/>
    <col min="7719" max="7719" width="8.875" style="86" customWidth="1"/>
    <col min="7720" max="7721" width="16" style="86" customWidth="1"/>
    <col min="7722" max="7933" width="9" style="86"/>
    <col min="7934" max="7934" width="4" style="86" customWidth="1"/>
    <col min="7935" max="7935" width="14" style="86" customWidth="1"/>
    <col min="7936" max="7936" width="3.75" style="86" customWidth="1"/>
    <col min="7937" max="7937" width="5" style="86" customWidth="1"/>
    <col min="7938" max="7938" width="2.875" style="86" customWidth="1"/>
    <col min="7939" max="7939" width="5" style="86" customWidth="1"/>
    <col min="7940" max="7940" width="2.75" style="86" customWidth="1"/>
    <col min="7941" max="7942" width="9" style="86"/>
    <col min="7943" max="7943" width="5.375" style="86" customWidth="1"/>
    <col min="7944" max="7944" width="7.875" style="86" customWidth="1"/>
    <col min="7945" max="7946" width="11.25" style="86" customWidth="1"/>
    <col min="7947" max="7947" width="2.625" style="86" customWidth="1"/>
    <col min="7948" max="7948" width="5.125" style="86" customWidth="1"/>
    <col min="7949" max="7949" width="2.625" style="86" customWidth="1"/>
    <col min="7950" max="7950" width="11.25" style="86" customWidth="1"/>
    <col min="7951" max="7952" width="12.5" style="86" customWidth="1"/>
    <col min="7953" max="7953" width="0.125" style="86" customWidth="1"/>
    <col min="7954" max="7957" width="11.25" style="86" customWidth="1"/>
    <col min="7958" max="7959" width="12.5" style="86" customWidth="1"/>
    <col min="7960" max="7960" width="6.125" style="86" customWidth="1"/>
    <col min="7961" max="7961" width="3.125" style="86" customWidth="1"/>
    <col min="7962" max="7963" width="16" style="86" customWidth="1"/>
    <col min="7964" max="7964" width="6.25" style="86" customWidth="1"/>
    <col min="7965" max="7965" width="3.125" style="86" customWidth="1"/>
    <col min="7966" max="7967" width="16" style="86" customWidth="1"/>
    <col min="7968" max="7968" width="6.25" style="86" customWidth="1"/>
    <col min="7969" max="7969" width="3.125" style="86" customWidth="1"/>
    <col min="7970" max="7971" width="16" style="86" customWidth="1"/>
    <col min="7972" max="7972" width="8.75" style="86" customWidth="1"/>
    <col min="7973" max="7974" width="16" style="86" customWidth="1"/>
    <col min="7975" max="7975" width="8.875" style="86" customWidth="1"/>
    <col min="7976" max="7977" width="16" style="86" customWidth="1"/>
    <col min="7978" max="8189" width="9" style="86"/>
    <col min="8190" max="8190" width="4" style="86" customWidth="1"/>
    <col min="8191" max="8191" width="14" style="86" customWidth="1"/>
    <col min="8192" max="8192" width="3.75" style="86" customWidth="1"/>
    <col min="8193" max="8193" width="5" style="86" customWidth="1"/>
    <col min="8194" max="8194" width="2.875" style="86" customWidth="1"/>
    <col min="8195" max="8195" width="5" style="86" customWidth="1"/>
    <col min="8196" max="8196" width="2.75" style="86" customWidth="1"/>
    <col min="8197" max="8198" width="9" style="86"/>
    <col min="8199" max="8199" width="5.375" style="86" customWidth="1"/>
    <col min="8200" max="8200" width="7.875" style="86" customWidth="1"/>
    <col min="8201" max="8202" width="11.25" style="86" customWidth="1"/>
    <col min="8203" max="8203" width="2.625" style="86" customWidth="1"/>
    <col min="8204" max="8204" width="5.125" style="86" customWidth="1"/>
    <col min="8205" max="8205" width="2.625" style="86" customWidth="1"/>
    <col min="8206" max="8206" width="11.25" style="86" customWidth="1"/>
    <col min="8207" max="8208" width="12.5" style="86" customWidth="1"/>
    <col min="8209" max="8209" width="0.125" style="86" customWidth="1"/>
    <col min="8210" max="8213" width="11.25" style="86" customWidth="1"/>
    <col min="8214" max="8215" width="12.5" style="86" customWidth="1"/>
    <col min="8216" max="8216" width="6.125" style="86" customWidth="1"/>
    <col min="8217" max="8217" width="3.125" style="86" customWidth="1"/>
    <col min="8218" max="8219" width="16" style="86" customWidth="1"/>
    <col min="8220" max="8220" width="6.25" style="86" customWidth="1"/>
    <col min="8221" max="8221" width="3.125" style="86" customWidth="1"/>
    <col min="8222" max="8223" width="16" style="86" customWidth="1"/>
    <col min="8224" max="8224" width="6.25" style="86" customWidth="1"/>
    <col min="8225" max="8225" width="3.125" style="86" customWidth="1"/>
    <col min="8226" max="8227" width="16" style="86" customWidth="1"/>
    <col min="8228" max="8228" width="8.75" style="86" customWidth="1"/>
    <col min="8229" max="8230" width="16" style="86" customWidth="1"/>
    <col min="8231" max="8231" width="8.875" style="86" customWidth="1"/>
    <col min="8232" max="8233" width="16" style="86" customWidth="1"/>
    <col min="8234" max="8445" width="9" style="86"/>
    <col min="8446" max="8446" width="4" style="86" customWidth="1"/>
    <col min="8447" max="8447" width="14" style="86" customWidth="1"/>
    <col min="8448" max="8448" width="3.75" style="86" customWidth="1"/>
    <col min="8449" max="8449" width="5" style="86" customWidth="1"/>
    <col min="8450" max="8450" width="2.875" style="86" customWidth="1"/>
    <col min="8451" max="8451" width="5" style="86" customWidth="1"/>
    <col min="8452" max="8452" width="2.75" style="86" customWidth="1"/>
    <col min="8453" max="8454" width="9" style="86"/>
    <col min="8455" max="8455" width="5.375" style="86" customWidth="1"/>
    <col min="8456" max="8456" width="7.875" style="86" customWidth="1"/>
    <col min="8457" max="8458" width="11.25" style="86" customWidth="1"/>
    <col min="8459" max="8459" width="2.625" style="86" customWidth="1"/>
    <col min="8460" max="8460" width="5.125" style="86" customWidth="1"/>
    <col min="8461" max="8461" width="2.625" style="86" customWidth="1"/>
    <col min="8462" max="8462" width="11.25" style="86" customWidth="1"/>
    <col min="8463" max="8464" width="12.5" style="86" customWidth="1"/>
    <col min="8465" max="8465" width="0.125" style="86" customWidth="1"/>
    <col min="8466" max="8469" width="11.25" style="86" customWidth="1"/>
    <col min="8470" max="8471" width="12.5" style="86" customWidth="1"/>
    <col min="8472" max="8472" width="6.125" style="86" customWidth="1"/>
    <col min="8473" max="8473" width="3.125" style="86" customWidth="1"/>
    <col min="8474" max="8475" width="16" style="86" customWidth="1"/>
    <col min="8476" max="8476" width="6.25" style="86" customWidth="1"/>
    <col min="8477" max="8477" width="3.125" style="86" customWidth="1"/>
    <col min="8478" max="8479" width="16" style="86" customWidth="1"/>
    <col min="8480" max="8480" width="6.25" style="86" customWidth="1"/>
    <col min="8481" max="8481" width="3.125" style="86" customWidth="1"/>
    <col min="8482" max="8483" width="16" style="86" customWidth="1"/>
    <col min="8484" max="8484" width="8.75" style="86" customWidth="1"/>
    <col min="8485" max="8486" width="16" style="86" customWidth="1"/>
    <col min="8487" max="8487" width="8.875" style="86" customWidth="1"/>
    <col min="8488" max="8489" width="16" style="86" customWidth="1"/>
    <col min="8490" max="8701" width="9" style="86"/>
    <col min="8702" max="8702" width="4" style="86" customWidth="1"/>
    <col min="8703" max="8703" width="14" style="86" customWidth="1"/>
    <col min="8704" max="8704" width="3.75" style="86" customWidth="1"/>
    <col min="8705" max="8705" width="5" style="86" customWidth="1"/>
    <col min="8706" max="8706" width="2.875" style="86" customWidth="1"/>
    <col min="8707" max="8707" width="5" style="86" customWidth="1"/>
    <col min="8708" max="8708" width="2.75" style="86" customWidth="1"/>
    <col min="8709" max="8710" width="9" style="86"/>
    <col min="8711" max="8711" width="5.375" style="86" customWidth="1"/>
    <col min="8712" max="8712" width="7.875" style="86" customWidth="1"/>
    <col min="8713" max="8714" width="11.25" style="86" customWidth="1"/>
    <col min="8715" max="8715" width="2.625" style="86" customWidth="1"/>
    <col min="8716" max="8716" width="5.125" style="86" customWidth="1"/>
    <col min="8717" max="8717" width="2.625" style="86" customWidth="1"/>
    <col min="8718" max="8718" width="11.25" style="86" customWidth="1"/>
    <col min="8719" max="8720" width="12.5" style="86" customWidth="1"/>
    <col min="8721" max="8721" width="0.125" style="86" customWidth="1"/>
    <col min="8722" max="8725" width="11.25" style="86" customWidth="1"/>
    <col min="8726" max="8727" width="12.5" style="86" customWidth="1"/>
    <col min="8728" max="8728" width="6.125" style="86" customWidth="1"/>
    <col min="8729" max="8729" width="3.125" style="86" customWidth="1"/>
    <col min="8730" max="8731" width="16" style="86" customWidth="1"/>
    <col min="8732" max="8732" width="6.25" style="86" customWidth="1"/>
    <col min="8733" max="8733" width="3.125" style="86" customWidth="1"/>
    <col min="8734" max="8735" width="16" style="86" customWidth="1"/>
    <col min="8736" max="8736" width="6.25" style="86" customWidth="1"/>
    <col min="8737" max="8737" width="3.125" style="86" customWidth="1"/>
    <col min="8738" max="8739" width="16" style="86" customWidth="1"/>
    <col min="8740" max="8740" width="8.75" style="86" customWidth="1"/>
    <col min="8741" max="8742" width="16" style="86" customWidth="1"/>
    <col min="8743" max="8743" width="8.875" style="86" customWidth="1"/>
    <col min="8744" max="8745" width="16" style="86" customWidth="1"/>
    <col min="8746" max="8957" width="9" style="86"/>
    <col min="8958" max="8958" width="4" style="86" customWidth="1"/>
    <col min="8959" max="8959" width="14" style="86" customWidth="1"/>
    <col min="8960" max="8960" width="3.75" style="86" customWidth="1"/>
    <col min="8961" max="8961" width="5" style="86" customWidth="1"/>
    <col min="8962" max="8962" width="2.875" style="86" customWidth="1"/>
    <col min="8963" max="8963" width="5" style="86" customWidth="1"/>
    <col min="8964" max="8964" width="2.75" style="86" customWidth="1"/>
    <col min="8965" max="8966" width="9" style="86"/>
    <col min="8967" max="8967" width="5.375" style="86" customWidth="1"/>
    <col min="8968" max="8968" width="7.875" style="86" customWidth="1"/>
    <col min="8969" max="8970" width="11.25" style="86" customWidth="1"/>
    <col min="8971" max="8971" width="2.625" style="86" customWidth="1"/>
    <col min="8972" max="8972" width="5.125" style="86" customWidth="1"/>
    <col min="8973" max="8973" width="2.625" style="86" customWidth="1"/>
    <col min="8974" max="8974" width="11.25" style="86" customWidth="1"/>
    <col min="8975" max="8976" width="12.5" style="86" customWidth="1"/>
    <col min="8977" max="8977" width="0.125" style="86" customWidth="1"/>
    <col min="8978" max="8981" width="11.25" style="86" customWidth="1"/>
    <col min="8982" max="8983" width="12.5" style="86" customWidth="1"/>
    <col min="8984" max="8984" width="6.125" style="86" customWidth="1"/>
    <col min="8985" max="8985" width="3.125" style="86" customWidth="1"/>
    <col min="8986" max="8987" width="16" style="86" customWidth="1"/>
    <col min="8988" max="8988" width="6.25" style="86" customWidth="1"/>
    <col min="8989" max="8989" width="3.125" style="86" customWidth="1"/>
    <col min="8990" max="8991" width="16" style="86" customWidth="1"/>
    <col min="8992" max="8992" width="6.25" style="86" customWidth="1"/>
    <col min="8993" max="8993" width="3.125" style="86" customWidth="1"/>
    <col min="8994" max="8995" width="16" style="86" customWidth="1"/>
    <col min="8996" max="8996" width="8.75" style="86" customWidth="1"/>
    <col min="8997" max="8998" width="16" style="86" customWidth="1"/>
    <col min="8999" max="8999" width="8.875" style="86" customWidth="1"/>
    <col min="9000" max="9001" width="16" style="86" customWidth="1"/>
    <col min="9002" max="9213" width="9" style="86"/>
    <col min="9214" max="9214" width="4" style="86" customWidth="1"/>
    <col min="9215" max="9215" width="14" style="86" customWidth="1"/>
    <col min="9216" max="9216" width="3.75" style="86" customWidth="1"/>
    <col min="9217" max="9217" width="5" style="86" customWidth="1"/>
    <col min="9218" max="9218" width="2.875" style="86" customWidth="1"/>
    <col min="9219" max="9219" width="5" style="86" customWidth="1"/>
    <col min="9220" max="9220" width="2.75" style="86" customWidth="1"/>
    <col min="9221" max="9222" width="9" style="86"/>
    <col min="9223" max="9223" width="5.375" style="86" customWidth="1"/>
    <col min="9224" max="9224" width="7.875" style="86" customWidth="1"/>
    <col min="9225" max="9226" width="11.25" style="86" customWidth="1"/>
    <col min="9227" max="9227" width="2.625" style="86" customWidth="1"/>
    <col min="9228" max="9228" width="5.125" style="86" customWidth="1"/>
    <col min="9229" max="9229" width="2.625" style="86" customWidth="1"/>
    <col min="9230" max="9230" width="11.25" style="86" customWidth="1"/>
    <col min="9231" max="9232" width="12.5" style="86" customWidth="1"/>
    <col min="9233" max="9233" width="0.125" style="86" customWidth="1"/>
    <col min="9234" max="9237" width="11.25" style="86" customWidth="1"/>
    <col min="9238" max="9239" width="12.5" style="86" customWidth="1"/>
    <col min="9240" max="9240" width="6.125" style="86" customWidth="1"/>
    <col min="9241" max="9241" width="3.125" style="86" customWidth="1"/>
    <col min="9242" max="9243" width="16" style="86" customWidth="1"/>
    <col min="9244" max="9244" width="6.25" style="86" customWidth="1"/>
    <col min="9245" max="9245" width="3.125" style="86" customWidth="1"/>
    <col min="9246" max="9247" width="16" style="86" customWidth="1"/>
    <col min="9248" max="9248" width="6.25" style="86" customWidth="1"/>
    <col min="9249" max="9249" width="3.125" style="86" customWidth="1"/>
    <col min="9250" max="9251" width="16" style="86" customWidth="1"/>
    <col min="9252" max="9252" width="8.75" style="86" customWidth="1"/>
    <col min="9253" max="9254" width="16" style="86" customWidth="1"/>
    <col min="9255" max="9255" width="8.875" style="86" customWidth="1"/>
    <col min="9256" max="9257" width="16" style="86" customWidth="1"/>
    <col min="9258" max="9469" width="9" style="86"/>
    <col min="9470" max="9470" width="4" style="86" customWidth="1"/>
    <col min="9471" max="9471" width="14" style="86" customWidth="1"/>
    <col min="9472" max="9472" width="3.75" style="86" customWidth="1"/>
    <col min="9473" max="9473" width="5" style="86" customWidth="1"/>
    <col min="9474" max="9474" width="2.875" style="86" customWidth="1"/>
    <col min="9475" max="9475" width="5" style="86" customWidth="1"/>
    <col min="9476" max="9476" width="2.75" style="86" customWidth="1"/>
    <col min="9477" max="9478" width="9" style="86"/>
    <col min="9479" max="9479" width="5.375" style="86" customWidth="1"/>
    <col min="9480" max="9480" width="7.875" style="86" customWidth="1"/>
    <col min="9481" max="9482" width="11.25" style="86" customWidth="1"/>
    <col min="9483" max="9483" width="2.625" style="86" customWidth="1"/>
    <col min="9484" max="9484" width="5.125" style="86" customWidth="1"/>
    <col min="9485" max="9485" width="2.625" style="86" customWidth="1"/>
    <col min="9486" max="9486" width="11.25" style="86" customWidth="1"/>
    <col min="9487" max="9488" width="12.5" style="86" customWidth="1"/>
    <col min="9489" max="9489" width="0.125" style="86" customWidth="1"/>
    <col min="9490" max="9493" width="11.25" style="86" customWidth="1"/>
    <col min="9494" max="9495" width="12.5" style="86" customWidth="1"/>
    <col min="9496" max="9496" width="6.125" style="86" customWidth="1"/>
    <col min="9497" max="9497" width="3.125" style="86" customWidth="1"/>
    <col min="9498" max="9499" width="16" style="86" customWidth="1"/>
    <col min="9500" max="9500" width="6.25" style="86" customWidth="1"/>
    <col min="9501" max="9501" width="3.125" style="86" customWidth="1"/>
    <col min="9502" max="9503" width="16" style="86" customWidth="1"/>
    <col min="9504" max="9504" width="6.25" style="86" customWidth="1"/>
    <col min="9505" max="9505" width="3.125" style="86" customWidth="1"/>
    <col min="9506" max="9507" width="16" style="86" customWidth="1"/>
    <col min="9508" max="9508" width="8.75" style="86" customWidth="1"/>
    <col min="9509" max="9510" width="16" style="86" customWidth="1"/>
    <col min="9511" max="9511" width="8.875" style="86" customWidth="1"/>
    <col min="9512" max="9513" width="16" style="86" customWidth="1"/>
    <col min="9514" max="9725" width="9" style="86"/>
    <col min="9726" max="9726" width="4" style="86" customWidth="1"/>
    <col min="9727" max="9727" width="14" style="86" customWidth="1"/>
    <col min="9728" max="9728" width="3.75" style="86" customWidth="1"/>
    <col min="9729" max="9729" width="5" style="86" customWidth="1"/>
    <col min="9730" max="9730" width="2.875" style="86" customWidth="1"/>
    <col min="9731" max="9731" width="5" style="86" customWidth="1"/>
    <col min="9732" max="9732" width="2.75" style="86" customWidth="1"/>
    <col min="9733" max="9734" width="9" style="86"/>
    <col min="9735" max="9735" width="5.375" style="86" customWidth="1"/>
    <col min="9736" max="9736" width="7.875" style="86" customWidth="1"/>
    <col min="9737" max="9738" width="11.25" style="86" customWidth="1"/>
    <col min="9739" max="9739" width="2.625" style="86" customWidth="1"/>
    <col min="9740" max="9740" width="5.125" style="86" customWidth="1"/>
    <col min="9741" max="9741" width="2.625" style="86" customWidth="1"/>
    <col min="9742" max="9742" width="11.25" style="86" customWidth="1"/>
    <col min="9743" max="9744" width="12.5" style="86" customWidth="1"/>
    <col min="9745" max="9745" width="0.125" style="86" customWidth="1"/>
    <col min="9746" max="9749" width="11.25" style="86" customWidth="1"/>
    <col min="9750" max="9751" width="12.5" style="86" customWidth="1"/>
    <col min="9752" max="9752" width="6.125" style="86" customWidth="1"/>
    <col min="9753" max="9753" width="3.125" style="86" customWidth="1"/>
    <col min="9754" max="9755" width="16" style="86" customWidth="1"/>
    <col min="9756" max="9756" width="6.25" style="86" customWidth="1"/>
    <col min="9757" max="9757" width="3.125" style="86" customWidth="1"/>
    <col min="9758" max="9759" width="16" style="86" customWidth="1"/>
    <col min="9760" max="9760" width="6.25" style="86" customWidth="1"/>
    <col min="9761" max="9761" width="3.125" style="86" customWidth="1"/>
    <col min="9762" max="9763" width="16" style="86" customWidth="1"/>
    <col min="9764" max="9764" width="8.75" style="86" customWidth="1"/>
    <col min="9765" max="9766" width="16" style="86" customWidth="1"/>
    <col min="9767" max="9767" width="8.875" style="86" customWidth="1"/>
    <col min="9768" max="9769" width="16" style="86" customWidth="1"/>
    <col min="9770" max="9981" width="9" style="86"/>
    <col min="9982" max="9982" width="4" style="86" customWidth="1"/>
    <col min="9983" max="9983" width="14" style="86" customWidth="1"/>
    <col min="9984" max="9984" width="3.75" style="86" customWidth="1"/>
    <col min="9985" max="9985" width="5" style="86" customWidth="1"/>
    <col min="9986" max="9986" width="2.875" style="86" customWidth="1"/>
    <col min="9987" max="9987" width="5" style="86" customWidth="1"/>
    <col min="9988" max="9988" width="2.75" style="86" customWidth="1"/>
    <col min="9989" max="9990" width="9" style="86"/>
    <col min="9991" max="9991" width="5.375" style="86" customWidth="1"/>
    <col min="9992" max="9992" width="7.875" style="86" customWidth="1"/>
    <col min="9993" max="9994" width="11.25" style="86" customWidth="1"/>
    <col min="9995" max="9995" width="2.625" style="86" customWidth="1"/>
    <col min="9996" max="9996" width="5.125" style="86" customWidth="1"/>
    <col min="9997" max="9997" width="2.625" style="86" customWidth="1"/>
    <col min="9998" max="9998" width="11.25" style="86" customWidth="1"/>
    <col min="9999" max="10000" width="12.5" style="86" customWidth="1"/>
    <col min="10001" max="10001" width="0.125" style="86" customWidth="1"/>
    <col min="10002" max="10005" width="11.25" style="86" customWidth="1"/>
    <col min="10006" max="10007" width="12.5" style="86" customWidth="1"/>
    <col min="10008" max="10008" width="6.125" style="86" customWidth="1"/>
    <col min="10009" max="10009" width="3.125" style="86" customWidth="1"/>
    <col min="10010" max="10011" width="16" style="86" customWidth="1"/>
    <col min="10012" max="10012" width="6.25" style="86" customWidth="1"/>
    <col min="10013" max="10013" width="3.125" style="86" customWidth="1"/>
    <col min="10014" max="10015" width="16" style="86" customWidth="1"/>
    <col min="10016" max="10016" width="6.25" style="86" customWidth="1"/>
    <col min="10017" max="10017" width="3.125" style="86" customWidth="1"/>
    <col min="10018" max="10019" width="16" style="86" customWidth="1"/>
    <col min="10020" max="10020" width="8.75" style="86" customWidth="1"/>
    <col min="10021" max="10022" width="16" style="86" customWidth="1"/>
    <col min="10023" max="10023" width="8.875" style="86" customWidth="1"/>
    <col min="10024" max="10025" width="16" style="86" customWidth="1"/>
    <col min="10026" max="10237" width="9" style="86"/>
    <col min="10238" max="10238" width="4" style="86" customWidth="1"/>
    <col min="10239" max="10239" width="14" style="86" customWidth="1"/>
    <col min="10240" max="10240" width="3.75" style="86" customWidth="1"/>
    <col min="10241" max="10241" width="5" style="86" customWidth="1"/>
    <col min="10242" max="10242" width="2.875" style="86" customWidth="1"/>
    <col min="10243" max="10243" width="5" style="86" customWidth="1"/>
    <col min="10244" max="10244" width="2.75" style="86" customWidth="1"/>
    <col min="10245" max="10246" width="9" style="86"/>
    <col min="10247" max="10247" width="5.375" style="86" customWidth="1"/>
    <col min="10248" max="10248" width="7.875" style="86" customWidth="1"/>
    <col min="10249" max="10250" width="11.25" style="86" customWidth="1"/>
    <col min="10251" max="10251" width="2.625" style="86" customWidth="1"/>
    <col min="10252" max="10252" width="5.125" style="86" customWidth="1"/>
    <col min="10253" max="10253" width="2.625" style="86" customWidth="1"/>
    <col min="10254" max="10254" width="11.25" style="86" customWidth="1"/>
    <col min="10255" max="10256" width="12.5" style="86" customWidth="1"/>
    <col min="10257" max="10257" width="0.125" style="86" customWidth="1"/>
    <col min="10258" max="10261" width="11.25" style="86" customWidth="1"/>
    <col min="10262" max="10263" width="12.5" style="86" customWidth="1"/>
    <col min="10264" max="10264" width="6.125" style="86" customWidth="1"/>
    <col min="10265" max="10265" width="3.125" style="86" customWidth="1"/>
    <col min="10266" max="10267" width="16" style="86" customWidth="1"/>
    <col min="10268" max="10268" width="6.25" style="86" customWidth="1"/>
    <col min="10269" max="10269" width="3.125" style="86" customWidth="1"/>
    <col min="10270" max="10271" width="16" style="86" customWidth="1"/>
    <col min="10272" max="10272" width="6.25" style="86" customWidth="1"/>
    <col min="10273" max="10273" width="3.125" style="86" customWidth="1"/>
    <col min="10274" max="10275" width="16" style="86" customWidth="1"/>
    <col min="10276" max="10276" width="8.75" style="86" customWidth="1"/>
    <col min="10277" max="10278" width="16" style="86" customWidth="1"/>
    <col min="10279" max="10279" width="8.875" style="86" customWidth="1"/>
    <col min="10280" max="10281" width="16" style="86" customWidth="1"/>
    <col min="10282" max="10493" width="9" style="86"/>
    <col min="10494" max="10494" width="4" style="86" customWidth="1"/>
    <col min="10495" max="10495" width="14" style="86" customWidth="1"/>
    <col min="10496" max="10496" width="3.75" style="86" customWidth="1"/>
    <col min="10497" max="10497" width="5" style="86" customWidth="1"/>
    <col min="10498" max="10498" width="2.875" style="86" customWidth="1"/>
    <col min="10499" max="10499" width="5" style="86" customWidth="1"/>
    <col min="10500" max="10500" width="2.75" style="86" customWidth="1"/>
    <col min="10501" max="10502" width="9" style="86"/>
    <col min="10503" max="10503" width="5.375" style="86" customWidth="1"/>
    <col min="10504" max="10504" width="7.875" style="86" customWidth="1"/>
    <col min="10505" max="10506" width="11.25" style="86" customWidth="1"/>
    <col min="10507" max="10507" width="2.625" style="86" customWidth="1"/>
    <col min="10508" max="10508" width="5.125" style="86" customWidth="1"/>
    <col min="10509" max="10509" width="2.625" style="86" customWidth="1"/>
    <col min="10510" max="10510" width="11.25" style="86" customWidth="1"/>
    <col min="10511" max="10512" width="12.5" style="86" customWidth="1"/>
    <col min="10513" max="10513" width="0.125" style="86" customWidth="1"/>
    <col min="10514" max="10517" width="11.25" style="86" customWidth="1"/>
    <col min="10518" max="10519" width="12.5" style="86" customWidth="1"/>
    <col min="10520" max="10520" width="6.125" style="86" customWidth="1"/>
    <col min="10521" max="10521" width="3.125" style="86" customWidth="1"/>
    <col min="10522" max="10523" width="16" style="86" customWidth="1"/>
    <col min="10524" max="10524" width="6.25" style="86" customWidth="1"/>
    <col min="10525" max="10525" width="3.125" style="86" customWidth="1"/>
    <col min="10526" max="10527" width="16" style="86" customWidth="1"/>
    <col min="10528" max="10528" width="6.25" style="86" customWidth="1"/>
    <col min="10529" max="10529" width="3.125" style="86" customWidth="1"/>
    <col min="10530" max="10531" width="16" style="86" customWidth="1"/>
    <col min="10532" max="10532" width="8.75" style="86" customWidth="1"/>
    <col min="10533" max="10534" width="16" style="86" customWidth="1"/>
    <col min="10535" max="10535" width="8.875" style="86" customWidth="1"/>
    <col min="10536" max="10537" width="16" style="86" customWidth="1"/>
    <col min="10538" max="10749" width="9" style="86"/>
    <col min="10750" max="10750" width="4" style="86" customWidth="1"/>
    <col min="10751" max="10751" width="14" style="86" customWidth="1"/>
    <col min="10752" max="10752" width="3.75" style="86" customWidth="1"/>
    <col min="10753" max="10753" width="5" style="86" customWidth="1"/>
    <col min="10754" max="10754" width="2.875" style="86" customWidth="1"/>
    <col min="10755" max="10755" width="5" style="86" customWidth="1"/>
    <col min="10756" max="10756" width="2.75" style="86" customWidth="1"/>
    <col min="10757" max="10758" width="9" style="86"/>
    <col min="10759" max="10759" width="5.375" style="86" customWidth="1"/>
    <col min="10760" max="10760" width="7.875" style="86" customWidth="1"/>
    <col min="10761" max="10762" width="11.25" style="86" customWidth="1"/>
    <col min="10763" max="10763" width="2.625" style="86" customWidth="1"/>
    <col min="10764" max="10764" width="5.125" style="86" customWidth="1"/>
    <col min="10765" max="10765" width="2.625" style="86" customWidth="1"/>
    <col min="10766" max="10766" width="11.25" style="86" customWidth="1"/>
    <col min="10767" max="10768" width="12.5" style="86" customWidth="1"/>
    <col min="10769" max="10769" width="0.125" style="86" customWidth="1"/>
    <col min="10770" max="10773" width="11.25" style="86" customWidth="1"/>
    <col min="10774" max="10775" width="12.5" style="86" customWidth="1"/>
    <col min="10776" max="10776" width="6.125" style="86" customWidth="1"/>
    <col min="10777" max="10777" width="3.125" style="86" customWidth="1"/>
    <col min="10778" max="10779" width="16" style="86" customWidth="1"/>
    <col min="10780" max="10780" width="6.25" style="86" customWidth="1"/>
    <col min="10781" max="10781" width="3.125" style="86" customWidth="1"/>
    <col min="10782" max="10783" width="16" style="86" customWidth="1"/>
    <col min="10784" max="10784" width="6.25" style="86" customWidth="1"/>
    <col min="10785" max="10785" width="3.125" style="86" customWidth="1"/>
    <col min="10786" max="10787" width="16" style="86" customWidth="1"/>
    <col min="10788" max="10788" width="8.75" style="86" customWidth="1"/>
    <col min="10789" max="10790" width="16" style="86" customWidth="1"/>
    <col min="10791" max="10791" width="8.875" style="86" customWidth="1"/>
    <col min="10792" max="10793" width="16" style="86" customWidth="1"/>
    <col min="10794" max="11005" width="9" style="86"/>
    <col min="11006" max="11006" width="4" style="86" customWidth="1"/>
    <col min="11007" max="11007" width="14" style="86" customWidth="1"/>
    <col min="11008" max="11008" width="3.75" style="86" customWidth="1"/>
    <col min="11009" max="11009" width="5" style="86" customWidth="1"/>
    <col min="11010" max="11010" width="2.875" style="86" customWidth="1"/>
    <col min="11011" max="11011" width="5" style="86" customWidth="1"/>
    <col min="11012" max="11012" width="2.75" style="86" customWidth="1"/>
    <col min="11013" max="11014" width="9" style="86"/>
    <col min="11015" max="11015" width="5.375" style="86" customWidth="1"/>
    <col min="11016" max="11016" width="7.875" style="86" customWidth="1"/>
    <col min="11017" max="11018" width="11.25" style="86" customWidth="1"/>
    <col min="11019" max="11019" width="2.625" style="86" customWidth="1"/>
    <col min="11020" max="11020" width="5.125" style="86" customWidth="1"/>
    <col min="11021" max="11021" width="2.625" style="86" customWidth="1"/>
    <col min="11022" max="11022" width="11.25" style="86" customWidth="1"/>
    <col min="11023" max="11024" width="12.5" style="86" customWidth="1"/>
    <col min="11025" max="11025" width="0.125" style="86" customWidth="1"/>
    <col min="11026" max="11029" width="11.25" style="86" customWidth="1"/>
    <col min="11030" max="11031" width="12.5" style="86" customWidth="1"/>
    <col min="11032" max="11032" width="6.125" style="86" customWidth="1"/>
    <col min="11033" max="11033" width="3.125" style="86" customWidth="1"/>
    <col min="11034" max="11035" width="16" style="86" customWidth="1"/>
    <col min="11036" max="11036" width="6.25" style="86" customWidth="1"/>
    <col min="11037" max="11037" width="3.125" style="86" customWidth="1"/>
    <col min="11038" max="11039" width="16" style="86" customWidth="1"/>
    <col min="11040" max="11040" width="6.25" style="86" customWidth="1"/>
    <col min="11041" max="11041" width="3.125" style="86" customWidth="1"/>
    <col min="11042" max="11043" width="16" style="86" customWidth="1"/>
    <col min="11044" max="11044" width="8.75" style="86" customWidth="1"/>
    <col min="11045" max="11046" width="16" style="86" customWidth="1"/>
    <col min="11047" max="11047" width="8.875" style="86" customWidth="1"/>
    <col min="11048" max="11049" width="16" style="86" customWidth="1"/>
    <col min="11050" max="11261" width="9" style="86"/>
    <col min="11262" max="11262" width="4" style="86" customWidth="1"/>
    <col min="11263" max="11263" width="14" style="86" customWidth="1"/>
    <col min="11264" max="11264" width="3.75" style="86" customWidth="1"/>
    <col min="11265" max="11265" width="5" style="86" customWidth="1"/>
    <col min="11266" max="11266" width="2.875" style="86" customWidth="1"/>
    <col min="11267" max="11267" width="5" style="86" customWidth="1"/>
    <col min="11268" max="11268" width="2.75" style="86" customWidth="1"/>
    <col min="11269" max="11270" width="9" style="86"/>
    <col min="11271" max="11271" width="5.375" style="86" customWidth="1"/>
    <col min="11272" max="11272" width="7.875" style="86" customWidth="1"/>
    <col min="11273" max="11274" width="11.25" style="86" customWidth="1"/>
    <col min="11275" max="11275" width="2.625" style="86" customWidth="1"/>
    <col min="11276" max="11276" width="5.125" style="86" customWidth="1"/>
    <col min="11277" max="11277" width="2.625" style="86" customWidth="1"/>
    <col min="11278" max="11278" width="11.25" style="86" customWidth="1"/>
    <col min="11279" max="11280" width="12.5" style="86" customWidth="1"/>
    <col min="11281" max="11281" width="0.125" style="86" customWidth="1"/>
    <col min="11282" max="11285" width="11.25" style="86" customWidth="1"/>
    <col min="11286" max="11287" width="12.5" style="86" customWidth="1"/>
    <col min="11288" max="11288" width="6.125" style="86" customWidth="1"/>
    <col min="11289" max="11289" width="3.125" style="86" customWidth="1"/>
    <col min="11290" max="11291" width="16" style="86" customWidth="1"/>
    <col min="11292" max="11292" width="6.25" style="86" customWidth="1"/>
    <col min="11293" max="11293" width="3.125" style="86" customWidth="1"/>
    <col min="11294" max="11295" width="16" style="86" customWidth="1"/>
    <col min="11296" max="11296" width="6.25" style="86" customWidth="1"/>
    <col min="11297" max="11297" width="3.125" style="86" customWidth="1"/>
    <col min="11298" max="11299" width="16" style="86" customWidth="1"/>
    <col min="11300" max="11300" width="8.75" style="86" customWidth="1"/>
    <col min="11301" max="11302" width="16" style="86" customWidth="1"/>
    <col min="11303" max="11303" width="8.875" style="86" customWidth="1"/>
    <col min="11304" max="11305" width="16" style="86" customWidth="1"/>
    <col min="11306" max="11517" width="9" style="86"/>
    <col min="11518" max="11518" width="4" style="86" customWidth="1"/>
    <col min="11519" max="11519" width="14" style="86" customWidth="1"/>
    <col min="11520" max="11520" width="3.75" style="86" customWidth="1"/>
    <col min="11521" max="11521" width="5" style="86" customWidth="1"/>
    <col min="11522" max="11522" width="2.875" style="86" customWidth="1"/>
    <col min="11523" max="11523" width="5" style="86" customWidth="1"/>
    <col min="11524" max="11524" width="2.75" style="86" customWidth="1"/>
    <col min="11525" max="11526" width="9" style="86"/>
    <col min="11527" max="11527" width="5.375" style="86" customWidth="1"/>
    <col min="11528" max="11528" width="7.875" style="86" customWidth="1"/>
    <col min="11529" max="11530" width="11.25" style="86" customWidth="1"/>
    <col min="11531" max="11531" width="2.625" style="86" customWidth="1"/>
    <col min="11532" max="11532" width="5.125" style="86" customWidth="1"/>
    <col min="11533" max="11533" width="2.625" style="86" customWidth="1"/>
    <col min="11534" max="11534" width="11.25" style="86" customWidth="1"/>
    <col min="11535" max="11536" width="12.5" style="86" customWidth="1"/>
    <col min="11537" max="11537" width="0.125" style="86" customWidth="1"/>
    <col min="11538" max="11541" width="11.25" style="86" customWidth="1"/>
    <col min="11542" max="11543" width="12.5" style="86" customWidth="1"/>
    <col min="11544" max="11544" width="6.125" style="86" customWidth="1"/>
    <col min="11545" max="11545" width="3.125" style="86" customWidth="1"/>
    <col min="11546" max="11547" width="16" style="86" customWidth="1"/>
    <col min="11548" max="11548" width="6.25" style="86" customWidth="1"/>
    <col min="11549" max="11549" width="3.125" style="86" customWidth="1"/>
    <col min="11550" max="11551" width="16" style="86" customWidth="1"/>
    <col min="11552" max="11552" width="6.25" style="86" customWidth="1"/>
    <col min="11553" max="11553" width="3.125" style="86" customWidth="1"/>
    <col min="11554" max="11555" width="16" style="86" customWidth="1"/>
    <col min="11556" max="11556" width="8.75" style="86" customWidth="1"/>
    <col min="11557" max="11558" width="16" style="86" customWidth="1"/>
    <col min="11559" max="11559" width="8.875" style="86" customWidth="1"/>
    <col min="11560" max="11561" width="16" style="86" customWidth="1"/>
    <col min="11562" max="11773" width="9" style="86"/>
    <col min="11774" max="11774" width="4" style="86" customWidth="1"/>
    <col min="11775" max="11775" width="14" style="86" customWidth="1"/>
    <col min="11776" max="11776" width="3.75" style="86" customWidth="1"/>
    <col min="11777" max="11777" width="5" style="86" customWidth="1"/>
    <col min="11778" max="11778" width="2.875" style="86" customWidth="1"/>
    <col min="11779" max="11779" width="5" style="86" customWidth="1"/>
    <col min="11780" max="11780" width="2.75" style="86" customWidth="1"/>
    <col min="11781" max="11782" width="9" style="86"/>
    <col min="11783" max="11783" width="5.375" style="86" customWidth="1"/>
    <col min="11784" max="11784" width="7.875" style="86" customWidth="1"/>
    <col min="11785" max="11786" width="11.25" style="86" customWidth="1"/>
    <col min="11787" max="11787" width="2.625" style="86" customWidth="1"/>
    <col min="11788" max="11788" width="5.125" style="86" customWidth="1"/>
    <col min="11789" max="11789" width="2.625" style="86" customWidth="1"/>
    <col min="11790" max="11790" width="11.25" style="86" customWidth="1"/>
    <col min="11791" max="11792" width="12.5" style="86" customWidth="1"/>
    <col min="11793" max="11793" width="0.125" style="86" customWidth="1"/>
    <col min="11794" max="11797" width="11.25" style="86" customWidth="1"/>
    <col min="11798" max="11799" width="12.5" style="86" customWidth="1"/>
    <col min="11800" max="11800" width="6.125" style="86" customWidth="1"/>
    <col min="11801" max="11801" width="3.125" style="86" customWidth="1"/>
    <col min="11802" max="11803" width="16" style="86" customWidth="1"/>
    <col min="11804" max="11804" width="6.25" style="86" customWidth="1"/>
    <col min="11805" max="11805" width="3.125" style="86" customWidth="1"/>
    <col min="11806" max="11807" width="16" style="86" customWidth="1"/>
    <col min="11808" max="11808" width="6.25" style="86" customWidth="1"/>
    <col min="11809" max="11809" width="3.125" style="86" customWidth="1"/>
    <col min="11810" max="11811" width="16" style="86" customWidth="1"/>
    <col min="11812" max="11812" width="8.75" style="86" customWidth="1"/>
    <col min="11813" max="11814" width="16" style="86" customWidth="1"/>
    <col min="11815" max="11815" width="8.875" style="86" customWidth="1"/>
    <col min="11816" max="11817" width="16" style="86" customWidth="1"/>
    <col min="11818" max="12029" width="9" style="86"/>
    <col min="12030" max="12030" width="4" style="86" customWidth="1"/>
    <col min="12031" max="12031" width="14" style="86" customWidth="1"/>
    <col min="12032" max="12032" width="3.75" style="86" customWidth="1"/>
    <col min="12033" max="12033" width="5" style="86" customWidth="1"/>
    <col min="12034" max="12034" width="2.875" style="86" customWidth="1"/>
    <col min="12035" max="12035" width="5" style="86" customWidth="1"/>
    <col min="12036" max="12036" width="2.75" style="86" customWidth="1"/>
    <col min="12037" max="12038" width="9" style="86"/>
    <col min="12039" max="12039" width="5.375" style="86" customWidth="1"/>
    <col min="12040" max="12040" width="7.875" style="86" customWidth="1"/>
    <col min="12041" max="12042" width="11.25" style="86" customWidth="1"/>
    <col min="12043" max="12043" width="2.625" style="86" customWidth="1"/>
    <col min="12044" max="12044" width="5.125" style="86" customWidth="1"/>
    <col min="12045" max="12045" width="2.625" style="86" customWidth="1"/>
    <col min="12046" max="12046" width="11.25" style="86" customWidth="1"/>
    <col min="12047" max="12048" width="12.5" style="86" customWidth="1"/>
    <col min="12049" max="12049" width="0.125" style="86" customWidth="1"/>
    <col min="12050" max="12053" width="11.25" style="86" customWidth="1"/>
    <col min="12054" max="12055" width="12.5" style="86" customWidth="1"/>
    <col min="12056" max="12056" width="6.125" style="86" customWidth="1"/>
    <col min="12057" max="12057" width="3.125" style="86" customWidth="1"/>
    <col min="12058" max="12059" width="16" style="86" customWidth="1"/>
    <col min="12060" max="12060" width="6.25" style="86" customWidth="1"/>
    <col min="12061" max="12061" width="3.125" style="86" customWidth="1"/>
    <col min="12062" max="12063" width="16" style="86" customWidth="1"/>
    <col min="12064" max="12064" width="6.25" style="86" customWidth="1"/>
    <col min="12065" max="12065" width="3.125" style="86" customWidth="1"/>
    <col min="12066" max="12067" width="16" style="86" customWidth="1"/>
    <col min="12068" max="12068" width="8.75" style="86" customWidth="1"/>
    <col min="12069" max="12070" width="16" style="86" customWidth="1"/>
    <col min="12071" max="12071" width="8.875" style="86" customWidth="1"/>
    <col min="12072" max="12073" width="16" style="86" customWidth="1"/>
    <col min="12074" max="12285" width="9" style="86"/>
    <col min="12286" max="12286" width="4" style="86" customWidth="1"/>
    <col min="12287" max="12287" width="14" style="86" customWidth="1"/>
    <col min="12288" max="12288" width="3.75" style="86" customWidth="1"/>
    <col min="12289" max="12289" width="5" style="86" customWidth="1"/>
    <col min="12290" max="12290" width="2.875" style="86" customWidth="1"/>
    <col min="12291" max="12291" width="5" style="86" customWidth="1"/>
    <col min="12292" max="12292" width="2.75" style="86" customWidth="1"/>
    <col min="12293" max="12294" width="9" style="86"/>
    <col min="12295" max="12295" width="5.375" style="86" customWidth="1"/>
    <col min="12296" max="12296" width="7.875" style="86" customWidth="1"/>
    <col min="12297" max="12298" width="11.25" style="86" customWidth="1"/>
    <col min="12299" max="12299" width="2.625" style="86" customWidth="1"/>
    <col min="12300" max="12300" width="5.125" style="86" customWidth="1"/>
    <col min="12301" max="12301" width="2.625" style="86" customWidth="1"/>
    <col min="12302" max="12302" width="11.25" style="86" customWidth="1"/>
    <col min="12303" max="12304" width="12.5" style="86" customWidth="1"/>
    <col min="12305" max="12305" width="0.125" style="86" customWidth="1"/>
    <col min="12306" max="12309" width="11.25" style="86" customWidth="1"/>
    <col min="12310" max="12311" width="12.5" style="86" customWidth="1"/>
    <col min="12312" max="12312" width="6.125" style="86" customWidth="1"/>
    <col min="12313" max="12313" width="3.125" style="86" customWidth="1"/>
    <col min="12314" max="12315" width="16" style="86" customWidth="1"/>
    <col min="12316" max="12316" width="6.25" style="86" customWidth="1"/>
    <col min="12317" max="12317" width="3.125" style="86" customWidth="1"/>
    <col min="12318" max="12319" width="16" style="86" customWidth="1"/>
    <col min="12320" max="12320" width="6.25" style="86" customWidth="1"/>
    <col min="12321" max="12321" width="3.125" style="86" customWidth="1"/>
    <col min="12322" max="12323" width="16" style="86" customWidth="1"/>
    <col min="12324" max="12324" width="8.75" style="86" customWidth="1"/>
    <col min="12325" max="12326" width="16" style="86" customWidth="1"/>
    <col min="12327" max="12327" width="8.875" style="86" customWidth="1"/>
    <col min="12328" max="12329" width="16" style="86" customWidth="1"/>
    <col min="12330" max="12541" width="9" style="86"/>
    <col min="12542" max="12542" width="4" style="86" customWidth="1"/>
    <col min="12543" max="12543" width="14" style="86" customWidth="1"/>
    <col min="12544" max="12544" width="3.75" style="86" customWidth="1"/>
    <col min="12545" max="12545" width="5" style="86" customWidth="1"/>
    <col min="12546" max="12546" width="2.875" style="86" customWidth="1"/>
    <col min="12547" max="12547" width="5" style="86" customWidth="1"/>
    <col min="12548" max="12548" width="2.75" style="86" customWidth="1"/>
    <col min="12549" max="12550" width="9" style="86"/>
    <col min="12551" max="12551" width="5.375" style="86" customWidth="1"/>
    <col min="12552" max="12552" width="7.875" style="86" customWidth="1"/>
    <col min="12553" max="12554" width="11.25" style="86" customWidth="1"/>
    <col min="12555" max="12555" width="2.625" style="86" customWidth="1"/>
    <col min="12556" max="12556" width="5.125" style="86" customWidth="1"/>
    <col min="12557" max="12557" width="2.625" style="86" customWidth="1"/>
    <col min="12558" max="12558" width="11.25" style="86" customWidth="1"/>
    <col min="12559" max="12560" width="12.5" style="86" customWidth="1"/>
    <col min="12561" max="12561" width="0.125" style="86" customWidth="1"/>
    <col min="12562" max="12565" width="11.25" style="86" customWidth="1"/>
    <col min="12566" max="12567" width="12.5" style="86" customWidth="1"/>
    <col min="12568" max="12568" width="6.125" style="86" customWidth="1"/>
    <col min="12569" max="12569" width="3.125" style="86" customWidth="1"/>
    <col min="12570" max="12571" width="16" style="86" customWidth="1"/>
    <col min="12572" max="12572" width="6.25" style="86" customWidth="1"/>
    <col min="12573" max="12573" width="3.125" style="86" customWidth="1"/>
    <col min="12574" max="12575" width="16" style="86" customWidth="1"/>
    <col min="12576" max="12576" width="6.25" style="86" customWidth="1"/>
    <col min="12577" max="12577" width="3.125" style="86" customWidth="1"/>
    <col min="12578" max="12579" width="16" style="86" customWidth="1"/>
    <col min="12580" max="12580" width="8.75" style="86" customWidth="1"/>
    <col min="12581" max="12582" width="16" style="86" customWidth="1"/>
    <col min="12583" max="12583" width="8.875" style="86" customWidth="1"/>
    <col min="12584" max="12585" width="16" style="86" customWidth="1"/>
    <col min="12586" max="12797" width="9" style="86"/>
    <col min="12798" max="12798" width="4" style="86" customWidth="1"/>
    <col min="12799" max="12799" width="14" style="86" customWidth="1"/>
    <col min="12800" max="12800" width="3.75" style="86" customWidth="1"/>
    <col min="12801" max="12801" width="5" style="86" customWidth="1"/>
    <col min="12802" max="12802" width="2.875" style="86" customWidth="1"/>
    <col min="12803" max="12803" width="5" style="86" customWidth="1"/>
    <col min="12804" max="12804" width="2.75" style="86" customWidth="1"/>
    <col min="12805" max="12806" width="9" style="86"/>
    <col min="12807" max="12807" width="5.375" style="86" customWidth="1"/>
    <col min="12808" max="12808" width="7.875" style="86" customWidth="1"/>
    <col min="12809" max="12810" width="11.25" style="86" customWidth="1"/>
    <col min="12811" max="12811" width="2.625" style="86" customWidth="1"/>
    <col min="12812" max="12812" width="5.125" style="86" customWidth="1"/>
    <col min="12813" max="12813" width="2.625" style="86" customWidth="1"/>
    <col min="12814" max="12814" width="11.25" style="86" customWidth="1"/>
    <col min="12815" max="12816" width="12.5" style="86" customWidth="1"/>
    <col min="12817" max="12817" width="0.125" style="86" customWidth="1"/>
    <col min="12818" max="12821" width="11.25" style="86" customWidth="1"/>
    <col min="12822" max="12823" width="12.5" style="86" customWidth="1"/>
    <col min="12824" max="12824" width="6.125" style="86" customWidth="1"/>
    <col min="12825" max="12825" width="3.125" style="86" customWidth="1"/>
    <col min="12826" max="12827" width="16" style="86" customWidth="1"/>
    <col min="12828" max="12828" width="6.25" style="86" customWidth="1"/>
    <col min="12829" max="12829" width="3.125" style="86" customWidth="1"/>
    <col min="12830" max="12831" width="16" style="86" customWidth="1"/>
    <col min="12832" max="12832" width="6.25" style="86" customWidth="1"/>
    <col min="12833" max="12833" width="3.125" style="86" customWidth="1"/>
    <col min="12834" max="12835" width="16" style="86" customWidth="1"/>
    <col min="12836" max="12836" width="8.75" style="86" customWidth="1"/>
    <col min="12837" max="12838" width="16" style="86" customWidth="1"/>
    <col min="12839" max="12839" width="8.875" style="86" customWidth="1"/>
    <col min="12840" max="12841" width="16" style="86" customWidth="1"/>
    <col min="12842" max="13053" width="9" style="86"/>
    <col min="13054" max="13054" width="4" style="86" customWidth="1"/>
    <col min="13055" max="13055" width="14" style="86" customWidth="1"/>
    <col min="13056" max="13056" width="3.75" style="86" customWidth="1"/>
    <col min="13057" max="13057" width="5" style="86" customWidth="1"/>
    <col min="13058" max="13058" width="2.875" style="86" customWidth="1"/>
    <col min="13059" max="13059" width="5" style="86" customWidth="1"/>
    <col min="13060" max="13060" width="2.75" style="86" customWidth="1"/>
    <col min="13061" max="13062" width="9" style="86"/>
    <col min="13063" max="13063" width="5.375" style="86" customWidth="1"/>
    <col min="13064" max="13064" width="7.875" style="86" customWidth="1"/>
    <col min="13065" max="13066" width="11.25" style="86" customWidth="1"/>
    <col min="13067" max="13067" width="2.625" style="86" customWidth="1"/>
    <col min="13068" max="13068" width="5.125" style="86" customWidth="1"/>
    <col min="13069" max="13069" width="2.625" style="86" customWidth="1"/>
    <col min="13070" max="13070" width="11.25" style="86" customWidth="1"/>
    <col min="13071" max="13072" width="12.5" style="86" customWidth="1"/>
    <col min="13073" max="13073" width="0.125" style="86" customWidth="1"/>
    <col min="13074" max="13077" width="11.25" style="86" customWidth="1"/>
    <col min="13078" max="13079" width="12.5" style="86" customWidth="1"/>
    <col min="13080" max="13080" width="6.125" style="86" customWidth="1"/>
    <col min="13081" max="13081" width="3.125" style="86" customWidth="1"/>
    <col min="13082" max="13083" width="16" style="86" customWidth="1"/>
    <col min="13084" max="13084" width="6.25" style="86" customWidth="1"/>
    <col min="13085" max="13085" width="3.125" style="86" customWidth="1"/>
    <col min="13086" max="13087" width="16" style="86" customWidth="1"/>
    <col min="13088" max="13088" width="6.25" style="86" customWidth="1"/>
    <col min="13089" max="13089" width="3.125" style="86" customWidth="1"/>
    <col min="13090" max="13091" width="16" style="86" customWidth="1"/>
    <col min="13092" max="13092" width="8.75" style="86" customWidth="1"/>
    <col min="13093" max="13094" width="16" style="86" customWidth="1"/>
    <col min="13095" max="13095" width="8.875" style="86" customWidth="1"/>
    <col min="13096" max="13097" width="16" style="86" customWidth="1"/>
    <col min="13098" max="13309" width="9" style="86"/>
    <col min="13310" max="13310" width="4" style="86" customWidth="1"/>
    <col min="13311" max="13311" width="14" style="86" customWidth="1"/>
    <col min="13312" max="13312" width="3.75" style="86" customWidth="1"/>
    <col min="13313" max="13313" width="5" style="86" customWidth="1"/>
    <col min="13314" max="13314" width="2.875" style="86" customWidth="1"/>
    <col min="13315" max="13315" width="5" style="86" customWidth="1"/>
    <col min="13316" max="13316" width="2.75" style="86" customWidth="1"/>
    <col min="13317" max="13318" width="9" style="86"/>
    <col min="13319" max="13319" width="5.375" style="86" customWidth="1"/>
    <col min="13320" max="13320" width="7.875" style="86" customWidth="1"/>
    <col min="13321" max="13322" width="11.25" style="86" customWidth="1"/>
    <col min="13323" max="13323" width="2.625" style="86" customWidth="1"/>
    <col min="13324" max="13324" width="5.125" style="86" customWidth="1"/>
    <col min="13325" max="13325" width="2.625" style="86" customWidth="1"/>
    <col min="13326" max="13326" width="11.25" style="86" customWidth="1"/>
    <col min="13327" max="13328" width="12.5" style="86" customWidth="1"/>
    <col min="13329" max="13329" width="0.125" style="86" customWidth="1"/>
    <col min="13330" max="13333" width="11.25" style="86" customWidth="1"/>
    <col min="13334" max="13335" width="12.5" style="86" customWidth="1"/>
    <col min="13336" max="13336" width="6.125" style="86" customWidth="1"/>
    <col min="13337" max="13337" width="3.125" style="86" customWidth="1"/>
    <col min="13338" max="13339" width="16" style="86" customWidth="1"/>
    <col min="13340" max="13340" width="6.25" style="86" customWidth="1"/>
    <col min="13341" max="13341" width="3.125" style="86" customWidth="1"/>
    <col min="13342" max="13343" width="16" style="86" customWidth="1"/>
    <col min="13344" max="13344" width="6.25" style="86" customWidth="1"/>
    <col min="13345" max="13345" width="3.125" style="86" customWidth="1"/>
    <col min="13346" max="13347" width="16" style="86" customWidth="1"/>
    <col min="13348" max="13348" width="8.75" style="86" customWidth="1"/>
    <col min="13349" max="13350" width="16" style="86" customWidth="1"/>
    <col min="13351" max="13351" width="8.875" style="86" customWidth="1"/>
    <col min="13352" max="13353" width="16" style="86" customWidth="1"/>
    <col min="13354" max="13565" width="9" style="86"/>
    <col min="13566" max="13566" width="4" style="86" customWidth="1"/>
    <col min="13567" max="13567" width="14" style="86" customWidth="1"/>
    <col min="13568" max="13568" width="3.75" style="86" customWidth="1"/>
    <col min="13569" max="13569" width="5" style="86" customWidth="1"/>
    <col min="13570" max="13570" width="2.875" style="86" customWidth="1"/>
    <col min="13571" max="13571" width="5" style="86" customWidth="1"/>
    <col min="13572" max="13572" width="2.75" style="86" customWidth="1"/>
    <col min="13573" max="13574" width="9" style="86"/>
    <col min="13575" max="13575" width="5.375" style="86" customWidth="1"/>
    <col min="13576" max="13576" width="7.875" style="86" customWidth="1"/>
    <col min="13577" max="13578" width="11.25" style="86" customWidth="1"/>
    <col min="13579" max="13579" width="2.625" style="86" customWidth="1"/>
    <col min="13580" max="13580" width="5.125" style="86" customWidth="1"/>
    <col min="13581" max="13581" width="2.625" style="86" customWidth="1"/>
    <col min="13582" max="13582" width="11.25" style="86" customWidth="1"/>
    <col min="13583" max="13584" width="12.5" style="86" customWidth="1"/>
    <col min="13585" max="13585" width="0.125" style="86" customWidth="1"/>
    <col min="13586" max="13589" width="11.25" style="86" customWidth="1"/>
    <col min="13590" max="13591" width="12.5" style="86" customWidth="1"/>
    <col min="13592" max="13592" width="6.125" style="86" customWidth="1"/>
    <col min="13593" max="13593" width="3.125" style="86" customWidth="1"/>
    <col min="13594" max="13595" width="16" style="86" customWidth="1"/>
    <col min="13596" max="13596" width="6.25" style="86" customWidth="1"/>
    <col min="13597" max="13597" width="3.125" style="86" customWidth="1"/>
    <col min="13598" max="13599" width="16" style="86" customWidth="1"/>
    <col min="13600" max="13600" width="6.25" style="86" customWidth="1"/>
    <col min="13601" max="13601" width="3.125" style="86" customWidth="1"/>
    <col min="13602" max="13603" width="16" style="86" customWidth="1"/>
    <col min="13604" max="13604" width="8.75" style="86" customWidth="1"/>
    <col min="13605" max="13606" width="16" style="86" customWidth="1"/>
    <col min="13607" max="13607" width="8.875" style="86" customWidth="1"/>
    <col min="13608" max="13609" width="16" style="86" customWidth="1"/>
    <col min="13610" max="13821" width="9" style="86"/>
    <col min="13822" max="13822" width="4" style="86" customWidth="1"/>
    <col min="13823" max="13823" width="14" style="86" customWidth="1"/>
    <col min="13824" max="13824" width="3.75" style="86" customWidth="1"/>
    <col min="13825" max="13825" width="5" style="86" customWidth="1"/>
    <col min="13826" max="13826" width="2.875" style="86" customWidth="1"/>
    <col min="13827" max="13827" width="5" style="86" customWidth="1"/>
    <col min="13828" max="13828" width="2.75" style="86" customWidth="1"/>
    <col min="13829" max="13830" width="9" style="86"/>
    <col min="13831" max="13831" width="5.375" style="86" customWidth="1"/>
    <col min="13832" max="13832" width="7.875" style="86" customWidth="1"/>
    <col min="13833" max="13834" width="11.25" style="86" customWidth="1"/>
    <col min="13835" max="13835" width="2.625" style="86" customWidth="1"/>
    <col min="13836" max="13836" width="5.125" style="86" customWidth="1"/>
    <col min="13837" max="13837" width="2.625" style="86" customWidth="1"/>
    <col min="13838" max="13838" width="11.25" style="86" customWidth="1"/>
    <col min="13839" max="13840" width="12.5" style="86" customWidth="1"/>
    <col min="13841" max="13841" width="0.125" style="86" customWidth="1"/>
    <col min="13842" max="13845" width="11.25" style="86" customWidth="1"/>
    <col min="13846" max="13847" width="12.5" style="86" customWidth="1"/>
    <col min="13848" max="13848" width="6.125" style="86" customWidth="1"/>
    <col min="13849" max="13849" width="3.125" style="86" customWidth="1"/>
    <col min="13850" max="13851" width="16" style="86" customWidth="1"/>
    <col min="13852" max="13852" width="6.25" style="86" customWidth="1"/>
    <col min="13853" max="13853" width="3.125" style="86" customWidth="1"/>
    <col min="13854" max="13855" width="16" style="86" customWidth="1"/>
    <col min="13856" max="13856" width="6.25" style="86" customWidth="1"/>
    <col min="13857" max="13857" width="3.125" style="86" customWidth="1"/>
    <col min="13858" max="13859" width="16" style="86" customWidth="1"/>
    <col min="13860" max="13860" width="8.75" style="86" customWidth="1"/>
    <col min="13861" max="13862" width="16" style="86" customWidth="1"/>
    <col min="13863" max="13863" width="8.875" style="86" customWidth="1"/>
    <col min="13864" max="13865" width="16" style="86" customWidth="1"/>
    <col min="13866" max="14077" width="9" style="86"/>
    <col min="14078" max="14078" width="4" style="86" customWidth="1"/>
    <col min="14079" max="14079" width="14" style="86" customWidth="1"/>
    <col min="14080" max="14080" width="3.75" style="86" customWidth="1"/>
    <col min="14081" max="14081" width="5" style="86" customWidth="1"/>
    <col min="14082" max="14082" width="2.875" style="86" customWidth="1"/>
    <col min="14083" max="14083" width="5" style="86" customWidth="1"/>
    <col min="14084" max="14084" width="2.75" style="86" customWidth="1"/>
    <col min="14085" max="14086" width="9" style="86"/>
    <col min="14087" max="14087" width="5.375" style="86" customWidth="1"/>
    <col min="14088" max="14088" width="7.875" style="86" customWidth="1"/>
    <col min="14089" max="14090" width="11.25" style="86" customWidth="1"/>
    <col min="14091" max="14091" width="2.625" style="86" customWidth="1"/>
    <col min="14092" max="14092" width="5.125" style="86" customWidth="1"/>
    <col min="14093" max="14093" width="2.625" style="86" customWidth="1"/>
    <col min="14094" max="14094" width="11.25" style="86" customWidth="1"/>
    <col min="14095" max="14096" width="12.5" style="86" customWidth="1"/>
    <col min="14097" max="14097" width="0.125" style="86" customWidth="1"/>
    <col min="14098" max="14101" width="11.25" style="86" customWidth="1"/>
    <col min="14102" max="14103" width="12.5" style="86" customWidth="1"/>
    <col min="14104" max="14104" width="6.125" style="86" customWidth="1"/>
    <col min="14105" max="14105" width="3.125" style="86" customWidth="1"/>
    <col min="14106" max="14107" width="16" style="86" customWidth="1"/>
    <col min="14108" max="14108" width="6.25" style="86" customWidth="1"/>
    <col min="14109" max="14109" width="3.125" style="86" customWidth="1"/>
    <col min="14110" max="14111" width="16" style="86" customWidth="1"/>
    <col min="14112" max="14112" width="6.25" style="86" customWidth="1"/>
    <col min="14113" max="14113" width="3.125" style="86" customWidth="1"/>
    <col min="14114" max="14115" width="16" style="86" customWidth="1"/>
    <col min="14116" max="14116" width="8.75" style="86" customWidth="1"/>
    <col min="14117" max="14118" width="16" style="86" customWidth="1"/>
    <col min="14119" max="14119" width="8.875" style="86" customWidth="1"/>
    <col min="14120" max="14121" width="16" style="86" customWidth="1"/>
    <col min="14122" max="14333" width="9" style="86"/>
    <col min="14334" max="14334" width="4" style="86" customWidth="1"/>
    <col min="14335" max="14335" width="14" style="86" customWidth="1"/>
    <col min="14336" max="14336" width="3.75" style="86" customWidth="1"/>
    <col min="14337" max="14337" width="5" style="86" customWidth="1"/>
    <col min="14338" max="14338" width="2.875" style="86" customWidth="1"/>
    <col min="14339" max="14339" width="5" style="86" customWidth="1"/>
    <col min="14340" max="14340" width="2.75" style="86" customWidth="1"/>
    <col min="14341" max="14342" width="9" style="86"/>
    <col min="14343" max="14343" width="5.375" style="86" customWidth="1"/>
    <col min="14344" max="14344" width="7.875" style="86" customWidth="1"/>
    <col min="14345" max="14346" width="11.25" style="86" customWidth="1"/>
    <col min="14347" max="14347" width="2.625" style="86" customWidth="1"/>
    <col min="14348" max="14348" width="5.125" style="86" customWidth="1"/>
    <col min="14349" max="14349" width="2.625" style="86" customWidth="1"/>
    <col min="14350" max="14350" width="11.25" style="86" customWidth="1"/>
    <col min="14351" max="14352" width="12.5" style="86" customWidth="1"/>
    <col min="14353" max="14353" width="0.125" style="86" customWidth="1"/>
    <col min="14354" max="14357" width="11.25" style="86" customWidth="1"/>
    <col min="14358" max="14359" width="12.5" style="86" customWidth="1"/>
    <col min="14360" max="14360" width="6.125" style="86" customWidth="1"/>
    <col min="14361" max="14361" width="3.125" style="86" customWidth="1"/>
    <col min="14362" max="14363" width="16" style="86" customWidth="1"/>
    <col min="14364" max="14364" width="6.25" style="86" customWidth="1"/>
    <col min="14365" max="14365" width="3.125" style="86" customWidth="1"/>
    <col min="14366" max="14367" width="16" style="86" customWidth="1"/>
    <col min="14368" max="14368" width="6.25" style="86" customWidth="1"/>
    <col min="14369" max="14369" width="3.125" style="86" customWidth="1"/>
    <col min="14370" max="14371" width="16" style="86" customWidth="1"/>
    <col min="14372" max="14372" width="8.75" style="86" customWidth="1"/>
    <col min="14373" max="14374" width="16" style="86" customWidth="1"/>
    <col min="14375" max="14375" width="8.875" style="86" customWidth="1"/>
    <col min="14376" max="14377" width="16" style="86" customWidth="1"/>
    <col min="14378" max="14589" width="9" style="86"/>
    <col min="14590" max="14590" width="4" style="86" customWidth="1"/>
    <col min="14591" max="14591" width="14" style="86" customWidth="1"/>
    <col min="14592" max="14592" width="3.75" style="86" customWidth="1"/>
    <col min="14593" max="14593" width="5" style="86" customWidth="1"/>
    <col min="14594" max="14594" width="2.875" style="86" customWidth="1"/>
    <col min="14595" max="14595" width="5" style="86" customWidth="1"/>
    <col min="14596" max="14596" width="2.75" style="86" customWidth="1"/>
    <col min="14597" max="14598" width="9" style="86"/>
    <col min="14599" max="14599" width="5.375" style="86" customWidth="1"/>
    <col min="14600" max="14600" width="7.875" style="86" customWidth="1"/>
    <col min="14601" max="14602" width="11.25" style="86" customWidth="1"/>
    <col min="14603" max="14603" width="2.625" style="86" customWidth="1"/>
    <col min="14604" max="14604" width="5.125" style="86" customWidth="1"/>
    <col min="14605" max="14605" width="2.625" style="86" customWidth="1"/>
    <col min="14606" max="14606" width="11.25" style="86" customWidth="1"/>
    <col min="14607" max="14608" width="12.5" style="86" customWidth="1"/>
    <col min="14609" max="14609" width="0.125" style="86" customWidth="1"/>
    <col min="14610" max="14613" width="11.25" style="86" customWidth="1"/>
    <col min="14614" max="14615" width="12.5" style="86" customWidth="1"/>
    <col min="14616" max="14616" width="6.125" style="86" customWidth="1"/>
    <col min="14617" max="14617" width="3.125" style="86" customWidth="1"/>
    <col min="14618" max="14619" width="16" style="86" customWidth="1"/>
    <col min="14620" max="14620" width="6.25" style="86" customWidth="1"/>
    <col min="14621" max="14621" width="3.125" style="86" customWidth="1"/>
    <col min="14622" max="14623" width="16" style="86" customWidth="1"/>
    <col min="14624" max="14624" width="6.25" style="86" customWidth="1"/>
    <col min="14625" max="14625" width="3.125" style="86" customWidth="1"/>
    <col min="14626" max="14627" width="16" style="86" customWidth="1"/>
    <col min="14628" max="14628" width="8.75" style="86" customWidth="1"/>
    <col min="14629" max="14630" width="16" style="86" customWidth="1"/>
    <col min="14631" max="14631" width="8.875" style="86" customWidth="1"/>
    <col min="14632" max="14633" width="16" style="86" customWidth="1"/>
    <col min="14634" max="14845" width="9" style="86"/>
    <col min="14846" max="14846" width="4" style="86" customWidth="1"/>
    <col min="14847" max="14847" width="14" style="86" customWidth="1"/>
    <col min="14848" max="14848" width="3.75" style="86" customWidth="1"/>
    <col min="14849" max="14849" width="5" style="86" customWidth="1"/>
    <col min="14850" max="14850" width="2.875" style="86" customWidth="1"/>
    <col min="14851" max="14851" width="5" style="86" customWidth="1"/>
    <col min="14852" max="14852" width="2.75" style="86" customWidth="1"/>
    <col min="14853" max="14854" width="9" style="86"/>
    <col min="14855" max="14855" width="5.375" style="86" customWidth="1"/>
    <col min="14856" max="14856" width="7.875" style="86" customWidth="1"/>
    <col min="14857" max="14858" width="11.25" style="86" customWidth="1"/>
    <col min="14859" max="14859" width="2.625" style="86" customWidth="1"/>
    <col min="14860" max="14860" width="5.125" style="86" customWidth="1"/>
    <col min="14861" max="14861" width="2.625" style="86" customWidth="1"/>
    <col min="14862" max="14862" width="11.25" style="86" customWidth="1"/>
    <col min="14863" max="14864" width="12.5" style="86" customWidth="1"/>
    <col min="14865" max="14865" width="0.125" style="86" customWidth="1"/>
    <col min="14866" max="14869" width="11.25" style="86" customWidth="1"/>
    <col min="14870" max="14871" width="12.5" style="86" customWidth="1"/>
    <col min="14872" max="14872" width="6.125" style="86" customWidth="1"/>
    <col min="14873" max="14873" width="3.125" style="86" customWidth="1"/>
    <col min="14874" max="14875" width="16" style="86" customWidth="1"/>
    <col min="14876" max="14876" width="6.25" style="86" customWidth="1"/>
    <col min="14877" max="14877" width="3.125" style="86" customWidth="1"/>
    <col min="14878" max="14879" width="16" style="86" customWidth="1"/>
    <col min="14880" max="14880" width="6.25" style="86" customWidth="1"/>
    <col min="14881" max="14881" width="3.125" style="86" customWidth="1"/>
    <col min="14882" max="14883" width="16" style="86" customWidth="1"/>
    <col min="14884" max="14884" width="8.75" style="86" customWidth="1"/>
    <col min="14885" max="14886" width="16" style="86" customWidth="1"/>
    <col min="14887" max="14887" width="8.875" style="86" customWidth="1"/>
    <col min="14888" max="14889" width="16" style="86" customWidth="1"/>
    <col min="14890" max="15101" width="9" style="86"/>
    <col min="15102" max="15102" width="4" style="86" customWidth="1"/>
    <col min="15103" max="15103" width="14" style="86" customWidth="1"/>
    <col min="15104" max="15104" width="3.75" style="86" customWidth="1"/>
    <col min="15105" max="15105" width="5" style="86" customWidth="1"/>
    <col min="15106" max="15106" width="2.875" style="86" customWidth="1"/>
    <col min="15107" max="15107" width="5" style="86" customWidth="1"/>
    <col min="15108" max="15108" width="2.75" style="86" customWidth="1"/>
    <col min="15109" max="15110" width="9" style="86"/>
    <col min="15111" max="15111" width="5.375" style="86" customWidth="1"/>
    <col min="15112" max="15112" width="7.875" style="86" customWidth="1"/>
    <col min="15113" max="15114" width="11.25" style="86" customWidth="1"/>
    <col min="15115" max="15115" width="2.625" style="86" customWidth="1"/>
    <col min="15116" max="15116" width="5.125" style="86" customWidth="1"/>
    <col min="15117" max="15117" width="2.625" style="86" customWidth="1"/>
    <col min="15118" max="15118" width="11.25" style="86" customWidth="1"/>
    <col min="15119" max="15120" width="12.5" style="86" customWidth="1"/>
    <col min="15121" max="15121" width="0.125" style="86" customWidth="1"/>
    <col min="15122" max="15125" width="11.25" style="86" customWidth="1"/>
    <col min="15126" max="15127" width="12.5" style="86" customWidth="1"/>
    <col min="15128" max="15128" width="6.125" style="86" customWidth="1"/>
    <col min="15129" max="15129" width="3.125" style="86" customWidth="1"/>
    <col min="15130" max="15131" width="16" style="86" customWidth="1"/>
    <col min="15132" max="15132" width="6.25" style="86" customWidth="1"/>
    <col min="15133" max="15133" width="3.125" style="86" customWidth="1"/>
    <col min="15134" max="15135" width="16" style="86" customWidth="1"/>
    <col min="15136" max="15136" width="6.25" style="86" customWidth="1"/>
    <col min="15137" max="15137" width="3.125" style="86" customWidth="1"/>
    <col min="15138" max="15139" width="16" style="86" customWidth="1"/>
    <col min="15140" max="15140" width="8.75" style="86" customWidth="1"/>
    <col min="15141" max="15142" width="16" style="86" customWidth="1"/>
    <col min="15143" max="15143" width="8.875" style="86" customWidth="1"/>
    <col min="15144" max="15145" width="16" style="86" customWidth="1"/>
    <col min="15146" max="15357" width="9" style="86"/>
    <col min="15358" max="15358" width="4" style="86" customWidth="1"/>
    <col min="15359" max="15359" width="14" style="86" customWidth="1"/>
    <col min="15360" max="15360" width="3.75" style="86" customWidth="1"/>
    <col min="15361" max="15361" width="5" style="86" customWidth="1"/>
    <col min="15362" max="15362" width="2.875" style="86" customWidth="1"/>
    <col min="15363" max="15363" width="5" style="86" customWidth="1"/>
    <col min="15364" max="15364" width="2.75" style="86" customWidth="1"/>
    <col min="15365" max="15366" width="9" style="86"/>
    <col min="15367" max="15367" width="5.375" style="86" customWidth="1"/>
    <col min="15368" max="15368" width="7.875" style="86" customWidth="1"/>
    <col min="15369" max="15370" width="11.25" style="86" customWidth="1"/>
    <col min="15371" max="15371" width="2.625" style="86" customWidth="1"/>
    <col min="15372" max="15372" width="5.125" style="86" customWidth="1"/>
    <col min="15373" max="15373" width="2.625" style="86" customWidth="1"/>
    <col min="15374" max="15374" width="11.25" style="86" customWidth="1"/>
    <col min="15375" max="15376" width="12.5" style="86" customWidth="1"/>
    <col min="15377" max="15377" width="0.125" style="86" customWidth="1"/>
    <col min="15378" max="15381" width="11.25" style="86" customWidth="1"/>
    <col min="15382" max="15383" width="12.5" style="86" customWidth="1"/>
    <col min="15384" max="15384" width="6.125" style="86" customWidth="1"/>
    <col min="15385" max="15385" width="3.125" style="86" customWidth="1"/>
    <col min="15386" max="15387" width="16" style="86" customWidth="1"/>
    <col min="15388" max="15388" width="6.25" style="86" customWidth="1"/>
    <col min="15389" max="15389" width="3.125" style="86" customWidth="1"/>
    <col min="15390" max="15391" width="16" style="86" customWidth="1"/>
    <col min="15392" max="15392" width="6.25" style="86" customWidth="1"/>
    <col min="15393" max="15393" width="3.125" style="86" customWidth="1"/>
    <col min="15394" max="15395" width="16" style="86" customWidth="1"/>
    <col min="15396" max="15396" width="8.75" style="86" customWidth="1"/>
    <col min="15397" max="15398" width="16" style="86" customWidth="1"/>
    <col min="15399" max="15399" width="8.875" style="86" customWidth="1"/>
    <col min="15400" max="15401" width="16" style="86" customWidth="1"/>
    <col min="15402" max="15613" width="9" style="86"/>
    <col min="15614" max="15614" width="4" style="86" customWidth="1"/>
    <col min="15615" max="15615" width="14" style="86" customWidth="1"/>
    <col min="15616" max="15616" width="3.75" style="86" customWidth="1"/>
    <col min="15617" max="15617" width="5" style="86" customWidth="1"/>
    <col min="15618" max="15618" width="2.875" style="86" customWidth="1"/>
    <col min="15619" max="15619" width="5" style="86" customWidth="1"/>
    <col min="15620" max="15620" width="2.75" style="86" customWidth="1"/>
    <col min="15621" max="15622" width="9" style="86"/>
    <col min="15623" max="15623" width="5.375" style="86" customWidth="1"/>
    <col min="15624" max="15624" width="7.875" style="86" customWidth="1"/>
    <col min="15625" max="15626" width="11.25" style="86" customWidth="1"/>
    <col min="15627" max="15627" width="2.625" style="86" customWidth="1"/>
    <col min="15628" max="15628" width="5.125" style="86" customWidth="1"/>
    <col min="15629" max="15629" width="2.625" style="86" customWidth="1"/>
    <col min="15630" max="15630" width="11.25" style="86" customWidth="1"/>
    <col min="15631" max="15632" width="12.5" style="86" customWidth="1"/>
    <col min="15633" max="15633" width="0.125" style="86" customWidth="1"/>
    <col min="15634" max="15637" width="11.25" style="86" customWidth="1"/>
    <col min="15638" max="15639" width="12.5" style="86" customWidth="1"/>
    <col min="15640" max="15640" width="6.125" style="86" customWidth="1"/>
    <col min="15641" max="15641" width="3.125" style="86" customWidth="1"/>
    <col min="15642" max="15643" width="16" style="86" customWidth="1"/>
    <col min="15644" max="15644" width="6.25" style="86" customWidth="1"/>
    <col min="15645" max="15645" width="3.125" style="86" customWidth="1"/>
    <col min="15646" max="15647" width="16" style="86" customWidth="1"/>
    <col min="15648" max="15648" width="6.25" style="86" customWidth="1"/>
    <col min="15649" max="15649" width="3.125" style="86" customWidth="1"/>
    <col min="15650" max="15651" width="16" style="86" customWidth="1"/>
    <col min="15652" max="15652" width="8.75" style="86" customWidth="1"/>
    <col min="15653" max="15654" width="16" style="86" customWidth="1"/>
    <col min="15655" max="15655" width="8.875" style="86" customWidth="1"/>
    <col min="15656" max="15657" width="16" style="86" customWidth="1"/>
    <col min="15658" max="15869" width="9" style="86"/>
    <col min="15870" max="15870" width="4" style="86" customWidth="1"/>
    <col min="15871" max="15871" width="14" style="86" customWidth="1"/>
    <col min="15872" max="15872" width="3.75" style="86" customWidth="1"/>
    <col min="15873" max="15873" width="5" style="86" customWidth="1"/>
    <col min="15874" max="15874" width="2.875" style="86" customWidth="1"/>
    <col min="15875" max="15875" width="5" style="86" customWidth="1"/>
    <col min="15876" max="15876" width="2.75" style="86" customWidth="1"/>
    <col min="15877" max="15878" width="9" style="86"/>
    <col min="15879" max="15879" width="5.375" style="86" customWidth="1"/>
    <col min="15880" max="15880" width="7.875" style="86" customWidth="1"/>
    <col min="15881" max="15882" width="11.25" style="86" customWidth="1"/>
    <col min="15883" max="15883" width="2.625" style="86" customWidth="1"/>
    <col min="15884" max="15884" width="5.125" style="86" customWidth="1"/>
    <col min="15885" max="15885" width="2.625" style="86" customWidth="1"/>
    <col min="15886" max="15886" width="11.25" style="86" customWidth="1"/>
    <col min="15887" max="15888" width="12.5" style="86" customWidth="1"/>
    <col min="15889" max="15889" width="0.125" style="86" customWidth="1"/>
    <col min="15890" max="15893" width="11.25" style="86" customWidth="1"/>
    <col min="15894" max="15895" width="12.5" style="86" customWidth="1"/>
    <col min="15896" max="15896" width="6.125" style="86" customWidth="1"/>
    <col min="15897" max="15897" width="3.125" style="86" customWidth="1"/>
    <col min="15898" max="15899" width="16" style="86" customWidth="1"/>
    <col min="15900" max="15900" width="6.25" style="86" customWidth="1"/>
    <col min="15901" max="15901" width="3.125" style="86" customWidth="1"/>
    <col min="15902" max="15903" width="16" style="86" customWidth="1"/>
    <col min="15904" max="15904" width="6.25" style="86" customWidth="1"/>
    <col min="15905" max="15905" width="3.125" style="86" customWidth="1"/>
    <col min="15906" max="15907" width="16" style="86" customWidth="1"/>
    <col min="15908" max="15908" width="8.75" style="86" customWidth="1"/>
    <col min="15909" max="15910" width="16" style="86" customWidth="1"/>
    <col min="15911" max="15911" width="8.875" style="86" customWidth="1"/>
    <col min="15912" max="15913" width="16" style="86" customWidth="1"/>
    <col min="15914" max="16125" width="9" style="86"/>
    <col min="16126" max="16126" width="4" style="86" customWidth="1"/>
    <col min="16127" max="16127" width="14" style="86" customWidth="1"/>
    <col min="16128" max="16128" width="3.75" style="86" customWidth="1"/>
    <col min="16129" max="16129" width="5" style="86" customWidth="1"/>
    <col min="16130" max="16130" width="2.875" style="86" customWidth="1"/>
    <col min="16131" max="16131" width="5" style="86" customWidth="1"/>
    <col min="16132" max="16132" width="2.75" style="86" customWidth="1"/>
    <col min="16133" max="16134" width="9" style="86"/>
    <col min="16135" max="16135" width="5.375" style="86" customWidth="1"/>
    <col min="16136" max="16136" width="7.875" style="86" customWidth="1"/>
    <col min="16137" max="16138" width="11.25" style="86" customWidth="1"/>
    <col min="16139" max="16139" width="2.625" style="86" customWidth="1"/>
    <col min="16140" max="16140" width="5.125" style="86" customWidth="1"/>
    <col min="16141" max="16141" width="2.625" style="86" customWidth="1"/>
    <col min="16142" max="16142" width="11.25" style="86" customWidth="1"/>
    <col min="16143" max="16144" width="12.5" style="86" customWidth="1"/>
    <col min="16145" max="16145" width="0.125" style="86" customWidth="1"/>
    <col min="16146" max="16149" width="11.25" style="86" customWidth="1"/>
    <col min="16150" max="16151" width="12.5" style="86" customWidth="1"/>
    <col min="16152" max="16152" width="6.125" style="86" customWidth="1"/>
    <col min="16153" max="16153" width="3.125" style="86" customWidth="1"/>
    <col min="16154" max="16155" width="16" style="86" customWidth="1"/>
    <col min="16156" max="16156" width="6.25" style="86" customWidth="1"/>
    <col min="16157" max="16157" width="3.125" style="86" customWidth="1"/>
    <col min="16158" max="16159" width="16" style="86" customWidth="1"/>
    <col min="16160" max="16160" width="6.25" style="86" customWidth="1"/>
    <col min="16161" max="16161" width="3.125" style="86" customWidth="1"/>
    <col min="16162" max="16163" width="16" style="86" customWidth="1"/>
    <col min="16164" max="16164" width="8.75" style="86" customWidth="1"/>
    <col min="16165" max="16166" width="16" style="86" customWidth="1"/>
    <col min="16167" max="16167" width="8.875" style="86" customWidth="1"/>
    <col min="16168" max="16169" width="16" style="86" customWidth="1"/>
    <col min="16170" max="16384" width="9" style="86"/>
  </cols>
  <sheetData>
    <row r="1" spans="1:27" ht="42.75" customHeight="1" thickBot="1">
      <c r="A1" s="232" t="s">
        <v>125</v>
      </c>
      <c r="B1" s="233"/>
      <c r="C1" s="233"/>
      <c r="D1" s="233"/>
      <c r="E1" s="234" t="s">
        <v>32</v>
      </c>
      <c r="F1" s="234"/>
      <c r="G1" s="234"/>
      <c r="H1" s="234"/>
      <c r="I1" s="234"/>
    </row>
    <row r="2" spans="1:27" ht="30.75" customHeight="1" thickBot="1">
      <c r="A2" s="235" t="s">
        <v>50</v>
      </c>
      <c r="B2" s="236"/>
      <c r="C2" s="235" t="s">
        <v>33</v>
      </c>
      <c r="D2" s="237"/>
      <c r="E2" s="237"/>
      <c r="F2" s="237"/>
      <c r="G2" s="236"/>
      <c r="H2" s="238" t="s">
        <v>51</v>
      </c>
      <c r="I2" s="239"/>
      <c r="J2" s="93" t="s">
        <v>34</v>
      </c>
      <c r="K2" s="240" t="s">
        <v>34</v>
      </c>
      <c r="L2" s="241"/>
      <c r="M2" s="241"/>
      <c r="N2" s="242"/>
      <c r="O2" s="93" t="s">
        <v>35</v>
      </c>
      <c r="P2" s="94" t="s">
        <v>36</v>
      </c>
      <c r="Q2" s="95"/>
      <c r="R2" s="96" t="s">
        <v>37</v>
      </c>
      <c r="S2" s="97" t="s">
        <v>38</v>
      </c>
      <c r="T2" s="97" t="s">
        <v>39</v>
      </c>
      <c r="U2" s="98" t="s">
        <v>40</v>
      </c>
      <c r="V2" s="99" t="s">
        <v>41</v>
      </c>
      <c r="W2" s="100" t="s">
        <v>42</v>
      </c>
    </row>
    <row r="3" spans="1:27" ht="30.75" customHeight="1">
      <c r="A3" s="243">
        <v>1</v>
      </c>
      <c r="B3" s="245" t="s">
        <v>49</v>
      </c>
      <c r="C3" s="87" t="s">
        <v>43</v>
      </c>
      <c r="D3" s="71">
        <v>8</v>
      </c>
      <c r="E3" s="88" t="s">
        <v>44</v>
      </c>
      <c r="F3" s="71">
        <v>3</v>
      </c>
      <c r="G3" s="88" t="s">
        <v>44</v>
      </c>
      <c r="H3" s="74">
        <v>2000</v>
      </c>
      <c r="I3" s="73">
        <v>2500</v>
      </c>
      <c r="J3" s="69"/>
      <c r="K3" s="70" t="s">
        <v>45</v>
      </c>
      <c r="L3" s="71"/>
      <c r="M3" s="72" t="s">
        <v>46</v>
      </c>
      <c r="N3" s="73">
        <f>L3*250</f>
        <v>0</v>
      </c>
      <c r="O3" s="247">
        <f>D3*H3+F3*I3+D4*H4+F4*I4+J3</f>
        <v>77562.5</v>
      </c>
      <c r="P3" s="249">
        <f>O3</f>
        <v>77562.5</v>
      </c>
      <c r="Q3" s="71"/>
      <c r="R3" s="74"/>
      <c r="S3" s="75"/>
      <c r="T3" s="75"/>
      <c r="U3" s="73"/>
      <c r="V3" s="251">
        <f>U3+T3+S3+R3</f>
        <v>0</v>
      </c>
      <c r="W3" s="230">
        <f>O3-V3</f>
        <v>77562.5</v>
      </c>
    </row>
    <row r="4" spans="1:27" ht="30.75" customHeight="1" thickBot="1">
      <c r="A4" s="244"/>
      <c r="B4" s="246"/>
      <c r="C4" s="89" t="s">
        <v>47</v>
      </c>
      <c r="D4" s="78">
        <v>16</v>
      </c>
      <c r="E4" s="90" t="s">
        <v>44</v>
      </c>
      <c r="F4" s="78">
        <v>4.5</v>
      </c>
      <c r="G4" s="90" t="s">
        <v>44</v>
      </c>
      <c r="H4" s="81">
        <v>2500</v>
      </c>
      <c r="I4" s="80">
        <v>3125</v>
      </c>
      <c r="J4" s="76"/>
      <c r="K4" s="77" t="s">
        <v>48</v>
      </c>
      <c r="L4" s="78"/>
      <c r="M4" s="79" t="s">
        <v>46</v>
      </c>
      <c r="N4" s="80">
        <f>L4*200</f>
        <v>0</v>
      </c>
      <c r="O4" s="248"/>
      <c r="P4" s="250"/>
      <c r="Q4" s="78"/>
      <c r="R4" s="81"/>
      <c r="S4" s="82"/>
      <c r="T4" s="82"/>
      <c r="U4" s="80"/>
      <c r="V4" s="252"/>
      <c r="W4" s="231"/>
    </row>
    <row r="5" spans="1:27" ht="30.75" customHeight="1">
      <c r="A5" s="253">
        <v>2</v>
      </c>
      <c r="B5" s="255" t="s">
        <v>122</v>
      </c>
      <c r="C5" s="101" t="s">
        <v>43</v>
      </c>
      <c r="D5" s="102">
        <v>16</v>
      </c>
      <c r="E5" s="103" t="s">
        <v>44</v>
      </c>
      <c r="F5" s="102"/>
      <c r="G5" s="103" t="s">
        <v>44</v>
      </c>
      <c r="H5" s="104">
        <v>3000</v>
      </c>
      <c r="I5" s="105">
        <v>3750</v>
      </c>
      <c r="J5" s="106"/>
      <c r="K5" s="107" t="s">
        <v>45</v>
      </c>
      <c r="L5" s="102"/>
      <c r="M5" s="108" t="s">
        <v>46</v>
      </c>
      <c r="N5" s="105">
        <f t="shared" ref="N5" si="0">L5*250</f>
        <v>0</v>
      </c>
      <c r="O5" s="257">
        <f t="shared" ref="O5" si="1">D5*H5+F5*I5+D6*H6+F6*I6+J5</f>
        <v>145125</v>
      </c>
      <c r="P5" s="259">
        <f>O5</f>
        <v>145125</v>
      </c>
      <c r="Q5" s="102"/>
      <c r="R5" s="104"/>
      <c r="S5" s="109"/>
      <c r="T5" s="109"/>
      <c r="U5" s="105"/>
      <c r="V5" s="261">
        <f>U5+T5+S5+R5</f>
        <v>0</v>
      </c>
      <c r="W5" s="263">
        <f>O5-V5</f>
        <v>145125</v>
      </c>
    </row>
    <row r="6" spans="1:27" ht="30.75" customHeight="1" thickBot="1">
      <c r="A6" s="254"/>
      <c r="B6" s="256"/>
      <c r="C6" s="110" t="s">
        <v>47</v>
      </c>
      <c r="D6" s="111">
        <v>24</v>
      </c>
      <c r="E6" s="112" t="s">
        <v>44</v>
      </c>
      <c r="F6" s="111">
        <v>3</v>
      </c>
      <c r="G6" s="112" t="s">
        <v>44</v>
      </c>
      <c r="H6" s="113">
        <v>3500</v>
      </c>
      <c r="I6" s="114">
        <v>4375</v>
      </c>
      <c r="J6" s="115"/>
      <c r="K6" s="116" t="s">
        <v>48</v>
      </c>
      <c r="L6" s="111"/>
      <c r="M6" s="117" t="s">
        <v>46</v>
      </c>
      <c r="N6" s="114">
        <f t="shared" ref="N6" si="2">L6*200</f>
        <v>0</v>
      </c>
      <c r="O6" s="258"/>
      <c r="P6" s="260"/>
      <c r="Q6" s="111"/>
      <c r="R6" s="113"/>
      <c r="S6" s="118"/>
      <c r="T6" s="118"/>
      <c r="U6" s="114"/>
      <c r="V6" s="262"/>
      <c r="W6" s="264"/>
    </row>
    <row r="7" spans="1:27" ht="30.75" customHeight="1">
      <c r="A7" s="243">
        <v>3</v>
      </c>
      <c r="B7" s="245" t="s">
        <v>72</v>
      </c>
      <c r="C7" s="87" t="s">
        <v>43</v>
      </c>
      <c r="D7" s="71">
        <v>16</v>
      </c>
      <c r="E7" s="88" t="s">
        <v>44</v>
      </c>
      <c r="F7" s="71"/>
      <c r="G7" s="88" t="s">
        <v>44</v>
      </c>
      <c r="H7" s="74">
        <v>1500</v>
      </c>
      <c r="I7" s="73">
        <v>1850</v>
      </c>
      <c r="J7" s="69"/>
      <c r="K7" s="70" t="s">
        <v>45</v>
      </c>
      <c r="L7" s="71"/>
      <c r="M7" s="72" t="s">
        <v>46</v>
      </c>
      <c r="N7" s="73">
        <f t="shared" ref="N7" si="3">L7*250</f>
        <v>0</v>
      </c>
      <c r="O7" s="247">
        <f>D7*H7+F7*I7+D8*H8+F8*I8+J7</f>
        <v>75336</v>
      </c>
      <c r="P7" s="249">
        <f>O7-J7</f>
        <v>75336</v>
      </c>
      <c r="Q7" s="71"/>
      <c r="R7" s="74"/>
      <c r="S7" s="75"/>
      <c r="T7" s="75"/>
      <c r="U7" s="73"/>
      <c r="V7" s="251">
        <f>U7+T7+S7+R7</f>
        <v>0</v>
      </c>
      <c r="W7" s="230">
        <f>O7-V7</f>
        <v>75336</v>
      </c>
      <c r="Z7" s="274">
        <f>W5+W7+W9+W11+W13+W15</f>
        <v>378069</v>
      </c>
      <c r="AA7" s="275"/>
    </row>
    <row r="8" spans="1:27" ht="30.75" customHeight="1" thickBot="1">
      <c r="A8" s="244"/>
      <c r="B8" s="246"/>
      <c r="C8" s="89" t="s">
        <v>47</v>
      </c>
      <c r="D8" s="78">
        <v>24</v>
      </c>
      <c r="E8" s="90" t="s">
        <v>44</v>
      </c>
      <c r="F8" s="78">
        <v>3</v>
      </c>
      <c r="G8" s="90" t="s">
        <v>44</v>
      </c>
      <c r="H8" s="81">
        <v>1850</v>
      </c>
      <c r="I8" s="80">
        <v>2312</v>
      </c>
      <c r="J8" s="76"/>
      <c r="K8" s="77" t="s">
        <v>48</v>
      </c>
      <c r="L8" s="78"/>
      <c r="M8" s="79" t="s">
        <v>46</v>
      </c>
      <c r="N8" s="80">
        <f t="shared" ref="N8" si="4">L8*200</f>
        <v>0</v>
      </c>
      <c r="O8" s="248"/>
      <c r="P8" s="250"/>
      <c r="Q8" s="78"/>
      <c r="R8" s="81"/>
      <c r="S8" s="82"/>
      <c r="T8" s="82"/>
      <c r="U8" s="80"/>
      <c r="V8" s="252"/>
      <c r="W8" s="231"/>
      <c r="Z8" s="276"/>
      <c r="AA8" s="277"/>
    </row>
    <row r="9" spans="1:27" ht="30.75" customHeight="1" thickBot="1">
      <c r="A9" s="253">
        <v>4</v>
      </c>
      <c r="B9" s="255" t="s">
        <v>123</v>
      </c>
      <c r="C9" s="101" t="s">
        <v>43</v>
      </c>
      <c r="D9" s="102">
        <v>16</v>
      </c>
      <c r="E9" s="103" t="s">
        <v>53</v>
      </c>
      <c r="F9" s="102"/>
      <c r="G9" s="103" t="s">
        <v>53</v>
      </c>
      <c r="H9" s="104">
        <v>1500</v>
      </c>
      <c r="I9" s="105">
        <v>1850</v>
      </c>
      <c r="J9" s="106"/>
      <c r="K9" s="107" t="s">
        <v>45</v>
      </c>
      <c r="L9" s="102"/>
      <c r="M9" s="108" t="s">
        <v>46</v>
      </c>
      <c r="N9" s="105">
        <f t="shared" ref="N9" si="5">L9*250</f>
        <v>0</v>
      </c>
      <c r="O9" s="257">
        <f t="shared" ref="O9" si="6">D9*H9+F9*I9+D10*H10+F10*I10+J9</f>
        <v>75336</v>
      </c>
      <c r="P9" s="265">
        <f>O9</f>
        <v>75336</v>
      </c>
      <c r="Q9" s="102"/>
      <c r="R9" s="104"/>
      <c r="S9" s="109"/>
      <c r="T9" s="109"/>
      <c r="U9" s="105"/>
      <c r="V9" s="261">
        <f>U9+T9+S9+R9</f>
        <v>0</v>
      </c>
      <c r="W9" s="261">
        <f>O9-V9</f>
        <v>75336</v>
      </c>
      <c r="Z9" s="278"/>
      <c r="AA9" s="279"/>
    </row>
    <row r="10" spans="1:27" ht="30.75" customHeight="1" thickBot="1">
      <c r="A10" s="254"/>
      <c r="B10" s="256"/>
      <c r="C10" s="110" t="s">
        <v>47</v>
      </c>
      <c r="D10" s="111">
        <v>24</v>
      </c>
      <c r="E10" s="112" t="s">
        <v>53</v>
      </c>
      <c r="F10" s="111">
        <v>3</v>
      </c>
      <c r="G10" s="112" t="s">
        <v>53</v>
      </c>
      <c r="H10" s="113">
        <v>1850</v>
      </c>
      <c r="I10" s="114">
        <v>2312</v>
      </c>
      <c r="J10" s="115"/>
      <c r="K10" s="116" t="s">
        <v>48</v>
      </c>
      <c r="L10" s="111"/>
      <c r="M10" s="117" t="s">
        <v>46</v>
      </c>
      <c r="N10" s="114">
        <f t="shared" ref="N10" si="7">L10*200</f>
        <v>0</v>
      </c>
      <c r="O10" s="258"/>
      <c r="P10" s="266"/>
      <c r="Q10" s="111"/>
      <c r="R10" s="113"/>
      <c r="S10" s="118"/>
      <c r="T10" s="118"/>
      <c r="U10" s="114"/>
      <c r="V10" s="267"/>
      <c r="W10" s="267"/>
      <c r="Z10" s="280"/>
      <c r="AA10" s="281"/>
    </row>
    <row r="11" spans="1:27" ht="30.75" customHeight="1" thickBot="1">
      <c r="A11" s="243">
        <v>5</v>
      </c>
      <c r="B11" s="255" t="s">
        <v>55</v>
      </c>
      <c r="C11" s="87" t="s">
        <v>43</v>
      </c>
      <c r="D11" s="71">
        <v>16</v>
      </c>
      <c r="E11" s="88" t="s">
        <v>44</v>
      </c>
      <c r="F11" s="71"/>
      <c r="G11" s="88" t="s">
        <v>44</v>
      </c>
      <c r="H11" s="74">
        <v>1500</v>
      </c>
      <c r="I11" s="73">
        <v>1850</v>
      </c>
      <c r="J11" s="69"/>
      <c r="K11" s="70" t="s">
        <v>45</v>
      </c>
      <c r="L11" s="71"/>
      <c r="M11" s="72" t="s">
        <v>46</v>
      </c>
      <c r="N11" s="73">
        <f t="shared" ref="N11" si="8">L11*250</f>
        <v>0</v>
      </c>
      <c r="O11" s="247">
        <f t="shared" ref="O11" si="9">D11*H11+F11*I11+D12*H12+F12*I12+J11</f>
        <v>75336</v>
      </c>
      <c r="P11" s="249">
        <f>O11</f>
        <v>75336</v>
      </c>
      <c r="Q11" s="71"/>
      <c r="R11" s="74"/>
      <c r="S11" s="75"/>
      <c r="T11" s="75"/>
      <c r="U11" s="73"/>
      <c r="V11" s="251">
        <f>U11+T11+S11+R11</f>
        <v>0</v>
      </c>
      <c r="W11" s="230">
        <f>O11-V11</f>
        <v>75336</v>
      </c>
      <c r="Z11" s="282"/>
      <c r="AA11" s="283"/>
    </row>
    <row r="12" spans="1:27" ht="30.75" customHeight="1" thickBot="1">
      <c r="A12" s="244"/>
      <c r="B12" s="256"/>
      <c r="C12" s="89" t="s">
        <v>47</v>
      </c>
      <c r="D12" s="78">
        <v>24</v>
      </c>
      <c r="E12" s="90" t="s">
        <v>44</v>
      </c>
      <c r="F12" s="78">
        <v>3</v>
      </c>
      <c r="G12" s="90" t="s">
        <v>44</v>
      </c>
      <c r="H12" s="81">
        <v>1850</v>
      </c>
      <c r="I12" s="80">
        <v>2312</v>
      </c>
      <c r="J12" s="76"/>
      <c r="K12" s="77" t="s">
        <v>48</v>
      </c>
      <c r="L12" s="78"/>
      <c r="M12" s="79" t="s">
        <v>46</v>
      </c>
      <c r="N12" s="80">
        <f t="shared" ref="N12" si="10">L12*200</f>
        <v>0</v>
      </c>
      <c r="O12" s="248"/>
      <c r="P12" s="250"/>
      <c r="Q12" s="78"/>
      <c r="R12" s="81"/>
      <c r="S12" s="82"/>
      <c r="T12" s="82"/>
      <c r="U12" s="80"/>
      <c r="V12" s="252"/>
      <c r="W12" s="231"/>
    </row>
    <row r="13" spans="1:27" ht="30.75" customHeight="1">
      <c r="A13" s="253">
        <v>6</v>
      </c>
      <c r="B13" s="255" t="s">
        <v>124</v>
      </c>
      <c r="C13" s="101" t="s">
        <v>43</v>
      </c>
      <c r="D13" s="102"/>
      <c r="E13" s="103" t="s">
        <v>44</v>
      </c>
      <c r="F13" s="102"/>
      <c r="G13" s="103" t="s">
        <v>44</v>
      </c>
      <c r="H13" s="104">
        <v>1500</v>
      </c>
      <c r="I13" s="105">
        <v>1850</v>
      </c>
      <c r="J13" s="106"/>
      <c r="K13" s="107" t="s">
        <v>45</v>
      </c>
      <c r="L13" s="102"/>
      <c r="M13" s="108" t="s">
        <v>46</v>
      </c>
      <c r="N13" s="105">
        <f t="shared" ref="N13" si="11">L13*250</f>
        <v>0</v>
      </c>
      <c r="O13" s="257">
        <f t="shared" ref="O13" si="12">D13*H13+F13*I13+D14*H14+F14*I14+J13</f>
        <v>6936</v>
      </c>
      <c r="P13" s="259">
        <f>O13</f>
        <v>6936</v>
      </c>
      <c r="Q13" s="102"/>
      <c r="R13" s="104"/>
      <c r="S13" s="109"/>
      <c r="T13" s="109"/>
      <c r="U13" s="105"/>
      <c r="V13" s="261">
        <f>U13+T13+S13+R13</f>
        <v>0</v>
      </c>
      <c r="W13" s="263">
        <f>O13-V13</f>
        <v>6936</v>
      </c>
    </row>
    <row r="14" spans="1:27" ht="30.75" customHeight="1" thickBot="1">
      <c r="A14" s="254"/>
      <c r="B14" s="256"/>
      <c r="C14" s="110" t="s">
        <v>47</v>
      </c>
      <c r="D14" s="111"/>
      <c r="E14" s="112" t="s">
        <v>44</v>
      </c>
      <c r="F14" s="111">
        <v>3</v>
      </c>
      <c r="G14" s="112" t="s">
        <v>44</v>
      </c>
      <c r="H14" s="113">
        <v>1850</v>
      </c>
      <c r="I14" s="114">
        <v>2312</v>
      </c>
      <c r="J14" s="115"/>
      <c r="K14" s="116" t="s">
        <v>48</v>
      </c>
      <c r="L14" s="111"/>
      <c r="M14" s="117" t="s">
        <v>46</v>
      </c>
      <c r="N14" s="114">
        <f t="shared" ref="N14" si="13">L14*200</f>
        <v>0</v>
      </c>
      <c r="O14" s="258"/>
      <c r="P14" s="260"/>
      <c r="Q14" s="111"/>
      <c r="R14" s="113"/>
      <c r="S14" s="118"/>
      <c r="T14" s="118"/>
      <c r="U14" s="114"/>
      <c r="V14" s="262"/>
      <c r="W14" s="264"/>
      <c r="Y14" s="86" t="s">
        <v>67</v>
      </c>
      <c r="Z14" s="284">
        <v>150000</v>
      </c>
      <c r="AA14" s="284"/>
    </row>
    <row r="15" spans="1:27" ht="30.75" customHeight="1">
      <c r="A15" s="243">
        <v>7</v>
      </c>
      <c r="B15" s="245"/>
      <c r="C15" s="87" t="s">
        <v>43</v>
      </c>
      <c r="D15" s="71"/>
      <c r="E15" s="88" t="s">
        <v>44</v>
      </c>
      <c r="F15" s="71"/>
      <c r="G15" s="88" t="s">
        <v>44</v>
      </c>
      <c r="H15" s="74"/>
      <c r="I15" s="73"/>
      <c r="J15" s="69"/>
      <c r="K15" s="70" t="s">
        <v>45</v>
      </c>
      <c r="L15" s="71"/>
      <c r="M15" s="72" t="s">
        <v>46</v>
      </c>
      <c r="N15" s="73">
        <f t="shared" ref="N15" si="14">L15*250</f>
        <v>0</v>
      </c>
      <c r="O15" s="247">
        <f t="shared" ref="O15" si="15">D15*H15+F15*I15+D16*H16+F16*I16+J15</f>
        <v>0</v>
      </c>
      <c r="P15" s="249">
        <f>O15</f>
        <v>0</v>
      </c>
      <c r="Q15" s="71"/>
      <c r="R15" s="74"/>
      <c r="S15" s="75"/>
      <c r="T15" s="75"/>
      <c r="U15" s="73"/>
      <c r="V15" s="251">
        <f>U15+T15+S15+R15</f>
        <v>0</v>
      </c>
      <c r="W15" s="230">
        <f>O15-V15</f>
        <v>0</v>
      </c>
      <c r="Y15" s="86" t="s">
        <v>68</v>
      </c>
      <c r="Z15" s="284">
        <v>125000</v>
      </c>
      <c r="AA15" s="284"/>
    </row>
    <row r="16" spans="1:27" ht="30.75" customHeight="1" thickBot="1">
      <c r="A16" s="244"/>
      <c r="B16" s="246"/>
      <c r="C16" s="89" t="s">
        <v>47</v>
      </c>
      <c r="D16" s="78"/>
      <c r="E16" s="90" t="s">
        <v>44</v>
      </c>
      <c r="F16" s="78"/>
      <c r="G16" s="90" t="s">
        <v>44</v>
      </c>
      <c r="H16" s="81"/>
      <c r="I16" s="80"/>
      <c r="J16" s="76"/>
      <c r="K16" s="77" t="s">
        <v>48</v>
      </c>
      <c r="L16" s="78"/>
      <c r="M16" s="79" t="s">
        <v>46</v>
      </c>
      <c r="N16" s="80">
        <f t="shared" ref="N16" si="16">L16*200</f>
        <v>0</v>
      </c>
      <c r="O16" s="248"/>
      <c r="P16" s="250"/>
      <c r="Q16" s="78"/>
      <c r="R16" s="81"/>
      <c r="S16" s="82"/>
      <c r="T16" s="82"/>
      <c r="U16" s="80"/>
      <c r="V16" s="252"/>
      <c r="W16" s="231"/>
      <c r="Y16" s="86" t="s">
        <v>69</v>
      </c>
      <c r="Z16" s="285">
        <v>125000</v>
      </c>
      <c r="AA16" s="285"/>
    </row>
    <row r="17" spans="1:27" ht="30.75" customHeight="1" thickBot="1">
      <c r="A17" s="253">
        <v>8</v>
      </c>
      <c r="B17" s="255"/>
      <c r="C17" s="101" t="s">
        <v>43</v>
      </c>
      <c r="D17" s="102"/>
      <c r="E17" s="103" t="s">
        <v>44</v>
      </c>
      <c r="F17" s="102"/>
      <c r="G17" s="103" t="s">
        <v>44</v>
      </c>
      <c r="H17" s="104"/>
      <c r="I17" s="105"/>
      <c r="J17" s="106"/>
      <c r="K17" s="107" t="s">
        <v>45</v>
      </c>
      <c r="L17" s="102"/>
      <c r="M17" s="108" t="s">
        <v>46</v>
      </c>
      <c r="N17" s="105">
        <f>L17*250</f>
        <v>0</v>
      </c>
      <c r="O17" s="257">
        <f>D17*H17+F17*I17+D18*H18+F18*I18</f>
        <v>0</v>
      </c>
      <c r="P17" s="259">
        <f>O17</f>
        <v>0</v>
      </c>
      <c r="Q17" s="102"/>
      <c r="R17" s="104"/>
      <c r="S17" s="109"/>
      <c r="T17" s="109"/>
      <c r="U17" s="105"/>
      <c r="V17" s="261">
        <f>U17+T17+S17+R17</f>
        <v>0</v>
      </c>
      <c r="W17" s="263">
        <f>O17-V17</f>
        <v>0</v>
      </c>
      <c r="Y17" s="86" t="s">
        <v>74</v>
      </c>
      <c r="Z17" s="272">
        <f>SUM(Z14:Z16)</f>
        <v>400000</v>
      </c>
      <c r="AA17" s="273"/>
    </row>
    <row r="18" spans="1:27" ht="30.75" customHeight="1" thickBot="1">
      <c r="A18" s="254"/>
      <c r="B18" s="256"/>
      <c r="C18" s="110" t="s">
        <v>47</v>
      </c>
      <c r="D18" s="111"/>
      <c r="E18" s="112" t="s">
        <v>44</v>
      </c>
      <c r="F18" s="111"/>
      <c r="G18" s="112" t="s">
        <v>44</v>
      </c>
      <c r="H18" s="113"/>
      <c r="I18" s="114"/>
      <c r="J18" s="115"/>
      <c r="K18" s="116" t="s">
        <v>48</v>
      </c>
      <c r="L18" s="111"/>
      <c r="M18" s="117" t="s">
        <v>46</v>
      </c>
      <c r="N18" s="114">
        <f>L18*200</f>
        <v>0</v>
      </c>
      <c r="O18" s="258"/>
      <c r="P18" s="260"/>
      <c r="Q18" s="111"/>
      <c r="R18" s="113"/>
      <c r="S18" s="118"/>
      <c r="T18" s="118"/>
      <c r="U18" s="114"/>
      <c r="V18" s="262"/>
      <c r="W18" s="264"/>
    </row>
    <row r="19" spans="1:27" ht="30.75" customHeight="1">
      <c r="A19" s="243">
        <v>9</v>
      </c>
      <c r="B19" s="245"/>
      <c r="C19" s="87" t="s">
        <v>43</v>
      </c>
      <c r="D19" s="71"/>
      <c r="E19" s="88" t="s">
        <v>44</v>
      </c>
      <c r="F19" s="71"/>
      <c r="G19" s="88" t="s">
        <v>44</v>
      </c>
      <c r="H19" s="74"/>
      <c r="I19" s="73"/>
      <c r="J19" s="69"/>
      <c r="K19" s="70" t="s">
        <v>45</v>
      </c>
      <c r="L19" s="71"/>
      <c r="M19" s="72" t="s">
        <v>46</v>
      </c>
      <c r="N19" s="73">
        <f>L19*250</f>
        <v>0</v>
      </c>
      <c r="O19" s="247">
        <f>D19*H19+F19*I19+D20*H20+F20*I20</f>
        <v>0</v>
      </c>
      <c r="P19" s="249">
        <f>O19</f>
        <v>0</v>
      </c>
      <c r="Q19" s="71"/>
      <c r="R19" s="74"/>
      <c r="S19" s="75"/>
      <c r="T19" s="75"/>
      <c r="U19" s="73"/>
      <c r="V19" s="251">
        <f>U19+T19+S19+R19</f>
        <v>0</v>
      </c>
      <c r="W19" s="230">
        <f>O19-V19</f>
        <v>0</v>
      </c>
    </row>
    <row r="20" spans="1:27" ht="30.75" customHeight="1" thickBot="1">
      <c r="A20" s="244"/>
      <c r="B20" s="246"/>
      <c r="C20" s="89" t="s">
        <v>47</v>
      </c>
      <c r="D20" s="78"/>
      <c r="E20" s="90" t="s">
        <v>44</v>
      </c>
      <c r="F20" s="78"/>
      <c r="G20" s="90" t="s">
        <v>44</v>
      </c>
      <c r="H20" s="81"/>
      <c r="I20" s="80"/>
      <c r="J20" s="76"/>
      <c r="K20" s="77" t="s">
        <v>48</v>
      </c>
      <c r="L20" s="78"/>
      <c r="M20" s="79" t="s">
        <v>46</v>
      </c>
      <c r="N20" s="80">
        <f>L20*200</f>
        <v>0</v>
      </c>
      <c r="O20" s="248"/>
      <c r="P20" s="250"/>
      <c r="Q20" s="78"/>
      <c r="R20" s="81"/>
      <c r="S20" s="82"/>
      <c r="T20" s="82"/>
      <c r="U20" s="80"/>
      <c r="V20" s="252"/>
      <c r="W20" s="231"/>
    </row>
    <row r="21" spans="1:27" ht="30.75" customHeight="1">
      <c r="A21" s="253">
        <v>10</v>
      </c>
      <c r="B21" s="255"/>
      <c r="C21" s="101" t="s">
        <v>43</v>
      </c>
      <c r="D21" s="102"/>
      <c r="E21" s="103" t="s">
        <v>44</v>
      </c>
      <c r="F21" s="102"/>
      <c r="G21" s="103" t="s">
        <v>44</v>
      </c>
      <c r="H21" s="104"/>
      <c r="I21" s="105"/>
      <c r="J21" s="106"/>
      <c r="K21" s="107" t="s">
        <v>45</v>
      </c>
      <c r="L21" s="102"/>
      <c r="M21" s="108" t="s">
        <v>46</v>
      </c>
      <c r="N21" s="105">
        <f>L21*250</f>
        <v>0</v>
      </c>
      <c r="O21" s="257">
        <f>D21*H21+F21*I21+D22*H22+F22*I22</f>
        <v>0</v>
      </c>
      <c r="P21" s="259">
        <f>O21</f>
        <v>0</v>
      </c>
      <c r="Q21" s="102"/>
      <c r="R21" s="104"/>
      <c r="S21" s="109"/>
      <c r="T21" s="109"/>
      <c r="U21" s="105"/>
      <c r="V21" s="261">
        <f>U21+T21+S21+R21</f>
        <v>0</v>
      </c>
      <c r="W21" s="263">
        <f>O21-V21</f>
        <v>0</v>
      </c>
    </row>
    <row r="22" spans="1:27" ht="30.75" customHeight="1" thickBot="1">
      <c r="A22" s="254"/>
      <c r="B22" s="256"/>
      <c r="C22" s="110" t="s">
        <v>47</v>
      </c>
      <c r="D22" s="111"/>
      <c r="E22" s="112" t="s">
        <v>44</v>
      </c>
      <c r="F22" s="111"/>
      <c r="G22" s="112" t="s">
        <v>44</v>
      </c>
      <c r="H22" s="113"/>
      <c r="I22" s="114"/>
      <c r="J22" s="115"/>
      <c r="K22" s="116" t="s">
        <v>48</v>
      </c>
      <c r="L22" s="111"/>
      <c r="M22" s="117" t="s">
        <v>46</v>
      </c>
      <c r="N22" s="114">
        <f>L22*200</f>
        <v>0</v>
      </c>
      <c r="O22" s="258"/>
      <c r="P22" s="260"/>
      <c r="Q22" s="111"/>
      <c r="R22" s="113"/>
      <c r="S22" s="118"/>
      <c r="T22" s="118"/>
      <c r="U22" s="114"/>
      <c r="V22" s="262"/>
      <c r="W22" s="264"/>
    </row>
    <row r="23" spans="1:27" ht="23.25" customHeight="1">
      <c r="V23" s="268">
        <f>SUM(W3:W22)</f>
        <v>455631.5</v>
      </c>
      <c r="W23" s="269"/>
    </row>
    <row r="24" spans="1:27" ht="23.25" customHeight="1" thickBot="1">
      <c r="V24" s="270"/>
      <c r="W24" s="271"/>
    </row>
  </sheetData>
  <mergeCells count="73">
    <mergeCell ref="V23:W24"/>
    <mergeCell ref="A21:A22"/>
    <mergeCell ref="B21:B22"/>
    <mergeCell ref="O21:O22"/>
    <mergeCell ref="P21:P22"/>
    <mergeCell ref="V21:V22"/>
    <mergeCell ref="W21:W22"/>
    <mergeCell ref="Z17:AA17"/>
    <mergeCell ref="A19:A20"/>
    <mergeCell ref="B19:B20"/>
    <mergeCell ref="O19:O20"/>
    <mergeCell ref="P19:P20"/>
    <mergeCell ref="V19:V20"/>
    <mergeCell ref="W19:W20"/>
    <mergeCell ref="A17:A18"/>
    <mergeCell ref="B17:B18"/>
    <mergeCell ref="O17:O18"/>
    <mergeCell ref="P17:P18"/>
    <mergeCell ref="V17:V18"/>
    <mergeCell ref="W17:W18"/>
    <mergeCell ref="Z14:AA14"/>
    <mergeCell ref="A15:A16"/>
    <mergeCell ref="B15:B16"/>
    <mergeCell ref="O15:O16"/>
    <mergeCell ref="P15:P16"/>
    <mergeCell ref="V15:V16"/>
    <mergeCell ref="W15:W16"/>
    <mergeCell ref="Z15:AA15"/>
    <mergeCell ref="Z16:AA16"/>
    <mergeCell ref="O11:O12"/>
    <mergeCell ref="P11:P12"/>
    <mergeCell ref="V11:V12"/>
    <mergeCell ref="W11:W12"/>
    <mergeCell ref="A13:A14"/>
    <mergeCell ref="B13:B14"/>
    <mergeCell ref="O13:O14"/>
    <mergeCell ref="P13:P14"/>
    <mergeCell ref="V13:V14"/>
    <mergeCell ref="W13:W14"/>
    <mergeCell ref="Z7:AA9"/>
    <mergeCell ref="A9:A10"/>
    <mergeCell ref="B9:B10"/>
    <mergeCell ref="O9:O10"/>
    <mergeCell ref="P9:P10"/>
    <mergeCell ref="V9:V10"/>
    <mergeCell ref="W9:W10"/>
    <mergeCell ref="Z10:AA11"/>
    <mergeCell ref="A11:A12"/>
    <mergeCell ref="B11:B12"/>
    <mergeCell ref="A7:A8"/>
    <mergeCell ref="B7:B8"/>
    <mergeCell ref="O7:O8"/>
    <mergeCell ref="P7:P8"/>
    <mergeCell ref="V7:V8"/>
    <mergeCell ref="W7:W8"/>
    <mergeCell ref="W5:W6"/>
    <mergeCell ref="A3:A4"/>
    <mergeCell ref="B3:B4"/>
    <mergeCell ref="O3:O4"/>
    <mergeCell ref="P3:P4"/>
    <mergeCell ref="V3:V4"/>
    <mergeCell ref="W3:W4"/>
    <mergeCell ref="A5:A6"/>
    <mergeCell ref="B5:B6"/>
    <mergeCell ref="O5:O6"/>
    <mergeCell ref="P5:P6"/>
    <mergeCell ref="V5:V6"/>
    <mergeCell ref="K2:N2"/>
    <mergeCell ref="A1:D1"/>
    <mergeCell ref="E1:I1"/>
    <mergeCell ref="A2:B2"/>
    <mergeCell ref="C2:G2"/>
    <mergeCell ref="H2:I2"/>
  </mergeCells>
  <phoneticPr fontId="3"/>
  <pageMargins left="0.3" right="0.16" top="0.75" bottom="0.28000000000000003"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原本</vt:lpstr>
      <vt:lpstr>ルートイン</vt:lpstr>
      <vt:lpstr>経費</vt:lpstr>
      <vt:lpstr>小泉春翔</vt:lpstr>
      <vt:lpstr>小早川開大</vt:lpstr>
      <vt:lpstr>じょうだい</vt:lpstr>
      <vt:lpstr>しょうなか</vt:lpstr>
      <vt:lpstr>大谷孝志</vt:lpstr>
      <vt:lpstr>みやつじ</vt:lpstr>
      <vt:lpstr>油谷州昭</vt:lpstr>
      <vt:lpstr>大先栄輝</vt:lpstr>
      <vt:lpstr>大崎宏稀</vt:lpstr>
      <vt:lpstr>大崎和哉</vt:lpstr>
      <vt:lpstr>前川勝己</vt:lpstr>
      <vt:lpstr>伊藤優希</vt:lpstr>
      <vt:lpstr>人件費</vt:lpstr>
      <vt:lpstr>CSI人件費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2026-04-09T02:16:46Z</cp:lastPrinted>
  <dcterms:created xsi:type="dcterms:W3CDTF">2015-06-05T18:19:34Z</dcterms:created>
  <dcterms:modified xsi:type="dcterms:W3CDTF">2026-06-14T08:59:54Z</dcterms:modified>
</cp:coreProperties>
</file>