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k0xx\OneDrive\Desktop\"/>
    </mc:Choice>
  </mc:AlternateContent>
  <xr:revisionPtr revIDLastSave="0" documentId="13_ncr:1_{A8B5F39C-2282-48DC-AC0C-33F1E8D1ADE4}" xr6:coauthVersionLast="47" xr6:coauthVersionMax="47" xr10:uidLastSave="{00000000-0000-0000-0000-000000000000}"/>
  <bookViews>
    <workbookView xWindow="-120" yWindow="-120" windowWidth="29040" windowHeight="15720" activeTab="1" xr2:uid="{41D78CB4-4A03-4A87-AC81-453BD2D608B1}"/>
  </bookViews>
  <sheets>
    <sheet name="追加分" sheetId="1" r:id="rId1"/>
    <sheet name="追加分 (2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2" l="1"/>
  <c r="G75" i="2"/>
  <c r="G76" i="2" s="1"/>
  <c r="G71" i="2"/>
  <c r="G70" i="2"/>
  <c r="G69" i="2"/>
  <c r="G68" i="2"/>
  <c r="G67" i="2"/>
  <c r="G66" i="2"/>
  <c r="G65" i="2"/>
  <c r="G64" i="2"/>
  <c r="G63" i="2"/>
  <c r="G60" i="2"/>
  <c r="G59" i="2"/>
  <c r="G58" i="2"/>
  <c r="G57" i="2"/>
  <c r="G56" i="2"/>
  <c r="G55" i="2"/>
  <c r="G49" i="2"/>
  <c r="G48" i="2"/>
  <c r="G47" i="2"/>
  <c r="G46" i="2"/>
  <c r="G45" i="2"/>
  <c r="G44" i="2"/>
  <c r="G43" i="2"/>
  <c r="G42" i="2"/>
  <c r="G41" i="2"/>
  <c r="G40" i="2"/>
  <c r="G39" i="2"/>
  <c r="F32" i="2"/>
  <c r="G32" i="2" s="1"/>
  <c r="G31" i="2"/>
  <c r="F30" i="2"/>
  <c r="G30" i="2" s="1"/>
  <c r="G29" i="2"/>
  <c r="G28" i="2"/>
  <c r="F27" i="2"/>
  <c r="G27" i="2" s="1"/>
  <c r="G26" i="2"/>
  <c r="F25" i="2"/>
  <c r="G25" i="2" s="1"/>
  <c r="G24" i="2"/>
  <c r="G23" i="2"/>
  <c r="F22" i="2"/>
  <c r="G22" i="2" s="1"/>
  <c r="G21" i="2"/>
  <c r="G19" i="2"/>
  <c r="G18" i="2"/>
  <c r="F22" i="1"/>
  <c r="G22" i="1" s="1"/>
  <c r="G21" i="1"/>
  <c r="F27" i="1"/>
  <c r="G27" i="1" s="1"/>
  <c r="G26" i="1"/>
  <c r="G29" i="1" l="1"/>
  <c r="G24" i="1"/>
  <c r="G70" i="1"/>
  <c r="G66" i="1"/>
  <c r="G59" i="1"/>
  <c r="G64" i="1"/>
  <c r="G65" i="1"/>
  <c r="G67" i="1"/>
  <c r="G68" i="1"/>
  <c r="G69" i="1"/>
  <c r="G63" i="1"/>
  <c r="G44" i="1"/>
  <c r="G43" i="1"/>
  <c r="G55" i="1"/>
  <c r="G56" i="1"/>
  <c r="G57" i="1"/>
  <c r="G58" i="1"/>
  <c r="G47" i="1"/>
  <c r="G48" i="1"/>
  <c r="G46" i="1"/>
  <c r="G45" i="1"/>
  <c r="G40" i="1"/>
  <c r="G41" i="1"/>
  <c r="G42" i="1"/>
  <c r="G39" i="1"/>
  <c r="G16" i="1"/>
  <c r="G15" i="1"/>
  <c r="G19" i="1"/>
  <c r="G18" i="1"/>
  <c r="G60" i="1" l="1"/>
  <c r="G71" i="1"/>
  <c r="G75" i="1"/>
  <c r="G76" i="1" s="1"/>
  <c r="G49" i="1"/>
  <c r="F33" i="1"/>
  <c r="G33" i="1" s="1"/>
  <c r="F31" i="1"/>
  <c r="F32" i="1" s="1"/>
  <c r="G32" i="1" s="1"/>
  <c r="G28" i="1"/>
  <c r="F25" i="1"/>
  <c r="G25" i="1" s="1"/>
  <c r="G23" i="1"/>
  <c r="F30" i="1"/>
  <c r="G30" i="1" s="1"/>
  <c r="F34" i="1" l="1"/>
  <c r="G34" i="1" s="1"/>
  <c r="G31" i="1"/>
  <c r="G36" i="1" l="1"/>
  <c r="G78" i="1" s="1"/>
  <c r="G79" i="1" l="1"/>
  <c r="G80" i="1" s="1"/>
  <c r="C8" i="1" s="1"/>
  <c r="G33" i="2" l="1"/>
  <c r="F34" i="2"/>
  <c r="G34" i="2" s="1"/>
  <c r="G36" i="2" l="1"/>
  <c r="G78" i="2" s="1"/>
  <c r="G79" i="2" l="1"/>
  <c r="G80" i="2" s="1"/>
  <c r="C8" i="2" s="1"/>
</calcChain>
</file>

<file path=xl/sharedStrings.xml><?xml version="1.0" encoding="utf-8"?>
<sst xmlns="http://schemas.openxmlformats.org/spreadsheetml/2006/main" count="245" uniqueCount="101">
  <si>
    <t>御　　見　　積　　書</t>
    <rPh sb="0" eb="1">
      <t>オ</t>
    </rPh>
    <rPh sb="3" eb="4">
      <t>ミ</t>
    </rPh>
    <rPh sb="6" eb="7">
      <t>セキ</t>
    </rPh>
    <rPh sb="9" eb="10">
      <t>ショ</t>
    </rPh>
    <phoneticPr fontId="5"/>
  </si>
  <si>
    <t>商品の内訳</t>
    <rPh sb="0" eb="2">
      <t>ショウヒン</t>
    </rPh>
    <rPh sb="3" eb="5">
      <t>ウチワケ</t>
    </rPh>
    <phoneticPr fontId="5"/>
  </si>
  <si>
    <t>商　　品　　名</t>
    <rPh sb="0" eb="1">
      <t>ショウ</t>
    </rPh>
    <rPh sb="3" eb="4">
      <t>シナ</t>
    </rPh>
    <rPh sb="6" eb="7">
      <t>メイ</t>
    </rPh>
    <phoneticPr fontId="5"/>
  </si>
  <si>
    <t>仕　　様</t>
    <rPh sb="0" eb="1">
      <t>ツコウ</t>
    </rPh>
    <rPh sb="3" eb="4">
      <t>サマ</t>
    </rPh>
    <phoneticPr fontId="5"/>
  </si>
  <si>
    <t>数量</t>
    <rPh sb="0" eb="2">
      <t>スウリョウ</t>
    </rPh>
    <phoneticPr fontId="5"/>
  </si>
  <si>
    <t>単価</t>
    <rPh sb="0" eb="2">
      <t>タンカ</t>
    </rPh>
    <phoneticPr fontId="5"/>
  </si>
  <si>
    <t>合計</t>
    <rPh sb="0" eb="2">
      <t>ゴウケイ</t>
    </rPh>
    <phoneticPr fontId="5"/>
  </si>
  <si>
    <t>税</t>
    <rPh sb="0" eb="1">
      <t>ゼイ</t>
    </rPh>
    <phoneticPr fontId="3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</si>
  <si>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3"/>
  </si>
  <si>
    <t>企画・調整・打合せ費</t>
    <rPh sb="0" eb="2">
      <t>キカク</t>
    </rPh>
    <rPh sb="3" eb="5">
      <t>チョウセイ</t>
    </rPh>
    <rPh sb="6" eb="8">
      <t>ウチアワ</t>
    </rPh>
    <rPh sb="9" eb="10">
      <t>ヒ</t>
    </rPh>
    <phoneticPr fontId="3"/>
  </si>
  <si>
    <t>電光表示板</t>
    <rPh sb="0" eb="5">
      <t>デンコウヒョウジバン</t>
    </rPh>
    <phoneticPr fontId="3"/>
  </si>
  <si>
    <t>車両進入阻止材</t>
    <rPh sb="0" eb="2">
      <t>シャリョウ</t>
    </rPh>
    <rPh sb="2" eb="4">
      <t>シンニュウ</t>
    </rPh>
    <rPh sb="4" eb="6">
      <t>ソシ</t>
    </rPh>
    <rPh sb="6" eb="7">
      <t>ザイ</t>
    </rPh>
    <phoneticPr fontId="3"/>
  </si>
  <si>
    <t>歩車区分フェンス</t>
    <rPh sb="0" eb="2">
      <t>ホシャ</t>
    </rPh>
    <rPh sb="2" eb="4">
      <t>クブン</t>
    </rPh>
    <phoneticPr fontId="3"/>
  </si>
  <si>
    <t>警備員一般</t>
    <rPh sb="0" eb="5">
      <t>ケイビインイッパン</t>
    </rPh>
    <phoneticPr fontId="3"/>
  </si>
  <si>
    <t>ヘビーコーン</t>
    <phoneticPr fontId="3"/>
  </si>
  <si>
    <t>コーンバー</t>
    <phoneticPr fontId="3"/>
  </si>
  <si>
    <t>道路標示消去</t>
    <rPh sb="0" eb="4">
      <t>ドウロヒョウジ</t>
    </rPh>
    <rPh sb="4" eb="6">
      <t>ショウキョ</t>
    </rPh>
    <phoneticPr fontId="3"/>
  </si>
  <si>
    <t>道路標示設置</t>
    <rPh sb="0" eb="4">
      <t>ドウロヒョウジ</t>
    </rPh>
    <rPh sb="4" eb="6">
      <t>セッチ</t>
    </rPh>
    <phoneticPr fontId="3"/>
  </si>
  <si>
    <t>①資機材</t>
    <rPh sb="1" eb="4">
      <t>シキザイ</t>
    </rPh>
    <phoneticPr fontId="3"/>
  </si>
  <si>
    <t>②資機材</t>
    <rPh sb="1" eb="4">
      <t>シキザイ</t>
    </rPh>
    <phoneticPr fontId="3"/>
  </si>
  <si>
    <t>③資機材</t>
    <rPh sb="1" eb="4">
      <t>シキザイ</t>
    </rPh>
    <phoneticPr fontId="3"/>
  </si>
  <si>
    <t>④資機材</t>
    <rPh sb="1" eb="4">
      <t>シキザイ</t>
    </rPh>
    <phoneticPr fontId="3"/>
  </si>
  <si>
    <t>⑥資機材（ダブルスチールフェンス）</t>
    <rPh sb="1" eb="4">
      <t>シキザイ</t>
    </rPh>
    <phoneticPr fontId="3"/>
  </si>
  <si>
    <t>彦根市街の賑わい創出社会実験</t>
    <rPh sb="0" eb="3">
      <t>ヒコネシ</t>
    </rPh>
    <rPh sb="3" eb="4">
      <t>マチ</t>
    </rPh>
    <rPh sb="5" eb="6">
      <t>ニギ</t>
    </rPh>
    <rPh sb="8" eb="10">
      <t>ソウシュツ</t>
    </rPh>
    <rPh sb="10" eb="14">
      <t>シャカイジッケン</t>
    </rPh>
    <phoneticPr fontId="5"/>
  </si>
  <si>
    <t>⑩資機材</t>
    <rPh sb="1" eb="4">
      <t>シキザイ</t>
    </rPh>
    <phoneticPr fontId="3"/>
  </si>
  <si>
    <t>⑪資機材</t>
    <rPh sb="1" eb="4">
      <t>シキザイ</t>
    </rPh>
    <phoneticPr fontId="3"/>
  </si>
  <si>
    <t>仮設照明</t>
    <rPh sb="0" eb="2">
      <t>カセツ</t>
    </rPh>
    <rPh sb="2" eb="4">
      <t>ショウメイ</t>
    </rPh>
    <phoneticPr fontId="3"/>
  </si>
  <si>
    <t>広域予告看板</t>
    <rPh sb="0" eb="4">
      <t>コウイキヨコク</t>
    </rPh>
    <rPh sb="4" eb="6">
      <t>カンバン</t>
    </rPh>
    <phoneticPr fontId="3"/>
  </si>
  <si>
    <t>会場周辺看板</t>
    <rPh sb="0" eb="4">
      <t>カイジョウシュウヘン</t>
    </rPh>
    <rPh sb="4" eb="6">
      <t>カンバン</t>
    </rPh>
    <phoneticPr fontId="3"/>
  </si>
  <si>
    <t>警備員費用</t>
    <rPh sb="0" eb="3">
      <t>ケイビイン</t>
    </rPh>
    <rPh sb="3" eb="5">
      <t>ヒヨウ</t>
    </rPh>
    <phoneticPr fontId="3"/>
  </si>
  <si>
    <t>有資格者</t>
    <rPh sb="0" eb="4">
      <t>ユウシカクシャ</t>
    </rPh>
    <phoneticPr fontId="3"/>
  </si>
  <si>
    <r>
      <t>警備員費用</t>
    </r>
    <r>
      <rPr>
        <sz val="11"/>
        <color rgb="FFFF0000"/>
        <rFont val="BIZ UDPゴシック"/>
        <family val="3"/>
        <charset val="128"/>
      </rPr>
      <t>（夜間）</t>
    </r>
    <r>
      <rPr>
        <sz val="11"/>
        <rFont val="BIZ UDPゴシック"/>
        <family val="3"/>
        <charset val="128"/>
      </rPr>
      <t>残業１名×３ｈ×８日</t>
    </r>
    <rPh sb="0" eb="5">
      <t>ケイビインヒヨウ</t>
    </rPh>
    <rPh sb="6" eb="8">
      <t>ヤカン</t>
    </rPh>
    <rPh sb="9" eb="11">
      <t>ザンギョウ</t>
    </rPh>
    <rPh sb="12" eb="13">
      <t>メイ</t>
    </rPh>
    <rPh sb="18" eb="19">
      <t>ヒ</t>
    </rPh>
    <phoneticPr fontId="3"/>
  </si>
  <si>
    <t>事前設営（標識など仮設）時</t>
    <rPh sb="0" eb="4">
      <t>ジゼンセツエイ</t>
    </rPh>
    <rPh sb="5" eb="7">
      <t>ヒョウシキ</t>
    </rPh>
    <rPh sb="9" eb="11">
      <t>カセツ</t>
    </rPh>
    <rPh sb="12" eb="13">
      <t>ジ</t>
    </rPh>
    <phoneticPr fontId="3"/>
  </si>
  <si>
    <t>初日搬入・設営時</t>
    <rPh sb="0" eb="4">
      <t>ショニチハンニュウ</t>
    </rPh>
    <rPh sb="5" eb="7">
      <t>セツエイ</t>
    </rPh>
    <rPh sb="7" eb="8">
      <t>ジ</t>
    </rPh>
    <phoneticPr fontId="3"/>
  </si>
  <si>
    <t>社会実験本番</t>
    <rPh sb="0" eb="4">
      <t>シャカイジッケン</t>
    </rPh>
    <rPh sb="4" eb="6">
      <t>ホンバン</t>
    </rPh>
    <phoneticPr fontId="3"/>
  </si>
  <si>
    <t>⑧資機材(黒テープ）</t>
    <rPh sb="1" eb="4">
      <t>シキザイ</t>
    </rPh>
    <rPh sb="5" eb="6">
      <t>クロ</t>
    </rPh>
    <phoneticPr fontId="3"/>
  </si>
  <si>
    <t>⑨資機材（白テープ）</t>
    <rPh sb="1" eb="4">
      <t>シキザイ</t>
    </rPh>
    <rPh sb="5" eb="6">
      <t>シロ</t>
    </rPh>
    <phoneticPr fontId="3"/>
  </si>
  <si>
    <t>№1</t>
    <phoneticPr fontId="3"/>
  </si>
  <si>
    <t>標識等場所変更（打ち込み・撤去）</t>
    <rPh sb="0" eb="2">
      <t>ヒョウシキ</t>
    </rPh>
    <rPh sb="2" eb="3">
      <t>トウ</t>
    </rPh>
    <rPh sb="3" eb="7">
      <t>バショヘンコウ</t>
    </rPh>
    <rPh sb="8" eb="9">
      <t>ウ</t>
    </rPh>
    <rPh sb="10" eb="11">
      <t>コ</t>
    </rPh>
    <rPh sb="13" eb="15">
      <t>テッキョ</t>
    </rPh>
    <phoneticPr fontId="3"/>
  </si>
  <si>
    <t>打込み機</t>
    <rPh sb="0" eb="2">
      <t>ウチコ</t>
    </rPh>
    <rPh sb="3" eb="4">
      <t>キ</t>
    </rPh>
    <phoneticPr fontId="3"/>
  </si>
  <si>
    <t>引き抜き</t>
    <rPh sb="0" eb="1">
      <t>ヒ</t>
    </rPh>
    <rPh sb="2" eb="3">
      <t>ヌ</t>
    </rPh>
    <phoneticPr fontId="3"/>
  </si>
  <si>
    <t>作業員</t>
    <rPh sb="0" eb="2">
      <t>サギョウ</t>
    </rPh>
    <rPh sb="2" eb="3">
      <t>イン</t>
    </rPh>
    <phoneticPr fontId="3"/>
  </si>
  <si>
    <t>支柱他材料費</t>
    <rPh sb="0" eb="2">
      <t>シチュウ</t>
    </rPh>
    <rPh sb="2" eb="6">
      <t>ホカザイリョウヒ</t>
    </rPh>
    <phoneticPr fontId="3"/>
  </si>
  <si>
    <t>単管・クランプ等</t>
    <rPh sb="0" eb="2">
      <t>タンカン</t>
    </rPh>
    <rPh sb="7" eb="8">
      <t>ナド</t>
    </rPh>
    <phoneticPr fontId="3"/>
  </si>
  <si>
    <t>資機材等費用</t>
    <rPh sb="0" eb="4">
      <t>シキザイナド</t>
    </rPh>
    <rPh sb="4" eb="6">
      <t>ヒヨウ</t>
    </rPh>
    <phoneticPr fontId="3"/>
  </si>
  <si>
    <t>⑤資機材（バッテリー式ミニテラスター）</t>
    <rPh sb="1" eb="4">
      <t>シキザイ</t>
    </rPh>
    <rPh sb="10" eb="11">
      <t>シキ</t>
    </rPh>
    <phoneticPr fontId="3"/>
  </si>
  <si>
    <t>搬入　資機材①～⑤</t>
    <rPh sb="0" eb="2">
      <t>ハンニュウ</t>
    </rPh>
    <rPh sb="3" eb="6">
      <t>シキザイ</t>
    </rPh>
    <phoneticPr fontId="3"/>
  </si>
  <si>
    <t>搬入　資機材⑥</t>
    <rPh sb="0" eb="2">
      <t>ハンニュウ</t>
    </rPh>
    <rPh sb="3" eb="6">
      <t>シキザイ</t>
    </rPh>
    <phoneticPr fontId="3"/>
  </si>
  <si>
    <t>７トンユニック</t>
    <phoneticPr fontId="3"/>
  </si>
  <si>
    <t>４トン箱PG</t>
    <rPh sb="3" eb="4">
      <t>ハコ</t>
    </rPh>
    <phoneticPr fontId="3"/>
  </si>
  <si>
    <t>搬入　資機材⑩⑪</t>
    <rPh sb="0" eb="2">
      <t>ハンニュウ</t>
    </rPh>
    <rPh sb="3" eb="6">
      <t>シキザイ</t>
    </rPh>
    <phoneticPr fontId="3"/>
  </si>
  <si>
    <t>ハイエース</t>
    <phoneticPr fontId="3"/>
  </si>
  <si>
    <t>搬出　資機材①～⑤（休日）</t>
    <rPh sb="0" eb="2">
      <t>ハンシュツ</t>
    </rPh>
    <rPh sb="3" eb="6">
      <t>シキザイ</t>
    </rPh>
    <rPh sb="10" eb="12">
      <t>キュウジツ</t>
    </rPh>
    <phoneticPr fontId="3"/>
  </si>
  <si>
    <t>搬出　資機材⑥（休日）</t>
    <rPh sb="0" eb="2">
      <t>ハンシュツ</t>
    </rPh>
    <rPh sb="3" eb="6">
      <t>シキザイ</t>
    </rPh>
    <rPh sb="8" eb="10">
      <t>キュウジツ</t>
    </rPh>
    <phoneticPr fontId="3"/>
  </si>
  <si>
    <t>搬出　資機材⑩⑪（休日）</t>
    <rPh sb="0" eb="2">
      <t>ハンシュツ</t>
    </rPh>
    <rPh sb="3" eb="6">
      <t>シキザイ</t>
    </rPh>
    <rPh sb="9" eb="11">
      <t>キュウジツ</t>
    </rPh>
    <phoneticPr fontId="3"/>
  </si>
  <si>
    <t>交通費</t>
    <rPh sb="0" eb="3">
      <t>コウツウヒ</t>
    </rPh>
    <phoneticPr fontId="3"/>
  </si>
  <si>
    <t>企画・調整・打合せ費その他</t>
    <rPh sb="0" eb="2">
      <t>キカク</t>
    </rPh>
    <rPh sb="3" eb="5">
      <t>チョウセイ</t>
    </rPh>
    <rPh sb="6" eb="8">
      <t>ウチアワ</t>
    </rPh>
    <rPh sb="9" eb="10">
      <t>ヒ</t>
    </rPh>
    <rPh sb="12" eb="13">
      <t>タ</t>
    </rPh>
    <phoneticPr fontId="3"/>
  </si>
  <si>
    <t>その他消耗品費</t>
    <rPh sb="2" eb="3">
      <t>タ</t>
    </rPh>
    <rPh sb="3" eb="7">
      <t>ショウモウヒンヒ</t>
    </rPh>
    <phoneticPr fontId="3"/>
  </si>
  <si>
    <t>①＋②＋③＋④×10％</t>
    <phoneticPr fontId="3"/>
  </si>
  <si>
    <t>①＋②＋③＋④×0.5％</t>
    <phoneticPr fontId="3"/>
  </si>
  <si>
    <t>①＋②＋③＋④＋⑤</t>
    <phoneticPr fontId="3"/>
  </si>
  <si>
    <t>消費税</t>
    <rPh sb="0" eb="3">
      <t>ショウヒゼイ</t>
    </rPh>
    <phoneticPr fontId="3"/>
  </si>
  <si>
    <t>合計</t>
    <rPh sb="0" eb="2">
      <t>ゴウケイ</t>
    </rPh>
    <phoneticPr fontId="3"/>
  </si>
  <si>
    <t>小計①</t>
    <rPh sb="0" eb="2">
      <t>ショウケイ</t>
    </rPh>
    <phoneticPr fontId="3"/>
  </si>
  <si>
    <t>小計②</t>
    <rPh sb="0" eb="2">
      <t>ショウケイ</t>
    </rPh>
    <phoneticPr fontId="3"/>
  </si>
  <si>
    <t>小計③</t>
    <rPh sb="0" eb="2">
      <t>ショウケイ</t>
    </rPh>
    <phoneticPr fontId="3"/>
  </si>
  <si>
    <t>小計④</t>
    <rPh sb="0" eb="2">
      <t>ショウケイ</t>
    </rPh>
    <phoneticPr fontId="3"/>
  </si>
  <si>
    <t>小計⑤</t>
    <rPh sb="0" eb="2">
      <t>ショウケイ</t>
    </rPh>
    <phoneticPr fontId="3"/>
  </si>
  <si>
    <t>諸経費及び合計</t>
    <rPh sb="0" eb="3">
      <t>ショケイヒ</t>
    </rPh>
    <rPh sb="3" eb="4">
      <t>オヨ</t>
    </rPh>
    <rPh sb="5" eb="7">
      <t>ゴウケイ</t>
    </rPh>
    <phoneticPr fontId="3"/>
  </si>
  <si>
    <t>作業スタッフ・輸送費等</t>
    <rPh sb="0" eb="2">
      <t>サギョウ</t>
    </rPh>
    <rPh sb="7" eb="10">
      <t>ユソウヒ</t>
    </rPh>
    <rPh sb="10" eb="11">
      <t>ナド</t>
    </rPh>
    <phoneticPr fontId="3"/>
  </si>
  <si>
    <t>積込み及び搬入時設営スタッフ</t>
    <rPh sb="0" eb="2">
      <t>ツミコ</t>
    </rPh>
    <rPh sb="3" eb="4">
      <t>オヨ</t>
    </rPh>
    <rPh sb="5" eb="8">
      <t>ハンニュウジ</t>
    </rPh>
    <rPh sb="8" eb="10">
      <t>セツエイ</t>
    </rPh>
    <phoneticPr fontId="3"/>
  </si>
  <si>
    <t>撤去時スタッフ</t>
    <rPh sb="0" eb="3">
      <t>テッキョジ</t>
    </rPh>
    <phoneticPr fontId="3"/>
  </si>
  <si>
    <t>警備員費用（平日昼間）20名×5日</t>
    <rPh sb="0" eb="3">
      <t>ケイビイン</t>
    </rPh>
    <rPh sb="3" eb="5">
      <t>ヒヨウ</t>
    </rPh>
    <rPh sb="6" eb="8">
      <t>ヘイジツ</t>
    </rPh>
    <rPh sb="8" eb="10">
      <t>チュウカン</t>
    </rPh>
    <rPh sb="13" eb="14">
      <t>メイ</t>
    </rPh>
    <rPh sb="16" eb="17">
      <t>ヒ</t>
    </rPh>
    <phoneticPr fontId="3"/>
  </si>
  <si>
    <t>警備員費用（土日昼間)18名×4日</t>
    <rPh sb="0" eb="3">
      <t>ケイビイン</t>
    </rPh>
    <rPh sb="3" eb="5">
      <t>ヒヨウ</t>
    </rPh>
    <rPh sb="6" eb="8">
      <t>ドニチ</t>
    </rPh>
    <rPh sb="8" eb="10">
      <t>チュウカン</t>
    </rPh>
    <rPh sb="13" eb="14">
      <t>メイ</t>
    </rPh>
    <rPh sb="16" eb="17">
      <t>ヒ</t>
    </rPh>
    <phoneticPr fontId="3"/>
  </si>
  <si>
    <t>警備員費用（早出）２名×1ｈ</t>
    <rPh sb="0" eb="5">
      <t>ケイビインヒヨウ</t>
    </rPh>
    <rPh sb="6" eb="8">
      <t>ハヤデ</t>
    </rPh>
    <rPh sb="10" eb="11">
      <t>メイ</t>
    </rPh>
    <phoneticPr fontId="3"/>
  </si>
  <si>
    <t>警備員費用（早出）18名×1ｈ</t>
    <rPh sb="0" eb="5">
      <t>ケイビインヒヨウ</t>
    </rPh>
    <rPh sb="6" eb="8">
      <t>ハヤデ</t>
    </rPh>
    <rPh sb="11" eb="12">
      <t>メイ</t>
    </rPh>
    <phoneticPr fontId="3"/>
  </si>
  <si>
    <t>警備員費用（平日昼間）２名×5日</t>
    <rPh sb="0" eb="3">
      <t>ケイビイン</t>
    </rPh>
    <rPh sb="3" eb="5">
      <t>ヒヨウ</t>
    </rPh>
    <rPh sb="6" eb="8">
      <t>ヘイジツ</t>
    </rPh>
    <rPh sb="8" eb="10">
      <t>チュウカン</t>
    </rPh>
    <rPh sb="12" eb="13">
      <t>メイ</t>
    </rPh>
    <rPh sb="15" eb="16">
      <t>ヒ</t>
    </rPh>
    <phoneticPr fontId="3"/>
  </si>
  <si>
    <t>警備員費用（平日昼間）残業1名×４h×5日</t>
    <rPh sb="0" eb="3">
      <t>ケイビイン</t>
    </rPh>
    <rPh sb="3" eb="5">
      <t>ヒヨウ</t>
    </rPh>
    <rPh sb="6" eb="8">
      <t>ヘイジツ</t>
    </rPh>
    <rPh sb="8" eb="10">
      <t>チュウカン</t>
    </rPh>
    <rPh sb="11" eb="13">
      <t>ザンギョウ</t>
    </rPh>
    <rPh sb="14" eb="15">
      <t>メイ</t>
    </rPh>
    <rPh sb="20" eb="21">
      <t>ヒ</t>
    </rPh>
    <phoneticPr fontId="3"/>
  </si>
  <si>
    <t>警備員費用（土日昼間）２名×4日</t>
    <rPh sb="0" eb="3">
      <t>ケイビイン</t>
    </rPh>
    <rPh sb="3" eb="5">
      <t>ヒヨウ</t>
    </rPh>
    <rPh sb="6" eb="8">
      <t>ドニチ</t>
    </rPh>
    <rPh sb="8" eb="10">
      <t>チュウカン</t>
    </rPh>
    <rPh sb="12" eb="13">
      <t>メイ</t>
    </rPh>
    <rPh sb="15" eb="16">
      <t>ヒ</t>
    </rPh>
    <phoneticPr fontId="3"/>
  </si>
  <si>
    <r>
      <t>警備員費用</t>
    </r>
    <r>
      <rPr>
        <sz val="11"/>
        <color rgb="FFFF0000"/>
        <rFont val="BIZ UDPゴシック"/>
        <family val="3"/>
        <charset val="128"/>
      </rPr>
      <t>（夜間）</t>
    </r>
    <r>
      <rPr>
        <sz val="11"/>
        <color theme="1"/>
        <rFont val="BIZ UDPゴシック"/>
        <family val="3"/>
        <charset val="128"/>
      </rPr>
      <t>４</t>
    </r>
    <r>
      <rPr>
        <sz val="11"/>
        <rFont val="BIZ UDPゴシック"/>
        <family val="3"/>
        <charset val="128"/>
      </rPr>
      <t>名×８日</t>
    </r>
    <rPh sb="0" eb="5">
      <t>ケイビインヒヨウ</t>
    </rPh>
    <rPh sb="6" eb="8">
      <t>ヤカン</t>
    </rPh>
    <rPh sb="10" eb="11">
      <t>メイ</t>
    </rPh>
    <rPh sb="13" eb="14">
      <t>ヒ</t>
    </rPh>
    <phoneticPr fontId="3"/>
  </si>
  <si>
    <r>
      <t>警備員費用</t>
    </r>
    <r>
      <rPr>
        <sz val="11"/>
        <color rgb="FFFF0000"/>
        <rFont val="BIZ UDPゴシック"/>
        <family val="3"/>
        <charset val="128"/>
      </rPr>
      <t>（夜間）</t>
    </r>
    <r>
      <rPr>
        <sz val="11"/>
        <rFont val="BIZ UDPゴシック"/>
        <family val="3"/>
        <charset val="128"/>
      </rPr>
      <t>残業４名×３ｈ×８日</t>
    </r>
    <rPh sb="0" eb="5">
      <t>ケイビインヒヨウ</t>
    </rPh>
    <rPh sb="6" eb="8">
      <t>ヤカン</t>
    </rPh>
    <rPh sb="9" eb="11">
      <t>ザンギョウ</t>
    </rPh>
    <rPh sb="12" eb="13">
      <t>メイ</t>
    </rPh>
    <rPh sb="18" eb="19">
      <t>ヒ</t>
    </rPh>
    <phoneticPr fontId="3"/>
  </si>
  <si>
    <r>
      <t>警備員費用</t>
    </r>
    <r>
      <rPr>
        <sz val="11"/>
        <color rgb="FFFF0000"/>
        <rFont val="BIZ UDPゴシック"/>
        <family val="3"/>
        <charset val="128"/>
      </rPr>
      <t>（夜間）</t>
    </r>
    <r>
      <rPr>
        <sz val="11"/>
        <rFont val="BIZ UDPゴシック"/>
        <family val="3"/>
        <charset val="128"/>
      </rPr>
      <t>1名×８日</t>
    </r>
    <rPh sb="0" eb="5">
      <t>ケイビインヒヨウ</t>
    </rPh>
    <rPh sb="6" eb="8">
      <t>ヤカン</t>
    </rPh>
    <rPh sb="10" eb="11">
      <t>メイ</t>
    </rPh>
    <rPh sb="13" eb="14">
      <t>ヒ</t>
    </rPh>
    <phoneticPr fontId="3"/>
  </si>
  <si>
    <t>警備員費用（平日昼間）残業4名×4ｈ×5日</t>
    <rPh sb="0" eb="3">
      <t>ケイビイン</t>
    </rPh>
    <rPh sb="3" eb="5">
      <t>ヒヨウ</t>
    </rPh>
    <rPh sb="6" eb="8">
      <t>ヘイジツ</t>
    </rPh>
    <rPh sb="8" eb="10">
      <t>チュウカン</t>
    </rPh>
    <rPh sb="11" eb="13">
      <t>ザンギョウ</t>
    </rPh>
    <rPh sb="14" eb="15">
      <t>メイ</t>
    </rPh>
    <rPh sb="20" eb="21">
      <t>ヒ</t>
    </rPh>
    <phoneticPr fontId="3"/>
  </si>
  <si>
    <t>ご検討のほど、よろしくお願いいたします。</t>
    <rPh sb="1" eb="3">
      <t>ケントウ</t>
    </rPh>
    <rPh sb="12" eb="13">
      <t>ネガ</t>
    </rPh>
    <phoneticPr fontId="3"/>
  </si>
  <si>
    <t>　下記の通り御見積をさせていただきましたので</t>
    <rPh sb="1" eb="3">
      <t>カキ</t>
    </rPh>
    <rPh sb="4" eb="5">
      <t>トオ</t>
    </rPh>
    <rPh sb="6" eb="9">
      <t>オミツモリ</t>
    </rPh>
    <phoneticPr fontId="3"/>
  </si>
  <si>
    <t>株式会社オリエンタルコンサルタンツ御中</t>
    <rPh sb="0" eb="4">
      <t>カブシキガイシャ</t>
    </rPh>
    <rPh sb="17" eb="19">
      <t>オンチュウ</t>
    </rPh>
    <phoneticPr fontId="3"/>
  </si>
  <si>
    <t>兵庫県加西市北条町北条1121</t>
    <rPh sb="0" eb="11">
      <t>ヒョウゴケンカサイシホウジョウチョウホウジョウ</t>
    </rPh>
    <phoneticPr fontId="3"/>
  </si>
  <si>
    <t>株式会社CSILead</t>
    <rPh sb="0" eb="4">
      <t>カブシキガイシャ</t>
    </rPh>
    <phoneticPr fontId="3"/>
  </si>
  <si>
    <t>代表取締役　大崎和哉</t>
    <rPh sb="0" eb="5">
      <t>ダイヒョウトリシマリヤク</t>
    </rPh>
    <rPh sb="6" eb="10">
      <t>オオサキカズヤ</t>
    </rPh>
    <phoneticPr fontId="3"/>
  </si>
  <si>
    <t>〒675-2312</t>
    <phoneticPr fontId="3"/>
  </si>
  <si>
    <t>警備員費用（最終日）残業1名×3h×1日</t>
    <rPh sb="0" eb="3">
      <t>ケイビイン</t>
    </rPh>
    <rPh sb="3" eb="5">
      <t>ヒヨウ</t>
    </rPh>
    <rPh sb="6" eb="9">
      <t>サイシュウビ</t>
    </rPh>
    <rPh sb="10" eb="12">
      <t>ザンギョウ</t>
    </rPh>
    <rPh sb="13" eb="14">
      <t>メイ</t>
    </rPh>
    <rPh sb="19" eb="20">
      <t>ヒ</t>
    </rPh>
    <phoneticPr fontId="3"/>
  </si>
  <si>
    <t>警備員費用（土日昼間）残業1名×４h×3日</t>
    <rPh sb="0" eb="3">
      <t>ケイビイン</t>
    </rPh>
    <rPh sb="3" eb="5">
      <t>ヒヨウ</t>
    </rPh>
    <rPh sb="6" eb="8">
      <t>ドニチ</t>
    </rPh>
    <rPh sb="8" eb="10">
      <t>チュウカン</t>
    </rPh>
    <rPh sb="11" eb="13">
      <t>ザンギョウ</t>
    </rPh>
    <rPh sb="14" eb="15">
      <t>メイ</t>
    </rPh>
    <rPh sb="20" eb="21">
      <t>ヒ</t>
    </rPh>
    <phoneticPr fontId="3"/>
  </si>
  <si>
    <t>警備員費用（最終日）残業4名×3ｈ×1日</t>
    <rPh sb="0" eb="3">
      <t>ケイビイン</t>
    </rPh>
    <rPh sb="3" eb="5">
      <t>ヒヨウ</t>
    </rPh>
    <rPh sb="6" eb="9">
      <t>サイシュウビ</t>
    </rPh>
    <rPh sb="10" eb="12">
      <t>ザンギョウ</t>
    </rPh>
    <rPh sb="13" eb="14">
      <t>メイ</t>
    </rPh>
    <rPh sb="19" eb="20">
      <t>ヒ</t>
    </rPh>
    <phoneticPr fontId="3"/>
  </si>
  <si>
    <t>警備員費用（土日昼間）残業4名×4ｈ×3日</t>
    <rPh sb="0" eb="3">
      <t>ケイビイン</t>
    </rPh>
    <rPh sb="3" eb="5">
      <t>ヒヨウ</t>
    </rPh>
    <rPh sb="6" eb="8">
      <t>ドニチ</t>
    </rPh>
    <rPh sb="8" eb="10">
      <t>チュウカン</t>
    </rPh>
    <rPh sb="11" eb="13">
      <t>ザンギョウ</t>
    </rPh>
    <rPh sb="14" eb="15">
      <t>メイ</t>
    </rPh>
    <rPh sb="20" eb="21">
      <t>ヒ</t>
    </rPh>
    <phoneticPr fontId="3"/>
  </si>
  <si>
    <t>（※最終日は、撤去作業のため警備員は２1時まで残業。）</t>
    <rPh sb="2" eb="5">
      <t>サイシュウビ</t>
    </rPh>
    <rPh sb="7" eb="11">
      <t>テッキョサギョウ</t>
    </rPh>
    <rPh sb="14" eb="17">
      <t>ケイビイン</t>
    </rPh>
    <rPh sb="20" eb="21">
      <t>ジ</t>
    </rPh>
    <rPh sb="23" eb="25">
      <t>ザンギョウ</t>
    </rPh>
    <phoneticPr fontId="3"/>
  </si>
  <si>
    <t>警備員費用（早出）1名×1ｈ</t>
    <rPh sb="0" eb="5">
      <t>ケイビインヒヨウ</t>
    </rPh>
    <rPh sb="6" eb="8">
      <t>ハヤデ</t>
    </rPh>
    <rPh sb="10" eb="11">
      <t>メイ</t>
    </rPh>
    <phoneticPr fontId="3"/>
  </si>
  <si>
    <t>警備員費用（早出）19名×1ｈ</t>
    <rPh sb="0" eb="5">
      <t>ケイビインヒヨウ</t>
    </rPh>
    <rPh sb="6" eb="8">
      <t>ハヤデ</t>
    </rPh>
    <rPh sb="11" eb="12">
      <t>メイ</t>
    </rPh>
    <phoneticPr fontId="3"/>
  </si>
  <si>
    <t>警備員費用（平日昼間）1名×5日</t>
    <rPh sb="0" eb="3">
      <t>ケイビイン</t>
    </rPh>
    <rPh sb="3" eb="5">
      <t>ヒヨウ</t>
    </rPh>
    <rPh sb="6" eb="8">
      <t>ヘイジツ</t>
    </rPh>
    <rPh sb="8" eb="10">
      <t>チュウカン</t>
    </rPh>
    <rPh sb="12" eb="13">
      <t>メイ</t>
    </rPh>
    <rPh sb="15" eb="16">
      <t>ヒ</t>
    </rPh>
    <phoneticPr fontId="3"/>
  </si>
  <si>
    <t>警備員費用（平日昼間）21名×5日</t>
    <rPh sb="0" eb="3">
      <t>ケイビイン</t>
    </rPh>
    <rPh sb="3" eb="5">
      <t>ヒヨウ</t>
    </rPh>
    <rPh sb="6" eb="8">
      <t>ヘイジツ</t>
    </rPh>
    <rPh sb="8" eb="10">
      <t>チュウカン</t>
    </rPh>
    <rPh sb="13" eb="14">
      <t>メイ</t>
    </rPh>
    <rPh sb="16" eb="17">
      <t>ヒ</t>
    </rPh>
    <phoneticPr fontId="3"/>
  </si>
  <si>
    <t>警備員費用（土日昼間）1名×4日</t>
    <rPh sb="0" eb="3">
      <t>ケイビイン</t>
    </rPh>
    <rPh sb="3" eb="5">
      <t>ヒヨウ</t>
    </rPh>
    <rPh sb="6" eb="8">
      <t>ドニチ</t>
    </rPh>
    <rPh sb="8" eb="10">
      <t>チュウカン</t>
    </rPh>
    <rPh sb="12" eb="13">
      <t>メイ</t>
    </rPh>
    <rPh sb="15" eb="16">
      <t>ヒ</t>
    </rPh>
    <phoneticPr fontId="3"/>
  </si>
  <si>
    <t>警備員費用（土日昼間)19名×4日</t>
    <rPh sb="0" eb="3">
      <t>ケイビイン</t>
    </rPh>
    <rPh sb="3" eb="5">
      <t>ヒヨウ</t>
    </rPh>
    <rPh sb="6" eb="8">
      <t>ドニチ</t>
    </rPh>
    <rPh sb="8" eb="10">
      <t>チュウカン</t>
    </rPh>
    <rPh sb="13" eb="14">
      <t>メイ</t>
    </rPh>
    <rPh sb="16" eb="17">
      <t>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</si>
</sst>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b/>
      <u/>
      <sz val="11"/>
      <name val="BIZ UDPゴシック"/>
      <family val="3"/>
      <charset val="128"/>
    </font>
    <font>
      <sz val="6"/>
      <name val="ＭＳ Ｐゴシック"/>
      <family val="3"/>
      <charset val="128"/>
    </font>
    <font>
      <b/>
      <sz val="11"/>
      <name val="BIZ UDP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rgb="FFFF0000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16"/>
      <name val="BIZ UDPゴシック"/>
      <family val="3"/>
      <charset val="128"/>
    </font>
    <font>
      <b/>
      <sz val="14"/>
      <name val="BIZ UDPゴシック"/>
      <family val="3"/>
      <charset val="128"/>
    </font>
    <font>
      <sz val="10"/>
      <name val="BIZ UDPゴシック"/>
      <family val="3"/>
      <charset val="128"/>
    </font>
    <font>
      <sz val="16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7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7" fillId="0" borderId="0">
      <alignment vertical="center"/>
    </xf>
  </cellStyleXfs>
  <cellXfs count="14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left" vertical="center" indent="2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6" fontId="2" fillId="0" borderId="4" xfId="1" applyFont="1" applyBorder="1" applyAlignment="1">
      <alignment horizontal="right" vertical="center"/>
    </xf>
    <xf numFmtId="6" fontId="2" fillId="0" borderId="3" xfId="1" applyFont="1" applyBorder="1" applyAlignment="1">
      <alignment horizontal="right" vertical="center"/>
    </xf>
    <xf numFmtId="6" fontId="2" fillId="0" borderId="9" xfId="1" applyFont="1" applyBorder="1" applyAlignment="1">
      <alignment horizontal="right" vertical="center"/>
    </xf>
    <xf numFmtId="0" fontId="2" fillId="0" borderId="4" xfId="2" applyFont="1" applyBorder="1">
      <alignment vertical="center"/>
    </xf>
    <xf numFmtId="0" fontId="2" fillId="0" borderId="4" xfId="2" applyFont="1" applyBorder="1" applyAlignment="1">
      <alignment horizontal="center" vertical="center"/>
    </xf>
    <xf numFmtId="6" fontId="2" fillId="0" borderId="10" xfId="0" applyNumberFormat="1" applyFont="1" applyBorder="1" applyAlignment="1">
      <alignment horizontal="right" vertical="center"/>
    </xf>
    <xf numFmtId="0" fontId="2" fillId="0" borderId="4" xfId="2" applyFont="1" applyBorder="1" applyAlignment="1">
      <alignment horizontal="left" vertical="center"/>
    </xf>
    <xf numFmtId="0" fontId="8" fillId="0" borderId="11" xfId="0" applyFont="1" applyBorder="1" applyAlignment="1">
      <alignment horizontal="center" vertical="center"/>
    </xf>
    <xf numFmtId="9" fontId="8" fillId="0" borderId="12" xfId="0" applyNumberFormat="1" applyFont="1" applyBorder="1" applyAlignment="1">
      <alignment horizontal="center" vertical="center"/>
    </xf>
    <xf numFmtId="9" fontId="8" fillId="0" borderId="13" xfId="0" applyNumberFormat="1" applyFont="1" applyBorder="1" applyAlignment="1">
      <alignment horizontal="center" vertical="center"/>
    </xf>
    <xf numFmtId="6" fontId="2" fillId="0" borderId="14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9" fontId="2" fillId="0" borderId="4" xfId="2" applyNumberFormat="1" applyFont="1" applyBorder="1" applyAlignment="1">
      <alignment horizontal="center" vertical="center"/>
    </xf>
    <xf numFmtId="0" fontId="2" fillId="0" borderId="0" xfId="2" applyFont="1">
      <alignment vertical="center"/>
    </xf>
    <xf numFmtId="0" fontId="2" fillId="0" borderId="0" xfId="2" applyFont="1" applyAlignment="1">
      <alignment horizontal="center" vertical="center"/>
    </xf>
    <xf numFmtId="6" fontId="2" fillId="0" borderId="0" xfId="1" applyFont="1" applyBorder="1" applyAlignment="1">
      <alignment horizontal="right" vertical="center"/>
    </xf>
    <xf numFmtId="6" fontId="2" fillId="0" borderId="0" xfId="0" applyNumberFormat="1" applyFont="1" applyAlignment="1">
      <alignment horizontal="right" vertical="center"/>
    </xf>
    <xf numFmtId="9" fontId="8" fillId="0" borderId="0" xfId="0" applyNumberFormat="1" applyFont="1" applyAlignment="1">
      <alignment horizontal="center" vertical="center"/>
    </xf>
    <xf numFmtId="0" fontId="2" fillId="0" borderId="16" xfId="0" applyFont="1" applyBorder="1">
      <alignment vertical="center"/>
    </xf>
    <xf numFmtId="6" fontId="2" fillId="0" borderId="17" xfId="1" applyFont="1" applyBorder="1" applyAlignment="1">
      <alignment horizontal="right" vertical="center"/>
    </xf>
    <xf numFmtId="6" fontId="2" fillId="0" borderId="18" xfId="0" applyNumberFormat="1" applyFont="1" applyBorder="1" applyAlignment="1">
      <alignment horizontal="right" vertical="center"/>
    </xf>
    <xf numFmtId="6" fontId="2" fillId="0" borderId="11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6" fontId="2" fillId="0" borderId="19" xfId="0" applyNumberFormat="1" applyFont="1" applyBorder="1" applyAlignment="1">
      <alignment horizontal="right" vertical="center"/>
    </xf>
    <xf numFmtId="9" fontId="8" fillId="0" borderId="20" xfId="0" applyNumberFormat="1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6" fontId="2" fillId="0" borderId="21" xfId="1" applyFont="1" applyBorder="1" applyAlignment="1">
      <alignment horizontal="right" vertical="center"/>
    </xf>
    <xf numFmtId="6" fontId="2" fillId="0" borderId="21" xfId="0" applyNumberFormat="1" applyFont="1" applyBorder="1" applyAlignment="1">
      <alignment horizontal="right" vertical="center"/>
    </xf>
    <xf numFmtId="9" fontId="8" fillId="0" borderId="21" xfId="0" applyNumberFormat="1" applyFont="1" applyBorder="1" applyAlignment="1">
      <alignment horizontal="center" vertical="center"/>
    </xf>
    <xf numFmtId="0" fontId="2" fillId="0" borderId="8" xfId="2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6" fontId="2" fillId="0" borderId="24" xfId="1" applyFont="1" applyBorder="1" applyAlignment="1">
      <alignment horizontal="right" vertical="center"/>
    </xf>
    <xf numFmtId="9" fontId="8" fillId="0" borderId="19" xfId="0" applyNumberFormat="1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9" fontId="8" fillId="0" borderId="26" xfId="0" applyNumberFormat="1" applyFont="1" applyBorder="1" applyAlignment="1">
      <alignment horizontal="center" vertical="center"/>
    </xf>
    <xf numFmtId="0" fontId="2" fillId="0" borderId="27" xfId="0" applyFont="1" applyBorder="1">
      <alignment vertical="center"/>
    </xf>
    <xf numFmtId="6" fontId="2" fillId="0" borderId="27" xfId="1" applyFont="1" applyBorder="1" applyAlignment="1">
      <alignment horizontal="right" vertical="center"/>
    </xf>
    <xf numFmtId="6" fontId="2" fillId="0" borderId="28" xfId="0" applyNumberFormat="1" applyFont="1" applyBorder="1" applyAlignment="1">
      <alignment horizontal="right" vertical="center"/>
    </xf>
    <xf numFmtId="9" fontId="8" fillId="0" borderId="29" xfId="0" applyNumberFormat="1" applyFont="1" applyBorder="1" applyAlignment="1">
      <alignment horizontal="center" vertical="center"/>
    </xf>
    <xf numFmtId="0" fontId="2" fillId="0" borderId="27" xfId="2" applyFont="1" applyBorder="1" applyAlignment="1">
      <alignment horizontal="center" vertical="center"/>
    </xf>
    <xf numFmtId="58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2" fillId="0" borderId="30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6" fontId="14" fillId="0" borderId="0" xfId="0" applyNumberFormat="1" applyFont="1" applyBorder="1" applyAlignment="1">
      <alignment horizontal="center"/>
    </xf>
    <xf numFmtId="6" fontId="14" fillId="0" borderId="30" xfId="0" applyNumberFormat="1" applyFont="1" applyBorder="1" applyAlignment="1">
      <alignment horizontal="center"/>
    </xf>
    <xf numFmtId="0" fontId="2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2" fillId="0" borderId="33" xfId="0" applyFont="1" applyBorder="1">
      <alignment vertical="center"/>
    </xf>
    <xf numFmtId="0" fontId="2" fillId="0" borderId="33" xfId="0" applyFont="1" applyBorder="1" applyAlignment="1">
      <alignment horizontal="center" vertical="center"/>
    </xf>
    <xf numFmtId="6" fontId="2" fillId="0" borderId="33" xfId="1" applyFont="1" applyBorder="1" applyAlignment="1">
      <alignment horizontal="right" vertical="center"/>
    </xf>
    <xf numFmtId="6" fontId="2" fillId="0" borderId="34" xfId="0" applyNumberFormat="1" applyFont="1" applyBorder="1" applyAlignment="1">
      <alignment horizontal="right" vertical="center"/>
    </xf>
    <xf numFmtId="0" fontId="2" fillId="0" borderId="35" xfId="0" applyFont="1" applyBorder="1" applyAlignment="1">
      <alignment horizontal="center" vertical="center"/>
    </xf>
    <xf numFmtId="0" fontId="2" fillId="0" borderId="35" xfId="2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2" fillId="0" borderId="37" xfId="0" applyFont="1" applyBorder="1">
      <alignment vertical="center"/>
    </xf>
    <xf numFmtId="0" fontId="2" fillId="0" borderId="38" xfId="2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6" fontId="2" fillId="0" borderId="37" xfId="1" applyFont="1" applyBorder="1" applyAlignment="1">
      <alignment horizontal="right" vertical="center"/>
    </xf>
    <xf numFmtId="6" fontId="2" fillId="0" borderId="39" xfId="0" applyNumberFormat="1" applyFont="1" applyBorder="1" applyAlignment="1">
      <alignment horizontal="right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>
      <alignment vertical="center"/>
    </xf>
    <xf numFmtId="0" fontId="2" fillId="0" borderId="41" xfId="0" applyFont="1" applyBorder="1" applyAlignment="1">
      <alignment horizontal="center" vertical="center"/>
    </xf>
    <xf numFmtId="6" fontId="2" fillId="0" borderId="41" xfId="1" applyFont="1" applyBorder="1" applyAlignment="1">
      <alignment horizontal="right" vertical="center"/>
    </xf>
    <xf numFmtId="6" fontId="2" fillId="0" borderId="42" xfId="0" applyNumberFormat="1" applyFont="1" applyBorder="1" applyAlignment="1">
      <alignment horizontal="right" vertical="center"/>
    </xf>
    <xf numFmtId="0" fontId="2" fillId="0" borderId="43" xfId="0" applyFont="1" applyBorder="1" applyAlignment="1">
      <alignment horizontal="center" vertical="center"/>
    </xf>
    <xf numFmtId="0" fontId="2" fillId="0" borderId="35" xfId="0" applyFont="1" applyBorder="1">
      <alignment vertical="center"/>
    </xf>
    <xf numFmtId="6" fontId="2" fillId="0" borderId="35" xfId="1" applyFont="1" applyBorder="1" applyAlignment="1">
      <alignment horizontal="right" vertical="center"/>
    </xf>
    <xf numFmtId="6" fontId="2" fillId="0" borderId="44" xfId="0" applyNumberFormat="1" applyFont="1" applyBorder="1" applyAlignment="1">
      <alignment horizontal="right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>
      <alignment vertical="center"/>
    </xf>
    <xf numFmtId="0" fontId="2" fillId="0" borderId="46" xfId="0" applyFont="1" applyBorder="1" applyAlignment="1">
      <alignment horizontal="center" vertical="center"/>
    </xf>
    <xf numFmtId="6" fontId="2" fillId="0" borderId="46" xfId="1" applyFont="1" applyBorder="1" applyAlignment="1">
      <alignment horizontal="right" vertical="center"/>
    </xf>
    <xf numFmtId="6" fontId="2" fillId="0" borderId="47" xfId="0" applyNumberFormat="1" applyFont="1" applyBorder="1" applyAlignment="1">
      <alignment horizontal="right" vertical="center"/>
    </xf>
    <xf numFmtId="0" fontId="2" fillId="0" borderId="41" xfId="2" applyFont="1" applyBorder="1" applyAlignment="1">
      <alignment horizontal="center" vertical="center"/>
    </xf>
    <xf numFmtId="6" fontId="2" fillId="0" borderId="48" xfId="0" applyNumberFormat="1" applyFont="1" applyBorder="1" applyAlignment="1">
      <alignment horizontal="right" vertical="center"/>
    </xf>
    <xf numFmtId="6" fontId="2" fillId="0" borderId="49" xfId="0" applyNumberFormat="1" applyFont="1" applyBorder="1" applyAlignment="1">
      <alignment horizontal="right" vertical="center"/>
    </xf>
    <xf numFmtId="0" fontId="2" fillId="0" borderId="46" xfId="2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6" fontId="2" fillId="0" borderId="50" xfId="1" applyFont="1" applyBorder="1" applyAlignment="1">
      <alignment horizontal="right" vertical="center"/>
    </xf>
    <xf numFmtId="0" fontId="2" fillId="0" borderId="38" xfId="0" applyFont="1" applyBorder="1" applyAlignment="1">
      <alignment horizontal="center" vertical="center"/>
    </xf>
    <xf numFmtId="6" fontId="2" fillId="0" borderId="51" xfId="1" applyFont="1" applyBorder="1" applyAlignment="1">
      <alignment horizontal="right" vertical="center"/>
    </xf>
    <xf numFmtId="0" fontId="2" fillId="0" borderId="52" xfId="2" applyFont="1" applyBorder="1" applyAlignment="1">
      <alignment horizontal="center" vertical="center"/>
    </xf>
    <xf numFmtId="6" fontId="2" fillId="0" borderId="53" xfId="1" applyFont="1" applyBorder="1" applyAlignment="1">
      <alignment horizontal="right" vertical="center"/>
    </xf>
    <xf numFmtId="6" fontId="2" fillId="0" borderId="54" xfId="0" applyNumberFormat="1" applyFont="1" applyBorder="1" applyAlignment="1">
      <alignment horizontal="right" vertical="center"/>
    </xf>
    <xf numFmtId="0" fontId="2" fillId="0" borderId="8" xfId="0" applyFont="1" applyBorder="1">
      <alignment vertical="center"/>
    </xf>
    <xf numFmtId="6" fontId="2" fillId="0" borderId="55" xfId="1" applyFont="1" applyBorder="1" applyAlignment="1">
      <alignment horizontal="right" vertical="center"/>
    </xf>
    <xf numFmtId="0" fontId="2" fillId="0" borderId="56" xfId="0" applyFont="1" applyBorder="1" applyAlignment="1">
      <alignment horizontal="center" vertical="center"/>
    </xf>
    <xf numFmtId="0" fontId="2" fillId="0" borderId="57" xfId="0" applyFont="1" applyBorder="1">
      <alignment vertical="center"/>
    </xf>
    <xf numFmtId="0" fontId="2" fillId="0" borderId="58" xfId="0" applyFont="1" applyBorder="1">
      <alignment vertical="center"/>
    </xf>
    <xf numFmtId="6" fontId="2" fillId="0" borderId="57" xfId="1" applyFont="1" applyBorder="1" applyAlignment="1">
      <alignment vertical="center"/>
    </xf>
    <xf numFmtId="0" fontId="2" fillId="0" borderId="59" xfId="0" applyFont="1" applyBorder="1" applyAlignment="1">
      <alignment horizontal="center" vertical="center"/>
    </xf>
    <xf numFmtId="0" fontId="2" fillId="0" borderId="60" xfId="0" applyFont="1" applyBorder="1">
      <alignment vertical="center"/>
    </xf>
    <xf numFmtId="0" fontId="2" fillId="0" borderId="60" xfId="2" applyFont="1" applyBorder="1" applyAlignment="1">
      <alignment horizontal="center" vertical="center"/>
    </xf>
    <xf numFmtId="6" fontId="2" fillId="0" borderId="60" xfId="1" applyFont="1" applyBorder="1" applyAlignment="1">
      <alignment horizontal="right" vertical="center"/>
    </xf>
    <xf numFmtId="0" fontId="2" fillId="0" borderId="61" xfId="0" applyFont="1" applyBorder="1" applyAlignment="1">
      <alignment horizontal="center" vertical="center"/>
    </xf>
    <xf numFmtId="0" fontId="2" fillId="0" borderId="62" xfId="0" applyFont="1" applyBorder="1">
      <alignment vertical="center"/>
    </xf>
    <xf numFmtId="0" fontId="2" fillId="0" borderId="62" xfId="0" applyFont="1" applyBorder="1" applyAlignment="1">
      <alignment horizontal="center" vertical="center"/>
    </xf>
    <xf numFmtId="6" fontId="2" fillId="0" borderId="62" xfId="1" applyFont="1" applyBorder="1" applyAlignment="1">
      <alignment horizontal="right" vertical="center"/>
    </xf>
    <xf numFmtId="6" fontId="2" fillId="0" borderId="63" xfId="0" applyNumberFormat="1" applyFont="1" applyBorder="1" applyAlignment="1">
      <alignment horizontal="right" vertical="center"/>
    </xf>
    <xf numFmtId="0" fontId="2" fillId="0" borderId="64" xfId="0" applyFont="1" applyBorder="1">
      <alignment vertical="center"/>
    </xf>
    <xf numFmtId="0" fontId="2" fillId="0" borderId="64" xfId="0" applyFont="1" applyBorder="1" applyAlignment="1">
      <alignment horizontal="center" vertical="center"/>
    </xf>
    <xf numFmtId="6" fontId="2" fillId="0" borderId="64" xfId="1" applyFont="1" applyBorder="1" applyAlignment="1">
      <alignment horizontal="right" vertical="center"/>
    </xf>
    <xf numFmtId="6" fontId="2" fillId="0" borderId="65" xfId="0" applyNumberFormat="1" applyFont="1" applyBorder="1" applyAlignment="1">
      <alignment horizontal="right" vertical="center"/>
    </xf>
    <xf numFmtId="0" fontId="2" fillId="0" borderId="16" xfId="2" applyFont="1" applyBorder="1" applyAlignment="1">
      <alignment horizontal="center" vertical="center"/>
    </xf>
    <xf numFmtId="6" fontId="2" fillId="0" borderId="66" xfId="0" applyNumberFormat="1" applyFont="1" applyBorder="1" applyAlignment="1">
      <alignment horizontal="right" vertical="center"/>
    </xf>
    <xf numFmtId="6" fontId="2" fillId="0" borderId="67" xfId="0" applyNumberFormat="1" applyFont="1" applyBorder="1" applyAlignment="1">
      <alignment horizontal="right" vertical="center"/>
    </xf>
    <xf numFmtId="0" fontId="9" fillId="0" borderId="15" xfId="0" applyFont="1" applyBorder="1" applyAlignment="1">
      <alignment horizontal="center" vertical="center"/>
    </xf>
    <xf numFmtId="6" fontId="2" fillId="0" borderId="38" xfId="1" applyFont="1" applyBorder="1" applyAlignment="1">
      <alignment horizontal="right" vertical="center"/>
    </xf>
    <xf numFmtId="0" fontId="2" fillId="0" borderId="68" xfId="0" applyFont="1" applyBorder="1" applyAlignment="1">
      <alignment horizontal="center" vertical="center"/>
    </xf>
    <xf numFmtId="0" fontId="2" fillId="0" borderId="52" xfId="0" applyFont="1" applyBorder="1">
      <alignment vertical="center"/>
    </xf>
    <xf numFmtId="0" fontId="2" fillId="0" borderId="22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/>
    </xf>
    <xf numFmtId="6" fontId="2" fillId="0" borderId="69" xfId="1" applyFont="1" applyBorder="1" applyAlignment="1">
      <alignment horizontal="right" vertical="center"/>
    </xf>
    <xf numFmtId="0" fontId="2" fillId="0" borderId="3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64" xfId="2" applyFont="1" applyBorder="1">
      <alignment vertical="center"/>
    </xf>
    <xf numFmtId="0" fontId="2" fillId="0" borderId="70" xfId="0" applyFont="1" applyBorder="1" applyAlignment="1">
      <alignment horizontal="center" vertical="center"/>
    </xf>
    <xf numFmtId="0" fontId="2" fillId="0" borderId="71" xfId="0" applyFont="1" applyBorder="1">
      <alignment vertical="center"/>
    </xf>
    <xf numFmtId="0" fontId="2" fillId="0" borderId="71" xfId="0" applyFont="1" applyBorder="1" applyAlignment="1">
      <alignment horizontal="center" vertical="center"/>
    </xf>
    <xf numFmtId="6" fontId="2" fillId="0" borderId="71" xfId="1" applyFont="1" applyBorder="1" applyAlignment="1">
      <alignment horizontal="right" vertical="center"/>
    </xf>
    <xf numFmtId="9" fontId="8" fillId="0" borderId="72" xfId="0" applyNumberFormat="1" applyFont="1" applyBorder="1" applyAlignment="1">
      <alignment horizontal="center" vertical="center"/>
    </xf>
    <xf numFmtId="0" fontId="2" fillId="0" borderId="71" xfId="2" applyFont="1" applyBorder="1" applyAlignment="1">
      <alignment horizontal="center" vertical="center"/>
    </xf>
  </cellXfs>
  <cellStyles count="3">
    <cellStyle name="通貨" xfId="1" builtinId="7"/>
    <cellStyle name="標準" xfId="0" builtinId="0"/>
    <cellStyle name="標準 2" xfId="2" xr:uid="{8DDF10BA-FB58-4899-AE1F-25E3A51CC2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409576</xdr:colOff>
      <xdr:row>8</xdr:row>
      <xdr:rowOff>86099</xdr:rowOff>
    </xdr:from>
    <xdr:to>
      <xdr:col>6</xdr:col>
      <xdr:colOff>752476</xdr:colOff>
      <xdr:row>11</xdr:row>
      <xdr:rowOff>0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56E17003-4D89-47A0-9808-DD8BF09EC203}"/>
            </a:ext>
          </a:extLst>
        </xdr:cNvPr>
        <xdr:cNvGrpSpPr>
          <a:grpSpLocks/>
        </xdr:cNvGrpSpPr>
      </xdr:nvGrpSpPr>
      <xdr:grpSpPr bwMode="auto">
        <a:xfrm>
          <a:off x="5191126" y="2343524"/>
          <a:ext cx="2209800" cy="714001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DC66A37F-5555-7ADC-7FC3-262C5E3B519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F4D0049F-E254-33EB-D87E-829D5CD5039D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C5D1CC43-1B83-097B-7E85-61DEBDF352B6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DFE46B04-3350-23AF-B0B4-5BA4C19DF59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9261F8F7-702D-FA7C-963C-E980AB3BCCD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A2581A68-7C74-8777-97D3-E60DADFB3F0E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2</xdr:col>
      <xdr:colOff>2152651</xdr:colOff>
      <xdr:row>7</xdr:row>
      <xdr:rowOff>252412</xdr:rowOff>
    </xdr:from>
    <xdr:to>
      <xdr:col>3</xdr:col>
      <xdr:colOff>76201</xdr:colOff>
      <xdr:row>9</xdr:row>
      <xdr:rowOff>28575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C891E4F1-0A13-A871-0BE1-18462A9B4B16}"/>
            </a:ext>
          </a:extLst>
        </xdr:cNvPr>
        <xdr:cNvSpPr txBox="1"/>
      </xdr:nvSpPr>
      <xdr:spPr>
        <a:xfrm>
          <a:off x="2943226" y="2243137"/>
          <a:ext cx="781050" cy="3095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（税込）</a:t>
          </a:r>
        </a:p>
      </xdr:txBody>
    </xdr:sp>
    <xdr:clientData/>
  </xdr:twoCellAnchor>
  <xdr:twoCellAnchor>
    <xdr:from>
      <xdr:col>1</xdr:col>
      <xdr:colOff>371475</xdr:colOff>
      <xdr:row>7</xdr:row>
      <xdr:rowOff>247650</xdr:rowOff>
    </xdr:from>
    <xdr:to>
      <xdr:col>2</xdr:col>
      <xdr:colOff>704850</xdr:colOff>
      <xdr:row>9</xdr:row>
      <xdr:rowOff>23813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92773BD0-7E22-4018-95B5-25CC440F3879}"/>
            </a:ext>
          </a:extLst>
        </xdr:cNvPr>
        <xdr:cNvSpPr txBox="1"/>
      </xdr:nvSpPr>
      <xdr:spPr>
        <a:xfrm>
          <a:off x="714375" y="2238375"/>
          <a:ext cx="781050" cy="3095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見積</a:t>
          </a:r>
          <a:r>
            <a:rPr kumimoji="1" lang="ja-JP" altLang="en-US" sz="1100" b="1"/>
            <a:t>合計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409576</xdr:colOff>
      <xdr:row>8</xdr:row>
      <xdr:rowOff>86099</xdr:rowOff>
    </xdr:from>
    <xdr:to>
      <xdr:col>6</xdr:col>
      <xdr:colOff>752476</xdr:colOff>
      <xdr:row>11</xdr:row>
      <xdr:rowOff>0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EF1EA84E-5722-43C6-B526-CE0466E1EF8F}"/>
            </a:ext>
          </a:extLst>
        </xdr:cNvPr>
        <xdr:cNvGrpSpPr>
          <a:grpSpLocks/>
        </xdr:cNvGrpSpPr>
      </xdr:nvGrpSpPr>
      <xdr:grpSpPr bwMode="auto">
        <a:xfrm>
          <a:off x="5191126" y="2343524"/>
          <a:ext cx="2209800" cy="714001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38EC978B-6975-66B7-524F-44DF6D4493D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42A59DCD-872E-27E6-787D-32E3E5D6C875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E2FB2605-375F-54F3-CCA0-9D01734FD5FF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EDD5D53A-26AA-98EB-B794-D84A7438896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9D4ABB93-FF32-DA2F-223B-4A4B5A676F45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F2069F25-37D2-9339-8FDD-1C6CB70878AD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2</xdr:col>
      <xdr:colOff>2152651</xdr:colOff>
      <xdr:row>7</xdr:row>
      <xdr:rowOff>252412</xdr:rowOff>
    </xdr:from>
    <xdr:to>
      <xdr:col>3</xdr:col>
      <xdr:colOff>76201</xdr:colOff>
      <xdr:row>9</xdr:row>
      <xdr:rowOff>28575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207F6626-E1CB-42D3-9DD2-15F22930154D}"/>
            </a:ext>
          </a:extLst>
        </xdr:cNvPr>
        <xdr:cNvSpPr txBox="1"/>
      </xdr:nvSpPr>
      <xdr:spPr>
        <a:xfrm>
          <a:off x="2943226" y="2243137"/>
          <a:ext cx="781050" cy="3095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（税込）</a:t>
          </a:r>
        </a:p>
      </xdr:txBody>
    </xdr:sp>
    <xdr:clientData/>
  </xdr:twoCellAnchor>
  <xdr:twoCellAnchor>
    <xdr:from>
      <xdr:col>1</xdr:col>
      <xdr:colOff>371475</xdr:colOff>
      <xdr:row>7</xdr:row>
      <xdr:rowOff>247650</xdr:rowOff>
    </xdr:from>
    <xdr:to>
      <xdr:col>2</xdr:col>
      <xdr:colOff>704850</xdr:colOff>
      <xdr:row>9</xdr:row>
      <xdr:rowOff>23813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4725204D-115C-4A11-BB2E-BC8BB2735244}"/>
            </a:ext>
          </a:extLst>
        </xdr:cNvPr>
        <xdr:cNvSpPr txBox="1"/>
      </xdr:nvSpPr>
      <xdr:spPr>
        <a:xfrm>
          <a:off x="714375" y="2238375"/>
          <a:ext cx="781050" cy="3095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見積</a:t>
          </a:r>
          <a:r>
            <a:rPr kumimoji="1" lang="ja-JP" altLang="en-US" sz="1100" b="1"/>
            <a:t>合計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A3E13-F19E-46E7-AF65-BAC2F9ED0145}">
  <dimension ref="B2:I94"/>
  <sheetViews>
    <sheetView view="pageBreakPreview" topLeftCell="A4" zoomScaleNormal="100" zoomScaleSheetLayoutView="100" workbookViewId="0">
      <selection activeCell="L38" sqref="L38"/>
    </sheetView>
  </sheetViews>
  <sheetFormatPr defaultColWidth="8" defaultRowHeight="21" customHeight="1" x14ac:dyDescent="0.4"/>
  <cols>
    <col min="1" max="1" width="4.5" style="1" customWidth="1"/>
    <col min="2" max="2" width="5.875" style="21" customWidth="1"/>
    <col min="3" max="3" width="37.5" style="1" customWidth="1"/>
    <col min="4" max="4" width="14.875" style="1" customWidth="1"/>
    <col min="5" max="5" width="10.625" style="21" customWidth="1"/>
    <col min="6" max="6" width="13.875" style="1" customWidth="1"/>
    <col min="7" max="7" width="14.625" style="1" customWidth="1"/>
    <col min="8" max="8" width="4.125" style="1" customWidth="1"/>
    <col min="9" max="9" width="8" style="1"/>
    <col min="10" max="10" width="8.375" style="1" bestFit="1" customWidth="1"/>
    <col min="11" max="11" width="8" style="1"/>
    <col min="12" max="12" width="17.125" style="1" bestFit="1" customWidth="1"/>
    <col min="13" max="13" width="8" style="1"/>
    <col min="14" max="14" width="20.375" style="1" customWidth="1"/>
    <col min="15" max="16384" width="8" style="1"/>
  </cols>
  <sheetData>
    <row r="2" spans="2:8" ht="21" customHeight="1" x14ac:dyDescent="0.4">
      <c r="B2" s="59" t="s">
        <v>0</v>
      </c>
      <c r="C2" s="59"/>
      <c r="D2" s="59"/>
      <c r="E2" s="59"/>
      <c r="F2" s="59"/>
      <c r="G2" s="59"/>
      <c r="H2" s="3"/>
    </row>
    <row r="3" spans="2:8" ht="21" customHeight="1" x14ac:dyDescent="0.4">
      <c r="B3" s="2"/>
      <c r="C3" s="4"/>
      <c r="D3" s="4"/>
      <c r="E3" s="4"/>
      <c r="F3" s="56" t="s">
        <v>8</v>
      </c>
      <c r="G3" s="56"/>
      <c r="H3" s="5"/>
    </row>
    <row r="4" spans="2:8" ht="30.75" customHeight="1" thickBot="1" x14ac:dyDescent="0.2">
      <c r="B4" s="61" t="s">
        <v>85</v>
      </c>
      <c r="C4" s="61"/>
    </row>
    <row r="5" spans="2:8" ht="21" customHeight="1" x14ac:dyDescent="0.15">
      <c r="B5" s="60" t="s">
        <v>84</v>
      </c>
      <c r="C5" s="60"/>
      <c r="E5" s="62" t="s">
        <v>89</v>
      </c>
      <c r="F5" s="62"/>
    </row>
    <row r="6" spans="2:8" ht="21" customHeight="1" x14ac:dyDescent="0.4">
      <c r="B6" s="60" t="s">
        <v>83</v>
      </c>
      <c r="C6" s="60"/>
      <c r="E6" s="58" t="s">
        <v>86</v>
      </c>
      <c r="F6" s="58"/>
      <c r="G6" s="58"/>
    </row>
    <row r="7" spans="2:8" ht="21" customHeight="1" x14ac:dyDescent="0.4">
      <c r="E7" s="63" t="s">
        <v>87</v>
      </c>
      <c r="F7" s="63"/>
      <c r="G7" s="63"/>
    </row>
    <row r="8" spans="2:8" ht="21" customHeight="1" x14ac:dyDescent="0.4">
      <c r="B8" s="5"/>
      <c r="C8" s="64">
        <f>G80</f>
        <v>12756645.4125</v>
      </c>
      <c r="D8" s="6"/>
      <c r="E8" s="58" t="s">
        <v>88</v>
      </c>
      <c r="F8" s="58"/>
      <c r="G8" s="58"/>
    </row>
    <row r="9" spans="2:8" ht="21" customHeight="1" thickBot="1" x14ac:dyDescent="0.45">
      <c r="C9" s="65"/>
      <c r="D9" s="21"/>
      <c r="F9" s="6"/>
    </row>
    <row r="11" spans="2:8" ht="21" customHeight="1" x14ac:dyDescent="0.4">
      <c r="B11" s="57" t="s">
        <v>1</v>
      </c>
      <c r="C11" s="57"/>
    </row>
    <row r="12" spans="2:8" ht="21" customHeight="1" thickBot="1" x14ac:dyDescent="0.45">
      <c r="B12" s="57" t="s">
        <v>23</v>
      </c>
      <c r="C12" s="57"/>
      <c r="D12" s="57"/>
      <c r="E12" s="57"/>
      <c r="F12" s="57"/>
      <c r="G12" s="37" t="s">
        <v>37</v>
      </c>
    </row>
    <row r="13" spans="2:8" ht="21" customHeight="1" thickBot="1" x14ac:dyDescent="0.45">
      <c r="B13" s="25"/>
      <c r="C13" s="7" t="s">
        <v>2</v>
      </c>
      <c r="D13" s="7" t="s">
        <v>3</v>
      </c>
      <c r="E13" s="7" t="s">
        <v>4</v>
      </c>
      <c r="F13" s="7" t="s">
        <v>5</v>
      </c>
      <c r="G13" s="66" t="s">
        <v>6</v>
      </c>
      <c r="H13" s="17" t="s">
        <v>7</v>
      </c>
    </row>
    <row r="14" spans="2:8" ht="21" customHeight="1" x14ac:dyDescent="0.4">
      <c r="B14" s="67">
        <v>1</v>
      </c>
      <c r="C14" s="68" t="s">
        <v>29</v>
      </c>
      <c r="D14" s="68"/>
      <c r="E14" s="69"/>
      <c r="F14" s="70"/>
      <c r="G14" s="71"/>
      <c r="H14" s="18"/>
    </row>
    <row r="15" spans="2:8" ht="21" customHeight="1" x14ac:dyDescent="0.4">
      <c r="B15" s="67"/>
      <c r="C15" s="68" t="s">
        <v>32</v>
      </c>
      <c r="D15" s="72" t="s">
        <v>30</v>
      </c>
      <c r="E15" s="69">
        <v>1</v>
      </c>
      <c r="F15" s="70">
        <v>23500</v>
      </c>
      <c r="G15" s="71">
        <f>E15*F15</f>
        <v>23500</v>
      </c>
      <c r="H15" s="19">
        <v>0.1</v>
      </c>
    </row>
    <row r="16" spans="2:8" ht="21" customHeight="1" x14ac:dyDescent="0.4">
      <c r="B16" s="67"/>
      <c r="C16" s="68"/>
      <c r="D16" s="73" t="s">
        <v>13</v>
      </c>
      <c r="E16" s="69">
        <v>2</v>
      </c>
      <c r="F16" s="70">
        <v>21500</v>
      </c>
      <c r="G16" s="71">
        <f>E16*F16</f>
        <v>43000</v>
      </c>
      <c r="H16" s="19">
        <v>0.1</v>
      </c>
    </row>
    <row r="17" spans="2:8" ht="21" customHeight="1" x14ac:dyDescent="0.4">
      <c r="B17" s="67"/>
      <c r="C17" s="68" t="s">
        <v>33</v>
      </c>
      <c r="D17" s="73"/>
      <c r="E17" s="69"/>
      <c r="F17" s="70"/>
      <c r="G17" s="71"/>
      <c r="H17" s="18"/>
    </row>
    <row r="18" spans="2:8" ht="21" customHeight="1" x14ac:dyDescent="0.4">
      <c r="B18" s="67"/>
      <c r="C18" s="68" t="s">
        <v>74</v>
      </c>
      <c r="D18" s="72" t="s">
        <v>30</v>
      </c>
      <c r="E18" s="69">
        <v>2</v>
      </c>
      <c r="F18" s="70">
        <v>3672</v>
      </c>
      <c r="G18" s="71">
        <f>E18*F18</f>
        <v>7344</v>
      </c>
      <c r="H18" s="19">
        <v>0.1</v>
      </c>
    </row>
    <row r="19" spans="2:8" ht="21" customHeight="1" x14ac:dyDescent="0.4">
      <c r="B19" s="67"/>
      <c r="C19" s="68" t="s">
        <v>75</v>
      </c>
      <c r="D19" s="73" t="s">
        <v>13</v>
      </c>
      <c r="E19" s="69">
        <v>18</v>
      </c>
      <c r="F19" s="70">
        <v>3359</v>
      </c>
      <c r="G19" s="71">
        <f>E19*F19</f>
        <v>60462</v>
      </c>
      <c r="H19" s="19">
        <v>0.1</v>
      </c>
    </row>
    <row r="20" spans="2:8" ht="21" customHeight="1" x14ac:dyDescent="0.4">
      <c r="B20" s="74"/>
      <c r="C20" s="75" t="s">
        <v>34</v>
      </c>
      <c r="D20" s="76"/>
      <c r="E20" s="77"/>
      <c r="F20" s="78"/>
      <c r="G20" s="79"/>
      <c r="H20" s="48"/>
    </row>
    <row r="21" spans="2:8" ht="21" customHeight="1" x14ac:dyDescent="0.4">
      <c r="B21" s="80"/>
      <c r="C21" s="81" t="s">
        <v>76</v>
      </c>
      <c r="D21" s="82" t="s">
        <v>30</v>
      </c>
      <c r="E21" s="82">
        <v>10</v>
      </c>
      <c r="F21" s="83">
        <v>23500</v>
      </c>
      <c r="G21" s="84">
        <f t="shared" ref="G21:G22" si="0">E21*F21</f>
        <v>235000</v>
      </c>
      <c r="H21" s="50">
        <v>0.1</v>
      </c>
    </row>
    <row r="22" spans="2:8" ht="21" customHeight="1" x14ac:dyDescent="0.4">
      <c r="B22" s="85"/>
      <c r="C22" s="86" t="s">
        <v>77</v>
      </c>
      <c r="D22" s="72" t="s">
        <v>30</v>
      </c>
      <c r="E22" s="72">
        <v>20</v>
      </c>
      <c r="F22" s="87">
        <f>F21/8*1.25</f>
        <v>3671.875</v>
      </c>
      <c r="G22" s="88">
        <f t="shared" si="0"/>
        <v>73437.5</v>
      </c>
      <c r="H22" s="19">
        <v>0.1</v>
      </c>
    </row>
    <row r="23" spans="2:8" ht="21" customHeight="1" x14ac:dyDescent="0.4">
      <c r="B23" s="85"/>
      <c r="C23" s="86" t="s">
        <v>78</v>
      </c>
      <c r="D23" s="72" t="s">
        <v>30</v>
      </c>
      <c r="E23" s="72">
        <v>8</v>
      </c>
      <c r="F23" s="87">
        <v>23500</v>
      </c>
      <c r="G23" s="88">
        <f t="shared" ref="G23:G34" si="1">E23*F23</f>
        <v>188000</v>
      </c>
      <c r="H23" s="19">
        <v>0.1</v>
      </c>
    </row>
    <row r="24" spans="2:8" ht="21" customHeight="1" x14ac:dyDescent="0.4">
      <c r="B24" s="85"/>
      <c r="C24" s="86" t="s">
        <v>91</v>
      </c>
      <c r="D24" s="72" t="s">
        <v>30</v>
      </c>
      <c r="E24" s="72">
        <v>12</v>
      </c>
      <c r="F24" s="87">
        <v>3672</v>
      </c>
      <c r="G24" s="88">
        <f t="shared" ref="G24" si="2">E24*F24</f>
        <v>44064</v>
      </c>
      <c r="H24" s="19">
        <v>0.1</v>
      </c>
    </row>
    <row r="25" spans="2:8" ht="21" customHeight="1" x14ac:dyDescent="0.4">
      <c r="B25" s="137"/>
      <c r="C25" s="138" t="s">
        <v>90</v>
      </c>
      <c r="D25" s="139" t="s">
        <v>30</v>
      </c>
      <c r="E25" s="139">
        <v>3</v>
      </c>
      <c r="F25" s="140">
        <f>F23/8*1.25</f>
        <v>3671.875</v>
      </c>
      <c r="G25" s="126">
        <f t="shared" si="1"/>
        <v>11015.625</v>
      </c>
      <c r="H25" s="141">
        <v>0.1</v>
      </c>
    </row>
    <row r="26" spans="2:8" ht="21" customHeight="1" x14ac:dyDescent="0.4">
      <c r="B26" s="80"/>
      <c r="C26" s="81" t="s">
        <v>72</v>
      </c>
      <c r="D26" s="94" t="s">
        <v>13</v>
      </c>
      <c r="E26" s="94">
        <v>100</v>
      </c>
      <c r="F26" s="83">
        <v>21500</v>
      </c>
      <c r="G26" s="95">
        <f t="shared" ref="G26:G27" si="3">E26*F26</f>
        <v>2150000</v>
      </c>
      <c r="H26" s="50">
        <v>0.1</v>
      </c>
    </row>
    <row r="27" spans="2:8" ht="21" customHeight="1" x14ac:dyDescent="0.4">
      <c r="B27" s="85"/>
      <c r="C27" s="86" t="s">
        <v>82</v>
      </c>
      <c r="D27" s="73" t="s">
        <v>13</v>
      </c>
      <c r="E27" s="73">
        <v>80</v>
      </c>
      <c r="F27" s="87">
        <f>F26/8*1.25</f>
        <v>3359.375</v>
      </c>
      <c r="G27" s="96">
        <f t="shared" si="3"/>
        <v>268750</v>
      </c>
      <c r="H27" s="19">
        <v>0.1</v>
      </c>
    </row>
    <row r="28" spans="2:8" ht="21" customHeight="1" x14ac:dyDescent="0.4">
      <c r="B28" s="85"/>
      <c r="C28" s="86" t="s">
        <v>73</v>
      </c>
      <c r="D28" s="73" t="s">
        <v>13</v>
      </c>
      <c r="E28" s="73">
        <v>72</v>
      </c>
      <c r="F28" s="87">
        <v>21500</v>
      </c>
      <c r="G28" s="96">
        <f t="shared" si="1"/>
        <v>1548000</v>
      </c>
      <c r="H28" s="19">
        <v>0.1</v>
      </c>
    </row>
    <row r="29" spans="2:8" ht="21" customHeight="1" x14ac:dyDescent="0.4">
      <c r="B29" s="85"/>
      <c r="C29" s="86" t="s">
        <v>93</v>
      </c>
      <c r="D29" s="73" t="s">
        <v>13</v>
      </c>
      <c r="E29" s="73">
        <v>48</v>
      </c>
      <c r="F29" s="87">
        <v>3359</v>
      </c>
      <c r="G29" s="88">
        <f t="shared" ref="G29" si="4">E29*F29</f>
        <v>161232</v>
      </c>
      <c r="H29" s="19">
        <v>0.1</v>
      </c>
    </row>
    <row r="30" spans="2:8" ht="21" customHeight="1" x14ac:dyDescent="0.4">
      <c r="B30" s="137"/>
      <c r="C30" s="138" t="s">
        <v>92</v>
      </c>
      <c r="D30" s="142" t="s">
        <v>13</v>
      </c>
      <c r="E30" s="142">
        <v>12</v>
      </c>
      <c r="F30" s="140">
        <f>F28/8*1.25</f>
        <v>3359.375</v>
      </c>
      <c r="G30" s="126">
        <f t="shared" si="1"/>
        <v>40312.5</v>
      </c>
      <c r="H30" s="141">
        <v>0.1</v>
      </c>
    </row>
    <row r="31" spans="2:8" ht="21" customHeight="1" x14ac:dyDescent="0.4">
      <c r="B31" s="80"/>
      <c r="C31" s="81" t="s">
        <v>81</v>
      </c>
      <c r="D31" s="82" t="s">
        <v>30</v>
      </c>
      <c r="E31" s="82">
        <v>8</v>
      </c>
      <c r="F31" s="83">
        <f>F23*1.25</f>
        <v>29375</v>
      </c>
      <c r="G31" s="95">
        <f t="shared" si="1"/>
        <v>235000</v>
      </c>
      <c r="H31" s="50">
        <v>0.1</v>
      </c>
    </row>
    <row r="32" spans="2:8" ht="21" customHeight="1" x14ac:dyDescent="0.4">
      <c r="B32" s="85"/>
      <c r="C32" s="86" t="s">
        <v>31</v>
      </c>
      <c r="D32" s="72" t="s">
        <v>30</v>
      </c>
      <c r="E32" s="72">
        <v>24</v>
      </c>
      <c r="F32" s="87">
        <f>F31/8*1.25</f>
        <v>4589.84375</v>
      </c>
      <c r="G32" s="96">
        <f t="shared" si="1"/>
        <v>110156.25</v>
      </c>
      <c r="H32" s="19">
        <v>0.1</v>
      </c>
    </row>
    <row r="33" spans="2:9" ht="21" customHeight="1" x14ac:dyDescent="0.4">
      <c r="B33" s="98"/>
      <c r="C33" s="86" t="s">
        <v>79</v>
      </c>
      <c r="D33" s="72" t="s">
        <v>13</v>
      </c>
      <c r="E33" s="73">
        <v>32</v>
      </c>
      <c r="F33" s="87">
        <f>F28*1.25</f>
        <v>26875</v>
      </c>
      <c r="G33" s="96">
        <f t="shared" si="1"/>
        <v>860000</v>
      </c>
      <c r="H33" s="19">
        <v>0.1</v>
      </c>
    </row>
    <row r="34" spans="2:9" ht="21" customHeight="1" x14ac:dyDescent="0.4">
      <c r="B34" s="89"/>
      <c r="C34" s="90" t="s">
        <v>80</v>
      </c>
      <c r="D34" s="97" t="s">
        <v>13</v>
      </c>
      <c r="E34" s="97">
        <v>96</v>
      </c>
      <c r="F34" s="92">
        <f>F33/8*1.25</f>
        <v>4199.21875</v>
      </c>
      <c r="G34" s="93">
        <f t="shared" si="1"/>
        <v>403125</v>
      </c>
      <c r="H34" s="54">
        <v>0.1</v>
      </c>
    </row>
    <row r="35" spans="2:9" ht="21" customHeight="1" thickBot="1" x14ac:dyDescent="0.45">
      <c r="B35" s="107"/>
      <c r="C35" s="108" t="s">
        <v>55</v>
      </c>
      <c r="D35" s="109"/>
      <c r="E35" s="110"/>
      <c r="F35" s="110"/>
      <c r="G35" s="38">
        <v>610000</v>
      </c>
      <c r="H35" s="18"/>
    </row>
    <row r="36" spans="2:9" ht="21" customHeight="1" thickBot="1" x14ac:dyDescent="0.45">
      <c r="B36" s="111"/>
      <c r="C36" s="112" t="s">
        <v>94</v>
      </c>
      <c r="D36" s="113"/>
      <c r="E36" s="113"/>
      <c r="F36" s="114" t="s">
        <v>63</v>
      </c>
      <c r="G36" s="36">
        <f>SUM(G15:G35)</f>
        <v>7072398.875</v>
      </c>
      <c r="H36" s="19">
        <v>0.1</v>
      </c>
    </row>
    <row r="37" spans="2:9" ht="21" customHeight="1" x14ac:dyDescent="0.4">
      <c r="B37" s="115"/>
      <c r="C37" s="116"/>
      <c r="D37" s="117"/>
      <c r="E37" s="117"/>
      <c r="F37" s="118"/>
      <c r="G37" s="119"/>
      <c r="H37" s="19"/>
    </row>
    <row r="38" spans="2:9" ht="21" customHeight="1" x14ac:dyDescent="0.4">
      <c r="B38" s="49">
        <v>2</v>
      </c>
      <c r="C38" s="81" t="s">
        <v>44</v>
      </c>
      <c r="D38" s="94"/>
      <c r="E38" s="94"/>
      <c r="F38" s="106"/>
      <c r="G38" s="84"/>
      <c r="H38" s="19"/>
    </row>
    <row r="39" spans="2:9" ht="21" customHeight="1" x14ac:dyDescent="0.4">
      <c r="B39" s="111"/>
      <c r="C39" s="86" t="s">
        <v>18</v>
      </c>
      <c r="D39" s="72" t="s">
        <v>10</v>
      </c>
      <c r="E39" s="72">
        <v>2</v>
      </c>
      <c r="F39" s="99">
        <v>37500</v>
      </c>
      <c r="G39" s="88">
        <f>E39*F39</f>
        <v>75000</v>
      </c>
      <c r="H39" s="19">
        <v>0.1</v>
      </c>
    </row>
    <row r="40" spans="2:9" ht="21" customHeight="1" x14ac:dyDescent="0.4">
      <c r="B40" s="111"/>
      <c r="C40" s="86" t="s">
        <v>19</v>
      </c>
      <c r="D40" s="100" t="s">
        <v>11</v>
      </c>
      <c r="E40" s="100">
        <v>22</v>
      </c>
      <c r="F40" s="101">
        <v>10000</v>
      </c>
      <c r="G40" s="88">
        <f t="shared" ref="G40:G48" si="5">E40*F40</f>
        <v>220000</v>
      </c>
      <c r="H40" s="19">
        <v>0.1</v>
      </c>
    </row>
    <row r="41" spans="2:9" ht="21" customHeight="1" x14ac:dyDescent="0.4">
      <c r="B41" s="111"/>
      <c r="C41" s="86" t="s">
        <v>20</v>
      </c>
      <c r="D41" s="100" t="s">
        <v>14</v>
      </c>
      <c r="E41" s="100">
        <v>200</v>
      </c>
      <c r="F41" s="101">
        <v>500</v>
      </c>
      <c r="G41" s="88">
        <f t="shared" si="5"/>
        <v>100000</v>
      </c>
      <c r="H41" s="19">
        <v>0.1</v>
      </c>
    </row>
    <row r="42" spans="2:9" ht="21" customHeight="1" x14ac:dyDescent="0.4">
      <c r="B42" s="111"/>
      <c r="C42" s="86" t="s">
        <v>21</v>
      </c>
      <c r="D42" s="100" t="s">
        <v>15</v>
      </c>
      <c r="E42" s="100">
        <v>130</v>
      </c>
      <c r="F42" s="101">
        <v>500</v>
      </c>
      <c r="G42" s="88">
        <f t="shared" si="5"/>
        <v>65000</v>
      </c>
      <c r="H42" s="19">
        <v>0.1</v>
      </c>
    </row>
    <row r="43" spans="2:9" ht="21" customHeight="1" x14ac:dyDescent="0.4">
      <c r="B43" s="111"/>
      <c r="C43" s="86" t="s">
        <v>45</v>
      </c>
      <c r="D43" s="100" t="s">
        <v>26</v>
      </c>
      <c r="E43" s="100">
        <v>6</v>
      </c>
      <c r="F43" s="101">
        <v>25000</v>
      </c>
      <c r="G43" s="88">
        <f t="shared" ref="G43:G44" si="6">E43*F43</f>
        <v>150000</v>
      </c>
      <c r="H43" s="19">
        <v>0.1</v>
      </c>
    </row>
    <row r="44" spans="2:9" ht="21" customHeight="1" x14ac:dyDescent="0.4">
      <c r="B44" s="111"/>
      <c r="C44" s="86" t="s">
        <v>22</v>
      </c>
      <c r="D44" s="100" t="s">
        <v>12</v>
      </c>
      <c r="E44" s="100">
        <v>180</v>
      </c>
      <c r="F44" s="101">
        <v>1400</v>
      </c>
      <c r="G44" s="88">
        <f t="shared" si="6"/>
        <v>252000</v>
      </c>
      <c r="H44" s="19">
        <v>0.1</v>
      </c>
      <c r="I44" s="21"/>
    </row>
    <row r="45" spans="2:9" ht="21" customHeight="1" x14ac:dyDescent="0.4">
      <c r="B45" s="111"/>
      <c r="C45" s="86" t="s">
        <v>35</v>
      </c>
      <c r="D45" s="73" t="s">
        <v>16</v>
      </c>
      <c r="E45" s="73">
        <v>2</v>
      </c>
      <c r="F45" s="99">
        <v>13000</v>
      </c>
      <c r="G45" s="96">
        <f t="shared" si="5"/>
        <v>26000</v>
      </c>
      <c r="H45" s="19">
        <v>0.1</v>
      </c>
    </row>
    <row r="46" spans="2:9" ht="21" customHeight="1" x14ac:dyDescent="0.4">
      <c r="B46" s="111"/>
      <c r="C46" s="86" t="s">
        <v>36</v>
      </c>
      <c r="D46" s="73" t="s">
        <v>17</v>
      </c>
      <c r="E46" s="73">
        <v>7</v>
      </c>
      <c r="F46" s="99">
        <v>13000</v>
      </c>
      <c r="G46" s="96">
        <f t="shared" si="5"/>
        <v>91000</v>
      </c>
      <c r="H46" s="19">
        <v>0.1</v>
      </c>
    </row>
    <row r="47" spans="2:9" ht="21" customHeight="1" x14ac:dyDescent="0.4">
      <c r="B47" s="111"/>
      <c r="C47" s="86" t="s">
        <v>24</v>
      </c>
      <c r="D47" s="73" t="s">
        <v>27</v>
      </c>
      <c r="E47" s="73">
        <v>18</v>
      </c>
      <c r="F47" s="99">
        <v>5000</v>
      </c>
      <c r="G47" s="96">
        <f t="shared" si="5"/>
        <v>90000</v>
      </c>
      <c r="H47" s="19">
        <v>0.1</v>
      </c>
    </row>
    <row r="48" spans="2:9" ht="21" customHeight="1" thickBot="1" x14ac:dyDescent="0.45">
      <c r="B48" s="111"/>
      <c r="C48" s="86" t="s">
        <v>25</v>
      </c>
      <c r="D48" s="73" t="s">
        <v>28</v>
      </c>
      <c r="E48" s="73">
        <v>17</v>
      </c>
      <c r="F48" s="99">
        <v>5000</v>
      </c>
      <c r="G48" s="104">
        <f t="shared" si="5"/>
        <v>85000</v>
      </c>
      <c r="H48" s="19">
        <v>0.1</v>
      </c>
    </row>
    <row r="49" spans="2:8" ht="21" customHeight="1" thickBot="1" x14ac:dyDescent="0.45">
      <c r="B49" s="129"/>
      <c r="C49" s="130"/>
      <c r="D49" s="102"/>
      <c r="E49" s="102"/>
      <c r="F49" s="103" t="s">
        <v>64</v>
      </c>
      <c r="G49" s="36">
        <f>SUM(G39:G48)</f>
        <v>1154000</v>
      </c>
      <c r="H49" s="39">
        <v>0.1</v>
      </c>
    </row>
    <row r="50" spans="2:8" ht="21" customHeight="1" x14ac:dyDescent="0.4">
      <c r="B50" s="4"/>
      <c r="C50" s="28"/>
      <c r="D50" s="29"/>
      <c r="E50" s="29"/>
      <c r="F50" s="30"/>
      <c r="G50" s="31"/>
      <c r="H50" s="32"/>
    </row>
    <row r="51" spans="2:8" ht="21" customHeight="1" x14ac:dyDescent="0.4">
      <c r="B51" s="57" t="s">
        <v>1</v>
      </c>
      <c r="C51" s="57"/>
    </row>
    <row r="52" spans="2:8" ht="21" customHeight="1" thickBot="1" x14ac:dyDescent="0.45">
      <c r="B52" s="57" t="s">
        <v>23</v>
      </c>
      <c r="C52" s="57"/>
      <c r="D52" s="57"/>
      <c r="E52" s="57"/>
      <c r="F52" s="57"/>
    </row>
    <row r="53" spans="2:8" ht="21" customHeight="1" thickBot="1" x14ac:dyDescent="0.45">
      <c r="B53" s="25"/>
      <c r="C53" s="7" t="s">
        <v>2</v>
      </c>
      <c r="D53" s="7" t="s">
        <v>3</v>
      </c>
      <c r="E53" s="7" t="s">
        <v>4</v>
      </c>
      <c r="F53" s="7" t="s">
        <v>5</v>
      </c>
      <c r="G53" s="7" t="s">
        <v>6</v>
      </c>
      <c r="H53" s="17" t="s">
        <v>7</v>
      </c>
    </row>
    <row r="54" spans="2:8" ht="21" customHeight="1" x14ac:dyDescent="0.4">
      <c r="B54" s="22">
        <v>3</v>
      </c>
      <c r="C54" s="136" t="s">
        <v>38</v>
      </c>
      <c r="D54" s="120"/>
      <c r="E54" s="121"/>
      <c r="F54" s="122"/>
      <c r="G54" s="123"/>
      <c r="H54" s="18"/>
    </row>
    <row r="55" spans="2:8" ht="21" customHeight="1" x14ac:dyDescent="0.4">
      <c r="B55" s="22"/>
      <c r="C55" s="86" t="s">
        <v>42</v>
      </c>
      <c r="D55" s="72" t="s">
        <v>43</v>
      </c>
      <c r="E55" s="72">
        <v>6</v>
      </c>
      <c r="F55" s="87">
        <v>15000</v>
      </c>
      <c r="G55" s="88">
        <f t="shared" ref="G55:G59" si="7">E55*F55</f>
        <v>90000</v>
      </c>
      <c r="H55" s="19">
        <v>0.1</v>
      </c>
    </row>
    <row r="56" spans="2:8" ht="21" customHeight="1" x14ac:dyDescent="0.4">
      <c r="B56" s="22"/>
      <c r="C56" s="86" t="s">
        <v>39</v>
      </c>
      <c r="D56" s="72"/>
      <c r="E56" s="72">
        <v>1</v>
      </c>
      <c r="F56" s="87">
        <v>30000</v>
      </c>
      <c r="G56" s="88">
        <f t="shared" si="7"/>
        <v>30000</v>
      </c>
      <c r="H56" s="19">
        <v>0.1</v>
      </c>
    </row>
    <row r="57" spans="2:8" ht="21" customHeight="1" x14ac:dyDescent="0.4">
      <c r="B57" s="22"/>
      <c r="C57" s="86" t="s">
        <v>40</v>
      </c>
      <c r="D57" s="72"/>
      <c r="E57" s="72">
        <v>1</v>
      </c>
      <c r="F57" s="87">
        <v>40000</v>
      </c>
      <c r="G57" s="88">
        <f t="shared" si="7"/>
        <v>40000</v>
      </c>
      <c r="H57" s="19">
        <v>0.1</v>
      </c>
    </row>
    <row r="58" spans="2:8" ht="21" customHeight="1" x14ac:dyDescent="0.4">
      <c r="B58" s="22"/>
      <c r="C58" s="86" t="s">
        <v>41</v>
      </c>
      <c r="D58" s="73"/>
      <c r="E58" s="73">
        <v>4</v>
      </c>
      <c r="F58" s="87">
        <v>35000</v>
      </c>
      <c r="G58" s="96">
        <f t="shared" si="7"/>
        <v>140000</v>
      </c>
      <c r="H58" s="19">
        <v>0.1</v>
      </c>
    </row>
    <row r="59" spans="2:8" ht="21" customHeight="1" x14ac:dyDescent="0.4">
      <c r="B59" s="111"/>
      <c r="C59" s="90" t="s">
        <v>55</v>
      </c>
      <c r="D59" s="97"/>
      <c r="E59" s="97">
        <v>2</v>
      </c>
      <c r="F59" s="92">
        <v>10000</v>
      </c>
      <c r="G59" s="126">
        <f t="shared" si="7"/>
        <v>20000</v>
      </c>
      <c r="H59" s="19"/>
    </row>
    <row r="60" spans="2:8" ht="21" customHeight="1" thickBot="1" x14ac:dyDescent="0.45">
      <c r="B60" s="24"/>
      <c r="C60" s="33"/>
      <c r="D60" s="124"/>
      <c r="E60" s="124"/>
      <c r="F60" s="34" t="s">
        <v>65</v>
      </c>
      <c r="G60" s="125">
        <f>SUM(G55:G59)</f>
        <v>320000</v>
      </c>
      <c r="H60" s="19">
        <v>0.1</v>
      </c>
    </row>
    <row r="61" spans="2:8" ht="21" customHeight="1" x14ac:dyDescent="0.4">
      <c r="B61" s="24"/>
      <c r="C61" s="8"/>
      <c r="D61" s="14"/>
      <c r="E61" s="14"/>
      <c r="F61" s="10"/>
      <c r="G61" s="35"/>
      <c r="H61" s="19"/>
    </row>
    <row r="62" spans="2:8" ht="21" customHeight="1" x14ac:dyDescent="0.4">
      <c r="B62" s="111">
        <v>4</v>
      </c>
      <c r="C62" s="51" t="s">
        <v>69</v>
      </c>
      <c r="D62" s="55"/>
      <c r="E62" s="55"/>
      <c r="F62" s="52"/>
      <c r="G62" s="53"/>
      <c r="H62" s="19"/>
    </row>
    <row r="63" spans="2:8" ht="21" customHeight="1" x14ac:dyDescent="0.4">
      <c r="B63" s="111"/>
      <c r="C63" s="81" t="s">
        <v>46</v>
      </c>
      <c r="D63" s="94" t="s">
        <v>48</v>
      </c>
      <c r="E63" s="94">
        <v>2</v>
      </c>
      <c r="F63" s="83">
        <v>70000</v>
      </c>
      <c r="G63" s="95">
        <f>E63*F63</f>
        <v>140000</v>
      </c>
      <c r="H63" s="19">
        <v>0.1</v>
      </c>
    </row>
    <row r="64" spans="2:8" ht="21" customHeight="1" x14ac:dyDescent="0.4">
      <c r="B64" s="111"/>
      <c r="C64" s="86" t="s">
        <v>47</v>
      </c>
      <c r="D64" s="73" t="s">
        <v>49</v>
      </c>
      <c r="E64" s="73">
        <v>3</v>
      </c>
      <c r="F64" s="87">
        <v>60000</v>
      </c>
      <c r="G64" s="96">
        <f t="shared" ref="G64:G70" si="8">E64*F64</f>
        <v>180000</v>
      </c>
      <c r="H64" s="19">
        <v>0.1</v>
      </c>
    </row>
    <row r="65" spans="2:8" ht="21" customHeight="1" x14ac:dyDescent="0.4">
      <c r="B65" s="111"/>
      <c r="C65" s="86" t="s">
        <v>50</v>
      </c>
      <c r="D65" s="73" t="s">
        <v>51</v>
      </c>
      <c r="E65" s="73">
        <v>1</v>
      </c>
      <c r="F65" s="87">
        <v>22000</v>
      </c>
      <c r="G65" s="96">
        <f t="shared" si="8"/>
        <v>22000</v>
      </c>
      <c r="H65" s="19">
        <v>0.1</v>
      </c>
    </row>
    <row r="66" spans="2:8" ht="21" customHeight="1" x14ac:dyDescent="0.4">
      <c r="B66" s="111"/>
      <c r="C66" s="86" t="s">
        <v>70</v>
      </c>
      <c r="D66" s="73"/>
      <c r="E66" s="73">
        <v>12</v>
      </c>
      <c r="F66" s="87">
        <v>26000</v>
      </c>
      <c r="G66" s="96">
        <f t="shared" si="8"/>
        <v>312000</v>
      </c>
      <c r="H66" s="19"/>
    </row>
    <row r="67" spans="2:8" ht="21" customHeight="1" x14ac:dyDescent="0.4">
      <c r="B67" s="22"/>
      <c r="C67" s="86" t="s">
        <v>52</v>
      </c>
      <c r="D67" s="73" t="s">
        <v>48</v>
      </c>
      <c r="E67" s="73">
        <v>2</v>
      </c>
      <c r="F67" s="87">
        <v>87500</v>
      </c>
      <c r="G67" s="96">
        <f t="shared" si="8"/>
        <v>175000</v>
      </c>
      <c r="H67" s="19">
        <v>0.1</v>
      </c>
    </row>
    <row r="68" spans="2:8" ht="21" customHeight="1" x14ac:dyDescent="0.4">
      <c r="B68" s="22"/>
      <c r="C68" s="86" t="s">
        <v>53</v>
      </c>
      <c r="D68" s="73" t="s">
        <v>49</v>
      </c>
      <c r="E68" s="73">
        <v>3</v>
      </c>
      <c r="F68" s="87">
        <v>75000</v>
      </c>
      <c r="G68" s="96">
        <f t="shared" si="8"/>
        <v>225000</v>
      </c>
      <c r="H68" s="19">
        <v>0.1</v>
      </c>
    </row>
    <row r="69" spans="2:8" ht="21" customHeight="1" x14ac:dyDescent="0.4">
      <c r="B69" s="127"/>
      <c r="C69" s="86" t="s">
        <v>54</v>
      </c>
      <c r="D69" s="72" t="s">
        <v>51</v>
      </c>
      <c r="E69" s="73">
        <v>1</v>
      </c>
      <c r="F69" s="87">
        <v>27500</v>
      </c>
      <c r="G69" s="96">
        <f t="shared" si="8"/>
        <v>27500</v>
      </c>
      <c r="H69" s="19">
        <v>0.1</v>
      </c>
    </row>
    <row r="70" spans="2:8" ht="21" customHeight="1" x14ac:dyDescent="0.4">
      <c r="B70" s="127"/>
      <c r="C70" s="90" t="s">
        <v>71</v>
      </c>
      <c r="D70" s="91"/>
      <c r="E70" s="97">
        <v>12</v>
      </c>
      <c r="F70" s="92">
        <v>26000</v>
      </c>
      <c r="G70" s="126">
        <f t="shared" si="8"/>
        <v>312000</v>
      </c>
      <c r="H70" s="19"/>
    </row>
    <row r="71" spans="2:8" ht="21" customHeight="1" thickBot="1" x14ac:dyDescent="0.45">
      <c r="B71" s="23"/>
      <c r="C71" s="33"/>
      <c r="D71" s="124"/>
      <c r="E71" s="124"/>
      <c r="F71" s="34" t="s">
        <v>66</v>
      </c>
      <c r="G71" s="125">
        <f>SUM(G63:G70)</f>
        <v>1393500</v>
      </c>
      <c r="H71" s="19">
        <v>0.1</v>
      </c>
    </row>
    <row r="72" spans="2:8" ht="21" customHeight="1" x14ac:dyDescent="0.4">
      <c r="B72" s="24"/>
      <c r="C72" s="105"/>
      <c r="D72" s="45"/>
      <c r="E72" s="45"/>
      <c r="F72" s="12"/>
      <c r="G72" s="35"/>
      <c r="H72" s="19"/>
    </row>
    <row r="73" spans="2:8" ht="21" customHeight="1" x14ac:dyDescent="0.4">
      <c r="B73" s="40">
        <v>5</v>
      </c>
      <c r="C73" s="81" t="s">
        <v>56</v>
      </c>
      <c r="D73" s="132"/>
      <c r="E73" s="132"/>
      <c r="F73" s="133"/>
      <c r="G73" s="95"/>
      <c r="H73" s="19"/>
    </row>
    <row r="74" spans="2:8" ht="21" customHeight="1" x14ac:dyDescent="0.4">
      <c r="B74" s="131"/>
      <c r="C74" s="68" t="s">
        <v>9</v>
      </c>
      <c r="D74" s="134" t="s">
        <v>58</v>
      </c>
      <c r="E74" s="134"/>
      <c r="F74" s="128"/>
      <c r="G74" s="96">
        <v>1104701</v>
      </c>
      <c r="H74" s="19"/>
    </row>
    <row r="75" spans="2:8" ht="21" customHeight="1" x14ac:dyDescent="0.4">
      <c r="B75" s="111"/>
      <c r="C75" s="90" t="s">
        <v>57</v>
      </c>
      <c r="D75" s="135" t="s">
        <v>59</v>
      </c>
      <c r="E75" s="135"/>
      <c r="F75" s="92"/>
      <c r="G75" s="93">
        <f>G74/2</f>
        <v>552350.5</v>
      </c>
      <c r="H75" s="19">
        <v>0.1</v>
      </c>
    </row>
    <row r="76" spans="2:8" ht="21" customHeight="1" thickBot="1" x14ac:dyDescent="0.45">
      <c r="B76" s="24"/>
      <c r="C76" s="33"/>
      <c r="D76" s="46"/>
      <c r="E76" s="46"/>
      <c r="F76" s="47" t="s">
        <v>67</v>
      </c>
      <c r="G76" s="125">
        <f>SUM(G74:G75)</f>
        <v>1657051.5</v>
      </c>
      <c r="H76" s="19">
        <v>0.1</v>
      </c>
    </row>
    <row r="77" spans="2:8" ht="21" customHeight="1" x14ac:dyDescent="0.4">
      <c r="B77" s="24"/>
      <c r="C77" s="8" t="s">
        <v>68</v>
      </c>
      <c r="D77" s="14"/>
      <c r="E77" s="14"/>
      <c r="F77" s="10"/>
      <c r="G77" s="35"/>
      <c r="H77" s="19"/>
    </row>
    <row r="78" spans="2:8" ht="21" customHeight="1" x14ac:dyDescent="0.4">
      <c r="B78" s="24"/>
      <c r="C78" s="8" t="s">
        <v>60</v>
      </c>
      <c r="D78" s="14"/>
      <c r="E78" s="27">
        <v>0.1</v>
      </c>
      <c r="F78" s="10"/>
      <c r="G78" s="20">
        <f>G36+G49+G60+G71+G76</f>
        <v>11596950.375</v>
      </c>
      <c r="H78" s="19">
        <v>0.1</v>
      </c>
    </row>
    <row r="79" spans="2:8" ht="21" customHeight="1" thickBot="1" x14ac:dyDescent="0.45">
      <c r="B79" s="24"/>
      <c r="C79" s="8" t="s">
        <v>61</v>
      </c>
      <c r="D79" s="14"/>
      <c r="E79" s="27">
        <v>0.1</v>
      </c>
      <c r="F79" s="10"/>
      <c r="G79" s="20">
        <f>G78*10%</f>
        <v>1159695.0375000001</v>
      </c>
      <c r="H79" s="19">
        <v>0.1</v>
      </c>
    </row>
    <row r="80" spans="2:8" ht="21" customHeight="1" thickBot="1" x14ac:dyDescent="0.45">
      <c r="B80" s="24"/>
      <c r="C80" s="8" t="s">
        <v>62</v>
      </c>
      <c r="D80" s="14"/>
      <c r="E80" s="14"/>
      <c r="F80" s="11"/>
      <c r="G80" s="36">
        <f>SUM(G78:G79)</f>
        <v>12756645.4125</v>
      </c>
      <c r="H80" s="19">
        <v>0.1</v>
      </c>
    </row>
    <row r="81" spans="2:8" ht="21" customHeight="1" x14ac:dyDescent="0.4">
      <c r="B81" s="24"/>
      <c r="C81" s="8"/>
      <c r="D81" s="14"/>
      <c r="E81" s="14"/>
      <c r="F81" s="10"/>
      <c r="G81" s="35"/>
      <c r="H81" s="19"/>
    </row>
    <row r="82" spans="2:8" ht="21" customHeight="1" x14ac:dyDescent="0.4">
      <c r="B82" s="24"/>
      <c r="C82" s="8"/>
      <c r="D82" s="14"/>
      <c r="E82" s="14"/>
      <c r="F82" s="10"/>
      <c r="G82" s="20"/>
      <c r="H82" s="19"/>
    </row>
    <row r="83" spans="2:8" ht="21" customHeight="1" x14ac:dyDescent="0.4">
      <c r="B83" s="24"/>
      <c r="C83" s="8"/>
      <c r="D83" s="14"/>
      <c r="E83" s="14"/>
      <c r="F83" s="10"/>
      <c r="G83" s="20"/>
      <c r="H83" s="19"/>
    </row>
    <row r="84" spans="2:8" ht="21" customHeight="1" x14ac:dyDescent="0.4">
      <c r="B84" s="23"/>
      <c r="C84" s="13"/>
      <c r="D84" s="9"/>
      <c r="E84" s="14"/>
      <c r="F84" s="10"/>
      <c r="G84" s="20"/>
      <c r="H84" s="19"/>
    </row>
    <row r="85" spans="2:8" ht="21" customHeight="1" x14ac:dyDescent="0.4">
      <c r="B85" s="23"/>
      <c r="C85" s="8"/>
      <c r="D85" s="14"/>
      <c r="E85" s="14"/>
      <c r="F85" s="10"/>
      <c r="G85" s="20"/>
      <c r="H85" s="19"/>
    </row>
    <row r="86" spans="2:8" ht="21" customHeight="1" x14ac:dyDescent="0.4">
      <c r="B86" s="23"/>
      <c r="C86" s="13"/>
      <c r="D86" s="9"/>
      <c r="E86" s="14"/>
      <c r="F86" s="10"/>
      <c r="G86" s="20"/>
      <c r="H86" s="19"/>
    </row>
    <row r="87" spans="2:8" ht="21" customHeight="1" x14ac:dyDescent="0.4">
      <c r="B87" s="23"/>
      <c r="C87" s="16"/>
      <c r="D87" s="14"/>
      <c r="E87" s="14"/>
      <c r="F87" s="10"/>
      <c r="G87" s="15"/>
      <c r="H87" s="19"/>
    </row>
    <row r="88" spans="2:8" ht="21" customHeight="1" x14ac:dyDescent="0.4">
      <c r="B88" s="23"/>
      <c r="C88" s="13"/>
      <c r="D88" s="14"/>
      <c r="E88" s="14"/>
      <c r="F88" s="10"/>
      <c r="G88" s="15"/>
      <c r="H88" s="19"/>
    </row>
    <row r="89" spans="2:8" ht="21" customHeight="1" x14ac:dyDescent="0.4">
      <c r="B89" s="26"/>
      <c r="C89" s="16"/>
      <c r="D89" s="14"/>
      <c r="E89" s="14"/>
      <c r="F89" s="10"/>
      <c r="G89" s="15"/>
      <c r="H89" s="19"/>
    </row>
    <row r="90" spans="2:8" ht="21" customHeight="1" x14ac:dyDescent="0.4">
      <c r="B90" s="26"/>
      <c r="C90" s="13"/>
      <c r="D90" s="14"/>
      <c r="E90" s="14"/>
      <c r="F90" s="10"/>
      <c r="G90" s="15"/>
      <c r="H90" s="19"/>
    </row>
    <row r="91" spans="2:8" ht="21" customHeight="1" x14ac:dyDescent="0.4">
      <c r="B91" s="23"/>
      <c r="C91" s="13"/>
      <c r="D91" s="14"/>
      <c r="E91" s="14"/>
      <c r="F91" s="10"/>
      <c r="G91" s="15"/>
      <c r="H91" s="19"/>
    </row>
    <row r="92" spans="2:8" ht="21" customHeight="1" x14ac:dyDescent="0.4">
      <c r="B92" s="23"/>
      <c r="C92" s="16"/>
      <c r="D92" s="14"/>
      <c r="E92" s="14"/>
      <c r="F92" s="10"/>
      <c r="G92" s="15"/>
      <c r="H92" s="19"/>
    </row>
    <row r="93" spans="2:8" ht="21" customHeight="1" thickBot="1" x14ac:dyDescent="0.45">
      <c r="B93" s="23"/>
      <c r="C93" s="16"/>
      <c r="D93" s="14"/>
      <c r="E93" s="27"/>
      <c r="F93" s="10"/>
      <c r="G93" s="15"/>
      <c r="H93" s="19"/>
    </row>
    <row r="94" spans="2:8" ht="21" customHeight="1" x14ac:dyDescent="0.4">
      <c r="B94" s="41"/>
      <c r="C94" s="41"/>
      <c r="D94" s="41"/>
      <c r="E94" s="41"/>
      <c r="F94" s="42"/>
      <c r="G94" s="43"/>
      <c r="H94" s="44"/>
    </row>
  </sheetData>
  <mergeCells count="16">
    <mergeCell ref="B52:F52"/>
    <mergeCell ref="D74:E74"/>
    <mergeCell ref="D75:E75"/>
    <mergeCell ref="B2:G2"/>
    <mergeCell ref="F3:G3"/>
    <mergeCell ref="B11:C11"/>
    <mergeCell ref="B12:F12"/>
    <mergeCell ref="B51:C51"/>
    <mergeCell ref="B5:C5"/>
    <mergeCell ref="B6:C6"/>
    <mergeCell ref="B4:C4"/>
    <mergeCell ref="E6:G6"/>
    <mergeCell ref="E7:G7"/>
    <mergeCell ref="E8:G8"/>
    <mergeCell ref="E5:F5"/>
    <mergeCell ref="C8:C9"/>
  </mergeCells>
  <phoneticPr fontId="3"/>
  <pageMargins left="0.7" right="0.7" top="0.41" bottom="0.51" header="0.3" footer="0.3"/>
  <pageSetup paperSize="9" scale="75" orientation="portrait" r:id="rId1"/>
  <ignoredErrors>
    <ignoredError sqref="F31 F33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F50A3-DFCF-43DF-BB4E-683AD1770695}">
  <dimension ref="B2:I94"/>
  <sheetViews>
    <sheetView tabSelected="1" view="pageBreakPreview" topLeftCell="A12" zoomScaleNormal="100" zoomScaleSheetLayoutView="100" workbookViewId="0">
      <selection activeCell="L25" sqref="L25"/>
    </sheetView>
  </sheetViews>
  <sheetFormatPr defaultColWidth="8" defaultRowHeight="21" customHeight="1" x14ac:dyDescent="0.4"/>
  <cols>
    <col min="1" max="1" width="4.5" style="1" customWidth="1"/>
    <col min="2" max="2" width="5.875" style="21" customWidth="1"/>
    <col min="3" max="3" width="37.5" style="1" customWidth="1"/>
    <col min="4" max="4" width="14.875" style="1" customWidth="1"/>
    <col min="5" max="5" width="10.625" style="21" customWidth="1"/>
    <col min="6" max="6" width="13.875" style="1" customWidth="1"/>
    <col min="7" max="7" width="14.625" style="1" customWidth="1"/>
    <col min="8" max="8" width="4.125" style="1" customWidth="1"/>
    <col min="9" max="9" width="8" style="1"/>
    <col min="10" max="10" width="8.375" style="1" bestFit="1" customWidth="1"/>
    <col min="11" max="11" width="8" style="1"/>
    <col min="12" max="12" width="17.125" style="1" bestFit="1" customWidth="1"/>
    <col min="13" max="13" width="8" style="1"/>
    <col min="14" max="14" width="20.375" style="1" customWidth="1"/>
    <col min="15" max="16384" width="8" style="1"/>
  </cols>
  <sheetData>
    <row r="2" spans="2:8" ht="21" customHeight="1" x14ac:dyDescent="0.4">
      <c r="B2" s="59" t="s">
        <v>0</v>
      </c>
      <c r="C2" s="59"/>
      <c r="D2" s="59"/>
      <c r="E2" s="59"/>
      <c r="F2" s="59"/>
      <c r="G2" s="59"/>
      <c r="H2" s="3"/>
    </row>
    <row r="3" spans="2:8" ht="21" customHeight="1" x14ac:dyDescent="0.4">
      <c r="B3" s="2"/>
      <c r="C3" s="4"/>
      <c r="D3" s="4"/>
      <c r="E3" s="4"/>
      <c r="F3" s="56" t="s">
        <v>8</v>
      </c>
      <c r="G3" s="56"/>
      <c r="H3" s="5"/>
    </row>
    <row r="4" spans="2:8" ht="30.75" customHeight="1" thickBot="1" x14ac:dyDescent="0.2">
      <c r="B4" s="61" t="s">
        <v>85</v>
      </c>
      <c r="C4" s="61"/>
    </row>
    <row r="5" spans="2:8" ht="21" customHeight="1" x14ac:dyDescent="0.15">
      <c r="B5" s="60" t="s">
        <v>84</v>
      </c>
      <c r="C5" s="60"/>
      <c r="E5" s="62" t="s">
        <v>89</v>
      </c>
      <c r="F5" s="62"/>
    </row>
    <row r="6" spans="2:8" ht="21" customHeight="1" x14ac:dyDescent="0.4">
      <c r="B6" s="60" t="s">
        <v>83</v>
      </c>
      <c r="C6" s="60"/>
      <c r="E6" s="58" t="s">
        <v>86</v>
      </c>
      <c r="F6" s="58"/>
      <c r="G6" s="58"/>
    </row>
    <row r="7" spans="2:8" ht="21" customHeight="1" x14ac:dyDescent="0.4">
      <c r="E7" s="63" t="s">
        <v>87</v>
      </c>
      <c r="F7" s="63"/>
      <c r="G7" s="63"/>
    </row>
    <row r="8" spans="2:8" ht="21" customHeight="1" x14ac:dyDescent="0.4">
      <c r="B8" s="5"/>
      <c r="C8" s="64">
        <f>G80</f>
        <v>12710651.112500001</v>
      </c>
      <c r="D8" s="6"/>
      <c r="E8" s="58" t="s">
        <v>88</v>
      </c>
      <c r="F8" s="58"/>
      <c r="G8" s="58"/>
    </row>
    <row r="9" spans="2:8" ht="21" customHeight="1" thickBot="1" x14ac:dyDescent="0.45">
      <c r="C9" s="65"/>
      <c r="D9" s="21"/>
      <c r="F9" s="6"/>
    </row>
    <row r="11" spans="2:8" ht="21" customHeight="1" x14ac:dyDescent="0.4">
      <c r="B11" s="57" t="s">
        <v>1</v>
      </c>
      <c r="C11" s="57"/>
    </row>
    <row r="12" spans="2:8" ht="21" customHeight="1" thickBot="1" x14ac:dyDescent="0.45">
      <c r="B12" s="57" t="s">
        <v>23</v>
      </c>
      <c r="C12" s="57"/>
      <c r="D12" s="57"/>
      <c r="E12" s="57"/>
      <c r="F12" s="57"/>
      <c r="G12" s="37" t="s">
        <v>37</v>
      </c>
    </row>
    <row r="13" spans="2:8" ht="21" customHeight="1" thickBot="1" x14ac:dyDescent="0.45">
      <c r="B13" s="25"/>
      <c r="C13" s="7" t="s">
        <v>2</v>
      </c>
      <c r="D13" s="7" t="s">
        <v>3</v>
      </c>
      <c r="E13" s="7" t="s">
        <v>4</v>
      </c>
      <c r="F13" s="7" t="s">
        <v>5</v>
      </c>
      <c r="G13" s="66" t="s">
        <v>6</v>
      </c>
      <c r="H13" s="17" t="s">
        <v>7</v>
      </c>
    </row>
    <row r="14" spans="2:8" ht="21" customHeight="1" x14ac:dyDescent="0.4">
      <c r="B14" s="67">
        <v>1</v>
      </c>
      <c r="C14" s="68" t="s">
        <v>29</v>
      </c>
      <c r="D14" s="68"/>
      <c r="E14" s="69"/>
      <c r="F14" s="70"/>
      <c r="G14" s="71"/>
      <c r="H14" s="18"/>
    </row>
    <row r="15" spans="2:8" ht="21" customHeight="1" x14ac:dyDescent="0.4">
      <c r="B15" s="67"/>
      <c r="C15" s="68" t="s">
        <v>32</v>
      </c>
      <c r="D15" s="73" t="s">
        <v>13</v>
      </c>
      <c r="E15" s="69">
        <v>2</v>
      </c>
      <c r="F15" s="70">
        <v>21500</v>
      </c>
      <c r="G15" s="71">
        <f>E15*F15</f>
        <v>43000</v>
      </c>
      <c r="H15" s="19">
        <v>0.1</v>
      </c>
    </row>
    <row r="16" spans="2:8" ht="21" customHeight="1" x14ac:dyDescent="0.4">
      <c r="B16" s="67"/>
      <c r="C16" s="68"/>
      <c r="D16" s="73"/>
      <c r="E16" s="69"/>
      <c r="F16" s="70"/>
      <c r="G16" s="71"/>
      <c r="H16" s="19">
        <v>0.1</v>
      </c>
    </row>
    <row r="17" spans="2:8" ht="21" customHeight="1" x14ac:dyDescent="0.4">
      <c r="B17" s="67"/>
      <c r="C17" s="68" t="s">
        <v>33</v>
      </c>
      <c r="D17" s="73"/>
      <c r="E17" s="69"/>
      <c r="F17" s="70"/>
      <c r="G17" s="71"/>
      <c r="H17" s="18"/>
    </row>
    <row r="18" spans="2:8" ht="21" customHeight="1" x14ac:dyDescent="0.4">
      <c r="B18" s="67"/>
      <c r="C18" s="68" t="s">
        <v>95</v>
      </c>
      <c r="D18" s="72" t="s">
        <v>30</v>
      </c>
      <c r="E18" s="69">
        <v>1</v>
      </c>
      <c r="F18" s="70">
        <v>3672</v>
      </c>
      <c r="G18" s="71">
        <f>E18*F18</f>
        <v>3672</v>
      </c>
      <c r="H18" s="19">
        <v>0.1</v>
      </c>
    </row>
    <row r="19" spans="2:8" ht="21" customHeight="1" x14ac:dyDescent="0.4">
      <c r="B19" s="67"/>
      <c r="C19" s="68" t="s">
        <v>96</v>
      </c>
      <c r="D19" s="73" t="s">
        <v>13</v>
      </c>
      <c r="E19" s="69">
        <v>19</v>
      </c>
      <c r="F19" s="70">
        <v>3359</v>
      </c>
      <c r="G19" s="71">
        <f>E19*F19</f>
        <v>63821</v>
      </c>
      <c r="H19" s="19">
        <v>0.1</v>
      </c>
    </row>
    <row r="20" spans="2:8" ht="21" customHeight="1" x14ac:dyDescent="0.4">
      <c r="B20" s="74"/>
      <c r="C20" s="75" t="s">
        <v>34</v>
      </c>
      <c r="D20" s="76"/>
      <c r="E20" s="77"/>
      <c r="F20" s="78"/>
      <c r="G20" s="79"/>
      <c r="H20" s="48"/>
    </row>
    <row r="21" spans="2:8" ht="21" customHeight="1" x14ac:dyDescent="0.4">
      <c r="B21" s="80"/>
      <c r="C21" s="81" t="s">
        <v>97</v>
      </c>
      <c r="D21" s="82" t="s">
        <v>30</v>
      </c>
      <c r="E21" s="82">
        <v>5</v>
      </c>
      <c r="F21" s="83">
        <v>23500</v>
      </c>
      <c r="G21" s="84">
        <f t="shared" ref="G21:G34" si="0">E21*F21</f>
        <v>117500</v>
      </c>
      <c r="H21" s="50">
        <v>0.1</v>
      </c>
    </row>
    <row r="22" spans="2:8" ht="21" customHeight="1" x14ac:dyDescent="0.4">
      <c r="B22" s="85"/>
      <c r="C22" s="86" t="s">
        <v>77</v>
      </c>
      <c r="D22" s="72" t="s">
        <v>30</v>
      </c>
      <c r="E22" s="72">
        <v>20</v>
      </c>
      <c r="F22" s="87">
        <f>F21/8*1.25</f>
        <v>3671.875</v>
      </c>
      <c r="G22" s="88">
        <f t="shared" si="0"/>
        <v>73437.5</v>
      </c>
      <c r="H22" s="19">
        <v>0.1</v>
      </c>
    </row>
    <row r="23" spans="2:8" ht="21" customHeight="1" x14ac:dyDescent="0.4">
      <c r="B23" s="85"/>
      <c r="C23" s="86" t="s">
        <v>99</v>
      </c>
      <c r="D23" s="72" t="s">
        <v>30</v>
      </c>
      <c r="E23" s="72">
        <v>4</v>
      </c>
      <c r="F23" s="87">
        <v>23500</v>
      </c>
      <c r="G23" s="88">
        <f t="shared" si="0"/>
        <v>94000</v>
      </c>
      <c r="H23" s="19">
        <v>0.1</v>
      </c>
    </row>
    <row r="24" spans="2:8" ht="21" customHeight="1" x14ac:dyDescent="0.4">
      <c r="B24" s="85"/>
      <c r="C24" s="86" t="s">
        <v>91</v>
      </c>
      <c r="D24" s="72" t="s">
        <v>30</v>
      </c>
      <c r="E24" s="72">
        <v>12</v>
      </c>
      <c r="F24" s="87">
        <v>3672</v>
      </c>
      <c r="G24" s="88">
        <f t="shared" si="0"/>
        <v>44064</v>
      </c>
      <c r="H24" s="19">
        <v>0.1</v>
      </c>
    </row>
    <row r="25" spans="2:8" ht="21" customHeight="1" x14ac:dyDescent="0.4">
      <c r="B25" s="137"/>
      <c r="C25" s="138" t="s">
        <v>90</v>
      </c>
      <c r="D25" s="139" t="s">
        <v>30</v>
      </c>
      <c r="E25" s="139">
        <v>3</v>
      </c>
      <c r="F25" s="140">
        <f>F23/8*1.25</f>
        <v>3671.875</v>
      </c>
      <c r="G25" s="126">
        <f t="shared" si="0"/>
        <v>11015.625</v>
      </c>
      <c r="H25" s="141">
        <v>0.1</v>
      </c>
    </row>
    <row r="26" spans="2:8" ht="21" customHeight="1" x14ac:dyDescent="0.4">
      <c r="B26" s="80"/>
      <c r="C26" s="81" t="s">
        <v>98</v>
      </c>
      <c r="D26" s="94" t="s">
        <v>13</v>
      </c>
      <c r="E26" s="94">
        <v>105</v>
      </c>
      <c r="F26" s="83">
        <v>21500</v>
      </c>
      <c r="G26" s="95">
        <f t="shared" si="0"/>
        <v>2257500</v>
      </c>
      <c r="H26" s="50">
        <v>0.1</v>
      </c>
    </row>
    <row r="27" spans="2:8" ht="21" customHeight="1" x14ac:dyDescent="0.4">
      <c r="B27" s="85"/>
      <c r="C27" s="86" t="s">
        <v>82</v>
      </c>
      <c r="D27" s="73" t="s">
        <v>13</v>
      </c>
      <c r="E27" s="73">
        <v>80</v>
      </c>
      <c r="F27" s="87">
        <f>F26/8*1.25</f>
        <v>3359.375</v>
      </c>
      <c r="G27" s="96">
        <f t="shared" si="0"/>
        <v>268750</v>
      </c>
      <c r="H27" s="19">
        <v>0.1</v>
      </c>
    </row>
    <row r="28" spans="2:8" ht="21" customHeight="1" x14ac:dyDescent="0.4">
      <c r="B28" s="85"/>
      <c r="C28" s="86" t="s">
        <v>100</v>
      </c>
      <c r="D28" s="73" t="s">
        <v>13</v>
      </c>
      <c r="E28" s="73">
        <v>76</v>
      </c>
      <c r="F28" s="87">
        <v>21500</v>
      </c>
      <c r="G28" s="96">
        <f t="shared" si="0"/>
        <v>1634000</v>
      </c>
      <c r="H28" s="19">
        <v>0.1</v>
      </c>
    </row>
    <row r="29" spans="2:8" ht="21" customHeight="1" x14ac:dyDescent="0.4">
      <c r="B29" s="85"/>
      <c r="C29" s="86" t="s">
        <v>93</v>
      </c>
      <c r="D29" s="73" t="s">
        <v>13</v>
      </c>
      <c r="E29" s="73">
        <v>48</v>
      </c>
      <c r="F29" s="87">
        <v>3359</v>
      </c>
      <c r="G29" s="88">
        <f t="shared" si="0"/>
        <v>161232</v>
      </c>
      <c r="H29" s="19">
        <v>0.1</v>
      </c>
    </row>
    <row r="30" spans="2:8" ht="21" customHeight="1" x14ac:dyDescent="0.4">
      <c r="B30" s="137"/>
      <c r="C30" s="138" t="s">
        <v>92</v>
      </c>
      <c r="D30" s="142" t="s">
        <v>13</v>
      </c>
      <c r="E30" s="142">
        <v>12</v>
      </c>
      <c r="F30" s="140">
        <f>F28/8*1.25</f>
        <v>3359.375</v>
      </c>
      <c r="G30" s="126">
        <f t="shared" si="0"/>
        <v>40312.5</v>
      </c>
      <c r="H30" s="141">
        <v>0.1</v>
      </c>
    </row>
    <row r="31" spans="2:8" ht="21" customHeight="1" x14ac:dyDescent="0.4">
      <c r="B31" s="80"/>
      <c r="C31" s="81" t="s">
        <v>81</v>
      </c>
      <c r="D31" s="82" t="s">
        <v>30</v>
      </c>
      <c r="E31" s="82">
        <v>8</v>
      </c>
      <c r="F31" s="83">
        <v>29375</v>
      </c>
      <c r="G31" s="95">
        <f t="shared" si="0"/>
        <v>235000</v>
      </c>
      <c r="H31" s="50">
        <v>0.1</v>
      </c>
    </row>
    <row r="32" spans="2:8" ht="21" customHeight="1" x14ac:dyDescent="0.4">
      <c r="B32" s="85"/>
      <c r="C32" s="86" t="s">
        <v>31</v>
      </c>
      <c r="D32" s="72" t="s">
        <v>30</v>
      </c>
      <c r="E32" s="72">
        <v>24</v>
      </c>
      <c r="F32" s="87">
        <f>F31/8*1.25</f>
        <v>4589.84375</v>
      </c>
      <c r="G32" s="96">
        <f t="shared" si="0"/>
        <v>110156.25</v>
      </c>
      <c r="H32" s="19">
        <v>0.1</v>
      </c>
    </row>
    <row r="33" spans="2:9" ht="21" customHeight="1" x14ac:dyDescent="0.4">
      <c r="B33" s="98"/>
      <c r="C33" s="86" t="s">
        <v>79</v>
      </c>
      <c r="D33" s="72" t="s">
        <v>13</v>
      </c>
      <c r="E33" s="73">
        <v>32</v>
      </c>
      <c r="F33" s="87">
        <v>26875</v>
      </c>
      <c r="G33" s="96">
        <f t="shared" si="0"/>
        <v>860000</v>
      </c>
      <c r="H33" s="19">
        <v>0.1</v>
      </c>
    </row>
    <row r="34" spans="2:9" ht="21" customHeight="1" x14ac:dyDescent="0.4">
      <c r="B34" s="89"/>
      <c r="C34" s="90" t="s">
        <v>80</v>
      </c>
      <c r="D34" s="97" t="s">
        <v>13</v>
      </c>
      <c r="E34" s="97">
        <v>96</v>
      </c>
      <c r="F34" s="92">
        <f>F33/8*1.25</f>
        <v>4199.21875</v>
      </c>
      <c r="G34" s="93">
        <f t="shared" si="0"/>
        <v>403125</v>
      </c>
      <c r="H34" s="54">
        <v>0.1</v>
      </c>
    </row>
    <row r="35" spans="2:9" ht="21" customHeight="1" thickBot="1" x14ac:dyDescent="0.45">
      <c r="B35" s="107"/>
      <c r="C35" s="108" t="s">
        <v>55</v>
      </c>
      <c r="D35" s="109"/>
      <c r="E35" s="110"/>
      <c r="F35" s="110"/>
      <c r="G35" s="38">
        <v>610000</v>
      </c>
      <c r="H35" s="18"/>
    </row>
    <row r="36" spans="2:9" ht="21" customHeight="1" thickBot="1" x14ac:dyDescent="0.45">
      <c r="B36" s="111"/>
      <c r="C36" s="112" t="s">
        <v>94</v>
      </c>
      <c r="D36" s="113"/>
      <c r="E36" s="113"/>
      <c r="F36" s="114" t="s">
        <v>63</v>
      </c>
      <c r="G36" s="36">
        <f>SUM(G15:G35)</f>
        <v>7030585.875</v>
      </c>
      <c r="H36" s="19">
        <v>0.1</v>
      </c>
    </row>
    <row r="37" spans="2:9" ht="21" customHeight="1" x14ac:dyDescent="0.4">
      <c r="B37" s="115"/>
      <c r="C37" s="116"/>
      <c r="D37" s="117"/>
      <c r="E37" s="117"/>
      <c r="F37" s="118"/>
      <c r="G37" s="119"/>
      <c r="H37" s="19"/>
    </row>
    <row r="38" spans="2:9" ht="21" customHeight="1" x14ac:dyDescent="0.4">
      <c r="B38" s="49">
        <v>2</v>
      </c>
      <c r="C38" s="81" t="s">
        <v>44</v>
      </c>
      <c r="D38" s="94"/>
      <c r="E38" s="94"/>
      <c r="F38" s="106"/>
      <c r="G38" s="84"/>
      <c r="H38" s="19"/>
    </row>
    <row r="39" spans="2:9" ht="21" customHeight="1" x14ac:dyDescent="0.4">
      <c r="B39" s="111"/>
      <c r="C39" s="86" t="s">
        <v>18</v>
      </c>
      <c r="D39" s="72" t="s">
        <v>10</v>
      </c>
      <c r="E39" s="72">
        <v>2</v>
      </c>
      <c r="F39" s="99">
        <v>37500</v>
      </c>
      <c r="G39" s="88">
        <f>E39*F39</f>
        <v>75000</v>
      </c>
      <c r="H39" s="19">
        <v>0.1</v>
      </c>
    </row>
    <row r="40" spans="2:9" ht="21" customHeight="1" x14ac:dyDescent="0.4">
      <c r="B40" s="111"/>
      <c r="C40" s="86" t="s">
        <v>19</v>
      </c>
      <c r="D40" s="100" t="s">
        <v>11</v>
      </c>
      <c r="E40" s="100">
        <v>22</v>
      </c>
      <c r="F40" s="101">
        <v>10000</v>
      </c>
      <c r="G40" s="88">
        <f t="shared" ref="G40:G48" si="1">E40*F40</f>
        <v>220000</v>
      </c>
      <c r="H40" s="19">
        <v>0.1</v>
      </c>
    </row>
    <row r="41" spans="2:9" ht="21" customHeight="1" x14ac:dyDescent="0.4">
      <c r="B41" s="111"/>
      <c r="C41" s="86" t="s">
        <v>20</v>
      </c>
      <c r="D41" s="100" t="s">
        <v>14</v>
      </c>
      <c r="E41" s="100">
        <v>200</v>
      </c>
      <c r="F41" s="101">
        <v>500</v>
      </c>
      <c r="G41" s="88">
        <f t="shared" si="1"/>
        <v>100000</v>
      </c>
      <c r="H41" s="19">
        <v>0.1</v>
      </c>
    </row>
    <row r="42" spans="2:9" ht="21" customHeight="1" x14ac:dyDescent="0.4">
      <c r="B42" s="111"/>
      <c r="C42" s="86" t="s">
        <v>21</v>
      </c>
      <c r="D42" s="100" t="s">
        <v>15</v>
      </c>
      <c r="E42" s="100">
        <v>130</v>
      </c>
      <c r="F42" s="101">
        <v>500</v>
      </c>
      <c r="G42" s="88">
        <f t="shared" si="1"/>
        <v>65000</v>
      </c>
      <c r="H42" s="19">
        <v>0.1</v>
      </c>
    </row>
    <row r="43" spans="2:9" ht="21" customHeight="1" x14ac:dyDescent="0.4">
      <c r="B43" s="111"/>
      <c r="C43" s="86" t="s">
        <v>45</v>
      </c>
      <c r="D43" s="100" t="s">
        <v>26</v>
      </c>
      <c r="E43" s="100">
        <v>6</v>
      </c>
      <c r="F43" s="101">
        <v>25000</v>
      </c>
      <c r="G43" s="88">
        <f t="shared" si="1"/>
        <v>150000</v>
      </c>
      <c r="H43" s="19">
        <v>0.1</v>
      </c>
    </row>
    <row r="44" spans="2:9" ht="21" customHeight="1" x14ac:dyDescent="0.4">
      <c r="B44" s="111"/>
      <c r="C44" s="86" t="s">
        <v>22</v>
      </c>
      <c r="D44" s="100" t="s">
        <v>12</v>
      </c>
      <c r="E44" s="100">
        <v>180</v>
      </c>
      <c r="F44" s="101">
        <v>1400</v>
      </c>
      <c r="G44" s="88">
        <f t="shared" si="1"/>
        <v>252000</v>
      </c>
      <c r="H44" s="19">
        <v>0.1</v>
      </c>
      <c r="I44" s="21"/>
    </row>
    <row r="45" spans="2:9" ht="21" customHeight="1" x14ac:dyDescent="0.4">
      <c r="B45" s="111"/>
      <c r="C45" s="86" t="s">
        <v>35</v>
      </c>
      <c r="D45" s="73" t="s">
        <v>16</v>
      </c>
      <c r="E45" s="73">
        <v>2</v>
      </c>
      <c r="F45" s="99">
        <v>13000</v>
      </c>
      <c r="G45" s="96">
        <f t="shared" si="1"/>
        <v>26000</v>
      </c>
      <c r="H45" s="19">
        <v>0.1</v>
      </c>
    </row>
    <row r="46" spans="2:9" ht="21" customHeight="1" x14ac:dyDescent="0.4">
      <c r="B46" s="111"/>
      <c r="C46" s="86" t="s">
        <v>36</v>
      </c>
      <c r="D46" s="73" t="s">
        <v>17</v>
      </c>
      <c r="E46" s="73">
        <v>7</v>
      </c>
      <c r="F46" s="99">
        <v>13000</v>
      </c>
      <c r="G46" s="96">
        <f t="shared" si="1"/>
        <v>91000</v>
      </c>
      <c r="H46" s="19">
        <v>0.1</v>
      </c>
    </row>
    <row r="47" spans="2:9" ht="21" customHeight="1" x14ac:dyDescent="0.4">
      <c r="B47" s="111"/>
      <c r="C47" s="86" t="s">
        <v>24</v>
      </c>
      <c r="D47" s="73" t="s">
        <v>27</v>
      </c>
      <c r="E47" s="73">
        <v>18</v>
      </c>
      <c r="F47" s="99">
        <v>5000</v>
      </c>
      <c r="G47" s="96">
        <f t="shared" si="1"/>
        <v>90000</v>
      </c>
      <c r="H47" s="19">
        <v>0.1</v>
      </c>
    </row>
    <row r="48" spans="2:9" ht="21" customHeight="1" thickBot="1" x14ac:dyDescent="0.45">
      <c r="B48" s="111"/>
      <c r="C48" s="86" t="s">
        <v>25</v>
      </c>
      <c r="D48" s="73" t="s">
        <v>28</v>
      </c>
      <c r="E48" s="73">
        <v>17</v>
      </c>
      <c r="F48" s="99">
        <v>5000</v>
      </c>
      <c r="G48" s="104">
        <f t="shared" si="1"/>
        <v>85000</v>
      </c>
      <c r="H48" s="19">
        <v>0.1</v>
      </c>
    </row>
    <row r="49" spans="2:8" ht="21" customHeight="1" thickBot="1" x14ac:dyDescent="0.45">
      <c r="B49" s="129"/>
      <c r="C49" s="130"/>
      <c r="D49" s="102"/>
      <c r="E49" s="102"/>
      <c r="F49" s="103" t="s">
        <v>64</v>
      </c>
      <c r="G49" s="36">
        <f>SUM(G39:G48)</f>
        <v>1154000</v>
      </c>
      <c r="H49" s="39">
        <v>0.1</v>
      </c>
    </row>
    <row r="50" spans="2:8" ht="21" customHeight="1" x14ac:dyDescent="0.4">
      <c r="B50" s="4"/>
      <c r="C50" s="28"/>
      <c r="D50" s="29"/>
      <c r="E50" s="29"/>
      <c r="F50" s="30"/>
      <c r="G50" s="31"/>
      <c r="H50" s="32"/>
    </row>
    <row r="51" spans="2:8" ht="21" customHeight="1" x14ac:dyDescent="0.4">
      <c r="B51" s="57" t="s">
        <v>1</v>
      </c>
      <c r="C51" s="57"/>
    </row>
    <row r="52" spans="2:8" ht="21" customHeight="1" thickBot="1" x14ac:dyDescent="0.45">
      <c r="B52" s="57" t="s">
        <v>23</v>
      </c>
      <c r="C52" s="57"/>
      <c r="D52" s="57"/>
      <c r="E52" s="57"/>
      <c r="F52" s="57"/>
    </row>
    <row r="53" spans="2:8" ht="21" customHeight="1" thickBot="1" x14ac:dyDescent="0.45">
      <c r="B53" s="25"/>
      <c r="C53" s="7" t="s">
        <v>2</v>
      </c>
      <c r="D53" s="7" t="s">
        <v>3</v>
      </c>
      <c r="E53" s="7" t="s">
        <v>4</v>
      </c>
      <c r="F53" s="7" t="s">
        <v>5</v>
      </c>
      <c r="G53" s="7" t="s">
        <v>6</v>
      </c>
      <c r="H53" s="17" t="s">
        <v>7</v>
      </c>
    </row>
    <row r="54" spans="2:8" ht="21" customHeight="1" x14ac:dyDescent="0.4">
      <c r="B54" s="22">
        <v>3</v>
      </c>
      <c r="C54" s="136" t="s">
        <v>38</v>
      </c>
      <c r="D54" s="120"/>
      <c r="E54" s="121"/>
      <c r="F54" s="122"/>
      <c r="G54" s="123"/>
      <c r="H54" s="18"/>
    </row>
    <row r="55" spans="2:8" ht="21" customHeight="1" x14ac:dyDescent="0.4">
      <c r="B55" s="22"/>
      <c r="C55" s="86" t="s">
        <v>42</v>
      </c>
      <c r="D55" s="72" t="s">
        <v>43</v>
      </c>
      <c r="E55" s="72">
        <v>6</v>
      </c>
      <c r="F55" s="87">
        <v>15000</v>
      </c>
      <c r="G55" s="88">
        <f t="shared" ref="G55:G59" si="2">E55*F55</f>
        <v>90000</v>
      </c>
      <c r="H55" s="19">
        <v>0.1</v>
      </c>
    </row>
    <row r="56" spans="2:8" ht="21" customHeight="1" x14ac:dyDescent="0.4">
      <c r="B56" s="22"/>
      <c r="C56" s="86" t="s">
        <v>39</v>
      </c>
      <c r="D56" s="72"/>
      <c r="E56" s="72">
        <v>1</v>
      </c>
      <c r="F56" s="87">
        <v>30000</v>
      </c>
      <c r="G56" s="88">
        <f t="shared" si="2"/>
        <v>30000</v>
      </c>
      <c r="H56" s="19">
        <v>0.1</v>
      </c>
    </row>
    <row r="57" spans="2:8" ht="21" customHeight="1" x14ac:dyDescent="0.4">
      <c r="B57" s="22"/>
      <c r="C57" s="86" t="s">
        <v>40</v>
      </c>
      <c r="D57" s="72"/>
      <c r="E57" s="72">
        <v>1</v>
      </c>
      <c r="F57" s="87">
        <v>40000</v>
      </c>
      <c r="G57" s="88">
        <f t="shared" si="2"/>
        <v>40000</v>
      </c>
      <c r="H57" s="19">
        <v>0.1</v>
      </c>
    </row>
    <row r="58" spans="2:8" ht="21" customHeight="1" x14ac:dyDescent="0.4">
      <c r="B58" s="22"/>
      <c r="C58" s="86" t="s">
        <v>41</v>
      </c>
      <c r="D58" s="73"/>
      <c r="E58" s="73">
        <v>4</v>
      </c>
      <c r="F58" s="87">
        <v>35000</v>
      </c>
      <c r="G58" s="96">
        <f t="shared" si="2"/>
        <v>140000</v>
      </c>
      <c r="H58" s="19">
        <v>0.1</v>
      </c>
    </row>
    <row r="59" spans="2:8" ht="21" customHeight="1" x14ac:dyDescent="0.4">
      <c r="B59" s="111"/>
      <c r="C59" s="90" t="s">
        <v>55</v>
      </c>
      <c r="D59" s="97"/>
      <c r="E59" s="97">
        <v>2</v>
      </c>
      <c r="F59" s="92">
        <v>10000</v>
      </c>
      <c r="G59" s="126">
        <f t="shared" si="2"/>
        <v>20000</v>
      </c>
      <c r="H59" s="19"/>
    </row>
    <row r="60" spans="2:8" ht="21" customHeight="1" thickBot="1" x14ac:dyDescent="0.45">
      <c r="B60" s="24"/>
      <c r="C60" s="33"/>
      <c r="D60" s="124"/>
      <c r="E60" s="124"/>
      <c r="F60" s="34" t="s">
        <v>65</v>
      </c>
      <c r="G60" s="125">
        <f>SUM(G55:G59)</f>
        <v>320000</v>
      </c>
      <c r="H60" s="19">
        <v>0.1</v>
      </c>
    </row>
    <row r="61" spans="2:8" ht="21" customHeight="1" x14ac:dyDescent="0.4">
      <c r="B61" s="24"/>
      <c r="C61" s="8"/>
      <c r="D61" s="14"/>
      <c r="E61" s="14"/>
      <c r="F61" s="10"/>
      <c r="G61" s="35"/>
      <c r="H61" s="19"/>
    </row>
    <row r="62" spans="2:8" ht="21" customHeight="1" x14ac:dyDescent="0.4">
      <c r="B62" s="111">
        <v>4</v>
      </c>
      <c r="C62" s="51" t="s">
        <v>69</v>
      </c>
      <c r="D62" s="55"/>
      <c r="E62" s="55"/>
      <c r="F62" s="52"/>
      <c r="G62" s="53"/>
      <c r="H62" s="19"/>
    </row>
    <row r="63" spans="2:8" ht="21" customHeight="1" x14ac:dyDescent="0.4">
      <c r="B63" s="111"/>
      <c r="C63" s="81" t="s">
        <v>46</v>
      </c>
      <c r="D63" s="94" t="s">
        <v>48</v>
      </c>
      <c r="E63" s="94">
        <v>2</v>
      </c>
      <c r="F63" s="83">
        <v>70000</v>
      </c>
      <c r="G63" s="95">
        <f>E63*F63</f>
        <v>140000</v>
      </c>
      <c r="H63" s="19">
        <v>0.1</v>
      </c>
    </row>
    <row r="64" spans="2:8" ht="21" customHeight="1" x14ac:dyDescent="0.4">
      <c r="B64" s="111"/>
      <c r="C64" s="86" t="s">
        <v>47</v>
      </c>
      <c r="D64" s="73" t="s">
        <v>49</v>
      </c>
      <c r="E64" s="73">
        <v>3</v>
      </c>
      <c r="F64" s="87">
        <v>60000</v>
      </c>
      <c r="G64" s="96">
        <f t="shared" ref="G64:G70" si="3">E64*F64</f>
        <v>180000</v>
      </c>
      <c r="H64" s="19">
        <v>0.1</v>
      </c>
    </row>
    <row r="65" spans="2:8" ht="21" customHeight="1" x14ac:dyDescent="0.4">
      <c r="B65" s="111"/>
      <c r="C65" s="86" t="s">
        <v>50</v>
      </c>
      <c r="D65" s="73" t="s">
        <v>51</v>
      </c>
      <c r="E65" s="73">
        <v>1</v>
      </c>
      <c r="F65" s="87">
        <v>22000</v>
      </c>
      <c r="G65" s="96">
        <f t="shared" si="3"/>
        <v>22000</v>
      </c>
      <c r="H65" s="19">
        <v>0.1</v>
      </c>
    </row>
    <row r="66" spans="2:8" ht="21" customHeight="1" x14ac:dyDescent="0.4">
      <c r="B66" s="111"/>
      <c r="C66" s="86" t="s">
        <v>70</v>
      </c>
      <c r="D66" s="73"/>
      <c r="E66" s="73">
        <v>12</v>
      </c>
      <c r="F66" s="87">
        <v>26000</v>
      </c>
      <c r="G66" s="96">
        <f t="shared" si="3"/>
        <v>312000</v>
      </c>
      <c r="H66" s="19"/>
    </row>
    <row r="67" spans="2:8" ht="21" customHeight="1" x14ac:dyDescent="0.4">
      <c r="B67" s="22"/>
      <c r="C67" s="86" t="s">
        <v>52</v>
      </c>
      <c r="D67" s="73" t="s">
        <v>48</v>
      </c>
      <c r="E67" s="73">
        <v>2</v>
      </c>
      <c r="F67" s="87">
        <v>87500</v>
      </c>
      <c r="G67" s="96">
        <f t="shared" si="3"/>
        <v>175000</v>
      </c>
      <c r="H67" s="19">
        <v>0.1</v>
      </c>
    </row>
    <row r="68" spans="2:8" ht="21" customHeight="1" x14ac:dyDescent="0.4">
      <c r="B68" s="22"/>
      <c r="C68" s="86" t="s">
        <v>53</v>
      </c>
      <c r="D68" s="73" t="s">
        <v>49</v>
      </c>
      <c r="E68" s="73">
        <v>3</v>
      </c>
      <c r="F68" s="87">
        <v>75000</v>
      </c>
      <c r="G68" s="96">
        <f t="shared" si="3"/>
        <v>225000</v>
      </c>
      <c r="H68" s="19">
        <v>0.1</v>
      </c>
    </row>
    <row r="69" spans="2:8" ht="21" customHeight="1" x14ac:dyDescent="0.4">
      <c r="B69" s="127"/>
      <c r="C69" s="86" t="s">
        <v>54</v>
      </c>
      <c r="D69" s="72" t="s">
        <v>51</v>
      </c>
      <c r="E69" s="73">
        <v>1</v>
      </c>
      <c r="F69" s="87">
        <v>27500</v>
      </c>
      <c r="G69" s="96">
        <f t="shared" si="3"/>
        <v>27500</v>
      </c>
      <c r="H69" s="19">
        <v>0.1</v>
      </c>
    </row>
    <row r="70" spans="2:8" ht="21" customHeight="1" x14ac:dyDescent="0.4">
      <c r="B70" s="127"/>
      <c r="C70" s="90" t="s">
        <v>71</v>
      </c>
      <c r="D70" s="91"/>
      <c r="E70" s="97">
        <v>12</v>
      </c>
      <c r="F70" s="92">
        <v>26000</v>
      </c>
      <c r="G70" s="126">
        <f t="shared" si="3"/>
        <v>312000</v>
      </c>
      <c r="H70" s="19"/>
    </row>
    <row r="71" spans="2:8" ht="21" customHeight="1" thickBot="1" x14ac:dyDescent="0.45">
      <c r="B71" s="23"/>
      <c r="C71" s="33"/>
      <c r="D71" s="124"/>
      <c r="E71" s="124"/>
      <c r="F71" s="34" t="s">
        <v>66</v>
      </c>
      <c r="G71" s="125">
        <f>SUM(G63:G70)</f>
        <v>1393500</v>
      </c>
      <c r="H71" s="19">
        <v>0.1</v>
      </c>
    </row>
    <row r="72" spans="2:8" ht="21" customHeight="1" x14ac:dyDescent="0.4">
      <c r="B72" s="24"/>
      <c r="C72" s="105"/>
      <c r="D72" s="45"/>
      <c r="E72" s="45"/>
      <c r="F72" s="12"/>
      <c r="G72" s="35"/>
      <c r="H72" s="19"/>
    </row>
    <row r="73" spans="2:8" ht="21" customHeight="1" x14ac:dyDescent="0.4">
      <c r="B73" s="40">
        <v>5</v>
      </c>
      <c r="C73" s="81" t="s">
        <v>56</v>
      </c>
      <c r="D73" s="132"/>
      <c r="E73" s="132"/>
      <c r="F73" s="133"/>
      <c r="G73" s="95"/>
      <c r="H73" s="19"/>
    </row>
    <row r="74" spans="2:8" ht="21" customHeight="1" x14ac:dyDescent="0.4">
      <c r="B74" s="131"/>
      <c r="C74" s="68" t="s">
        <v>9</v>
      </c>
      <c r="D74" s="134" t="s">
        <v>58</v>
      </c>
      <c r="E74" s="134"/>
      <c r="F74" s="128"/>
      <c r="G74" s="96">
        <v>1104701</v>
      </c>
      <c r="H74" s="19"/>
    </row>
    <row r="75" spans="2:8" ht="21" customHeight="1" x14ac:dyDescent="0.4">
      <c r="B75" s="111"/>
      <c r="C75" s="90" t="s">
        <v>57</v>
      </c>
      <c r="D75" s="135" t="s">
        <v>59</v>
      </c>
      <c r="E75" s="135"/>
      <c r="F75" s="92"/>
      <c r="G75" s="93">
        <f>G74/2</f>
        <v>552350.5</v>
      </c>
      <c r="H75" s="19">
        <v>0.1</v>
      </c>
    </row>
    <row r="76" spans="2:8" ht="21" customHeight="1" thickBot="1" x14ac:dyDescent="0.45">
      <c r="B76" s="24"/>
      <c r="C76" s="33"/>
      <c r="D76" s="46"/>
      <c r="E76" s="46"/>
      <c r="F76" s="47" t="s">
        <v>67</v>
      </c>
      <c r="G76" s="125">
        <f>SUM(G74:G75)</f>
        <v>1657051.5</v>
      </c>
      <c r="H76" s="19">
        <v>0.1</v>
      </c>
    </row>
    <row r="77" spans="2:8" ht="21" customHeight="1" x14ac:dyDescent="0.4">
      <c r="B77" s="24"/>
      <c r="C77" s="8" t="s">
        <v>68</v>
      </c>
      <c r="D77" s="14"/>
      <c r="E77" s="14"/>
      <c r="F77" s="10"/>
      <c r="G77" s="35"/>
      <c r="H77" s="19"/>
    </row>
    <row r="78" spans="2:8" ht="21" customHeight="1" x14ac:dyDescent="0.4">
      <c r="B78" s="24"/>
      <c r="C78" s="8" t="s">
        <v>60</v>
      </c>
      <c r="D78" s="14"/>
      <c r="E78" s="27">
        <v>0.1</v>
      </c>
      <c r="F78" s="10"/>
      <c r="G78" s="20">
        <f>G36+G49+G60+G71+G76</f>
        <v>11555137.375</v>
      </c>
      <c r="H78" s="19">
        <v>0.1</v>
      </c>
    </row>
    <row r="79" spans="2:8" ht="21" customHeight="1" thickBot="1" x14ac:dyDescent="0.45">
      <c r="B79" s="24"/>
      <c r="C79" s="8" t="s">
        <v>61</v>
      </c>
      <c r="D79" s="14"/>
      <c r="E79" s="27">
        <v>0.1</v>
      </c>
      <c r="F79" s="10"/>
      <c r="G79" s="20">
        <f>G78*10%</f>
        <v>1155513.7375</v>
      </c>
      <c r="H79" s="19">
        <v>0.1</v>
      </c>
    </row>
    <row r="80" spans="2:8" ht="21" customHeight="1" thickBot="1" x14ac:dyDescent="0.45">
      <c r="B80" s="24"/>
      <c r="C80" s="8" t="s">
        <v>62</v>
      </c>
      <c r="D80" s="14"/>
      <c r="E80" s="14"/>
      <c r="F80" s="11"/>
      <c r="G80" s="36">
        <f>SUM(G78:G79)</f>
        <v>12710651.112500001</v>
      </c>
      <c r="H80" s="19">
        <v>0.1</v>
      </c>
    </row>
    <row r="81" spans="2:8" ht="21" customHeight="1" x14ac:dyDescent="0.4">
      <c r="B81" s="24"/>
      <c r="C81" s="8"/>
      <c r="D81" s="14"/>
      <c r="E81" s="14"/>
      <c r="F81" s="10"/>
      <c r="G81" s="35"/>
      <c r="H81" s="19"/>
    </row>
    <row r="82" spans="2:8" ht="21" customHeight="1" x14ac:dyDescent="0.4">
      <c r="B82" s="24"/>
      <c r="C82" s="8"/>
      <c r="D82" s="14"/>
      <c r="E82" s="14"/>
      <c r="F82" s="10"/>
      <c r="G82" s="20"/>
      <c r="H82" s="19"/>
    </row>
    <row r="83" spans="2:8" ht="21" customHeight="1" x14ac:dyDescent="0.4">
      <c r="B83" s="24"/>
      <c r="C83" s="8"/>
      <c r="D83" s="14"/>
      <c r="E83" s="14"/>
      <c r="F83" s="10"/>
      <c r="G83" s="20"/>
      <c r="H83" s="19"/>
    </row>
    <row r="84" spans="2:8" ht="21" customHeight="1" x14ac:dyDescent="0.4">
      <c r="B84" s="23"/>
      <c r="C84" s="13"/>
      <c r="D84" s="9"/>
      <c r="E84" s="14"/>
      <c r="F84" s="10"/>
      <c r="G84" s="20"/>
      <c r="H84" s="19"/>
    </row>
    <row r="85" spans="2:8" ht="21" customHeight="1" x14ac:dyDescent="0.4">
      <c r="B85" s="23"/>
      <c r="C85" s="8"/>
      <c r="D85" s="14"/>
      <c r="E85" s="14"/>
      <c r="F85" s="10"/>
      <c r="G85" s="20"/>
      <c r="H85" s="19"/>
    </row>
    <row r="86" spans="2:8" ht="21" customHeight="1" x14ac:dyDescent="0.4">
      <c r="B86" s="23"/>
      <c r="C86" s="13"/>
      <c r="D86" s="9"/>
      <c r="E86" s="14"/>
      <c r="F86" s="10"/>
      <c r="G86" s="20"/>
      <c r="H86" s="19"/>
    </row>
    <row r="87" spans="2:8" ht="21" customHeight="1" x14ac:dyDescent="0.4">
      <c r="B87" s="23"/>
      <c r="C87" s="16"/>
      <c r="D87" s="14"/>
      <c r="E87" s="14"/>
      <c r="F87" s="10"/>
      <c r="G87" s="15"/>
      <c r="H87" s="19"/>
    </row>
    <row r="88" spans="2:8" ht="21" customHeight="1" x14ac:dyDescent="0.4">
      <c r="B88" s="23"/>
      <c r="C88" s="13"/>
      <c r="D88" s="14"/>
      <c r="E88" s="14"/>
      <c r="F88" s="10"/>
      <c r="G88" s="15"/>
      <c r="H88" s="19"/>
    </row>
    <row r="89" spans="2:8" ht="21" customHeight="1" x14ac:dyDescent="0.4">
      <c r="B89" s="26"/>
      <c r="C89" s="16"/>
      <c r="D89" s="14"/>
      <c r="E89" s="14"/>
      <c r="F89" s="10"/>
      <c r="G89" s="15"/>
      <c r="H89" s="19"/>
    </row>
    <row r="90" spans="2:8" ht="21" customHeight="1" x14ac:dyDescent="0.4">
      <c r="B90" s="26"/>
      <c r="C90" s="13"/>
      <c r="D90" s="14"/>
      <c r="E90" s="14"/>
      <c r="F90" s="10"/>
      <c r="G90" s="15"/>
      <c r="H90" s="19"/>
    </row>
    <row r="91" spans="2:8" ht="21" customHeight="1" x14ac:dyDescent="0.4">
      <c r="B91" s="23"/>
      <c r="C91" s="13"/>
      <c r="D91" s="14"/>
      <c r="E91" s="14"/>
      <c r="F91" s="10"/>
      <c r="G91" s="15"/>
      <c r="H91" s="19"/>
    </row>
    <row r="92" spans="2:8" ht="21" customHeight="1" x14ac:dyDescent="0.4">
      <c r="B92" s="23"/>
      <c r="C92" s="16"/>
      <c r="D92" s="14"/>
      <c r="E92" s="14"/>
      <c r="F92" s="10"/>
      <c r="G92" s="15"/>
      <c r="H92" s="19"/>
    </row>
    <row r="93" spans="2:8" ht="21" customHeight="1" thickBot="1" x14ac:dyDescent="0.45">
      <c r="B93" s="23"/>
      <c r="C93" s="16"/>
      <c r="D93" s="14"/>
      <c r="E93" s="27"/>
      <c r="F93" s="10"/>
      <c r="G93" s="15"/>
      <c r="H93" s="19"/>
    </row>
    <row r="94" spans="2:8" ht="21" customHeight="1" x14ac:dyDescent="0.4">
      <c r="B94" s="41"/>
      <c r="C94" s="41"/>
      <c r="D94" s="41"/>
      <c r="E94" s="41"/>
      <c r="F94" s="42"/>
      <c r="G94" s="43"/>
      <c r="H94" s="44"/>
    </row>
  </sheetData>
  <mergeCells count="16">
    <mergeCell ref="B52:F52"/>
    <mergeCell ref="D74:E74"/>
    <mergeCell ref="D75:E75"/>
    <mergeCell ref="E7:G7"/>
    <mergeCell ref="C8:C9"/>
    <mergeCell ref="E8:G8"/>
    <mergeCell ref="B11:C11"/>
    <mergeCell ref="B12:F12"/>
    <mergeCell ref="B51:C51"/>
    <mergeCell ref="B2:G2"/>
    <mergeCell ref="F3:G3"/>
    <mergeCell ref="B4:C4"/>
    <mergeCell ref="B5:C5"/>
    <mergeCell ref="E5:F5"/>
    <mergeCell ref="B6:C6"/>
    <mergeCell ref="E6:G6"/>
  </mergeCells>
  <phoneticPr fontId="3"/>
  <pageMargins left="0.7" right="0.7" top="0.41" bottom="0.51" header="0.3" footer="0.3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追加分</vt:lpstr>
      <vt:lpstr>追加分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Katsumi Maekawa</dc:creator>
  <cp:lastModifiedBy>s25496</cp:lastModifiedBy>
  <cp:lastPrinted>2026-04-27T07:45:52Z</cp:lastPrinted>
  <dcterms:created xsi:type="dcterms:W3CDTF">2024-08-02T04:08:57Z</dcterms:created>
  <dcterms:modified xsi:type="dcterms:W3CDTF">2026-04-29T02:04:32Z</dcterms:modified>
</cp:coreProperties>
</file>